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externalLinks/externalLink27.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docProps/custom.xml" ContentType="application/vnd.openxmlformats-officedocument.custom-properties+xml"/>
  <Override PartName="/xl/worksheets/sheet69.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83.xml" ContentType="application/vnd.openxmlformats-officedocument.spreadsheetml.worksheet+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externalLinks/externalLink29.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worksheets/sheet89.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externalLinks/externalLink21.xml" ContentType="application/vnd.openxmlformats-officedocument.spreadsheetml.externalLink+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externalLinks/externalLink10.xml" ContentType="application/vnd.openxmlformats-officedocument.spreadsheetml.externalLink+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060" yWindow="-48" windowWidth="11880" windowHeight="9996" tabRatio="683" firstSheet="9" activeTab="82"/>
  </bookViews>
  <sheets>
    <sheet name="COVER" sheetId="2" r:id="rId1"/>
    <sheet name="CONTENTS vol 1" sheetId="3" r:id="rId2"/>
    <sheet name="A 2" sheetId="6" r:id="rId3"/>
    <sheet name="A 3" sheetId="7" r:id="rId4"/>
    <sheet name="A 4" sheetId="8" r:id="rId5"/>
    <sheet name="A 6" sheetId="10" r:id="rId6"/>
    <sheet name="A 6 (a)" sheetId="181" r:id="rId7"/>
    <sheet name="A 7" sheetId="11" r:id="rId8"/>
    <sheet name="A 8" sheetId="12" r:id="rId9"/>
    <sheet name="A 10" sheetId="14" r:id="rId10"/>
    <sheet name="A 10 (a)" sheetId="183" r:id="rId11"/>
    <sheet name="A 11" sheetId="15" r:id="rId12"/>
    <sheet name="A 12" sheetId="16" r:id="rId13"/>
    <sheet name="A 12 (a)" sheetId="184" r:id="rId14"/>
    <sheet name="A 13" sheetId="17" r:id="rId15"/>
    <sheet name="A 14" sheetId="18" r:id="rId16"/>
    <sheet name="A 14 (a)" sheetId="185" r:id="rId17"/>
    <sheet name="A 15" sheetId="19" r:id="rId18"/>
    <sheet name="A 16" sheetId="20" r:id="rId19"/>
    <sheet name="A 17" sheetId="141" r:id="rId20"/>
    <sheet name="A 18" sheetId="142" r:id="rId21"/>
    <sheet name="A 18 (a)" sheetId="186" r:id="rId22"/>
    <sheet name="A 19" sheetId="144" r:id="rId23"/>
    <sheet name="A 19 (a)" sheetId="187" r:id="rId24"/>
    <sheet name="B 2" sheetId="25" r:id="rId25"/>
    <sheet name="B 3" sheetId="132" r:id="rId26"/>
    <sheet name="B 4" sheetId="27" r:id="rId27"/>
    <sheet name="B 6" sheetId="29" r:id="rId28"/>
    <sheet name="B 8 Revised" sheetId="314" r:id="rId29"/>
    <sheet name="B 8" sheetId="261" r:id="rId30"/>
    <sheet name="B 9" sheetId="305" r:id="rId31"/>
    <sheet name="B 10" sheetId="262" r:id="rId32"/>
    <sheet name="B 11" sheetId="306" r:id="rId33"/>
    <sheet name="B12 - 1.31.2015" sheetId="294" r:id="rId34"/>
    <sheet name="B12 - 2.28.2015" sheetId="295" r:id="rId35"/>
    <sheet name="B12 - 3.31.2015" sheetId="296" r:id="rId36"/>
    <sheet name="B12 - 4.30.2015" sheetId="297" r:id="rId37"/>
    <sheet name="B12 - 5.31.2015" sheetId="298" r:id="rId38"/>
    <sheet name="B12 - 6.30.2015" sheetId="299" r:id="rId39"/>
    <sheet name="B12 - 7.31.2015" sheetId="300" r:id="rId40"/>
    <sheet name="B12 - 8.31.2015" sheetId="301" r:id="rId41"/>
    <sheet name="B12 - 9.30.2015" sheetId="302" r:id="rId42"/>
    <sheet name="B12 - 10.31.2015" sheetId="293" r:id="rId43"/>
    <sheet name="B12 - 11.30.2015" sheetId="292" r:id="rId44"/>
    <sheet name="B12 - 12.31.2015" sheetId="291" r:id="rId45"/>
    <sheet name="B12 - Test Year" sheetId="290" r:id="rId46"/>
    <sheet name="B 14" sheetId="37" r:id="rId47"/>
    <sheet name="B 15" sheetId="38" r:id="rId48"/>
    <sheet name="C 1" sheetId="41" r:id="rId49"/>
    <sheet name="C 2 (s)" sheetId="42" r:id="rId50"/>
    <sheet name="C 3" sheetId="164" r:id="rId51"/>
    <sheet name="C 4" sheetId="44" r:id="rId52"/>
    <sheet name="C 5 (s)" sheetId="165" r:id="rId53"/>
    <sheet name="C 6" sheetId="166" r:id="rId54"/>
    <sheet name="C 7" sheetId="47" r:id="rId55"/>
    <sheet name="C 8" sheetId="48" r:id="rId56"/>
    <sheet name="C 9" sheetId="49" r:id="rId57"/>
    <sheet name="C 10" sheetId="50" r:id="rId58"/>
    <sheet name="D 1" sheetId="124" r:id="rId59"/>
    <sheet name="D 2" sheetId="125" r:id="rId60"/>
    <sheet name="D 3" sheetId="126" r:id="rId61"/>
    <sheet name="D 4" sheetId="127" r:id="rId62"/>
    <sheet name="D 5" sheetId="128" r:id="rId63"/>
    <sheet name="D 6" sheetId="129" r:id="rId64"/>
    <sheet name="D 7" sheetId="130" r:id="rId65"/>
    <sheet name="E 1 (s)" sheetId="170" r:id="rId66"/>
    <sheet name="E 2 (s)" sheetId="211" r:id="rId67"/>
    <sheet name="E 3" sheetId="149" r:id="rId68"/>
    <sheet name="E 4 (s)" sheetId="151" r:id="rId69"/>
    <sheet name="E 5 (s)" sheetId="162" r:id="rId70"/>
    <sheet name="E 6" sheetId="140" r:id="rId71"/>
    <sheet name="E 7" sheetId="133" r:id="rId72"/>
    <sheet name="E 8" sheetId="134" r:id="rId73"/>
    <sheet name="E 9" sheetId="135" r:id="rId74"/>
    <sheet name="E 10" sheetId="148" r:id="rId75"/>
    <sheet name="E 11" sheetId="147" r:id="rId76"/>
    <sheet name="E 12" sheetId="137" r:id="rId77"/>
    <sheet name="E 13" sheetId="138" r:id="rId78"/>
    <sheet name="E 14" sheetId="139" r:id="rId79"/>
    <sheet name="F-2" sheetId="307" r:id="rId80"/>
    <sheet name="F-4" sheetId="308" r:id="rId81"/>
    <sheet name="F-6" sheetId="309" r:id="rId82"/>
    <sheet name="F-6(2) Revised" sheetId="315" r:id="rId83"/>
    <sheet name="F-7" sheetId="311" r:id="rId84"/>
    <sheet name="F-8" sheetId="312" r:id="rId85"/>
    <sheet name="F-10" sheetId="313" r:id="rId86"/>
    <sheet name="AR to MFR" sheetId="288" r:id="rId87"/>
    <sheet name="Trial Blc" sheetId="286" r:id="rId88"/>
    <sheet name="O&amp;M Per TB" sheetId="287" r:id="rId89"/>
    <sheet name="PROFORMA ADJUSTMENTS" sheetId="303" r:id="rId90"/>
    <sheet name="12-31-15 Plant Acc Bal_PerAR" sheetId="178" r:id="rId91"/>
    <sheet name="12-31-15 CIAC Bal &amp; Proj_PerAR" sheetId="175" r:id="rId92"/>
    <sheet name="Other BalSheet Acct_PerAR" sheetId="216" r:id="rId93"/>
    <sheet name="O&amp;M" sheetId="283" r:id="rId94"/>
    <sheet name="12-31-15 Depreciation Exp_PerAR" sheetId="179" r:id="rId95"/>
    <sheet name="12-31-13 CIAC Amort Exp_PerAR" sheetId="230" r:id="rId96"/>
    <sheet name="Interest Expense Adj_PerAR" sheetId="215" r:id="rId97"/>
  </sheets>
  <externalReferences>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s>
  <definedNames>
    <definedName name="\D" localSheetId="31">#REF!</definedName>
    <definedName name="\D" localSheetId="32">#REF!</definedName>
    <definedName name="\D" localSheetId="28">#REF!</definedName>
    <definedName name="\D" localSheetId="66">#REF!</definedName>
    <definedName name="\D" localSheetId="85">'F-10'!#REF!</definedName>
    <definedName name="\D" localSheetId="79">'F-2'!#REF!</definedName>
    <definedName name="\D" localSheetId="80">'F-4'!#REF!</definedName>
    <definedName name="\D" localSheetId="81">'F-6'!#REF!</definedName>
    <definedName name="\D" localSheetId="82">#REF!</definedName>
    <definedName name="\D" localSheetId="83">'F-7'!#REF!</definedName>
    <definedName name="\D" localSheetId="84">'F-8'!#REF!</definedName>
    <definedName name="\D" localSheetId="96">#REF!</definedName>
    <definedName name="\D">#REF!</definedName>
    <definedName name="\d1">'[25]F 1'!#REF!</definedName>
    <definedName name="\da">#REF!</definedName>
    <definedName name="\G" localSheetId="31">#REF!</definedName>
    <definedName name="\G" localSheetId="32">#REF!</definedName>
    <definedName name="\G" localSheetId="28">#REF!</definedName>
    <definedName name="\G" localSheetId="66">#REF!</definedName>
    <definedName name="\G" localSheetId="85">'F-10'!#REF!</definedName>
    <definedName name="\G" localSheetId="79">'F-2'!#REF!</definedName>
    <definedName name="\G" localSheetId="80">'F-4'!#REF!</definedName>
    <definedName name="\G" localSheetId="81">'F-6'!#REF!</definedName>
    <definedName name="\G" localSheetId="82">#REF!</definedName>
    <definedName name="\G" localSheetId="83">'F-7'!#REF!</definedName>
    <definedName name="\G" localSheetId="84">'F-8'!#REF!</definedName>
    <definedName name="\G" localSheetId="96">#REF!</definedName>
    <definedName name="\G">#REF!</definedName>
    <definedName name="\P" localSheetId="95">[1]Macros!#REF!</definedName>
    <definedName name="\P" localSheetId="91">[1]Macros!#REF!</definedName>
    <definedName name="\P" localSheetId="94">[1]Macros!#REF!</definedName>
    <definedName name="\P" localSheetId="90">[1]Macros!#REF!</definedName>
    <definedName name="\P" localSheetId="86">#REF!</definedName>
    <definedName name="\P" localSheetId="31">[2]Macros!#REF!</definedName>
    <definedName name="\P" localSheetId="32">[3]Macros!#REF!</definedName>
    <definedName name="\P" localSheetId="25">[4]Macros!#REF!</definedName>
    <definedName name="\P" localSheetId="29">[5]Macros!#REF!</definedName>
    <definedName name="\P" localSheetId="28">[26]Macros!#REF!</definedName>
    <definedName name="\P" localSheetId="53">#REF!</definedName>
    <definedName name="\P" localSheetId="65">[6]Macros!#REF!</definedName>
    <definedName name="\P" localSheetId="75">[6]Macros!#REF!</definedName>
    <definedName name="\P" localSheetId="76">[7]Macros!#REF!</definedName>
    <definedName name="\P" localSheetId="77">[7]Macros!#REF!</definedName>
    <definedName name="\P" localSheetId="78">[7]Macros!#REF!</definedName>
    <definedName name="\P" localSheetId="66">#REF!</definedName>
    <definedName name="\P" localSheetId="70">[7]Macros!#REF!</definedName>
    <definedName name="\P" localSheetId="71">[8]Macros!#REF!</definedName>
    <definedName name="\P" localSheetId="72">[7]Macros!#REF!</definedName>
    <definedName name="\P" localSheetId="73">[7]Macros!#REF!</definedName>
    <definedName name="\P" localSheetId="85">'F-10'!#REF!</definedName>
    <definedName name="\P" localSheetId="79">'F-2'!#REF!</definedName>
    <definedName name="\P" localSheetId="80">'F-4'!#REF!</definedName>
    <definedName name="\P" localSheetId="81">'F-6'!#REF!</definedName>
    <definedName name="\P" localSheetId="82">#REF!</definedName>
    <definedName name="\P" localSheetId="83">'F-7'!#REF!</definedName>
    <definedName name="\P" localSheetId="84">'F-8'!#REF!</definedName>
    <definedName name="\P" localSheetId="96">[9]Macros!#REF!</definedName>
    <definedName name="\P">#REF!</definedName>
    <definedName name="\Q" localSheetId="95">[1]Macros!#REF!</definedName>
    <definedName name="\Q" localSheetId="91">[1]Macros!#REF!</definedName>
    <definedName name="\Q" localSheetId="94">[1]Macros!#REF!</definedName>
    <definedName name="\Q" localSheetId="90">[1]Macros!#REF!</definedName>
    <definedName name="\Q" localSheetId="86">#REF!</definedName>
    <definedName name="\Q" localSheetId="31">[2]Macros!#REF!</definedName>
    <definedName name="\Q" localSheetId="32">[3]Macros!#REF!</definedName>
    <definedName name="\Q" localSheetId="25">[4]Macros!#REF!</definedName>
    <definedName name="\Q" localSheetId="29">[5]Macros!#REF!</definedName>
    <definedName name="\Q" localSheetId="28">[26]Macros!#REF!</definedName>
    <definedName name="\Q" localSheetId="53">#REF!</definedName>
    <definedName name="\Q" localSheetId="65">[6]Macros!#REF!</definedName>
    <definedName name="\Q" localSheetId="75">[6]Macros!#REF!</definedName>
    <definedName name="\Q" localSheetId="76">[7]Macros!#REF!</definedName>
    <definedName name="\Q" localSheetId="77">[7]Macros!#REF!</definedName>
    <definedName name="\Q" localSheetId="78">[7]Macros!#REF!</definedName>
    <definedName name="\Q" localSheetId="70">[7]Macros!#REF!</definedName>
    <definedName name="\Q" localSheetId="71">[8]Macros!#REF!</definedName>
    <definedName name="\Q" localSheetId="72">[7]Macros!#REF!</definedName>
    <definedName name="\Q" localSheetId="73">[7]Macros!#REF!</definedName>
    <definedName name="\Q" localSheetId="82">[24]Macros!#REF!</definedName>
    <definedName name="\Q" localSheetId="96">[9]Macros!#REF!</definedName>
    <definedName name="\Q">#REF!</definedName>
    <definedName name="\S" localSheetId="95">#REF!</definedName>
    <definedName name="\S" localSheetId="31">#REF!</definedName>
    <definedName name="\S" localSheetId="32">#REF!</definedName>
    <definedName name="\S" localSheetId="29">#REF!</definedName>
    <definedName name="\S" localSheetId="28">#REF!</definedName>
    <definedName name="\S" localSheetId="66">#REF!</definedName>
    <definedName name="\S" localSheetId="85">'F-10'!#REF!</definedName>
    <definedName name="\S" localSheetId="79">'F-2'!#REF!</definedName>
    <definedName name="\S" localSheetId="80">'F-4'!#REF!</definedName>
    <definedName name="\S" localSheetId="81">'F-6'!#REF!</definedName>
    <definedName name="\S" localSheetId="82">#REF!</definedName>
    <definedName name="\S" localSheetId="83">'F-7'!#REF!</definedName>
    <definedName name="\S" localSheetId="84">'F-8'!#REF!</definedName>
    <definedName name="\S" localSheetId="96">#REF!</definedName>
    <definedName name="\S">#REF!</definedName>
    <definedName name="___________pri0061">#REF!</definedName>
    <definedName name="___________pri0062" localSheetId="86">'[10]F-1'!#REF!</definedName>
    <definedName name="___________pri0062" localSheetId="28">'[27]F-1'!#REF!</definedName>
    <definedName name="___________pri0062" localSheetId="82">'[11]F-1'!#REF!</definedName>
    <definedName name="___________pri0062">'[11]F-1'!#REF!</definedName>
    <definedName name="___________pri0065" localSheetId="86">'[10]F-1'!#REF!</definedName>
    <definedName name="___________pri0065" localSheetId="28">'[27]F-1'!#REF!</definedName>
    <definedName name="___________pri0065">'[11]F-1'!#REF!</definedName>
    <definedName name="___________pri0066" localSheetId="86">'[10]F-1'!#REF!</definedName>
    <definedName name="___________pri0066" localSheetId="28">'[27]F-1'!#REF!</definedName>
    <definedName name="___________pri0066">'[11]F-1'!#REF!</definedName>
    <definedName name="___________pri0067" localSheetId="86">'[10]F-1'!#REF!</definedName>
    <definedName name="___________pri0067" localSheetId="28">'[27]F-1'!#REF!</definedName>
    <definedName name="___________pri0067">'[11]F-1'!#REF!</definedName>
    <definedName name="___________pri0068" localSheetId="86">'[10]F-1'!#REF!</definedName>
    <definedName name="___________pri0068" localSheetId="28">'[27]F-1'!#REF!</definedName>
    <definedName name="___________pri0068">'[11]F-1'!#REF!</definedName>
    <definedName name="__________pri0061" localSheetId="86">#REF!</definedName>
    <definedName name="__________pri0061" localSheetId="28">#REF!</definedName>
    <definedName name="__________pri0061" localSheetId="82">#REF!</definedName>
    <definedName name="__________pri0061">#REF!</definedName>
    <definedName name="__________pri0062" localSheetId="86">#REF!</definedName>
    <definedName name="__________pri0062" localSheetId="28">#REF!</definedName>
    <definedName name="__________pri0062">#REF!</definedName>
    <definedName name="__________pri0065" localSheetId="86">#REF!</definedName>
    <definedName name="__________pri0065" localSheetId="28">#REF!</definedName>
    <definedName name="__________pri0065">#REF!</definedName>
    <definedName name="__________pri0066" localSheetId="28">#REF!</definedName>
    <definedName name="__________pri0066">#REF!</definedName>
    <definedName name="__________pri0067" localSheetId="28">#REF!</definedName>
    <definedName name="__________pri0067">#REF!</definedName>
    <definedName name="__________pri0068" localSheetId="28">#REF!</definedName>
    <definedName name="__________pri0068">#REF!</definedName>
    <definedName name="_____pg1">'[12]A 7'!$D$4</definedName>
    <definedName name="_____TY2" localSheetId="86">[12]Macros!#REF!</definedName>
    <definedName name="_____TY2" localSheetId="28">[12]Macros!#REF!</definedName>
    <definedName name="_____TY2" localSheetId="82">[12]Macros!#REF!</definedName>
    <definedName name="_____TY2">[12]Macros!#REF!</definedName>
    <definedName name="____pg1" localSheetId="86">'[9]A 7'!$D$4</definedName>
    <definedName name="____pg1" localSheetId="31">'[13]A 7'!$D$4</definedName>
    <definedName name="____pg1" localSheetId="28">'[28]A 7'!$D$4</definedName>
    <definedName name="____pg1">'[9]A 7'!$D$4</definedName>
    <definedName name="____pri0004" localSheetId="95">#REF!</definedName>
    <definedName name="____pri0004" localSheetId="31">#REF!</definedName>
    <definedName name="____pri0004" localSheetId="29">#REF!</definedName>
    <definedName name="____pri0004" localSheetId="28">#REF!</definedName>
    <definedName name="____pri0004">#REF!</definedName>
    <definedName name="____pri0005" localSheetId="95">#REF!</definedName>
    <definedName name="____pri0005" localSheetId="31">#REF!</definedName>
    <definedName name="____pri0005" localSheetId="29">#REF!</definedName>
    <definedName name="____pri0005" localSheetId="28">#REF!</definedName>
    <definedName name="____pri0005">#REF!</definedName>
    <definedName name="____pri0006" localSheetId="95">#REF!</definedName>
    <definedName name="____pri0006" localSheetId="31">#REF!</definedName>
    <definedName name="____pri0006" localSheetId="29">#REF!</definedName>
    <definedName name="____pri0006" localSheetId="28">#REF!</definedName>
    <definedName name="____pri0006">#REF!</definedName>
    <definedName name="____pri0007" localSheetId="95">#REF!</definedName>
    <definedName name="____pri0007" localSheetId="28">#REF!</definedName>
    <definedName name="____pri0007">#REF!</definedName>
    <definedName name="____pri0008" localSheetId="95">#REF!</definedName>
    <definedName name="____pri0008" localSheetId="28">#REF!</definedName>
    <definedName name="____pri0008">#REF!</definedName>
    <definedName name="____pri0009" localSheetId="95">#REF!</definedName>
    <definedName name="____pri0009" localSheetId="28">#REF!</definedName>
    <definedName name="____pri0009">#REF!</definedName>
    <definedName name="____pri0010" localSheetId="95">#REF!</definedName>
    <definedName name="____pri0010" localSheetId="28">#REF!</definedName>
    <definedName name="____pri0010">#REF!</definedName>
    <definedName name="____pri0011" localSheetId="95">#REF!</definedName>
    <definedName name="____pri0011" localSheetId="28">#REF!</definedName>
    <definedName name="____pri0011">#REF!</definedName>
    <definedName name="____pri0012" localSheetId="95">#REF!</definedName>
    <definedName name="____pri0012" localSheetId="28">#REF!</definedName>
    <definedName name="____pri0012">#REF!</definedName>
    <definedName name="____pri0013" localSheetId="95">#REF!</definedName>
    <definedName name="____pri0013" localSheetId="28">#REF!</definedName>
    <definedName name="____pri0013">#REF!</definedName>
    <definedName name="____pri0014" localSheetId="95">#REF!</definedName>
    <definedName name="____pri0014" localSheetId="28">#REF!</definedName>
    <definedName name="____pri0014">#REF!</definedName>
    <definedName name="____pri0015" localSheetId="95">#REF!</definedName>
    <definedName name="____pri0015" localSheetId="28">#REF!</definedName>
    <definedName name="____pri0015">#REF!</definedName>
    <definedName name="____pri0016" localSheetId="95">#REF!</definedName>
    <definedName name="____pri0016" localSheetId="28">#REF!</definedName>
    <definedName name="____pri0016">#REF!</definedName>
    <definedName name="____pri0017" localSheetId="95">#REF!</definedName>
    <definedName name="____pri0017" localSheetId="28">#REF!</definedName>
    <definedName name="____pri0017">#REF!</definedName>
    <definedName name="____pri0018" localSheetId="95">#REF!</definedName>
    <definedName name="____pri0018" localSheetId="28">#REF!</definedName>
    <definedName name="____pri0018">#REF!</definedName>
    <definedName name="____pri0019" localSheetId="95">#REF!</definedName>
    <definedName name="____pri0019" localSheetId="28">#REF!</definedName>
    <definedName name="____pri0019">#REF!</definedName>
    <definedName name="____pri0061" localSheetId="95">#REF!</definedName>
    <definedName name="____pri0061" localSheetId="28">#REF!</definedName>
    <definedName name="____pri0061">#REF!</definedName>
    <definedName name="____pri0062" localSheetId="95">#REF!</definedName>
    <definedName name="____pri0062" localSheetId="28">#REF!</definedName>
    <definedName name="____pri0062">#REF!</definedName>
    <definedName name="____pri0065" localSheetId="95">#REF!</definedName>
    <definedName name="____pri0065" localSheetId="28">#REF!</definedName>
    <definedName name="____pri0065">#REF!</definedName>
    <definedName name="____pri0066" localSheetId="95">#REF!</definedName>
    <definedName name="____pri0066" localSheetId="28">#REF!</definedName>
    <definedName name="____pri0066">#REF!</definedName>
    <definedName name="____pri0067" localSheetId="95">#REF!</definedName>
    <definedName name="____pri0067" localSheetId="28">#REF!</definedName>
    <definedName name="____pri0067">#REF!</definedName>
    <definedName name="____pri0068" localSheetId="95">#REF!</definedName>
    <definedName name="____pri0068" localSheetId="28">#REF!</definedName>
    <definedName name="____pri0068">#REF!</definedName>
    <definedName name="____TY2" localSheetId="95">[9]Macros!#REF!</definedName>
    <definedName name="____TY2" localSheetId="86">[9]Macros!#REF!</definedName>
    <definedName name="____TY2" localSheetId="31">[13]Macros!#REF!</definedName>
    <definedName name="____TY2" localSheetId="28">[28]Macros!#REF!</definedName>
    <definedName name="____TY2">[9]Macros!#REF!</definedName>
    <definedName name="___pg1" localSheetId="86">'[14]A 7'!$D$4</definedName>
    <definedName name="___pg1" localSheetId="28">'[29]A 7'!$D$4</definedName>
    <definedName name="___pg1">'[14]A 7'!$D$4</definedName>
    <definedName name="___pri0004" localSheetId="95">#REF!</definedName>
    <definedName name="___pri0004" localSheetId="31">#REF!</definedName>
    <definedName name="___pri0004" localSheetId="29">#REF!</definedName>
    <definedName name="___pri0004" localSheetId="28">#REF!</definedName>
    <definedName name="___pri0004">#REF!</definedName>
    <definedName name="___pri0005" localSheetId="95">#REF!</definedName>
    <definedName name="___pri0005" localSheetId="31">#REF!</definedName>
    <definedName name="___pri0005" localSheetId="29">#REF!</definedName>
    <definedName name="___pri0005" localSheetId="28">#REF!</definedName>
    <definedName name="___pri0005">#REF!</definedName>
    <definedName name="___pri0006" localSheetId="95">#REF!</definedName>
    <definedName name="___pri0006" localSheetId="31">#REF!</definedName>
    <definedName name="___pri0006" localSheetId="29">#REF!</definedName>
    <definedName name="___pri0006" localSheetId="28">#REF!</definedName>
    <definedName name="___pri0006">#REF!</definedName>
    <definedName name="___pri0007" localSheetId="95">#REF!</definedName>
    <definedName name="___pri0007" localSheetId="28">#REF!</definedName>
    <definedName name="___pri0007">#REF!</definedName>
    <definedName name="___pri0008" localSheetId="95">#REF!</definedName>
    <definedName name="___pri0008" localSheetId="28">#REF!</definedName>
    <definedName name="___pri0008">#REF!</definedName>
    <definedName name="___pri0009" localSheetId="95">#REF!</definedName>
    <definedName name="___pri0009" localSheetId="28">#REF!</definedName>
    <definedName name="___pri0009">#REF!</definedName>
    <definedName name="___pri0010" localSheetId="95">#REF!</definedName>
    <definedName name="___pri0010" localSheetId="28">#REF!</definedName>
    <definedName name="___pri0010">#REF!</definedName>
    <definedName name="___pri0011" localSheetId="95">#REF!</definedName>
    <definedName name="___pri0011" localSheetId="28">#REF!</definedName>
    <definedName name="___pri0011">#REF!</definedName>
    <definedName name="___pri0012" localSheetId="95">#REF!</definedName>
    <definedName name="___pri0012" localSheetId="28">#REF!</definedName>
    <definedName name="___pri0012">#REF!</definedName>
    <definedName name="___pri0013" localSheetId="95">#REF!</definedName>
    <definedName name="___pri0013" localSheetId="28">#REF!</definedName>
    <definedName name="___pri0013">#REF!</definedName>
    <definedName name="___pri0014" localSheetId="95">#REF!</definedName>
    <definedName name="___pri0014" localSheetId="28">#REF!</definedName>
    <definedName name="___pri0014">#REF!</definedName>
    <definedName name="___pri0015" localSheetId="95">#REF!</definedName>
    <definedName name="___pri0015" localSheetId="28">#REF!</definedName>
    <definedName name="___pri0015">#REF!</definedName>
    <definedName name="___pri0016" localSheetId="95">#REF!</definedName>
    <definedName name="___pri0016" localSheetId="28">#REF!</definedName>
    <definedName name="___pri0016">#REF!</definedName>
    <definedName name="___pri0017" localSheetId="95">#REF!</definedName>
    <definedName name="___pri0017" localSheetId="28">#REF!</definedName>
    <definedName name="___pri0017">#REF!</definedName>
    <definedName name="___pri0018" localSheetId="95">#REF!</definedName>
    <definedName name="___pri0018" localSheetId="28">#REF!</definedName>
    <definedName name="___pri0018">#REF!</definedName>
    <definedName name="___pri0019" localSheetId="95">#REF!</definedName>
    <definedName name="___pri0019" localSheetId="28">#REF!</definedName>
    <definedName name="___pri0019">#REF!</definedName>
    <definedName name="___pri0061" localSheetId="95">#REF!</definedName>
    <definedName name="___pri0061" localSheetId="28">#REF!</definedName>
    <definedName name="___pri0061">#REF!</definedName>
    <definedName name="___pri0062" localSheetId="95">#REF!</definedName>
    <definedName name="___pri0062" localSheetId="28">#REF!</definedName>
    <definedName name="___pri0062">#REF!</definedName>
    <definedName name="___pri0065" localSheetId="95">#REF!</definedName>
    <definedName name="___pri0065" localSheetId="28">#REF!</definedName>
    <definedName name="___pri0065">#REF!</definedName>
    <definedName name="___pri0066" localSheetId="95">#REF!</definedName>
    <definedName name="___pri0066" localSheetId="28">#REF!</definedName>
    <definedName name="___pri0066">#REF!</definedName>
    <definedName name="___pri0067" localSheetId="95">#REF!</definedName>
    <definedName name="___pri0067" localSheetId="28">#REF!</definedName>
    <definedName name="___pri0067">#REF!</definedName>
    <definedName name="___pri0068" localSheetId="95">#REF!</definedName>
    <definedName name="___pri0068" localSheetId="28">#REF!</definedName>
    <definedName name="___pri0068">#REF!</definedName>
    <definedName name="___TY2" localSheetId="95">[9]Macros!#REF!</definedName>
    <definedName name="___TY2" localSheetId="86">[9]Macros!#REF!</definedName>
    <definedName name="___TY2" localSheetId="31">[14]Macros!#REF!</definedName>
    <definedName name="___TY2" localSheetId="28">[28]Macros!#REF!</definedName>
    <definedName name="___TY2">[9]Macros!#REF!</definedName>
    <definedName name="__pg1" localSheetId="86">'[9]A 7'!$D$4</definedName>
    <definedName name="__pg1" localSheetId="28">'[28]A 7'!$D$4</definedName>
    <definedName name="__pg1">'[9]A 7'!$D$4</definedName>
    <definedName name="__pri0004" localSheetId="95">#REF!</definedName>
    <definedName name="__pri0004" localSheetId="31">#REF!</definedName>
    <definedName name="__pri0004" localSheetId="29">#REF!</definedName>
    <definedName name="__pri0004" localSheetId="28">#REF!</definedName>
    <definedName name="__pri0004">#REF!</definedName>
    <definedName name="__pri0005" localSheetId="95">#REF!</definedName>
    <definedName name="__pri0005" localSheetId="31">#REF!</definedName>
    <definedName name="__pri0005" localSheetId="29">#REF!</definedName>
    <definedName name="__pri0005" localSheetId="28">#REF!</definedName>
    <definedName name="__pri0005">#REF!</definedName>
    <definedName name="__pri0006" localSheetId="95">#REF!</definedName>
    <definedName name="__pri0006" localSheetId="31">#REF!</definedName>
    <definedName name="__pri0006" localSheetId="29">#REF!</definedName>
    <definedName name="__pri0006" localSheetId="28">#REF!</definedName>
    <definedName name="__pri0006">#REF!</definedName>
    <definedName name="__pri0007" localSheetId="95">#REF!</definedName>
    <definedName name="__pri0007" localSheetId="28">#REF!</definedName>
    <definedName name="__pri0007">#REF!</definedName>
    <definedName name="__pri0008" localSheetId="95">#REF!</definedName>
    <definedName name="__pri0008" localSheetId="28">#REF!</definedName>
    <definedName name="__pri0008">#REF!</definedName>
    <definedName name="__pri0009" localSheetId="95">#REF!</definedName>
    <definedName name="__pri0009" localSheetId="28">#REF!</definedName>
    <definedName name="__pri0009">#REF!</definedName>
    <definedName name="__pri0010" localSheetId="95">#REF!</definedName>
    <definedName name="__pri0010" localSheetId="28">#REF!</definedName>
    <definedName name="__pri0010">#REF!</definedName>
    <definedName name="__pri0011" localSheetId="95">#REF!</definedName>
    <definedName name="__pri0011" localSheetId="28">#REF!</definedName>
    <definedName name="__pri0011">#REF!</definedName>
    <definedName name="__pri0012" localSheetId="95">#REF!</definedName>
    <definedName name="__pri0012" localSheetId="28">#REF!</definedName>
    <definedName name="__pri0012">#REF!</definedName>
    <definedName name="__pri0013" localSheetId="95">#REF!</definedName>
    <definedName name="__pri0013" localSheetId="28">#REF!</definedName>
    <definedName name="__pri0013">#REF!</definedName>
    <definedName name="__pri0014" localSheetId="95">#REF!</definedName>
    <definedName name="__pri0014" localSheetId="28">#REF!</definedName>
    <definedName name="__pri0014">#REF!</definedName>
    <definedName name="__pri0015" localSheetId="95">#REF!</definedName>
    <definedName name="__pri0015" localSheetId="28">#REF!</definedName>
    <definedName name="__pri0015">#REF!</definedName>
    <definedName name="__pri0016" localSheetId="95">#REF!</definedName>
    <definedName name="__pri0016" localSheetId="28">#REF!</definedName>
    <definedName name="__pri0016">#REF!</definedName>
    <definedName name="__pri0017" localSheetId="95">#REF!</definedName>
    <definedName name="__pri0017" localSheetId="28">#REF!</definedName>
    <definedName name="__pri0017">#REF!</definedName>
    <definedName name="__pri0018" localSheetId="95">#REF!</definedName>
    <definedName name="__pri0018" localSheetId="28">#REF!</definedName>
    <definedName name="__pri0018">#REF!</definedName>
    <definedName name="__pri0019" localSheetId="95">#REF!</definedName>
    <definedName name="__pri0019" localSheetId="28">#REF!</definedName>
    <definedName name="__pri0019">#REF!</definedName>
    <definedName name="__pri0061" localSheetId="95">#REF!</definedName>
    <definedName name="__pri0061" localSheetId="28">#REF!</definedName>
    <definedName name="__pri0061">#REF!</definedName>
    <definedName name="__pri0062" localSheetId="95">#REF!</definedName>
    <definedName name="__pri0062" localSheetId="28">#REF!</definedName>
    <definedName name="__pri0062">#REF!</definedName>
    <definedName name="__pri0065" localSheetId="95">#REF!</definedName>
    <definedName name="__pri0065" localSheetId="28">#REF!</definedName>
    <definedName name="__pri0065">#REF!</definedName>
    <definedName name="__pri0066" localSheetId="95">#REF!</definedName>
    <definedName name="__pri0066" localSheetId="28">#REF!</definedName>
    <definedName name="__pri0066">#REF!</definedName>
    <definedName name="__pri0067" localSheetId="95">#REF!</definedName>
    <definedName name="__pri0067" localSheetId="28">#REF!</definedName>
    <definedName name="__pri0067">#REF!</definedName>
    <definedName name="__pri0068" localSheetId="95">#REF!</definedName>
    <definedName name="__pri0068" localSheetId="28">#REF!</definedName>
    <definedName name="__pri0068">#REF!</definedName>
    <definedName name="__TY2" localSheetId="95">[9]Macros!#REF!</definedName>
    <definedName name="__TY2" localSheetId="86">[9]Macros!#REF!</definedName>
    <definedName name="__TY2" localSheetId="28">[28]Macros!#REF!</definedName>
    <definedName name="__TY2">[9]Macros!#REF!</definedName>
    <definedName name="_1PLANT_W" localSheetId="86">[15]Plnt!$A$1</definedName>
    <definedName name="_1PLANT_W" localSheetId="28">[30]Plnt!$A$1</definedName>
    <definedName name="_1PLANT_W">[15]Plnt!$A$1</definedName>
    <definedName name="_2S_RATEAL" localSheetId="29">#REF!</definedName>
    <definedName name="_2S_RATEAL" localSheetId="28">#REF!</definedName>
    <definedName name="_2S_RATEAL" localSheetId="82">#REF!</definedName>
    <definedName name="_2S_RATEAL">#REF!</definedName>
    <definedName name="_3S_RATES" localSheetId="29">#REF!</definedName>
    <definedName name="_3S_RATES" localSheetId="28">#REF!</definedName>
    <definedName name="_3S_RATES">#REF!</definedName>
    <definedName name="_4W_RATEAL" localSheetId="29">#REF!</definedName>
    <definedName name="_4W_RATEAL" localSheetId="28">#REF!</definedName>
    <definedName name="_4W_RATEAL">#REF!</definedName>
    <definedName name="_CY2">#REF!</definedName>
    <definedName name="_pg_1">'[31]A 7'!$C$4</definedName>
    <definedName name="_pg1" localSheetId="86">#REF!</definedName>
    <definedName name="_pg1" localSheetId="31">'[2]A 7'!$D$4</definedName>
    <definedName name="_pg1" localSheetId="29">'[5]A 7'!$C$4</definedName>
    <definedName name="_pg1" localSheetId="28">'[26]A 7'!$C$4</definedName>
    <definedName name="_pg1" localSheetId="53">#REF!</definedName>
    <definedName name="_pg1" localSheetId="82">'[24]A 7'!$C$4</definedName>
    <definedName name="_pg1">'A 7'!$C$4</definedName>
    <definedName name="_pri0004" localSheetId="95">#REF!</definedName>
    <definedName name="_pri0004" localSheetId="31">#REF!</definedName>
    <definedName name="_pri0004" localSheetId="32">#REF!</definedName>
    <definedName name="_pri0004" localSheetId="29">#REF!</definedName>
    <definedName name="_pri0004" localSheetId="28">#REF!</definedName>
    <definedName name="_pri0004" localSheetId="66">#REF!</definedName>
    <definedName name="_pri0004">#REF!</definedName>
    <definedName name="_pri0005" localSheetId="95">#REF!</definedName>
    <definedName name="_pri0005" localSheetId="31">#REF!</definedName>
    <definedName name="_pri0005" localSheetId="32">#REF!</definedName>
    <definedName name="_pri0005" localSheetId="29">#REF!</definedName>
    <definedName name="_pri0005" localSheetId="28">#REF!</definedName>
    <definedName name="_pri0005" localSheetId="66">#REF!</definedName>
    <definedName name="_pri0005">#REF!</definedName>
    <definedName name="_pri0006" localSheetId="95">#REF!</definedName>
    <definedName name="_pri0006" localSheetId="31">#REF!</definedName>
    <definedName name="_pri0006" localSheetId="29">#REF!</definedName>
    <definedName name="_pri0006" localSheetId="28">#REF!</definedName>
    <definedName name="_pri0006" localSheetId="66">#REF!</definedName>
    <definedName name="_pri0006">#REF!</definedName>
    <definedName name="_pri0007" localSheetId="95">#REF!</definedName>
    <definedName name="_pri0007" localSheetId="28">#REF!</definedName>
    <definedName name="_pri0007" localSheetId="66">#REF!</definedName>
    <definedName name="_pri0007">#REF!</definedName>
    <definedName name="_pri0008" localSheetId="95">#REF!</definedName>
    <definedName name="_pri0008" localSheetId="28">#REF!</definedName>
    <definedName name="_pri0008" localSheetId="66">#REF!</definedName>
    <definedName name="_pri0008">#REF!</definedName>
    <definedName name="_pri0009" localSheetId="95">#REF!</definedName>
    <definedName name="_pri0009" localSheetId="28">#REF!</definedName>
    <definedName name="_pri0009" localSheetId="66">#REF!</definedName>
    <definedName name="_pri0009">#REF!</definedName>
    <definedName name="_pri0010" localSheetId="95">#REF!</definedName>
    <definedName name="_pri0010" localSheetId="28">#REF!</definedName>
    <definedName name="_pri0010" localSheetId="66">#REF!</definedName>
    <definedName name="_pri0010">#REF!</definedName>
    <definedName name="_pri0011" localSheetId="95">#REF!</definedName>
    <definedName name="_pri0011" localSheetId="28">#REF!</definedName>
    <definedName name="_pri0011" localSheetId="66">#REF!</definedName>
    <definedName name="_pri0011">#REF!</definedName>
    <definedName name="_pri0012" localSheetId="95">#REF!</definedName>
    <definedName name="_pri0012" localSheetId="28">#REF!</definedName>
    <definedName name="_pri0012" localSheetId="66">#REF!</definedName>
    <definedName name="_pri0012">#REF!</definedName>
    <definedName name="_pri0013" localSheetId="95">#REF!</definedName>
    <definedName name="_pri0013" localSheetId="28">#REF!</definedName>
    <definedName name="_pri0013" localSheetId="66">#REF!</definedName>
    <definedName name="_pri0013">#REF!</definedName>
    <definedName name="_pri0014" localSheetId="95">#REF!</definedName>
    <definedName name="_pri0014" localSheetId="28">#REF!</definedName>
    <definedName name="_pri0014" localSheetId="66">#REF!</definedName>
    <definedName name="_pri0014">#REF!</definedName>
    <definedName name="_pri0015" localSheetId="95">#REF!</definedName>
    <definedName name="_pri0015" localSheetId="28">#REF!</definedName>
    <definedName name="_pri0015" localSheetId="66">#REF!</definedName>
    <definedName name="_pri0015">#REF!</definedName>
    <definedName name="_pri0016" localSheetId="95">#REF!</definedName>
    <definedName name="_pri0016" localSheetId="28">#REF!</definedName>
    <definedName name="_pri0016" localSheetId="66">#REF!</definedName>
    <definedName name="_pri0016">#REF!</definedName>
    <definedName name="_pri0017" localSheetId="95">#REF!</definedName>
    <definedName name="_pri0017" localSheetId="28">#REF!</definedName>
    <definedName name="_pri0017" localSheetId="66">#REF!</definedName>
    <definedName name="_pri0017">#REF!</definedName>
    <definedName name="_pri0018" localSheetId="95">#REF!</definedName>
    <definedName name="_pri0018" localSheetId="28">#REF!</definedName>
    <definedName name="_pri0018" localSheetId="66">#REF!</definedName>
    <definedName name="_pri0018">#REF!</definedName>
    <definedName name="_pri0019" localSheetId="95">#REF!</definedName>
    <definedName name="_pri0019" localSheetId="28">#REF!</definedName>
    <definedName name="_pri0019" localSheetId="66">#REF!</definedName>
    <definedName name="_pri0019">#REF!</definedName>
    <definedName name="_pri0061" localSheetId="95">#REF!</definedName>
    <definedName name="_pri0061" localSheetId="28">#REF!</definedName>
    <definedName name="_pri0061" localSheetId="66">#REF!</definedName>
    <definedName name="_pri0061" localSheetId="85">'F-10'!#REF!</definedName>
    <definedName name="_pri0061" localSheetId="79">'F-2'!#REF!</definedName>
    <definedName name="_pri0061" localSheetId="80">'F-4'!#REF!</definedName>
    <definedName name="_pri0061" localSheetId="81">'F-6'!#REF!</definedName>
    <definedName name="_pri0061" localSheetId="82">#REF!</definedName>
    <definedName name="_pri0061" localSheetId="83">'F-7'!#REF!</definedName>
    <definedName name="_pri0061" localSheetId="84">'F-8'!#REF!</definedName>
    <definedName name="_pri0061">#REF!</definedName>
    <definedName name="_pri0062" localSheetId="95">#REF!</definedName>
    <definedName name="_pri0062" localSheetId="28">#REF!</definedName>
    <definedName name="_pri0062" localSheetId="66">#REF!</definedName>
    <definedName name="_pri0062" localSheetId="85">'F-10'!#REF!</definedName>
    <definedName name="_pri0062" localSheetId="79">'F-2'!$A$1:$M$60</definedName>
    <definedName name="_pri0062" localSheetId="80">'F-4'!#REF!</definedName>
    <definedName name="_pri0062" localSheetId="81">'F-6'!#REF!</definedName>
    <definedName name="_pri0062" localSheetId="82">#REF!</definedName>
    <definedName name="_pri0062" localSheetId="83">'F-7'!#REF!</definedName>
    <definedName name="_pri0062" localSheetId="84">'F-8'!#REF!</definedName>
    <definedName name="_pri0062">#REF!</definedName>
    <definedName name="_pri0065" localSheetId="95">#REF!</definedName>
    <definedName name="_pri0065" localSheetId="28">#REF!</definedName>
    <definedName name="_pri0065" localSheetId="66">#REF!</definedName>
    <definedName name="_pri0065" localSheetId="85">'F-10'!#REF!</definedName>
    <definedName name="_pri0065" localSheetId="79">'F-2'!#REF!</definedName>
    <definedName name="_pri0065" localSheetId="80">'F-4'!#REF!</definedName>
    <definedName name="_pri0065" localSheetId="81">'F-6'!#REF!</definedName>
    <definedName name="_pri0065" localSheetId="82">#REF!</definedName>
    <definedName name="_pri0065" localSheetId="83">'F-7'!#REF!</definedName>
    <definedName name="_pri0065" localSheetId="84">'F-8'!#REF!</definedName>
    <definedName name="_pri0065">#REF!</definedName>
    <definedName name="_pri0066" localSheetId="95">#REF!</definedName>
    <definedName name="_pri0066" localSheetId="28">#REF!</definedName>
    <definedName name="_pri0066" localSheetId="66">#REF!</definedName>
    <definedName name="_pri0066" localSheetId="85">'F-10'!#REF!</definedName>
    <definedName name="_pri0066" localSheetId="79">'F-2'!#REF!</definedName>
    <definedName name="_pri0066" localSheetId="80">'F-4'!#REF!</definedName>
    <definedName name="_pri0066" localSheetId="81">'F-6'!$A$1:$H$42</definedName>
    <definedName name="_pri0066" localSheetId="82">#REF!</definedName>
    <definedName name="_pri0066" localSheetId="83">'F-7'!#REF!</definedName>
    <definedName name="_pri0066" localSheetId="84">'F-8'!#REF!</definedName>
    <definedName name="_pri0066">#REF!</definedName>
    <definedName name="_pri0067" localSheetId="95">#REF!</definedName>
    <definedName name="_pri0067" localSheetId="28">#REF!</definedName>
    <definedName name="_pri0067" localSheetId="66">#REF!</definedName>
    <definedName name="_pri0067" localSheetId="85">'F-10'!#REF!</definedName>
    <definedName name="_pri0067" localSheetId="79">'F-2'!#REF!</definedName>
    <definedName name="_pri0067" localSheetId="80">'F-4'!#REF!</definedName>
    <definedName name="_pri0067" localSheetId="81">'F-6'!#REF!</definedName>
    <definedName name="_pri0067" localSheetId="82">#REF!</definedName>
    <definedName name="_pri0067" localSheetId="83">'F-7'!#REF!</definedName>
    <definedName name="_pri0067" localSheetId="84">'F-8'!$A$1:$J$58</definedName>
    <definedName name="_pri0067">#REF!</definedName>
    <definedName name="_pri0068" localSheetId="95">#REF!</definedName>
    <definedName name="_pri0068" localSheetId="28">#REF!</definedName>
    <definedName name="_pri0068" localSheetId="66">#REF!</definedName>
    <definedName name="_pri0068" localSheetId="85">'F-10'!#REF!</definedName>
    <definedName name="_pri0068" localSheetId="79">'F-2'!#REF!</definedName>
    <definedName name="_pri0068" localSheetId="80">'F-4'!#REF!</definedName>
    <definedName name="_pri0068" localSheetId="81">'F-6'!#REF!</definedName>
    <definedName name="_pri0068" localSheetId="82">#REF!</definedName>
    <definedName name="_pri0068" localSheetId="83">'F-7'!#REF!</definedName>
    <definedName name="_pri0068" localSheetId="84">'F-8'!$A$1:$J$58</definedName>
    <definedName name="_pri0068">#REF!</definedName>
    <definedName name="_SY1" localSheetId="53">#REF!</definedName>
    <definedName name="_SY1">#REF!</definedName>
    <definedName name="_SY2" localSheetId="53">#REF!</definedName>
    <definedName name="_SY2">#REF!</definedName>
    <definedName name="_SY3" localSheetId="86">#REF!</definedName>
    <definedName name="_SY3" localSheetId="28">[24]Macros!$E$9</definedName>
    <definedName name="_SY3" localSheetId="53">#REF!</definedName>
    <definedName name="_SY3" localSheetId="82">[24]Macros!$E$9</definedName>
    <definedName name="_SY3">#REF!</definedName>
    <definedName name="_TY1" localSheetId="86">#REF!</definedName>
    <definedName name="_TY1" localSheetId="31">[2]Macros!$E$14</definedName>
    <definedName name="_TY1" localSheetId="29">[5]Macros!$E$14</definedName>
    <definedName name="_TY1" localSheetId="28">[26]Macros!$E$14</definedName>
    <definedName name="_TY1" localSheetId="53">#REF!</definedName>
    <definedName name="_TY1" localSheetId="82">[24]Macros!$E$15</definedName>
    <definedName name="_TY1">#REF!</definedName>
    <definedName name="_TY2" localSheetId="95">[1]Macros!#REF!</definedName>
    <definedName name="_TY2" localSheetId="91">[1]Macros!#REF!</definedName>
    <definedName name="_TY2" localSheetId="94">[1]Macros!#REF!</definedName>
    <definedName name="_TY2" localSheetId="90">[1]Macros!#REF!</definedName>
    <definedName name="_TY2" localSheetId="31">[2]Macros!#REF!</definedName>
    <definedName name="_TY2" localSheetId="32">[3]Macros!#REF!</definedName>
    <definedName name="_TY2" localSheetId="25">[4]Macros!#REF!</definedName>
    <definedName name="_TY2" localSheetId="29">[5]Macros!#REF!</definedName>
    <definedName name="_TY2" localSheetId="28">[26]Macros!#REF!</definedName>
    <definedName name="_TY2" localSheetId="53">#REF!</definedName>
    <definedName name="_TY2" localSheetId="65">[6]Macros!#REF!</definedName>
    <definedName name="_TY2" localSheetId="75">[6]Macros!#REF!</definedName>
    <definedName name="_TY2" localSheetId="76">[7]Macros!#REF!</definedName>
    <definedName name="_TY2" localSheetId="77">[7]Macros!#REF!</definedName>
    <definedName name="_TY2" localSheetId="78">[7]Macros!#REF!</definedName>
    <definedName name="_TY2" localSheetId="70">[7]Macros!#REF!</definedName>
    <definedName name="_TY2" localSheetId="71">[8]Macros!#REF!</definedName>
    <definedName name="_TY2" localSheetId="72">[7]Macros!#REF!</definedName>
    <definedName name="_TY2" localSheetId="73">[7]Macros!#REF!</definedName>
    <definedName name="_TY2" localSheetId="82">[24]Macros!#REF!</definedName>
    <definedName name="_TY2">#REF!</definedName>
    <definedName name="_TY3" localSheetId="86">#REF!</definedName>
    <definedName name="_TY3" localSheetId="53">#REF!</definedName>
    <definedName name="_TY3">#REF!</definedName>
    <definedName name="a" localSheetId="86">#REF!</definedName>
    <definedName name="a" localSheetId="28">#REF!</definedName>
    <definedName name="a" localSheetId="82">#REF!</definedName>
    <definedName name="a">#REF!</definedName>
    <definedName name="A_1" localSheetId="95">#REF!</definedName>
    <definedName name="A_1" localSheetId="91">#REF!</definedName>
    <definedName name="A_1" localSheetId="94">#REF!</definedName>
    <definedName name="A_1" localSheetId="90">#REF!</definedName>
    <definedName name="A_1" localSheetId="31">#REF!</definedName>
    <definedName name="A_1" localSheetId="32">#REF!</definedName>
    <definedName name="A_1" localSheetId="29">#REF!</definedName>
    <definedName name="A_1" localSheetId="28">#REF!</definedName>
    <definedName name="A_1" localSheetId="53">#REF!</definedName>
    <definedName name="A_1" localSheetId="65">#REF!</definedName>
    <definedName name="A_1" localSheetId="75">#REF!</definedName>
    <definedName name="A_1" localSheetId="76">#REF!</definedName>
    <definedName name="A_1" localSheetId="77">#REF!</definedName>
    <definedName name="A_1" localSheetId="78">#REF!</definedName>
    <definedName name="A_1" localSheetId="70">#REF!</definedName>
    <definedName name="A_1" localSheetId="96">#REF!</definedName>
    <definedName name="A_1">#REF!</definedName>
    <definedName name="A_10" localSheetId="10">'A 10 (a)'!$A$1:$P$60</definedName>
    <definedName name="A_10" localSheetId="53">#REF!</definedName>
    <definedName name="A_10">'A 10'!$A$1:$I$61</definedName>
    <definedName name="A_11" localSheetId="53">#REF!</definedName>
    <definedName name="A_11">'A 11'!$A$1:$D$42</definedName>
    <definedName name="A_12" localSheetId="13">'A 12 (a)'!$A$1:$P$47</definedName>
    <definedName name="A_12" localSheetId="53">#REF!</definedName>
    <definedName name="A_12">'A 12'!$A$1:$I$45</definedName>
    <definedName name="A_13" localSheetId="53">#REF!</definedName>
    <definedName name="A_13">'A 13'!$A$1:$D$38</definedName>
    <definedName name="A_14" localSheetId="16">'A 14 (a)'!$A$1:$P$59</definedName>
    <definedName name="A_14" localSheetId="53">#REF!</definedName>
    <definedName name="A_14">'A 14'!$A$1:$I$59</definedName>
    <definedName name="A_15" localSheetId="53">#REF!</definedName>
    <definedName name="A_15">'A 15'!$A$1:$D$58</definedName>
    <definedName name="A_16" localSheetId="86">#REF!</definedName>
    <definedName name="A_16" localSheetId="53">#REF!</definedName>
    <definedName name="A_16">'A 16'!$A$1:$D$62</definedName>
    <definedName name="A_17" localSheetId="95">#REF!</definedName>
    <definedName name="A_17" localSheetId="31">#REF!</definedName>
    <definedName name="A_17" localSheetId="32">#REF!</definedName>
    <definedName name="A_17" localSheetId="29">#REF!</definedName>
    <definedName name="A_17" localSheetId="28">#REF!</definedName>
    <definedName name="A_17" localSheetId="53">#REF!</definedName>
    <definedName name="A_17" localSheetId="96">#REF!</definedName>
    <definedName name="A_17">#REF!</definedName>
    <definedName name="A_18" localSheetId="95">#REF!</definedName>
    <definedName name="A_18" localSheetId="31">#REF!</definedName>
    <definedName name="A_18" localSheetId="32">#REF!</definedName>
    <definedName name="A_18" localSheetId="29">#REF!</definedName>
    <definedName name="A_18" localSheetId="28">#REF!</definedName>
    <definedName name="A_18" localSheetId="96">#REF!</definedName>
    <definedName name="A_18">#REF!</definedName>
    <definedName name="A_19" localSheetId="95">#REF!</definedName>
    <definedName name="A_19" localSheetId="28">#REF!</definedName>
    <definedName name="A_19" localSheetId="53">#REF!</definedName>
    <definedName name="A_19" localSheetId="96">#REF!</definedName>
    <definedName name="A_19">#REF!</definedName>
    <definedName name="A_2" localSheetId="28">#REF!</definedName>
    <definedName name="A_2" localSheetId="53">#REF!</definedName>
    <definedName name="A_2">'A 2'!$A$1:$G$54</definedName>
    <definedName name="A_3" localSheetId="28">#REF!</definedName>
    <definedName name="A_3" localSheetId="53">#REF!</definedName>
    <definedName name="A_3">'A 3'!$A$1:$D$72</definedName>
    <definedName name="A_4" localSheetId="53">#REF!</definedName>
    <definedName name="A_4">'A 4'!$A$1:$D$58</definedName>
    <definedName name="A_5" localSheetId="95">#REF!</definedName>
    <definedName name="A_5" localSheetId="91">#REF!</definedName>
    <definedName name="A_5" localSheetId="94">#REF!</definedName>
    <definedName name="A_5" localSheetId="90">#REF!</definedName>
    <definedName name="A_5" localSheetId="28">#REF!</definedName>
    <definedName name="A_5" localSheetId="53">#REF!</definedName>
    <definedName name="A_5" localSheetId="65">#REF!</definedName>
    <definedName name="A_5" localSheetId="75">#REF!</definedName>
    <definedName name="A_5" localSheetId="76">#REF!</definedName>
    <definedName name="A_5" localSheetId="77">#REF!</definedName>
    <definedName name="A_5" localSheetId="78">#REF!</definedName>
    <definedName name="A_5" localSheetId="70">#REF!</definedName>
    <definedName name="A_5" localSheetId="96">#REF!</definedName>
    <definedName name="A_5">#REF!</definedName>
    <definedName name="A_6" localSheetId="6">'A 6 (a)'!$A$1:$O$60</definedName>
    <definedName name="A_6" localSheetId="53">#REF!</definedName>
    <definedName name="A_6">'A 6'!$A$1:$I$62</definedName>
    <definedName name="A_7" localSheetId="86">#REF!</definedName>
    <definedName name="A_7" localSheetId="53">#REF!</definedName>
    <definedName name="A_7">'A 7'!$A$1:$E$53</definedName>
    <definedName name="A_8" localSheetId="53">#REF!</definedName>
    <definedName name="A_8">'A 8'!$A$1:$D$42</definedName>
    <definedName name="A_9" localSheetId="95">#REF!</definedName>
    <definedName name="A_9" localSheetId="91">#REF!</definedName>
    <definedName name="A_9" localSheetId="94">#REF!</definedName>
    <definedName name="A_9" localSheetId="90">#REF!</definedName>
    <definedName name="A_9" localSheetId="28">#REF!</definedName>
    <definedName name="A_9" localSheetId="53">#REF!</definedName>
    <definedName name="A_9" localSheetId="65">#REF!</definedName>
    <definedName name="A_9" localSheetId="75">#REF!</definedName>
    <definedName name="A_9" localSheetId="76">#REF!</definedName>
    <definedName name="A_9" localSheetId="77">#REF!</definedName>
    <definedName name="A_9" localSheetId="78">#REF!</definedName>
    <definedName name="A_9" localSheetId="70">#REF!</definedName>
    <definedName name="A_9" localSheetId="96">#REF!</definedName>
    <definedName name="A_9">#REF!</definedName>
    <definedName name="a10x" localSheetId="28">#REF!</definedName>
    <definedName name="a10x">#REF!</definedName>
    <definedName name="a11x" localSheetId="28">#REF!</definedName>
    <definedName name="a11x">#REF!</definedName>
    <definedName name="a12x" localSheetId="28">#REF!</definedName>
    <definedName name="a12x">#REF!</definedName>
    <definedName name="a13x" localSheetId="28">#REF!</definedName>
    <definedName name="a13x">#REF!</definedName>
    <definedName name="a14x" localSheetId="28">#REF!</definedName>
    <definedName name="a14x">#REF!</definedName>
    <definedName name="a15x" localSheetId="28">#REF!</definedName>
    <definedName name="a15x">#REF!</definedName>
    <definedName name="a16x" localSheetId="28">#REF!</definedName>
    <definedName name="a16x">#REF!</definedName>
    <definedName name="a17x" localSheetId="28">#REF!</definedName>
    <definedName name="a17x">#REF!</definedName>
    <definedName name="a18x" localSheetId="28">#REF!</definedName>
    <definedName name="a18x">#REF!</definedName>
    <definedName name="a19x" localSheetId="28">#REF!</definedName>
    <definedName name="a19x">#REF!</definedName>
    <definedName name="a1i" localSheetId="28">#REF!</definedName>
    <definedName name="a1i">#REF!</definedName>
    <definedName name="a1x" localSheetId="28">#REF!</definedName>
    <definedName name="a1x">#REF!</definedName>
    <definedName name="a2i" localSheetId="28">#REF!</definedName>
    <definedName name="a2i">#REF!</definedName>
    <definedName name="a2x" localSheetId="28">#REF!</definedName>
    <definedName name="a2x">#REF!</definedName>
    <definedName name="a3i" localSheetId="28">#REF!</definedName>
    <definedName name="a3i">#REF!</definedName>
    <definedName name="a3x" localSheetId="28">#REF!</definedName>
    <definedName name="a3x">#REF!</definedName>
    <definedName name="a4x" localSheetId="28">#REF!</definedName>
    <definedName name="a4x">#REF!</definedName>
    <definedName name="a5x" localSheetId="28">#REF!</definedName>
    <definedName name="a5x">#REF!</definedName>
    <definedName name="a6x" localSheetId="28">#REF!</definedName>
    <definedName name="a6x">#REF!</definedName>
    <definedName name="a7x" localSheetId="28">#REF!</definedName>
    <definedName name="a7x">#REF!</definedName>
    <definedName name="a8x" localSheetId="28">#REF!</definedName>
    <definedName name="a8x">#REF!</definedName>
    <definedName name="a9x" localSheetId="28">#REF!</definedName>
    <definedName name="a9x">#REF!</definedName>
    <definedName name="AccumDepr">[16]Data!$I$13:$J$131</definedName>
    <definedName name="AFUDC" localSheetId="95">#REF!</definedName>
    <definedName name="AFUDC" localSheetId="28">#REF!</definedName>
    <definedName name="AFUDC" localSheetId="66">#REF!</definedName>
    <definedName name="AFUDC" localSheetId="96">#REF!</definedName>
    <definedName name="AFUDC">#REF!</definedName>
    <definedName name="AIAC">[16]Data!$O$13:$P$131</definedName>
    <definedName name="ANNAACIAC" localSheetId="95">#REF!</definedName>
    <definedName name="ANNAACIAC" localSheetId="28">#REF!</definedName>
    <definedName name="ANNAACIAC" localSheetId="66">#REF!</definedName>
    <definedName name="ANNAACIAC" localSheetId="96">#REF!</definedName>
    <definedName name="ANNAACIAC">#REF!</definedName>
    <definedName name="ANNAD" localSheetId="95">#REF!</definedName>
    <definedName name="ANNAD" localSheetId="28">#REF!</definedName>
    <definedName name="ANNAD" localSheetId="66">#REF!</definedName>
    <definedName name="ANNAD" localSheetId="96">#REF!</definedName>
    <definedName name="ANNAD">#REF!</definedName>
    <definedName name="ANNAFC" localSheetId="95">#REF!</definedName>
    <definedName name="ANNAFC" localSheetId="28">#REF!</definedName>
    <definedName name="ANNAFC" localSheetId="66">#REF!</definedName>
    <definedName name="ANNAFC" localSheetId="96">#REF!</definedName>
    <definedName name="ANNAFC">#REF!</definedName>
    <definedName name="ANNCIAC" localSheetId="95">#REF!</definedName>
    <definedName name="ANNCIAC" localSheetId="28">#REF!</definedName>
    <definedName name="ANNCIAC" localSheetId="66">#REF!</definedName>
    <definedName name="ANNCIAC" localSheetId="96">#REF!</definedName>
    <definedName name="ANNCIAC">#REF!</definedName>
    <definedName name="ANNPL" localSheetId="95">#REF!</definedName>
    <definedName name="ANNPL" localSheetId="28">#REF!</definedName>
    <definedName name="ANNPL" localSheetId="66">#REF!</definedName>
    <definedName name="ANNPL" localSheetId="96">#REF!</definedName>
    <definedName name="ANNPL">#REF!</definedName>
    <definedName name="ARB" localSheetId="95">#REF!</definedName>
    <definedName name="ARB" localSheetId="28">#REF!</definedName>
    <definedName name="ARB" localSheetId="66">#REF!</definedName>
    <definedName name="ARB" localSheetId="96">#REF!</definedName>
    <definedName name="ARB">#REF!</definedName>
    <definedName name="ASECT" localSheetId="95">[1]Macros!#REF!</definedName>
    <definedName name="ASECT" localSheetId="91">[1]Macros!#REF!</definedName>
    <definedName name="ASECT" localSheetId="94">[1]Macros!#REF!</definedName>
    <definedName name="ASECT" localSheetId="90">[1]Macros!#REF!</definedName>
    <definedName name="ASECT" localSheetId="86">#REF!</definedName>
    <definedName name="ASECT" localSheetId="31">[2]Macros!#REF!</definedName>
    <definedName name="ASECT" localSheetId="32">[3]Macros!#REF!</definedName>
    <definedName name="ASECT" localSheetId="25">[4]Macros!#REF!</definedName>
    <definedName name="ASECT" localSheetId="29">[5]Macros!#REF!</definedName>
    <definedName name="ASECT" localSheetId="28">[26]Macros!#REF!</definedName>
    <definedName name="ASECT" localSheetId="53">#REF!</definedName>
    <definedName name="ASECT" localSheetId="65">[6]Macros!#REF!</definedName>
    <definedName name="ASECT" localSheetId="75">[6]Macros!#REF!</definedName>
    <definedName name="ASECT" localSheetId="76">[7]Macros!#REF!</definedName>
    <definedName name="ASECT" localSheetId="77">[7]Macros!#REF!</definedName>
    <definedName name="ASECT" localSheetId="78">[7]Macros!#REF!</definedName>
    <definedName name="ASECT" localSheetId="70">[7]Macros!#REF!</definedName>
    <definedName name="ASECT" localSheetId="71">[8]Macros!#REF!</definedName>
    <definedName name="ASECT" localSheetId="72">[7]Macros!#REF!</definedName>
    <definedName name="ASECT" localSheetId="73">[7]Macros!#REF!</definedName>
    <definedName name="ASECT" localSheetId="82">[24]Macros!#REF!</definedName>
    <definedName name="ASECT" localSheetId="96">[9]Macros!#REF!</definedName>
    <definedName name="ASECT">#REF!</definedName>
    <definedName name="B_1" localSheetId="95">#REF!</definedName>
    <definedName name="B_1" localSheetId="91">#REF!</definedName>
    <definedName name="B_1" localSheetId="94">#REF!</definedName>
    <definedName name="B_1" localSheetId="90">#REF!</definedName>
    <definedName name="B_1" localSheetId="31">#REF!</definedName>
    <definedName name="B_1" localSheetId="32">#REF!</definedName>
    <definedName name="B_1" localSheetId="29">#REF!</definedName>
    <definedName name="B_1" localSheetId="28">#REF!</definedName>
    <definedName name="B_1" localSheetId="53">#REF!</definedName>
    <definedName name="B_1" localSheetId="65">#REF!</definedName>
    <definedName name="B_1" localSheetId="75">#REF!</definedName>
    <definedName name="B_1" localSheetId="76">#REF!</definedName>
    <definedName name="B_1" localSheetId="77">#REF!</definedName>
    <definedName name="B_1" localSheetId="78">#REF!</definedName>
    <definedName name="B_1" localSheetId="70">#REF!</definedName>
    <definedName name="B_1" localSheetId="96">#REF!</definedName>
    <definedName name="B_1">#REF!</definedName>
    <definedName name="B_10" localSheetId="31">'B 10'!$A$1:$G$46</definedName>
    <definedName name="B_10" localSheetId="28">#REF!</definedName>
    <definedName name="B_10" localSheetId="53">#REF!</definedName>
    <definedName name="B_10" localSheetId="82">#REF!</definedName>
    <definedName name="B_10">#REF!</definedName>
    <definedName name="B_11" localSheetId="28">#REF!</definedName>
    <definedName name="B_11" localSheetId="53">#REF!</definedName>
    <definedName name="B_11">#REF!</definedName>
    <definedName name="B_12" localSheetId="95">#REF!</definedName>
    <definedName name="B_12" localSheetId="31">#REF!</definedName>
    <definedName name="B_12" localSheetId="32">#REF!</definedName>
    <definedName name="B_12" localSheetId="29">#REF!</definedName>
    <definedName name="B_12" localSheetId="28">#REF!</definedName>
    <definedName name="B_12" localSheetId="53">#REF!</definedName>
    <definedName name="B_12" localSheetId="96">#REF!</definedName>
    <definedName name="B_12">#REF!</definedName>
    <definedName name="B_13" localSheetId="95">#REF!</definedName>
    <definedName name="B_13" localSheetId="91">#REF!</definedName>
    <definedName name="B_13" localSheetId="94">#REF!</definedName>
    <definedName name="B_13" localSheetId="90">#REF!</definedName>
    <definedName name="B_13" localSheetId="31">#REF!</definedName>
    <definedName name="B_13" localSheetId="32">#REF!</definedName>
    <definedName name="B_13" localSheetId="29">#REF!</definedName>
    <definedName name="B_13" localSheetId="28">#REF!</definedName>
    <definedName name="B_13" localSheetId="53">#REF!</definedName>
    <definedName name="B_13" localSheetId="65">#REF!</definedName>
    <definedName name="B_13" localSheetId="75">#REF!</definedName>
    <definedName name="B_13" localSheetId="76">#REF!</definedName>
    <definedName name="B_13" localSheetId="77">#REF!</definedName>
    <definedName name="B_13" localSheetId="78">#REF!</definedName>
    <definedName name="B_13" localSheetId="70">#REF!</definedName>
    <definedName name="B_13" localSheetId="96">#REF!</definedName>
    <definedName name="B_13">#REF!</definedName>
    <definedName name="B_14" localSheetId="28">#REF!</definedName>
    <definedName name="B_14" localSheetId="53">#REF!</definedName>
    <definedName name="B_14">'B 14'!$A$1:$G$67</definedName>
    <definedName name="B_15" localSheetId="53">#REF!</definedName>
    <definedName name="B_15">'B 15'!$A$1:$H$35</definedName>
    <definedName name="B_2" localSheetId="28">#REF!</definedName>
    <definedName name="B_2">'B 2'!$A$1:$J$41</definedName>
    <definedName name="B_3" localSheetId="95">#REF!</definedName>
    <definedName name="B_3" localSheetId="91">#REF!</definedName>
    <definedName name="B_3" localSheetId="94">#REF!</definedName>
    <definedName name="B_3" localSheetId="90">#REF!</definedName>
    <definedName name="B_3" localSheetId="31">#REF!</definedName>
    <definedName name="B_3" localSheetId="32">#REF!</definedName>
    <definedName name="B_3" localSheetId="25">'B 3'!$A$1:$E$81</definedName>
    <definedName name="B_3" localSheetId="28">#REF!</definedName>
    <definedName name="B_3" localSheetId="53">#REF!</definedName>
    <definedName name="B_3" localSheetId="76">#REF!</definedName>
    <definedName name="B_3" localSheetId="77">#REF!</definedName>
    <definedName name="B_3" localSheetId="78">#REF!</definedName>
    <definedName name="B_3" localSheetId="70">#REF!</definedName>
    <definedName name="B_3" localSheetId="71">#REF!</definedName>
    <definedName name="B_3" localSheetId="72">#REF!</definedName>
    <definedName name="B_3" localSheetId="73">#REF!</definedName>
    <definedName name="B_3" localSheetId="96">#REF!</definedName>
    <definedName name="B_3">#REF!</definedName>
    <definedName name="B_3A" localSheetId="95">#REF!</definedName>
    <definedName name="B_3A" localSheetId="91">#REF!</definedName>
    <definedName name="B_3A" localSheetId="94">#REF!</definedName>
    <definedName name="B_3A" localSheetId="90">#REF!</definedName>
    <definedName name="B_3A" localSheetId="86">'B 3'!#REF!</definedName>
    <definedName name="B_3A" localSheetId="25">'B 3'!#REF!</definedName>
    <definedName name="B_3A" localSheetId="28">#REF!</definedName>
    <definedName name="B_3A" localSheetId="53">#REF!</definedName>
    <definedName name="B_3A" localSheetId="65">'[6]B 3'!#REF!</definedName>
    <definedName name="B_3A" localSheetId="75">'[6]B 3'!#REF!</definedName>
    <definedName name="B_3A" localSheetId="76">'[7]B 3'!#REF!</definedName>
    <definedName name="B_3A" localSheetId="77">'[7]B 3'!#REF!</definedName>
    <definedName name="B_3A" localSheetId="78">'[7]B 3'!#REF!</definedName>
    <definedName name="B_3A" localSheetId="70">'[7]B 3'!#REF!</definedName>
    <definedName name="B_3A" localSheetId="71">'[8]B 3'!#REF!</definedName>
    <definedName name="B_3A" localSheetId="72">'[7]B 3'!#REF!</definedName>
    <definedName name="B_3A" localSheetId="73">'[7]B 3'!#REF!</definedName>
    <definedName name="B_3A" localSheetId="82">#REF!</definedName>
    <definedName name="B_3A" localSheetId="96">#REF!</definedName>
    <definedName name="B_3A">#REF!</definedName>
    <definedName name="B_3B" localSheetId="95">#REF!</definedName>
    <definedName name="B_3B" localSheetId="91">#REF!</definedName>
    <definedName name="B_3B" localSheetId="94">#REF!</definedName>
    <definedName name="B_3B" localSheetId="90">#REF!</definedName>
    <definedName name="B_3B" localSheetId="86">'B 3'!#REF!</definedName>
    <definedName name="B_3B" localSheetId="25">'B 3'!#REF!</definedName>
    <definedName name="B_3B" localSheetId="28">#REF!</definedName>
    <definedName name="B_3B" localSheetId="53">#REF!</definedName>
    <definedName name="B_3B" localSheetId="65">'[6]B 3'!#REF!</definedName>
    <definedName name="B_3B" localSheetId="75">'[6]B 3'!#REF!</definedName>
    <definedName name="B_3B" localSheetId="76">'[7]B 3'!#REF!</definedName>
    <definedName name="B_3B" localSheetId="77">'[7]B 3'!#REF!</definedName>
    <definedName name="B_3B" localSheetId="78">'[7]B 3'!#REF!</definedName>
    <definedName name="B_3B" localSheetId="70">'[7]B 3'!#REF!</definedName>
    <definedName name="B_3B" localSheetId="71">'[8]B 3'!#REF!</definedName>
    <definedName name="B_3B" localSheetId="72">'[7]B 3'!#REF!</definedName>
    <definedName name="B_3B" localSheetId="73">'[7]B 3'!#REF!</definedName>
    <definedName name="B_3B" localSheetId="82">#REF!</definedName>
    <definedName name="B_3B" localSheetId="96">#REF!</definedName>
    <definedName name="B_3B">#REF!</definedName>
    <definedName name="B_4" localSheetId="28">#REF!</definedName>
    <definedName name="B_4" localSheetId="53">#REF!</definedName>
    <definedName name="B_4">'B 4'!$A$1:$I$52</definedName>
    <definedName name="B_5" localSheetId="95">#REF!</definedName>
    <definedName name="B_5" localSheetId="91">#REF!</definedName>
    <definedName name="B_5" localSheetId="94">#REF!</definedName>
    <definedName name="B_5" localSheetId="90">#REF!</definedName>
    <definedName name="B_5" localSheetId="28">#REF!</definedName>
    <definedName name="B_5" localSheetId="53">#REF!</definedName>
    <definedName name="B_5" localSheetId="65">#REF!</definedName>
    <definedName name="B_5" localSheetId="75">#REF!</definedName>
    <definedName name="B_5" localSheetId="76">#REF!</definedName>
    <definedName name="B_5" localSheetId="77">#REF!</definedName>
    <definedName name="B_5" localSheetId="78">#REF!</definedName>
    <definedName name="B_5" localSheetId="70">#REF!</definedName>
    <definedName name="B_5" localSheetId="96">#REF!</definedName>
    <definedName name="B_5">#REF!</definedName>
    <definedName name="B_6" localSheetId="28">'[24]B 6'!#REF!</definedName>
    <definedName name="B_6" localSheetId="53">#REF!</definedName>
    <definedName name="B_6" localSheetId="82">'[24]B 6'!#REF!</definedName>
    <definedName name="B_6">'B 6'!#REF!</definedName>
    <definedName name="B_7" localSheetId="95">#REF!</definedName>
    <definedName name="B_7" localSheetId="91">#REF!</definedName>
    <definedName name="B_7" localSheetId="94">#REF!</definedName>
    <definedName name="B_7" localSheetId="90">#REF!</definedName>
    <definedName name="B_7" localSheetId="28">#REF!</definedName>
    <definedName name="B_7" localSheetId="53">#REF!</definedName>
    <definedName name="B_7" localSheetId="65">#REF!</definedName>
    <definedName name="B_7" localSheetId="75">#REF!</definedName>
    <definedName name="B_7" localSheetId="76">#REF!</definedName>
    <definedName name="B_7" localSheetId="77">#REF!</definedName>
    <definedName name="B_7" localSheetId="78">#REF!</definedName>
    <definedName name="B_7" localSheetId="70">#REF!</definedName>
    <definedName name="B_7" localSheetId="96">#REF!</definedName>
    <definedName name="B_7">#REF!</definedName>
    <definedName name="B_8" localSheetId="86">#REF!</definedName>
    <definedName name="B_8" localSheetId="29">'B 8'!$A$1:$K$55</definedName>
    <definedName name="B_8" localSheetId="28">'B 8 Revised'!$A$1:$K$55</definedName>
    <definedName name="B_8" localSheetId="53">#REF!</definedName>
    <definedName name="B_8" localSheetId="82">#REF!</definedName>
    <definedName name="B_8">#REF!</definedName>
    <definedName name="B_9" localSheetId="86">#REF!</definedName>
    <definedName name="B_9" localSheetId="32">'[17]B 9'!$A$1:$E$59</definedName>
    <definedName name="B_9" localSheetId="28">#REF!</definedName>
    <definedName name="B_9" localSheetId="53">#REF!</definedName>
    <definedName name="B_9" localSheetId="82">#REF!</definedName>
    <definedName name="B_9">#REF!</definedName>
    <definedName name="b10x" localSheetId="29">#REF!</definedName>
    <definedName name="b10x" localSheetId="28">#REF!</definedName>
    <definedName name="b10x">#REF!</definedName>
    <definedName name="b11x" localSheetId="29">#REF!</definedName>
    <definedName name="b11x" localSheetId="28">#REF!</definedName>
    <definedName name="b11x">#REF!</definedName>
    <definedName name="b12x" localSheetId="29">#REF!</definedName>
    <definedName name="b12x" localSheetId="28">#REF!</definedName>
    <definedName name="b12x">#REF!</definedName>
    <definedName name="b13x" localSheetId="28">#REF!</definedName>
    <definedName name="b13x">#REF!</definedName>
    <definedName name="B14x" localSheetId="28">#REF!</definedName>
    <definedName name="B14x">#REF!</definedName>
    <definedName name="b15i" localSheetId="28">#REF!</definedName>
    <definedName name="b15i">#REF!</definedName>
    <definedName name="b15x" localSheetId="28">#REF!</definedName>
    <definedName name="b15x">#REF!</definedName>
    <definedName name="b1i" localSheetId="28">#REF!</definedName>
    <definedName name="b1i">#REF!</definedName>
    <definedName name="b1x" localSheetId="28">#REF!</definedName>
    <definedName name="b1x">#REF!</definedName>
    <definedName name="b2i" localSheetId="28">#REF!</definedName>
    <definedName name="b2i">#REF!</definedName>
    <definedName name="b2x" localSheetId="28">#REF!</definedName>
    <definedName name="b2x">#REF!</definedName>
    <definedName name="B3B" localSheetId="86">'[18]A1 OPERATING INCOME ADJUST'!$A$49:$P$97</definedName>
    <definedName name="B3B" localSheetId="28">'[32]A1 OPERATING INCOME ADJUST'!$A$49:$P$97</definedName>
    <definedName name="B3B">'[18]A1 OPERATING INCOME ADJUST'!$A$49:$P$97</definedName>
    <definedName name="b3i" localSheetId="29">#REF!</definedName>
    <definedName name="b3i" localSheetId="28">#REF!</definedName>
    <definedName name="b3i" localSheetId="82">#REF!</definedName>
    <definedName name="b3i">#REF!</definedName>
    <definedName name="B3R" localSheetId="86">'[18]A1 OPERATING INCOME ADJUST'!$A$1:$P$48</definedName>
    <definedName name="B3R" localSheetId="28">'[32]A1 OPERATING INCOME ADJUST'!$A$1:$P$48</definedName>
    <definedName name="B3R">'[18]A1 OPERATING INCOME ADJUST'!$A$1:$P$48</definedName>
    <definedName name="b3x" localSheetId="29">#REF!</definedName>
    <definedName name="b3x" localSheetId="28">#REF!</definedName>
    <definedName name="b3x" localSheetId="82">#REF!</definedName>
    <definedName name="b3x">#REF!</definedName>
    <definedName name="b4x" localSheetId="29">#REF!</definedName>
    <definedName name="b4x" localSheetId="28">#REF!</definedName>
    <definedName name="b4x">#REF!</definedName>
    <definedName name="b5x" localSheetId="29">#REF!</definedName>
    <definedName name="b5x" localSheetId="28">#REF!</definedName>
    <definedName name="b5x">#REF!</definedName>
    <definedName name="b6x" localSheetId="28">#REF!</definedName>
    <definedName name="b6x">#REF!</definedName>
    <definedName name="b7x" localSheetId="28">#REF!</definedName>
    <definedName name="b7x">#REF!</definedName>
    <definedName name="b8x" localSheetId="28">#REF!</definedName>
    <definedName name="b8x">#REF!</definedName>
    <definedName name="b9x" localSheetId="28">#REF!</definedName>
    <definedName name="b9x">#REF!</definedName>
    <definedName name="BALANCE" localSheetId="95">#REF!</definedName>
    <definedName name="BALANCE" localSheetId="32">#REF!</definedName>
    <definedName name="BALANCE" localSheetId="28">#REF!</definedName>
    <definedName name="BALANCE" localSheetId="66">#REF!</definedName>
    <definedName name="BALANCE" localSheetId="96">#REF!</definedName>
    <definedName name="BALANCE">#REF!</definedName>
    <definedName name="BSECT" localSheetId="95">[1]Macros!#REF!</definedName>
    <definedName name="BSECT" localSheetId="91">[1]Macros!#REF!</definedName>
    <definedName name="BSECT" localSheetId="94">[1]Macros!#REF!</definedName>
    <definedName name="BSECT" localSheetId="90">[1]Macros!#REF!</definedName>
    <definedName name="BSECT" localSheetId="86">#REF!</definedName>
    <definedName name="BSECT" localSheetId="31">[2]Macros!#REF!</definedName>
    <definedName name="BSECT" localSheetId="32">[3]Macros!#REF!</definedName>
    <definedName name="BSECT" localSheetId="25">[4]Macros!#REF!</definedName>
    <definedName name="BSECT" localSheetId="29">[5]Macros!#REF!</definedName>
    <definedName name="BSECT" localSheetId="28">[26]Macros!#REF!</definedName>
    <definedName name="BSECT" localSheetId="53">#REF!</definedName>
    <definedName name="BSECT" localSheetId="65">[6]Macros!#REF!</definedName>
    <definedName name="BSECT" localSheetId="75">[6]Macros!#REF!</definedName>
    <definedName name="BSECT" localSheetId="76">[7]Macros!#REF!</definedName>
    <definedName name="BSECT" localSheetId="77">[7]Macros!#REF!</definedName>
    <definedName name="BSECT" localSheetId="78">[7]Macros!#REF!</definedName>
    <definedName name="BSECT" localSheetId="70">[7]Macros!#REF!</definedName>
    <definedName name="BSECT" localSheetId="71">[8]Macros!#REF!</definedName>
    <definedName name="BSECT" localSheetId="72">[7]Macros!#REF!</definedName>
    <definedName name="BSECT" localSheetId="73">[7]Macros!#REF!</definedName>
    <definedName name="BSECT" localSheetId="82">[24]Macros!#REF!</definedName>
    <definedName name="BSECT" localSheetId="96">[9]Macros!#REF!</definedName>
    <definedName name="BSECT">#REF!</definedName>
    <definedName name="C_1">'C 1'!$A$1:$H$46</definedName>
    <definedName name="C_10" localSheetId="86">#REF!</definedName>
    <definedName name="C_10">'C 10'!$A$1:$G$67</definedName>
    <definedName name="c_10x" localSheetId="29">#REF!</definedName>
    <definedName name="c_10x" localSheetId="28">#REF!</definedName>
    <definedName name="c_10x" localSheetId="82">#REF!</definedName>
    <definedName name="c_10x">#REF!</definedName>
    <definedName name="c_1i" localSheetId="29">#REF!</definedName>
    <definedName name="c_1i" localSheetId="28">#REF!</definedName>
    <definedName name="c_1i">#REF!</definedName>
    <definedName name="c_1x" localSheetId="29">#REF!</definedName>
    <definedName name="c_1x" localSheetId="28">#REF!</definedName>
    <definedName name="c_1x">#REF!</definedName>
    <definedName name="C_2">'C 2 (s)'!$A$1:$G$52</definedName>
    <definedName name="c_2i" localSheetId="29">#REF!</definedName>
    <definedName name="c_2i" localSheetId="28">#REF!</definedName>
    <definedName name="c_2i" localSheetId="82">#REF!</definedName>
    <definedName name="c_2i">#REF!</definedName>
    <definedName name="c_2x" localSheetId="29">#REF!</definedName>
    <definedName name="c_2x" localSheetId="28">#REF!</definedName>
    <definedName name="c_2x">#REF!</definedName>
    <definedName name="C_3" localSheetId="95">#REF!</definedName>
    <definedName name="C_3" localSheetId="31">#REF!</definedName>
    <definedName name="C_3" localSheetId="28">#REF!</definedName>
    <definedName name="C_3" localSheetId="50">'C 3'!$A$1:$G$52</definedName>
    <definedName name="C_3" localSheetId="82">#REF!</definedName>
    <definedName name="C_3">#REF!</definedName>
    <definedName name="c_3x" localSheetId="28">#REF!</definedName>
    <definedName name="c_3x" localSheetId="82">#REF!</definedName>
    <definedName name="c_3x">#REF!</definedName>
    <definedName name="C_4">'C 4'!$A$1:$G$28</definedName>
    <definedName name="c_4x" localSheetId="29">#REF!</definedName>
    <definedName name="c_4x" localSheetId="28">#REF!</definedName>
    <definedName name="c_4x" localSheetId="82">#REF!</definedName>
    <definedName name="c_4x">#REF!</definedName>
    <definedName name="C_5" localSheetId="95">#REF!</definedName>
    <definedName name="C_5" localSheetId="31">#REF!</definedName>
    <definedName name="C_5" localSheetId="28">#REF!</definedName>
    <definedName name="C_5" localSheetId="52">'C 5 (s)'!$A$1:$G$52</definedName>
    <definedName name="C_5" localSheetId="82">#REF!</definedName>
    <definedName name="C_5">#REF!</definedName>
    <definedName name="c_5i" localSheetId="28">#REF!</definedName>
    <definedName name="c_5i" localSheetId="82">#REF!</definedName>
    <definedName name="c_5i">#REF!</definedName>
    <definedName name="c_5x" localSheetId="28">#REF!</definedName>
    <definedName name="c_5x" localSheetId="82">#REF!</definedName>
    <definedName name="c_5x">#REF!</definedName>
    <definedName name="C_6" localSheetId="95">#REF!</definedName>
    <definedName name="C_6" localSheetId="31">#REF!</definedName>
    <definedName name="C_6" localSheetId="32">#REF!</definedName>
    <definedName name="C_6" localSheetId="28">#REF!</definedName>
    <definedName name="C_6" localSheetId="53">'C 6'!$A$1:$L$168</definedName>
    <definedName name="C_6" localSheetId="82">#REF!</definedName>
    <definedName name="C_6" localSheetId="96">#REF!</definedName>
    <definedName name="C_6">#REF!</definedName>
    <definedName name="c_6x1" localSheetId="28">#REF!</definedName>
    <definedName name="c_6x1" localSheetId="82">#REF!</definedName>
    <definedName name="c_6x1">#REF!</definedName>
    <definedName name="c_6x2" localSheetId="28">#REF!</definedName>
    <definedName name="c_6x2">#REF!</definedName>
    <definedName name="c_6x3" localSheetId="28">#REF!</definedName>
    <definedName name="c_6x3">#REF!</definedName>
    <definedName name="C_7">'C 7'!$A$1:$N$36</definedName>
    <definedName name="C_7A" localSheetId="95">#REF!</definedName>
    <definedName name="C_7A" localSheetId="32">#REF!</definedName>
    <definedName name="C_7A" localSheetId="28">#REF!</definedName>
    <definedName name="C_7A" localSheetId="53">#REF!</definedName>
    <definedName name="C_7A" localSheetId="96">#REF!</definedName>
    <definedName name="C_7A">#REF!</definedName>
    <definedName name="c_7x1" localSheetId="28">#REF!</definedName>
    <definedName name="c_7x1">#REF!</definedName>
    <definedName name="c_7x2" localSheetId="28">#REF!</definedName>
    <definedName name="c_7x2">#REF!</definedName>
    <definedName name="c_7x3" localSheetId="28">#REF!</definedName>
    <definedName name="c_7x3">#REF!</definedName>
    <definedName name="c_7x4" localSheetId="28">#REF!</definedName>
    <definedName name="c_7x4">#REF!</definedName>
    <definedName name="C_8" localSheetId="86">#REF!</definedName>
    <definedName name="C_8">'C 8'!$A$1:$H$57</definedName>
    <definedName name="c_8x" localSheetId="29">#REF!</definedName>
    <definedName name="c_8x" localSheetId="28">#REF!</definedName>
    <definedName name="c_8x" localSheetId="82">#REF!</definedName>
    <definedName name="c_8x">#REF!</definedName>
    <definedName name="C_9" localSheetId="86">#REF!</definedName>
    <definedName name="C_9">'C 9'!$A$1:$G$67</definedName>
    <definedName name="c_9x" localSheetId="29">#REF!</definedName>
    <definedName name="c_9x" localSheetId="28">#REF!</definedName>
    <definedName name="c_9x" localSheetId="82">#REF!</definedName>
    <definedName name="c_9x">#REF!</definedName>
    <definedName name="CIAC">[16]Data!$R$13:$S$131</definedName>
    <definedName name="CINST" localSheetId="86">#REF!</definedName>
    <definedName name="CINST" localSheetId="53">#REF!</definedName>
    <definedName name="CINST" localSheetId="71">#REF!</definedName>
    <definedName name="CINST">#REF!</definedName>
    <definedName name="CNC2.CE" localSheetId="86">'[19]Cust Eq Input'!#REF!</definedName>
    <definedName name="CNC2.CE" localSheetId="28">'[19]Cust Eq Input'!#REF!</definedName>
    <definedName name="CNC2.CE" localSheetId="42">'[19]Cust Eq Input'!#REF!</definedName>
    <definedName name="CNC2.CE" localSheetId="43">'[19]Cust Eq Input'!#REF!</definedName>
    <definedName name="CNC2.CE" localSheetId="44">'[19]Cust Eq Input'!#REF!</definedName>
    <definedName name="CNC2.CE" localSheetId="45">'[19]Cust Eq Input'!#REF!</definedName>
    <definedName name="CNC2.CE">'[19]Cust Eq Input'!#REF!</definedName>
    <definedName name="CO__02" localSheetId="86">#REF!</definedName>
    <definedName name="CO__02" localSheetId="28">#REF!</definedName>
    <definedName name="CO__02" localSheetId="42">#REF!</definedName>
    <definedName name="CO__02" localSheetId="43">#REF!</definedName>
    <definedName name="CO__02" localSheetId="44">#REF!</definedName>
    <definedName name="CO__02" localSheetId="45">#REF!</definedName>
    <definedName name="CO__02">#REF!</definedName>
    <definedName name="COMPANY" localSheetId="86">#REF!</definedName>
    <definedName name="COMPANY" localSheetId="29">[5]Macros!$E$4</definedName>
    <definedName name="COMPANY" localSheetId="28">[26]Macros!$E$4</definedName>
    <definedName name="COMPANY" localSheetId="53">#REF!</definedName>
    <definedName name="COMPANY" localSheetId="82">[24]Macros!$E$4</definedName>
    <definedName name="COMPANY">#REF!</definedName>
    <definedName name="CONTENTS" localSheetId="28">'[33]CONTENTS vol 1'!#REF!</definedName>
    <definedName name="CONTENTS" localSheetId="53">#REF!</definedName>
    <definedName name="CONTENTS" localSheetId="76">#REF!</definedName>
    <definedName name="CONTENTS" localSheetId="77">#REF!</definedName>
    <definedName name="CONTENTS" localSheetId="78">#REF!</definedName>
    <definedName name="CONTENTS" localSheetId="71">#REF!</definedName>
    <definedName name="CONTENTS" localSheetId="72">#REF!</definedName>
    <definedName name="CONTENTS" localSheetId="73">#REF!</definedName>
    <definedName name="CONTENTS">'CONTENTS vol 1'!$A$1:$E$16</definedName>
    <definedName name="COVER" localSheetId="53">#REF!</definedName>
    <definedName name="COVER">COVER!$B$1:$H$47</definedName>
    <definedName name="CSECT" localSheetId="95">[1]Macros!#REF!</definedName>
    <definedName name="CSECT" localSheetId="91">[1]Macros!#REF!</definedName>
    <definedName name="CSECT" localSheetId="94">[1]Macros!#REF!</definedName>
    <definedName name="CSECT" localSheetId="90">[1]Macros!#REF!</definedName>
    <definedName name="CSECT" localSheetId="86">#REF!</definedName>
    <definedName name="CSECT" localSheetId="31">[2]Macros!#REF!</definedName>
    <definedName name="CSECT" localSheetId="32">[3]Macros!#REF!</definedName>
    <definedName name="CSECT" localSheetId="25">[4]Macros!#REF!</definedName>
    <definedName name="CSECT" localSheetId="29">[5]Macros!#REF!</definedName>
    <definedName name="CSECT" localSheetId="28">[26]Macros!#REF!</definedName>
    <definedName name="CSECT" localSheetId="53">#REF!</definedName>
    <definedName name="CSECT" localSheetId="65">[6]Macros!#REF!</definedName>
    <definedName name="CSECT" localSheetId="75">[6]Macros!#REF!</definedName>
    <definedName name="CSECT" localSheetId="76">[7]Macros!#REF!</definedName>
    <definedName name="CSECT" localSheetId="77">[7]Macros!#REF!</definedName>
    <definedName name="CSECT" localSheetId="78">[7]Macros!#REF!</definedName>
    <definedName name="CSECT" localSheetId="70">[7]Macros!#REF!</definedName>
    <definedName name="CSECT" localSheetId="71">[8]Macros!#REF!</definedName>
    <definedName name="CSECT" localSheetId="72">[7]Macros!#REF!</definedName>
    <definedName name="CSECT" localSheetId="73">[7]Macros!#REF!</definedName>
    <definedName name="CSECT" localSheetId="82">[24]Macros!#REF!</definedName>
    <definedName name="CSECT" localSheetId="96">[9]Macros!#REF!</definedName>
    <definedName name="CSECT">#REF!</definedName>
    <definedName name="CustomerDeposits">[16]Data!$AA$13:$AB$131</definedName>
    <definedName name="CWIP">[16]Data!$F$13:$G$131</definedName>
    <definedName name="CWS.CE" localSheetId="86">'[19]Cust Eq Input'!#REF!</definedName>
    <definedName name="CWS.CE" localSheetId="28">'[19]Cust Eq Input'!#REF!</definedName>
    <definedName name="CWS.CE" localSheetId="42">'[19]Cust Eq Input'!#REF!</definedName>
    <definedName name="CWS.CE" localSheetId="43">'[19]Cust Eq Input'!#REF!</definedName>
    <definedName name="CWS.CE" localSheetId="44">'[19]Cust Eq Input'!#REF!</definedName>
    <definedName name="CWS.CE" localSheetId="45">'[19]Cust Eq Input'!#REF!</definedName>
    <definedName name="CWS.CE">'[19]Cust Eq Input'!#REF!</definedName>
    <definedName name="D">[34]Macros!$E$6</definedName>
    <definedName name="D_1" localSheetId="95">#REF!</definedName>
    <definedName name="D_1" localSheetId="31">#REF!</definedName>
    <definedName name="D_1" localSheetId="32">#REF!</definedName>
    <definedName name="D_1" localSheetId="29">#REF!</definedName>
    <definedName name="D_1" localSheetId="28">#REF!</definedName>
    <definedName name="D_1" localSheetId="53">#REF!</definedName>
    <definedName name="D_1" localSheetId="65">#REF!</definedName>
    <definedName name="D_1" localSheetId="75">#REF!</definedName>
    <definedName name="D_1" localSheetId="76">#REF!</definedName>
    <definedName name="D_1" localSheetId="77">#REF!</definedName>
    <definedName name="D_1" localSheetId="78">#REF!</definedName>
    <definedName name="D_1" localSheetId="70">#REF!</definedName>
    <definedName name="D_1" localSheetId="96">#REF!</definedName>
    <definedName name="D_1">#REF!</definedName>
    <definedName name="D_2" localSheetId="95">#REF!</definedName>
    <definedName name="D_2" localSheetId="31">#REF!</definedName>
    <definedName name="D_2" localSheetId="32">#REF!</definedName>
    <definedName name="D_2" localSheetId="29">#REF!</definedName>
    <definedName name="D_2" localSheetId="28">#REF!</definedName>
    <definedName name="D_2" localSheetId="53">#REF!</definedName>
    <definedName name="D_2" localSheetId="65">#REF!</definedName>
    <definedName name="D_2" localSheetId="75">#REF!</definedName>
    <definedName name="D_2" localSheetId="76">#REF!</definedName>
    <definedName name="D_2" localSheetId="77">#REF!</definedName>
    <definedName name="D_2" localSheetId="78">#REF!</definedName>
    <definedName name="D_2" localSheetId="70">#REF!</definedName>
    <definedName name="D_2" localSheetId="96">#REF!</definedName>
    <definedName name="D_2">#REF!</definedName>
    <definedName name="D_3" localSheetId="95">#REF!</definedName>
    <definedName name="D_3" localSheetId="31">#REF!</definedName>
    <definedName name="D_3" localSheetId="32">#REF!</definedName>
    <definedName name="D_3" localSheetId="29">#REF!</definedName>
    <definedName name="D_3" localSheetId="28">#REF!</definedName>
    <definedName name="D_3" localSheetId="53">#REF!</definedName>
    <definedName name="D_3" localSheetId="65">#REF!</definedName>
    <definedName name="D_3" localSheetId="75">#REF!</definedName>
    <definedName name="D_3" localSheetId="76">#REF!</definedName>
    <definedName name="D_3" localSheetId="77">#REF!</definedName>
    <definedName name="D_3" localSheetId="78">#REF!</definedName>
    <definedName name="D_3" localSheetId="70">#REF!</definedName>
    <definedName name="D_3" localSheetId="96">#REF!</definedName>
    <definedName name="D_3">#REF!</definedName>
    <definedName name="D_4" localSheetId="95">#REF!</definedName>
    <definedName name="D_4" localSheetId="28">#REF!</definedName>
    <definedName name="D_4" localSheetId="53">#REF!</definedName>
    <definedName name="D_4" localSheetId="65">#REF!</definedName>
    <definedName name="D_4" localSheetId="75">#REF!</definedName>
    <definedName name="D_4" localSheetId="76">#REF!</definedName>
    <definedName name="D_4" localSheetId="77">#REF!</definedName>
    <definedName name="D_4" localSheetId="78">#REF!</definedName>
    <definedName name="D_4" localSheetId="70">#REF!</definedName>
    <definedName name="D_4" localSheetId="96">#REF!</definedName>
    <definedName name="D_4">#REF!</definedName>
    <definedName name="D_5" localSheetId="95">#REF!</definedName>
    <definedName name="D_5" localSheetId="28">#REF!</definedName>
    <definedName name="D_5" localSheetId="53">#REF!</definedName>
    <definedName name="D_5" localSheetId="65">#REF!</definedName>
    <definedName name="D_5" localSheetId="75">#REF!</definedName>
    <definedName name="D_5" localSheetId="76">#REF!</definedName>
    <definedName name="D_5" localSheetId="77">#REF!</definedName>
    <definedName name="D_5" localSheetId="78">#REF!</definedName>
    <definedName name="D_5" localSheetId="70">#REF!</definedName>
    <definedName name="D_5" localSheetId="96">#REF!</definedName>
    <definedName name="D_5">#REF!</definedName>
    <definedName name="D_6" localSheetId="95">#REF!</definedName>
    <definedName name="D_6" localSheetId="28">#REF!</definedName>
    <definedName name="D_6" localSheetId="53">#REF!</definedName>
    <definedName name="D_6" localSheetId="65">#REF!</definedName>
    <definedName name="D_6" localSheetId="75">#REF!</definedName>
    <definedName name="D_6" localSheetId="76">#REF!</definedName>
    <definedName name="D_6" localSheetId="77">#REF!</definedName>
    <definedName name="D_6" localSheetId="78">#REF!</definedName>
    <definedName name="D_6" localSheetId="70">#REF!</definedName>
    <definedName name="D_6" localSheetId="96">#REF!</definedName>
    <definedName name="D_6">#REF!</definedName>
    <definedName name="D_7" localSheetId="95">#REF!</definedName>
    <definedName name="D_7" localSheetId="28">#REF!</definedName>
    <definedName name="D_7" localSheetId="53">#REF!</definedName>
    <definedName name="D_7" localSheetId="65">#REF!</definedName>
    <definedName name="D_7" localSheetId="75">#REF!</definedName>
    <definedName name="D_7" localSheetId="76">#REF!</definedName>
    <definedName name="D_7" localSheetId="77">#REF!</definedName>
    <definedName name="D_7" localSheetId="78">#REF!</definedName>
    <definedName name="D_7" localSheetId="70">#REF!</definedName>
    <definedName name="D_7" localSheetId="96">#REF!</definedName>
    <definedName name="D_7">#REF!</definedName>
    <definedName name="D1I" localSheetId="28">#REF!</definedName>
    <definedName name="D1I">#REF!</definedName>
    <definedName name="d1x" localSheetId="28">#REF!</definedName>
    <definedName name="d1x">#REF!</definedName>
    <definedName name="d2i" localSheetId="28">#REF!</definedName>
    <definedName name="d2i">#REF!</definedName>
    <definedName name="D2x" localSheetId="28">#REF!</definedName>
    <definedName name="D2x">#REF!</definedName>
    <definedName name="D3x" localSheetId="28">#REF!</definedName>
    <definedName name="D3x">#REF!</definedName>
    <definedName name="D4x" localSheetId="28">#REF!</definedName>
    <definedName name="D4x">#REF!</definedName>
    <definedName name="D5x" localSheetId="28">#REF!</definedName>
    <definedName name="D5x">#REF!</definedName>
    <definedName name="D6x" localSheetId="28">#REF!</definedName>
    <definedName name="D6x">#REF!</definedName>
    <definedName name="D7x" localSheetId="28">#REF!</definedName>
    <definedName name="D7x">#REF!</definedName>
    <definedName name="DeferredCharges">[16]Data!$U$13:$V$131</definedName>
    <definedName name="DeferredIncomeTaxes">[16]Data!$X$13:$Y$131</definedName>
    <definedName name="DIR" localSheetId="95">#REF!</definedName>
    <definedName name="DIR" localSheetId="28">#REF!</definedName>
    <definedName name="DIR" localSheetId="66">#REF!</definedName>
    <definedName name="DIR" localSheetId="85">'F-10'!#REF!</definedName>
    <definedName name="DIR" localSheetId="79">'F-2'!#REF!</definedName>
    <definedName name="DIR" localSheetId="80">'F-4'!#REF!</definedName>
    <definedName name="DIR" localSheetId="81">'F-6'!#REF!</definedName>
    <definedName name="DIR" localSheetId="82">#REF!</definedName>
    <definedName name="DIR" localSheetId="83">'F-7'!#REF!</definedName>
    <definedName name="DIR" localSheetId="84">'F-8'!#REF!</definedName>
    <definedName name="DIR" localSheetId="96">#REF!</definedName>
    <definedName name="DIR">#REF!</definedName>
    <definedName name="DisallowedPAA">[16]Data!$CF$13:$CG$131</definedName>
    <definedName name="DOCKET" localSheetId="86">#REF!</definedName>
    <definedName name="DOCKET" localSheetId="28">[24]Macros!$E$6</definedName>
    <definedName name="DOCKET" localSheetId="53">#REF!</definedName>
    <definedName name="DOCKET" localSheetId="82">[24]Macros!$E$6</definedName>
    <definedName name="DOCKET">#REF!</definedName>
    <definedName name="DSECT" localSheetId="95">[1]Macros!#REF!</definedName>
    <definedName name="DSECT" localSheetId="91">[1]Macros!#REF!</definedName>
    <definedName name="DSECT" localSheetId="94">[1]Macros!#REF!</definedName>
    <definedName name="DSECT" localSheetId="90">[1]Macros!#REF!</definedName>
    <definedName name="DSECT" localSheetId="86">#REF!</definedName>
    <definedName name="DSECT" localSheetId="31">[2]Macros!#REF!</definedName>
    <definedName name="DSECT" localSheetId="32">[3]Macros!#REF!</definedName>
    <definedName name="DSECT" localSheetId="25">[4]Macros!#REF!</definedName>
    <definedName name="DSECT" localSheetId="29">[5]Macros!#REF!</definedName>
    <definedName name="DSECT" localSheetId="28">[26]Macros!#REF!</definedName>
    <definedName name="DSECT" localSheetId="53">#REF!</definedName>
    <definedName name="DSECT" localSheetId="65">[6]Macros!#REF!</definedName>
    <definedName name="DSECT" localSheetId="75">[6]Macros!#REF!</definedName>
    <definedName name="DSECT" localSheetId="76">[7]Macros!#REF!</definedName>
    <definedName name="DSECT" localSheetId="77">[7]Macros!#REF!</definedName>
    <definedName name="DSECT" localSheetId="78">[7]Macros!#REF!</definedName>
    <definedName name="DSECT" localSheetId="70">[7]Macros!#REF!</definedName>
    <definedName name="DSECT" localSheetId="71">[8]Macros!#REF!</definedName>
    <definedName name="DSECT" localSheetId="72">[7]Macros!#REF!</definedName>
    <definedName name="DSECT" localSheetId="73">[7]Macros!#REF!</definedName>
    <definedName name="DSECT" localSheetId="82">[24]Macros!#REF!</definedName>
    <definedName name="DSECT" localSheetId="96">[9]Macros!#REF!</definedName>
    <definedName name="DSECT">#REF!</definedName>
    <definedName name="E_1" localSheetId="95">#REF!</definedName>
    <definedName name="E_1" localSheetId="31">#REF!</definedName>
    <definedName name="E_1" localSheetId="32">#REF!</definedName>
    <definedName name="E_1" localSheetId="29">#REF!</definedName>
    <definedName name="E_1" localSheetId="28">#REF!</definedName>
    <definedName name="E_1" localSheetId="53">#REF!</definedName>
    <definedName name="E_1" localSheetId="65">'E 1 (s)'!$A$1:$J$66</definedName>
    <definedName name="E_1" localSheetId="76">#REF!</definedName>
    <definedName name="E_1" localSheetId="77">#REF!</definedName>
    <definedName name="E_1" localSheetId="78">#REF!</definedName>
    <definedName name="E_1" localSheetId="70">#REF!</definedName>
    <definedName name="E_1" localSheetId="71">#REF!</definedName>
    <definedName name="E_1" localSheetId="72">#REF!</definedName>
    <definedName name="E_1" localSheetId="73">#REF!</definedName>
    <definedName name="E_1" localSheetId="96">#REF!</definedName>
    <definedName name="E_1">#REF!</definedName>
    <definedName name="E_10" localSheetId="95">#REF!</definedName>
    <definedName name="E_10" localSheetId="31">#REF!</definedName>
    <definedName name="E_10" localSheetId="32">#REF!</definedName>
    <definedName name="E_10" localSheetId="29">#REF!</definedName>
    <definedName name="E_10" localSheetId="28">#REF!</definedName>
    <definedName name="E_10" localSheetId="53">#REF!</definedName>
    <definedName name="E_10" localSheetId="76">#REF!</definedName>
    <definedName name="E_10" localSheetId="77">#REF!</definedName>
    <definedName name="E_10" localSheetId="78">#REF!</definedName>
    <definedName name="E_10" localSheetId="70">#REF!</definedName>
    <definedName name="E_10" localSheetId="96">#REF!</definedName>
    <definedName name="E_10">#REF!</definedName>
    <definedName name="E_11" localSheetId="95">#REF!</definedName>
    <definedName name="E_11" localSheetId="31">#REF!</definedName>
    <definedName name="E_11" localSheetId="32">#REF!</definedName>
    <definedName name="E_11" localSheetId="29">#REF!</definedName>
    <definedName name="E_11" localSheetId="28">#REF!</definedName>
    <definedName name="E_11" localSheetId="53">#REF!</definedName>
    <definedName name="E_11" localSheetId="75">'E 11'!$A$1:$F$50</definedName>
    <definedName name="E_11" localSheetId="76">#REF!</definedName>
    <definedName name="E_11" localSheetId="77">#REF!</definedName>
    <definedName name="E_11" localSheetId="78">#REF!</definedName>
    <definedName name="E_11" localSheetId="70">#REF!</definedName>
    <definedName name="E_11" localSheetId="96">#REF!</definedName>
    <definedName name="E_11">#REF!</definedName>
    <definedName name="E_12" localSheetId="95">#REF!</definedName>
    <definedName name="E_12" localSheetId="28">#REF!</definedName>
    <definedName name="E_12" localSheetId="53">#REF!</definedName>
    <definedName name="E_12" localSheetId="76">'E 12'!$A$1:$I$84</definedName>
    <definedName name="E_12" localSheetId="77">#REF!</definedName>
    <definedName name="E_12" localSheetId="78">#REF!</definedName>
    <definedName name="E_12" localSheetId="70">#REF!</definedName>
    <definedName name="E_12" localSheetId="96">#REF!</definedName>
    <definedName name="E_12">#REF!</definedName>
    <definedName name="E_13" localSheetId="95">#REF!</definedName>
    <definedName name="E_13" localSheetId="28">#REF!</definedName>
    <definedName name="E_13" localSheetId="53">#REF!</definedName>
    <definedName name="E_13" localSheetId="76">#REF!</definedName>
    <definedName name="E_13" localSheetId="77">'E 13'!$A$1:$L$61</definedName>
    <definedName name="E_13" localSheetId="78">#REF!</definedName>
    <definedName name="E_13" localSheetId="70">#REF!</definedName>
    <definedName name="E_13" localSheetId="96">#REF!</definedName>
    <definedName name="E_13">#REF!</definedName>
    <definedName name="E_14" localSheetId="95">#REF!</definedName>
    <definedName name="E_14" localSheetId="28">#REF!</definedName>
    <definedName name="E_14" localSheetId="53">#REF!</definedName>
    <definedName name="E_14" localSheetId="76">#REF!</definedName>
    <definedName name="E_14" localSheetId="77">#REF!</definedName>
    <definedName name="E_14" localSheetId="78">'E 14'!$B$1:$I$57</definedName>
    <definedName name="E_14" localSheetId="70">#REF!</definedName>
    <definedName name="E_14" localSheetId="82">#REF!</definedName>
    <definedName name="E_14" localSheetId="96">#REF!</definedName>
    <definedName name="E_14">#REF!</definedName>
    <definedName name="E_2" localSheetId="95">#REF!</definedName>
    <definedName name="E_2" localSheetId="28">#REF!</definedName>
    <definedName name="E_2" localSheetId="53">#REF!</definedName>
    <definedName name="E_2" localSheetId="76">#REF!</definedName>
    <definedName name="E_2" localSheetId="77">#REF!</definedName>
    <definedName name="E_2" localSheetId="78">#REF!</definedName>
    <definedName name="E_2" localSheetId="70">#REF!</definedName>
    <definedName name="E_2" localSheetId="71">#REF!</definedName>
    <definedName name="E_2" localSheetId="96">#REF!</definedName>
    <definedName name="E_2">#REF!</definedName>
    <definedName name="E_2A" localSheetId="95">'[20]E 2'!#REF!</definedName>
    <definedName name="E_2A" localSheetId="91">'[20]E 2'!#REF!</definedName>
    <definedName name="E_2A" localSheetId="94">'[20]E 2'!#REF!</definedName>
    <definedName name="E_2A" localSheetId="90">'[20]E 2'!#REF!</definedName>
    <definedName name="E_2A" localSheetId="31">#REF!</definedName>
    <definedName name="E_2A" localSheetId="25">'[4]E 2'!#REF!</definedName>
    <definedName name="E_2A" localSheetId="29">#REF!</definedName>
    <definedName name="E_2A" localSheetId="28">#REF!</definedName>
    <definedName name="E_2A" localSheetId="53">#REF!</definedName>
    <definedName name="E_2A" localSheetId="65">'[6]E 2'!#REF!</definedName>
    <definedName name="E_2A" localSheetId="75">'[6]E 2'!#REF!</definedName>
    <definedName name="E_2A" localSheetId="76">'[7]E 2'!#REF!</definedName>
    <definedName name="E_2A" localSheetId="77">'[7]E 2'!#REF!</definedName>
    <definedName name="E_2A" localSheetId="78">'[7]E 2'!#REF!</definedName>
    <definedName name="E_2A" localSheetId="70">'[7]E 2'!#REF!</definedName>
    <definedName name="E_2A" localSheetId="72">'[7]E 2'!#REF!</definedName>
    <definedName name="E_2A" localSheetId="73">'[7]E 2'!#REF!</definedName>
    <definedName name="E_2A" localSheetId="82">#REF!</definedName>
    <definedName name="E_2A" localSheetId="96">#REF!</definedName>
    <definedName name="E_2A">#REF!</definedName>
    <definedName name="E_3" localSheetId="95">#REF!</definedName>
    <definedName name="E_3" localSheetId="28">#REF!</definedName>
    <definedName name="E_3" localSheetId="53">#REF!</definedName>
    <definedName name="E_3" localSheetId="76">#REF!</definedName>
    <definedName name="E_3" localSheetId="77">#REF!</definedName>
    <definedName name="E_3" localSheetId="78">#REF!</definedName>
    <definedName name="E_3" localSheetId="70">#REF!</definedName>
    <definedName name="E_3" localSheetId="96">#REF!</definedName>
    <definedName name="E_3">#REF!</definedName>
    <definedName name="E_4" localSheetId="95">#REF!</definedName>
    <definedName name="E_4" localSheetId="28">#REF!</definedName>
    <definedName name="E_4" localSheetId="53">#REF!</definedName>
    <definedName name="E_4" localSheetId="76">#REF!</definedName>
    <definedName name="E_4" localSheetId="77">#REF!</definedName>
    <definedName name="E_4" localSheetId="78">#REF!</definedName>
    <definedName name="E_4" localSheetId="70">#REF!</definedName>
    <definedName name="E_4" localSheetId="96">#REF!</definedName>
    <definedName name="E_4">#REF!</definedName>
    <definedName name="E_5" localSheetId="95">#REF!</definedName>
    <definedName name="E_5" localSheetId="28">#REF!</definedName>
    <definedName name="E_5" localSheetId="53">#REF!</definedName>
    <definedName name="E_5" localSheetId="76">#REF!</definedName>
    <definedName name="E_5" localSheetId="77">#REF!</definedName>
    <definedName name="E_5" localSheetId="78">#REF!</definedName>
    <definedName name="E_5" localSheetId="70">#REF!</definedName>
    <definedName name="E_5" localSheetId="96">#REF!</definedName>
    <definedName name="E_5">#REF!</definedName>
    <definedName name="E_6" localSheetId="95">#REF!</definedName>
    <definedName name="E_6" localSheetId="28">#REF!</definedName>
    <definedName name="E_6" localSheetId="53">#REF!</definedName>
    <definedName name="E_6" localSheetId="76">#REF!</definedName>
    <definedName name="E_6" localSheetId="77">#REF!</definedName>
    <definedName name="E_6" localSheetId="78">#REF!</definedName>
    <definedName name="E_6" localSheetId="70">'E 6'!$A$1:$D$22</definedName>
    <definedName name="E_6" localSheetId="82">#REF!</definedName>
    <definedName name="E_6" localSheetId="96">#REF!</definedName>
    <definedName name="E_6">#REF!</definedName>
    <definedName name="E_7" localSheetId="95">#REF!</definedName>
    <definedName name="E_7" localSheetId="28">#REF!</definedName>
    <definedName name="E_7" localSheetId="53">#REF!</definedName>
    <definedName name="E_7" localSheetId="76">#REF!</definedName>
    <definedName name="E_7" localSheetId="77">#REF!</definedName>
    <definedName name="E_7" localSheetId="78">#REF!</definedName>
    <definedName name="E_7" localSheetId="70">#REF!</definedName>
    <definedName name="E_7" localSheetId="71">'E 7'!$A$1:$H$64</definedName>
    <definedName name="E_7" localSheetId="82">#REF!</definedName>
    <definedName name="E_7" localSheetId="96">#REF!</definedName>
    <definedName name="E_7">#REF!</definedName>
    <definedName name="E_8" localSheetId="95">#REF!</definedName>
    <definedName name="E_8" localSheetId="28">#REF!</definedName>
    <definedName name="E_8" localSheetId="53">#REF!</definedName>
    <definedName name="E_8" localSheetId="76">#REF!</definedName>
    <definedName name="E_8" localSheetId="77">#REF!</definedName>
    <definedName name="E_8" localSheetId="78">#REF!</definedName>
    <definedName name="E_8" localSheetId="70">#REF!</definedName>
    <definedName name="E_8" localSheetId="72">'E 8'!$A$1:$G$80</definedName>
    <definedName name="E_8" localSheetId="82">#REF!</definedName>
    <definedName name="E_8" localSheetId="96">#REF!</definedName>
    <definedName name="E_8">#REF!</definedName>
    <definedName name="E_9" localSheetId="95">#REF!</definedName>
    <definedName name="E_9" localSheetId="28">#REF!</definedName>
    <definedName name="E_9" localSheetId="53">#REF!</definedName>
    <definedName name="E_9" localSheetId="76">#REF!</definedName>
    <definedName name="E_9" localSheetId="77">#REF!</definedName>
    <definedName name="E_9" localSheetId="78">#REF!</definedName>
    <definedName name="E_9" localSheetId="70">#REF!</definedName>
    <definedName name="E_9" localSheetId="73">'E 9'!$A$1:$F$83</definedName>
    <definedName name="E_9" localSheetId="82">#REF!</definedName>
    <definedName name="E_9" localSheetId="96">#REF!</definedName>
    <definedName name="E_9">#REF!</definedName>
    <definedName name="e10x1" localSheetId="28">#REF!</definedName>
    <definedName name="e10x1" localSheetId="82">#REF!</definedName>
    <definedName name="e10x1">#REF!</definedName>
    <definedName name="e10x2" localSheetId="28">#REF!</definedName>
    <definedName name="e10x2">#REF!</definedName>
    <definedName name="e11x" localSheetId="28">#REF!</definedName>
    <definedName name="e11x">#REF!</definedName>
    <definedName name="e12x" localSheetId="28">#REF!</definedName>
    <definedName name="e12x">#REF!</definedName>
    <definedName name="e13x" localSheetId="28">#REF!</definedName>
    <definedName name="e13x">#REF!</definedName>
    <definedName name="e14x" localSheetId="28">#REF!</definedName>
    <definedName name="e14x">#REF!</definedName>
    <definedName name="e1x" localSheetId="28">#REF!</definedName>
    <definedName name="e1x">#REF!</definedName>
    <definedName name="e1x2" localSheetId="28">#REF!</definedName>
    <definedName name="e1x2">#REF!</definedName>
    <definedName name="e2i" localSheetId="28">#REF!</definedName>
    <definedName name="e2i">#REF!</definedName>
    <definedName name="e2i2" localSheetId="28">#REF!</definedName>
    <definedName name="e2i2">#REF!</definedName>
    <definedName name="e2x" localSheetId="28">#REF!</definedName>
    <definedName name="e2x">#REF!</definedName>
    <definedName name="e2x2" localSheetId="28">#REF!</definedName>
    <definedName name="e2x2">#REF!</definedName>
    <definedName name="E3s" localSheetId="28">#REF!</definedName>
    <definedName name="E3s">#REF!</definedName>
    <definedName name="E3w" localSheetId="28">#REF!</definedName>
    <definedName name="E3w">#REF!</definedName>
    <definedName name="e3x" localSheetId="28">#REF!</definedName>
    <definedName name="e3x">#REF!</definedName>
    <definedName name="e4x" localSheetId="28">#REF!</definedName>
    <definedName name="e4x">#REF!</definedName>
    <definedName name="e5x" localSheetId="28">#REF!</definedName>
    <definedName name="e5x">#REF!</definedName>
    <definedName name="e6x" localSheetId="28">#REF!</definedName>
    <definedName name="e6x">#REF!</definedName>
    <definedName name="e7x" localSheetId="28">#REF!</definedName>
    <definedName name="e7x">#REF!</definedName>
    <definedName name="e8x" localSheetId="28">#REF!</definedName>
    <definedName name="e8x">#REF!</definedName>
    <definedName name="e9x" localSheetId="28">#REF!</definedName>
    <definedName name="e9x">#REF!</definedName>
    <definedName name="ERC_S" localSheetId="95">#REF!</definedName>
    <definedName name="ERC_S" localSheetId="28">#REF!</definedName>
    <definedName name="ERC_S" localSheetId="66">#REF!</definedName>
    <definedName name="ERC_S" localSheetId="85">'F-10'!#REF!</definedName>
    <definedName name="ERC_S" localSheetId="79">'F-2'!#REF!</definedName>
    <definedName name="ERC_S" localSheetId="80">'F-4'!#REF!</definedName>
    <definedName name="ERC_S" localSheetId="81">'F-6'!$J$2:$J$19</definedName>
    <definedName name="ERC_S" localSheetId="82">#REF!</definedName>
    <definedName name="ERC_S" localSheetId="83">'F-7'!#REF!</definedName>
    <definedName name="ERC_S" localSheetId="84">'F-8'!#REF!</definedName>
    <definedName name="ERC_S" localSheetId="96">#REF!</definedName>
    <definedName name="ERC_S">#REF!</definedName>
    <definedName name="ERC_W" localSheetId="95">#REF!</definedName>
    <definedName name="ERC_W" localSheetId="28">#REF!</definedName>
    <definedName name="ERC_W" localSheetId="66">#REF!</definedName>
    <definedName name="ERC_W" localSheetId="85">'F-10'!$A$1:$S$28</definedName>
    <definedName name="ERC_W" localSheetId="79">'F-2'!#REF!</definedName>
    <definedName name="ERC_W" localSheetId="80">'F-4'!#REF!</definedName>
    <definedName name="ERC_W" localSheetId="81">'F-6'!#REF!</definedName>
    <definedName name="ERC_W" localSheetId="82">#REF!</definedName>
    <definedName name="ERC_W" localSheetId="83">'F-7'!#REF!</definedName>
    <definedName name="ERC_W" localSheetId="84">'F-8'!#REF!</definedName>
    <definedName name="ERC_W" localSheetId="96">#REF!</definedName>
    <definedName name="ERC_W">#REF!</definedName>
    <definedName name="ESECT" localSheetId="95">[1]Macros!#REF!</definedName>
    <definedName name="ESECT" localSheetId="91">[1]Macros!#REF!</definedName>
    <definedName name="ESECT" localSheetId="94">[1]Macros!#REF!</definedName>
    <definedName name="ESECT" localSheetId="90">[1]Macros!#REF!</definedName>
    <definedName name="ESECT" localSheetId="86">#REF!</definedName>
    <definedName name="ESECT" localSheetId="31">[2]Macros!#REF!</definedName>
    <definedName name="ESECT" localSheetId="32">[3]Macros!#REF!</definedName>
    <definedName name="ESECT" localSheetId="25">[4]Macros!#REF!</definedName>
    <definedName name="ESECT" localSheetId="29">[5]Macros!#REF!</definedName>
    <definedName name="ESECT" localSheetId="28">[26]Macros!#REF!</definedName>
    <definedName name="ESECT" localSheetId="53">#REF!</definedName>
    <definedName name="ESECT" localSheetId="65">[6]Macros!#REF!</definedName>
    <definedName name="ESECT" localSheetId="75">[6]Macros!#REF!</definedName>
    <definedName name="ESECT" localSheetId="76">[7]Macros!#REF!</definedName>
    <definedName name="ESECT" localSheetId="77">[7]Macros!#REF!</definedName>
    <definedName name="ESECT" localSheetId="78">[7]Macros!#REF!</definedName>
    <definedName name="ESECT" localSheetId="70">[7]Macros!#REF!</definedName>
    <definedName name="ESECT" localSheetId="71">[8]Macros!#REF!</definedName>
    <definedName name="ESECT" localSheetId="72">[7]Macros!#REF!</definedName>
    <definedName name="ESECT" localSheetId="73">[7]Macros!#REF!</definedName>
    <definedName name="ESECT" localSheetId="82">[24]Macros!#REF!</definedName>
    <definedName name="ESECT" localSheetId="96">[9]Macros!#REF!</definedName>
    <definedName name="ESECT">#REF!</definedName>
    <definedName name="F_1" localSheetId="95">#REF!</definedName>
    <definedName name="F_1" localSheetId="91">#REF!</definedName>
    <definedName name="F_1" localSheetId="94">#REF!</definedName>
    <definedName name="F_1" localSheetId="90">#REF!</definedName>
    <definedName name="F_1" localSheetId="31">#REF!</definedName>
    <definedName name="F_1" localSheetId="32">#REF!</definedName>
    <definedName name="F_1" localSheetId="29">#REF!</definedName>
    <definedName name="F_1" localSheetId="28">#REF!</definedName>
    <definedName name="F_1" localSheetId="53">#REF!</definedName>
    <definedName name="F_1" localSheetId="65">#REF!</definedName>
    <definedName name="F_1" localSheetId="75">#REF!</definedName>
    <definedName name="F_1" localSheetId="76">#REF!</definedName>
    <definedName name="F_1" localSheetId="77">#REF!</definedName>
    <definedName name="F_1" localSheetId="78">#REF!</definedName>
    <definedName name="F_1" localSheetId="70">#REF!</definedName>
    <definedName name="F_1" localSheetId="96">#REF!</definedName>
    <definedName name="F_1">#REF!</definedName>
    <definedName name="F_10" localSheetId="95">#REF!</definedName>
    <definedName name="F_10" localSheetId="31">#REF!</definedName>
    <definedName name="F_10" localSheetId="32">#REF!</definedName>
    <definedName name="F_10" localSheetId="29">#REF!</definedName>
    <definedName name="F_10" localSheetId="28">#REF!</definedName>
    <definedName name="F_10" localSheetId="53">#REF!</definedName>
    <definedName name="F_10" localSheetId="76">#REF!</definedName>
    <definedName name="F_10" localSheetId="77">#REF!</definedName>
    <definedName name="F_10" localSheetId="78">#REF!</definedName>
    <definedName name="F_10" localSheetId="70">#REF!</definedName>
    <definedName name="F_10" localSheetId="96">#REF!</definedName>
    <definedName name="F_10">#REF!</definedName>
    <definedName name="F_1A" localSheetId="95">#REF!</definedName>
    <definedName name="F_1A" localSheetId="31">#REF!</definedName>
    <definedName name="F_1A" localSheetId="32">#REF!</definedName>
    <definedName name="F_1A" localSheetId="29">#REF!</definedName>
    <definedName name="F_1A" localSheetId="28">#REF!</definedName>
    <definedName name="F_1A">#REF!</definedName>
    <definedName name="F_2" localSheetId="95">#REF!</definedName>
    <definedName name="F_2" localSheetId="28">#REF!</definedName>
    <definedName name="F_2" localSheetId="53">#REF!</definedName>
    <definedName name="F_2" localSheetId="76">#REF!</definedName>
    <definedName name="F_2" localSheetId="77">#REF!</definedName>
    <definedName name="F_2" localSheetId="78">#REF!</definedName>
    <definedName name="F_2" localSheetId="70">#REF!</definedName>
    <definedName name="F_2" localSheetId="96">#REF!</definedName>
    <definedName name="F_2">#REF!</definedName>
    <definedName name="F_3" localSheetId="95">#REF!</definedName>
    <definedName name="F_3" localSheetId="91">#REF!</definedName>
    <definedName name="F_3" localSheetId="94">#REF!</definedName>
    <definedName name="F_3" localSheetId="90">#REF!</definedName>
    <definedName name="F_3" localSheetId="28">#REF!</definedName>
    <definedName name="F_3" localSheetId="53">#REF!</definedName>
    <definedName name="F_3" localSheetId="65">#REF!</definedName>
    <definedName name="F_3" localSheetId="75">#REF!</definedName>
    <definedName name="F_3" localSheetId="76">#REF!</definedName>
    <definedName name="F_3" localSheetId="77">#REF!</definedName>
    <definedName name="F_3" localSheetId="78">#REF!</definedName>
    <definedName name="F_3" localSheetId="70">#REF!</definedName>
    <definedName name="F_3" localSheetId="96">#REF!</definedName>
    <definedName name="F_3">#REF!</definedName>
    <definedName name="F_4" localSheetId="95">#REF!</definedName>
    <definedName name="F_4" localSheetId="28">#REF!</definedName>
    <definedName name="F_4" localSheetId="53">#REF!</definedName>
    <definedName name="F_4" localSheetId="76">#REF!</definedName>
    <definedName name="F_4" localSheetId="77">#REF!</definedName>
    <definedName name="F_4" localSheetId="78">#REF!</definedName>
    <definedName name="F_4" localSheetId="70">#REF!</definedName>
    <definedName name="F_4" localSheetId="96">#REF!</definedName>
    <definedName name="F_4">#REF!</definedName>
    <definedName name="F_5" localSheetId="95">#REF!</definedName>
    <definedName name="F_5" localSheetId="91">#REF!</definedName>
    <definedName name="F_5" localSheetId="94">#REF!</definedName>
    <definedName name="F_5" localSheetId="90">#REF!</definedName>
    <definedName name="F_5" localSheetId="28">#REF!</definedName>
    <definedName name="F_5" localSheetId="53">#REF!</definedName>
    <definedName name="F_5" localSheetId="65">#REF!</definedName>
    <definedName name="F_5" localSheetId="75">#REF!</definedName>
    <definedName name="F_5" localSheetId="76">#REF!</definedName>
    <definedName name="F_5" localSheetId="77">#REF!</definedName>
    <definedName name="F_5" localSheetId="78">#REF!</definedName>
    <definedName name="F_5" localSheetId="70">#REF!</definedName>
    <definedName name="F_5" localSheetId="96">#REF!</definedName>
    <definedName name="F_5">#REF!</definedName>
    <definedName name="F_6" localSheetId="95">#REF!</definedName>
    <definedName name="F_6" localSheetId="28">#REF!</definedName>
    <definedName name="F_6" localSheetId="53">#REF!</definedName>
    <definedName name="F_6" localSheetId="76">#REF!</definedName>
    <definedName name="F_6" localSheetId="77">#REF!</definedName>
    <definedName name="F_6" localSheetId="78">#REF!</definedName>
    <definedName name="F_6" localSheetId="70">#REF!</definedName>
    <definedName name="F_6" localSheetId="96">#REF!</definedName>
    <definedName name="F_6">#REF!</definedName>
    <definedName name="F_7" localSheetId="95">#REF!</definedName>
    <definedName name="F_7" localSheetId="28">#REF!</definedName>
    <definedName name="F_7" localSheetId="53">#REF!</definedName>
    <definedName name="F_7" localSheetId="76">#REF!</definedName>
    <definedName name="F_7" localSheetId="77">#REF!</definedName>
    <definedName name="F_7" localSheetId="78">#REF!</definedName>
    <definedName name="F_7" localSheetId="70">#REF!</definedName>
    <definedName name="F_7" localSheetId="96">#REF!</definedName>
    <definedName name="F_7">#REF!</definedName>
    <definedName name="F_8" localSheetId="95">#REF!</definedName>
    <definedName name="F_8" localSheetId="28">#REF!</definedName>
    <definedName name="F_8" localSheetId="53">#REF!</definedName>
    <definedName name="F_8" localSheetId="76">#REF!</definedName>
    <definedName name="F_8" localSheetId="77">#REF!</definedName>
    <definedName name="F_8" localSheetId="78">#REF!</definedName>
    <definedName name="F_8" localSheetId="70">#REF!</definedName>
    <definedName name="F_8" localSheetId="96">#REF!</definedName>
    <definedName name="F_8">#REF!</definedName>
    <definedName name="F_9" localSheetId="95">#REF!</definedName>
    <definedName name="F_9" localSheetId="91">#REF!</definedName>
    <definedName name="F_9" localSheetId="94">#REF!</definedName>
    <definedName name="F_9" localSheetId="90">#REF!</definedName>
    <definedName name="F_9" localSheetId="28">#REF!</definedName>
    <definedName name="F_9" localSheetId="53">#REF!</definedName>
    <definedName name="F_9" localSheetId="65">#REF!</definedName>
    <definedName name="F_9" localSheetId="75">#REF!</definedName>
    <definedName name="F_9" localSheetId="76">#REF!</definedName>
    <definedName name="F_9" localSheetId="77">#REF!</definedName>
    <definedName name="F_9" localSheetId="78">#REF!</definedName>
    <definedName name="F_9" localSheetId="70">#REF!</definedName>
    <definedName name="F_9" localSheetId="85">'F-10'!$A$1:$S$49</definedName>
    <definedName name="F_9" localSheetId="82">#REF!</definedName>
    <definedName name="F_9" localSheetId="96">#REF!</definedName>
    <definedName name="F_9">#REF!</definedName>
    <definedName name="f10x" localSheetId="28">#REF!</definedName>
    <definedName name="f10x" localSheetId="82">#REF!</definedName>
    <definedName name="f10x">#REF!</definedName>
    <definedName name="f1x" localSheetId="28">#REF!</definedName>
    <definedName name="f1x">#REF!</definedName>
    <definedName name="f2x" localSheetId="28">#REF!</definedName>
    <definedName name="f2x">#REF!</definedName>
    <definedName name="f3x" localSheetId="28">#REF!</definedName>
    <definedName name="f3x">#REF!</definedName>
    <definedName name="f4x" localSheetId="28">#REF!</definedName>
    <definedName name="f4x">#REF!</definedName>
    <definedName name="f5x" localSheetId="28">#REF!</definedName>
    <definedName name="f5x">#REF!</definedName>
    <definedName name="f6x" localSheetId="28">#REF!</definedName>
    <definedName name="f6x">#REF!</definedName>
    <definedName name="f7x" localSheetId="28">#REF!</definedName>
    <definedName name="f7x">#REF!</definedName>
    <definedName name="f8x" localSheetId="28">#REF!</definedName>
    <definedName name="f8x">#REF!</definedName>
    <definedName name="f9x" localSheetId="28">#REF!</definedName>
    <definedName name="f9x">#REF!</definedName>
    <definedName name="Finance__WSC.Work.Papers.WSC.Other.Prepayments" localSheetId="28">#REF!</definedName>
    <definedName name="Finance__WSC.Work.Papers.WSC.Other.Prepayments" localSheetId="42">#REF!</definedName>
    <definedName name="Finance__WSC.Work.Papers.WSC.Other.Prepayments" localSheetId="43">#REF!</definedName>
    <definedName name="Finance__WSC.Work.Papers.WSC.Other.Prepayments" localSheetId="44">#REF!</definedName>
    <definedName name="Finance__WSC.Work.Papers.WSC.Other.Prepayments" localSheetId="45">#REF!</definedName>
    <definedName name="Finance__WSC.Work.Papers.WSC.Other.Prepayments">#REF!</definedName>
    <definedName name="FL.1" localSheetId="28">#REF!</definedName>
    <definedName name="FL.1" localSheetId="42">#REF!</definedName>
    <definedName name="FL.1" localSheetId="43">#REF!</definedName>
    <definedName name="FL.1" localSheetId="44">#REF!</definedName>
    <definedName name="FL.1" localSheetId="45">#REF!</definedName>
    <definedName name="FL.1">#REF!</definedName>
    <definedName name="FL.3" localSheetId="28">#REF!</definedName>
    <definedName name="FL.3" localSheetId="42">#REF!</definedName>
    <definedName name="FL.3" localSheetId="43">#REF!</definedName>
    <definedName name="FL.3" localSheetId="44">#REF!</definedName>
    <definedName name="FL.3" localSheetId="45">#REF!</definedName>
    <definedName name="FL.3">#REF!</definedName>
    <definedName name="FL.5" localSheetId="28">#REF!</definedName>
    <definedName name="FL.5" localSheetId="42">#REF!</definedName>
    <definedName name="FL.5" localSheetId="43">#REF!</definedName>
    <definedName name="FL.5" localSheetId="44">#REF!</definedName>
    <definedName name="FL.5" localSheetId="45">#REF!</definedName>
    <definedName name="FL.5">#REF!</definedName>
    <definedName name="FSECT" localSheetId="95">[1]Macros!#REF!</definedName>
    <definedName name="FSECT" localSheetId="91">[1]Macros!#REF!</definedName>
    <definedName name="FSECT" localSheetId="94">[1]Macros!#REF!</definedName>
    <definedName name="FSECT" localSheetId="90">[1]Macros!#REF!</definedName>
    <definedName name="FSECT" localSheetId="86">#REF!</definedName>
    <definedName name="FSECT" localSheetId="31">[2]Macros!#REF!</definedName>
    <definedName name="FSECT" localSheetId="32">[3]Macros!#REF!</definedName>
    <definedName name="FSECT" localSheetId="25">[4]Macros!#REF!</definedName>
    <definedName name="FSECT" localSheetId="29">[5]Macros!#REF!</definedName>
    <definedName name="FSECT" localSheetId="28">[26]Macros!#REF!</definedName>
    <definedName name="FSECT" localSheetId="53">#REF!</definedName>
    <definedName name="FSECT" localSheetId="65">[6]Macros!#REF!</definedName>
    <definedName name="FSECT" localSheetId="75">[6]Macros!#REF!</definedName>
    <definedName name="FSECT" localSheetId="76">[7]Macros!#REF!</definedName>
    <definedName name="FSECT" localSheetId="77">[7]Macros!#REF!</definedName>
    <definedName name="FSECT" localSheetId="78">[7]Macros!#REF!</definedName>
    <definedName name="FSECT" localSheetId="70">[7]Macros!#REF!</definedName>
    <definedName name="FSECT" localSheetId="71">[8]Macros!#REF!</definedName>
    <definedName name="FSECT" localSheetId="72">[7]Macros!#REF!</definedName>
    <definedName name="FSECT" localSheetId="73">[7]Macros!#REF!</definedName>
    <definedName name="FSECT" localSheetId="82">[24]Macros!#REF!</definedName>
    <definedName name="FSECT" localSheetId="96">[9]Macros!#REF!</definedName>
    <definedName name="FSECT">#REF!</definedName>
    <definedName name="GA.1" localSheetId="86">#REF!</definedName>
    <definedName name="GA.1" localSheetId="28">#REF!</definedName>
    <definedName name="GA.1" localSheetId="42">#REF!</definedName>
    <definedName name="GA.1" localSheetId="43">#REF!</definedName>
    <definedName name="GA.1" localSheetId="44">#REF!</definedName>
    <definedName name="GA.1" localSheetId="45">#REF!</definedName>
    <definedName name="GA.1">#REF!</definedName>
    <definedName name="GA.3" localSheetId="86">#REF!</definedName>
    <definedName name="GA.3" localSheetId="28">#REF!</definedName>
    <definedName name="GA.3" localSheetId="42">#REF!</definedName>
    <definedName name="GA.3" localSheetId="43">#REF!</definedName>
    <definedName name="GA.3" localSheetId="44">#REF!</definedName>
    <definedName name="GA.3" localSheetId="45">#REF!</definedName>
    <definedName name="GA.3">#REF!</definedName>
    <definedName name="GA.5" localSheetId="86">#REF!</definedName>
    <definedName name="GA.5" localSheetId="28">#REF!</definedName>
    <definedName name="GA.5" localSheetId="42">#REF!</definedName>
    <definedName name="GA.5" localSheetId="43">#REF!</definedName>
    <definedName name="GA.5" localSheetId="44">#REF!</definedName>
    <definedName name="GA.5" localSheetId="45">#REF!</definedName>
    <definedName name="GA.5">#REF!</definedName>
    <definedName name="GEN" localSheetId="95">[1]Macros!#REF!</definedName>
    <definedName name="GEN" localSheetId="91">[1]Macros!#REF!</definedName>
    <definedName name="GEN" localSheetId="94">[1]Macros!#REF!</definedName>
    <definedName name="GEN" localSheetId="90">[1]Macros!#REF!</definedName>
    <definedName name="GEN" localSheetId="86">#REF!</definedName>
    <definedName name="GEN" localSheetId="31">[2]Macros!#REF!</definedName>
    <definedName name="GEN" localSheetId="32">[3]Macros!#REF!</definedName>
    <definedName name="GEN" localSheetId="25">[4]Macros!#REF!</definedName>
    <definedName name="GEN" localSheetId="29">[5]Macros!#REF!</definedName>
    <definedName name="GEN" localSheetId="28">[26]Macros!#REF!</definedName>
    <definedName name="GEN" localSheetId="53">#REF!</definedName>
    <definedName name="GEN" localSheetId="65">[6]Macros!#REF!</definedName>
    <definedName name="GEN" localSheetId="75">[6]Macros!#REF!</definedName>
    <definedName name="GEN" localSheetId="76">[7]Macros!#REF!</definedName>
    <definedName name="GEN" localSheetId="77">[7]Macros!#REF!</definedName>
    <definedName name="GEN" localSheetId="78">[7]Macros!#REF!</definedName>
    <definedName name="GEN" localSheetId="70">[7]Macros!#REF!</definedName>
    <definedName name="GEN" localSheetId="71">[8]Macros!#REF!</definedName>
    <definedName name="GEN" localSheetId="72">[7]Macros!#REF!</definedName>
    <definedName name="GEN" localSheetId="73">[7]Macros!#REF!</definedName>
    <definedName name="GEN" localSheetId="82">[24]Macros!#REF!</definedName>
    <definedName name="GEN" localSheetId="96">[9]Macros!#REF!</definedName>
    <definedName name="GEN">#REF!</definedName>
    <definedName name="i" localSheetId="29">#REF!</definedName>
    <definedName name="i" localSheetId="28">#REF!</definedName>
    <definedName name="i" localSheetId="82">#REF!</definedName>
    <definedName name="i">#REF!</definedName>
    <definedName name="ii" localSheetId="29">#REF!</definedName>
    <definedName name="ii" localSheetId="28">#REF!</definedName>
    <definedName name="ii">#REF!</definedName>
    <definedName name="iii" localSheetId="29">#REF!</definedName>
    <definedName name="iii" localSheetId="28">#REF!</definedName>
    <definedName name="iii">#REF!</definedName>
    <definedName name="iiii" localSheetId="28">#REF!</definedName>
    <definedName name="iiii">#REF!</definedName>
    <definedName name="IL.1" localSheetId="28">#REF!</definedName>
    <definedName name="IL.1" localSheetId="42">#REF!</definedName>
    <definedName name="IL.1" localSheetId="43">#REF!</definedName>
    <definedName name="IL.1" localSheetId="44">#REF!</definedName>
    <definedName name="IL.1" localSheetId="45">#REF!</definedName>
    <definedName name="IL.1">#REF!</definedName>
    <definedName name="IL.3" localSheetId="28">#REF!</definedName>
    <definedName name="IL.3" localSheetId="42">#REF!</definedName>
    <definedName name="IL.3" localSheetId="43">#REF!</definedName>
    <definedName name="IL.3" localSheetId="44">#REF!</definedName>
    <definedName name="IL.3" localSheetId="45">#REF!</definedName>
    <definedName name="IL.3">#REF!</definedName>
    <definedName name="IL.5" localSheetId="28">#REF!</definedName>
    <definedName name="IL.5" localSheetId="42">#REF!</definedName>
    <definedName name="IL.5" localSheetId="43">#REF!</definedName>
    <definedName name="IL.5" localSheetId="44">#REF!</definedName>
    <definedName name="IL.5" localSheetId="45">#REF!</definedName>
    <definedName name="IL.5">#REF!</definedName>
    <definedName name="IN.3" localSheetId="28">#REF!</definedName>
    <definedName name="IN.3" localSheetId="42">#REF!</definedName>
    <definedName name="IN.3" localSheetId="43">#REF!</definedName>
    <definedName name="IN.3" localSheetId="44">#REF!</definedName>
    <definedName name="IN.3" localSheetId="45">#REF!</definedName>
    <definedName name="IN.3">#REF!</definedName>
    <definedName name="IN.5" localSheetId="28">#REF!</definedName>
    <definedName name="IN.5" localSheetId="42">#REF!</definedName>
    <definedName name="IN.5" localSheetId="43">#REF!</definedName>
    <definedName name="IN.5" localSheetId="44">#REF!</definedName>
    <definedName name="IN.5" localSheetId="45">#REF!</definedName>
    <definedName name="IN.5">#REF!</definedName>
    <definedName name="INST" localSheetId="95">#REF!</definedName>
    <definedName name="INST" localSheetId="91">#REF!</definedName>
    <definedName name="INST" localSheetId="94">#REF!</definedName>
    <definedName name="INST" localSheetId="90">#REF!</definedName>
    <definedName name="INST" localSheetId="31">#REF!</definedName>
    <definedName name="INST" localSheetId="32">#REF!</definedName>
    <definedName name="INST" localSheetId="28">#REF!</definedName>
    <definedName name="INST" localSheetId="53">#REF!</definedName>
    <definedName name="INST" localSheetId="65">#REF!</definedName>
    <definedName name="INST" localSheetId="75">#REF!</definedName>
    <definedName name="INST" localSheetId="76">#REF!</definedName>
    <definedName name="INST" localSheetId="77">#REF!</definedName>
    <definedName name="INST" localSheetId="78">#REF!</definedName>
    <definedName name="INST" localSheetId="70">#REF!</definedName>
    <definedName name="INST" localSheetId="96">#REF!</definedName>
    <definedName name="INST">#REF!</definedName>
    <definedName name="kdsjdfh">[35]Macros!$E$6</definedName>
    <definedName name="LA.1" localSheetId="28">#REF!</definedName>
    <definedName name="LA.1" localSheetId="42">#REF!</definedName>
    <definedName name="LA.1" localSheetId="43">#REF!</definedName>
    <definedName name="LA.1" localSheetId="44">#REF!</definedName>
    <definedName name="LA.1" localSheetId="45">#REF!</definedName>
    <definedName name="LA.1">#REF!</definedName>
    <definedName name="LA.3" localSheetId="28">#REF!</definedName>
    <definedName name="LA.3" localSheetId="42">#REF!</definedName>
    <definedName name="LA.3" localSheetId="43">#REF!</definedName>
    <definedName name="LA.3" localSheetId="44">#REF!</definedName>
    <definedName name="LA.3" localSheetId="45">#REF!</definedName>
    <definedName name="LA.3">#REF!</definedName>
    <definedName name="LA.5" localSheetId="28">#REF!</definedName>
    <definedName name="LA.5" localSheetId="42">#REF!</definedName>
    <definedName name="LA.5" localSheetId="43">#REF!</definedName>
    <definedName name="LA.5" localSheetId="44">#REF!</definedName>
    <definedName name="LA.5" localSheetId="45">#REF!</definedName>
    <definedName name="LA.5">#REF!</definedName>
    <definedName name="LEXINGTON" localSheetId="28">#REF!</definedName>
    <definedName name="LEXINGTON" localSheetId="42">#REF!</definedName>
    <definedName name="LEXINGTON" localSheetId="43">#REF!</definedName>
    <definedName name="LEXINGTON" localSheetId="44">#REF!</definedName>
    <definedName name="LEXINGTON" localSheetId="45">#REF!</definedName>
    <definedName name="LEXINGTON">#REF!</definedName>
    <definedName name="MARGIN" localSheetId="95">#REF!</definedName>
    <definedName name="MARGIN" localSheetId="31">#REF!</definedName>
    <definedName name="MARGIN" localSheetId="32">#REF!</definedName>
    <definedName name="MARGIN" localSheetId="28">#REF!</definedName>
    <definedName name="MARGIN" localSheetId="66">#REF!</definedName>
    <definedName name="MARGIN" localSheetId="85">'F-10'!#REF!</definedName>
    <definedName name="MARGIN" localSheetId="79">'F-2'!#REF!</definedName>
    <definedName name="MARGIN" localSheetId="80">'F-4'!#REF!</definedName>
    <definedName name="MARGIN" localSheetId="81">'F-6'!$A$1:$I$13</definedName>
    <definedName name="MARGIN" localSheetId="82">#REF!</definedName>
    <definedName name="MARGIN" localSheetId="83">'F-7'!#REF!</definedName>
    <definedName name="MARGIN" localSheetId="84">'F-8'!#REF!</definedName>
    <definedName name="MARGIN" localSheetId="96">#REF!</definedName>
    <definedName name="MARGIN">#REF!</definedName>
    <definedName name="MD.1" localSheetId="28">#REF!</definedName>
    <definedName name="MD.1" localSheetId="42">#REF!</definedName>
    <definedName name="MD.1" localSheetId="43">#REF!</definedName>
    <definedName name="MD.1" localSheetId="44">#REF!</definedName>
    <definedName name="MD.1" localSheetId="45">#REF!</definedName>
    <definedName name="MD.1">#REF!</definedName>
    <definedName name="MD.3" localSheetId="28">#REF!</definedName>
    <definedName name="MD.3" localSheetId="42">#REF!</definedName>
    <definedName name="MD.3" localSheetId="43">#REF!</definedName>
    <definedName name="MD.3" localSheetId="44">#REF!</definedName>
    <definedName name="MD.3" localSheetId="45">#REF!</definedName>
    <definedName name="MD.3">#REF!</definedName>
    <definedName name="MD.5" localSheetId="28">#REF!</definedName>
    <definedName name="MD.5" localSheetId="42">#REF!</definedName>
    <definedName name="MD.5" localSheetId="43">#REF!</definedName>
    <definedName name="MD.5" localSheetId="44">#REF!</definedName>
    <definedName name="MD.5" localSheetId="45">#REF!</definedName>
    <definedName name="MD.5">#REF!</definedName>
    <definedName name="MS.1" localSheetId="28">#REF!</definedName>
    <definedName name="MS.1" localSheetId="42">#REF!</definedName>
    <definedName name="MS.1" localSheetId="43">#REF!</definedName>
    <definedName name="MS.1" localSheetId="44">#REF!</definedName>
    <definedName name="MS.1" localSheetId="45">#REF!</definedName>
    <definedName name="MS.1">#REF!</definedName>
    <definedName name="MS.3" localSheetId="28">#REF!</definedName>
    <definedName name="MS.3" localSheetId="42">#REF!</definedName>
    <definedName name="MS.3" localSheetId="43">#REF!</definedName>
    <definedName name="MS.3" localSheetId="44">#REF!</definedName>
    <definedName name="MS.3" localSheetId="45">#REF!</definedName>
    <definedName name="MS.3">#REF!</definedName>
    <definedName name="MS.5" localSheetId="28">#REF!</definedName>
    <definedName name="MS.5" localSheetId="42">#REF!</definedName>
    <definedName name="MS.5" localSheetId="43">#REF!</definedName>
    <definedName name="MS.5" localSheetId="44">#REF!</definedName>
    <definedName name="MS.5" localSheetId="45">#REF!</definedName>
    <definedName name="MS.5">#REF!</definedName>
    <definedName name="NAME" localSheetId="86">[15]INFO!$D$14</definedName>
    <definedName name="NAME" localSheetId="28">[30]INFO!$D$14</definedName>
    <definedName name="NAME">[15]INFO!$D$14</definedName>
    <definedName name="NC.1" localSheetId="86">#REF!</definedName>
    <definedName name="NC.1" localSheetId="28">#REF!</definedName>
    <definedName name="NC.1" localSheetId="42">#REF!</definedName>
    <definedName name="NC.1" localSheetId="43">#REF!</definedName>
    <definedName name="NC.1" localSheetId="44">#REF!</definedName>
    <definedName name="NC.1" localSheetId="45">#REF!</definedName>
    <definedName name="NC.1">#REF!</definedName>
    <definedName name="NC.3" localSheetId="86">#REF!</definedName>
    <definedName name="NC.3" localSheetId="28">#REF!</definedName>
    <definedName name="NC.3" localSheetId="42">#REF!</definedName>
    <definedName name="NC.3" localSheetId="43">#REF!</definedName>
    <definedName name="NC.3" localSheetId="44">#REF!</definedName>
    <definedName name="NC.3" localSheetId="45">#REF!</definedName>
    <definedName name="NC.3">#REF!</definedName>
    <definedName name="NC.5" localSheetId="86">#REF!</definedName>
    <definedName name="NC.5" localSheetId="28">#REF!</definedName>
    <definedName name="NC.5" localSheetId="42">#REF!</definedName>
    <definedName name="NC.5" localSheetId="43">#REF!</definedName>
    <definedName name="NC.5" localSheetId="44">#REF!</definedName>
    <definedName name="NC.5" localSheetId="45">#REF!</definedName>
    <definedName name="NC.5">#REF!</definedName>
    <definedName name="OCC.CE" localSheetId="86">'[19]Cust Eq Input'!#REF!</definedName>
    <definedName name="OCC.CE" localSheetId="42">'[19]Cust Eq Input'!#REF!</definedName>
    <definedName name="OCC.CE" localSheetId="43">'[19]Cust Eq Input'!#REF!</definedName>
    <definedName name="OCC.CE" localSheetId="44">'[19]Cust Eq Input'!#REF!</definedName>
    <definedName name="OCC.CE" localSheetId="45">'[19]Cust Eq Input'!#REF!</definedName>
    <definedName name="OCC.CE">'[19]Cust Eq Input'!#REF!</definedName>
    <definedName name="OH.1" localSheetId="86">#REF!</definedName>
    <definedName name="OH.1" localSheetId="28">#REF!</definedName>
    <definedName name="OH.1" localSheetId="42">#REF!</definedName>
    <definedName name="OH.1" localSheetId="43">#REF!</definedName>
    <definedName name="OH.1" localSheetId="44">#REF!</definedName>
    <definedName name="OH.1" localSheetId="45">#REF!</definedName>
    <definedName name="OH.1">#REF!</definedName>
    <definedName name="OH.3" localSheetId="86">#REF!</definedName>
    <definedName name="OH.3" localSheetId="28">#REF!</definedName>
    <definedName name="OH.3" localSheetId="42">#REF!</definedName>
    <definedName name="OH.3" localSheetId="43">#REF!</definedName>
    <definedName name="OH.3" localSheetId="44">#REF!</definedName>
    <definedName name="OH.3" localSheetId="45">#REF!</definedName>
    <definedName name="OH.3">#REF!</definedName>
    <definedName name="OH.5" localSheetId="86">#REF!</definedName>
    <definedName name="OH.5" localSheetId="28">#REF!</definedName>
    <definedName name="OH.5" localSheetId="42">#REF!</definedName>
    <definedName name="OH.5" localSheetId="43">#REF!</definedName>
    <definedName name="OH.5" localSheetId="44">#REF!</definedName>
    <definedName name="OH.5" localSheetId="45">#REF!</definedName>
    <definedName name="OH.5">#REF!</definedName>
    <definedName name="OH.CE" localSheetId="86">'[19]Cust Eq Input'!#REF!</definedName>
    <definedName name="OH.CE" localSheetId="42">'[19]Cust Eq Input'!#REF!</definedName>
    <definedName name="OH.CE" localSheetId="43">'[19]Cust Eq Input'!#REF!</definedName>
    <definedName name="OH.CE" localSheetId="44">'[19]Cust Eq Input'!#REF!</definedName>
    <definedName name="OH.CE" localSheetId="45">'[19]Cust Eq Input'!#REF!</definedName>
    <definedName name="OH.CE">'[19]Cust Eq Input'!#REF!</definedName>
    <definedName name="OH.CEP" localSheetId="86">'[19]Cust Eq Input'!#REF!</definedName>
    <definedName name="OH.CEP" localSheetId="42">'[19]Cust Eq Input'!#REF!</definedName>
    <definedName name="OH.CEP" localSheetId="43">'[19]Cust Eq Input'!#REF!</definedName>
    <definedName name="OH.CEP" localSheetId="44">'[19]Cust Eq Input'!#REF!</definedName>
    <definedName name="OH.CEP" localSheetId="45">'[19]Cust Eq Input'!#REF!</definedName>
    <definedName name="OH.CEP">'[19]Cust Eq Input'!#REF!</definedName>
    <definedName name="PAA">[16]Data!$L$13:$M$131</definedName>
    <definedName name="page1" localSheetId="95">[1]Macros!$E$18</definedName>
    <definedName name="page1" localSheetId="91">[1]Macros!$E$18</definedName>
    <definedName name="page1" localSheetId="94">[1]Macros!$E$18</definedName>
    <definedName name="page1" localSheetId="90">[1]Macros!$E$18</definedName>
    <definedName name="page1" localSheetId="53">#REF!</definedName>
    <definedName name="page1">#REF!</definedName>
    <definedName name="page2" localSheetId="95">[1]Macros!$E$19</definedName>
    <definedName name="page2" localSheetId="91">[1]Macros!$E$19</definedName>
    <definedName name="page2" localSheetId="94">[1]Macros!$E$19</definedName>
    <definedName name="page2" localSheetId="90">[1]Macros!$E$19</definedName>
    <definedName name="page2" localSheetId="53">#REF!</definedName>
    <definedName name="page2">#REF!</definedName>
    <definedName name="page3" localSheetId="53">#REF!</definedName>
    <definedName name="page3">#REF!</definedName>
    <definedName name="Plant">[16]Data!$C$13:$D$131</definedName>
    <definedName name="PREP" localSheetId="86">#REF!</definedName>
    <definedName name="PREP" localSheetId="31">[2]Macros!$E$10</definedName>
    <definedName name="PREP" localSheetId="29">[5]Macros!$E$10</definedName>
    <definedName name="PREP" localSheetId="28">[26]Macros!$E$10</definedName>
    <definedName name="PREP" localSheetId="53">#REF!</definedName>
    <definedName name="PREP" localSheetId="72">[7]Macros!$E$10</definedName>
    <definedName name="PREP" localSheetId="73">[7]Macros!$E$10</definedName>
    <definedName name="PREP" localSheetId="82">[24]Macros!$E$10</definedName>
    <definedName name="PREP" localSheetId="96">[9]Macros!$E$10</definedName>
    <definedName name="PREP">#REF!</definedName>
    <definedName name="prep2" localSheetId="29">[5]Macros!$E$11</definedName>
    <definedName name="prep2" localSheetId="28">[26]Macros!$E$11</definedName>
    <definedName name="prep2" localSheetId="53">#REF!</definedName>
    <definedName name="prep2">#REF!</definedName>
    <definedName name="prep3" localSheetId="86">#REF!</definedName>
    <definedName name="prep3" localSheetId="31">[2]Macros!$E$12</definedName>
    <definedName name="prep3" localSheetId="28">[24]Macros!$E$11</definedName>
    <definedName name="prep3" localSheetId="53">#REF!</definedName>
    <definedName name="prep3" localSheetId="76">[21]Macros!$E$12</definedName>
    <definedName name="prep3" localSheetId="77">[21]Macros!$E$12</definedName>
    <definedName name="prep3" localSheetId="78">[21]Macros!$E$12</definedName>
    <definedName name="prep3" localSheetId="70">[21]Macros!$E$12</definedName>
    <definedName name="prep3" localSheetId="72">[21]Macros!$E$12</definedName>
    <definedName name="prep3" localSheetId="73">[21]Macros!$E$12</definedName>
    <definedName name="prep3" localSheetId="82">[24]Macros!$E$11</definedName>
    <definedName name="prep3" localSheetId="96">[9]Macros!$E$12</definedName>
    <definedName name="prep3">#REF!</definedName>
    <definedName name="Preparer">[36]Macros!$E$10</definedName>
    <definedName name="_xlnm.Print_Area" localSheetId="95">'12-31-13 CIAC Amort Exp_PerAR'!$A$2:$P$51</definedName>
    <definedName name="_xlnm.Print_Area" localSheetId="91">'12-31-15 CIAC Bal &amp; Proj_PerAR'!$U$1:$AK$73</definedName>
    <definedName name="_xlnm.Print_Area" localSheetId="94">'12-31-15 Depreciation Exp_PerAR'!$A$6:$Q$173</definedName>
    <definedName name="_xlnm.Print_Area" localSheetId="90">'12-31-15 Plant Acc Bal_PerAR'!$A$1:$T$210</definedName>
    <definedName name="_xlnm.Print_Area" localSheetId="9">'A 10'!$A$1:$I$61</definedName>
    <definedName name="_xlnm.Print_Area" localSheetId="10">'A 10 (a)'!$A$1:$P$60</definedName>
    <definedName name="_xlnm.Print_Area" localSheetId="11">'A 11'!$A$1:$D$50</definedName>
    <definedName name="_xlnm.Print_Area" localSheetId="12">'A 12'!$A$1:$I$45</definedName>
    <definedName name="_xlnm.Print_Area" localSheetId="13">'A 12 (a)'!$A$1:$P$47</definedName>
    <definedName name="_xlnm.Print_Area" localSheetId="14">'A 13'!$A$1:$D$53</definedName>
    <definedName name="_xlnm.Print_Area" localSheetId="15">'A 14'!$A$1:$I$49</definedName>
    <definedName name="_xlnm.Print_Area" localSheetId="16">'A 14 (a)'!$A$1:$P$48</definedName>
    <definedName name="_xlnm.Print_Area" localSheetId="17">'A 15'!$A$1:$D$49</definedName>
    <definedName name="_xlnm.Print_Area" localSheetId="18">'A 16'!$A$1:$D$62</definedName>
    <definedName name="_xlnm.Print_Area" localSheetId="19">'A 17'!$A$1:$E$44</definedName>
    <definedName name="_xlnm.Print_Area" localSheetId="20">'A 18'!$A$1:$I$45</definedName>
    <definedName name="_xlnm.Print_Area" localSheetId="21">'A 18 (a)'!$A$1:$P$46</definedName>
    <definedName name="_xlnm.Print_Area" localSheetId="22">'A 19'!$A$1:$L$58</definedName>
    <definedName name="_xlnm.Print_Area" localSheetId="23">'A 19 (a)'!$A$1:$P$54</definedName>
    <definedName name="_xlnm.Print_Area" localSheetId="2">'A 2'!$A$1:$G$44</definedName>
    <definedName name="_xlnm.Print_Area" localSheetId="3">'A 3'!$A$1:$D$72</definedName>
    <definedName name="_xlnm.Print_Area" localSheetId="4">'A 4'!$A$1:$D$48</definedName>
    <definedName name="_xlnm.Print_Area" localSheetId="5">'A 6'!$A$1:$I$67</definedName>
    <definedName name="_xlnm.Print_Area" localSheetId="6">'A 6 (a)'!$A$1:$P$60</definedName>
    <definedName name="_xlnm.Print_Area" localSheetId="7">'A 7'!$A$1:$E$43</definedName>
    <definedName name="_xlnm.Print_Area" localSheetId="8">'A 8'!$A$1:$D$50</definedName>
    <definedName name="_xlnm.Print_Area" localSheetId="86">'AR to MFR'!$A$6:$O$415</definedName>
    <definedName name="_xlnm.Print_Area" localSheetId="31">'B 10'!$A$1:$G$47</definedName>
    <definedName name="_xlnm.Print_Area" localSheetId="46">'B 14'!$A$1:$G$64</definedName>
    <definedName name="_xlnm.Print_Area" localSheetId="47">'B 15'!$A$1:$H$34</definedName>
    <definedName name="_xlnm.Print_Area" localSheetId="24">'B 2'!$A$1:$J$41</definedName>
    <definedName name="_xlnm.Print_Area" localSheetId="25">'B 3'!$A$1:$F$118</definedName>
    <definedName name="_xlnm.Print_Area" localSheetId="26">'B 4'!$A$1:$H$52</definedName>
    <definedName name="_xlnm.Print_Area" localSheetId="27">'B 6'!$A$1:$Q$48</definedName>
    <definedName name="_xlnm.Print_Area" localSheetId="29">'B 8'!$A$1:$K$57</definedName>
    <definedName name="_xlnm.Print_Area" localSheetId="28">'B 8 Revised'!$A$1:$K$57</definedName>
    <definedName name="_xlnm.Print_Area" localSheetId="33">'B12 - 1.31.2015'!$A$1:$W$66</definedName>
    <definedName name="_xlnm.Print_Area" localSheetId="42">'B12 - 10.31.2015'!$A$1:$W$66</definedName>
    <definedName name="_xlnm.Print_Area" localSheetId="43">'B12 - 11.30.2015'!$A$1:$W$66</definedName>
    <definedName name="_xlnm.Print_Area" localSheetId="44">'B12 - 12.31.2015'!$A$1:$W$66</definedName>
    <definedName name="_xlnm.Print_Area" localSheetId="34">'B12 - 2.28.2015'!$A$1:$W$66</definedName>
    <definedName name="_xlnm.Print_Area" localSheetId="35">'B12 - 3.31.2015'!$A$1:$W$66</definedName>
    <definedName name="_xlnm.Print_Area" localSheetId="36">'B12 - 4.30.2015'!$A$1:$W$65</definedName>
    <definedName name="_xlnm.Print_Area" localSheetId="37">'B12 - 5.31.2015'!$A$1:$W$66</definedName>
    <definedName name="_xlnm.Print_Area" localSheetId="38">'B12 - 6.30.2015'!$A$1:$W$66</definedName>
    <definedName name="_xlnm.Print_Area" localSheetId="39">'B12 - 7.31.2015'!$A$1:$W$66</definedName>
    <definedName name="_xlnm.Print_Area" localSheetId="40">'B12 - 8.31.2015'!$A$1:$W$66</definedName>
    <definedName name="_xlnm.Print_Area" localSheetId="41">'B12 - 9.30.2015'!$A$1:$W$66</definedName>
    <definedName name="_xlnm.Print_Area" localSheetId="45">'B12 - Test Year'!$A$1:$W$66</definedName>
    <definedName name="_xlnm.Print_Area" localSheetId="48" xml:space="preserve">        'C 1'!$A$1:$H$47</definedName>
    <definedName name="_xlnm.Print_Area" localSheetId="57">'C 10'!$A$1:$G$42</definedName>
    <definedName name="_xlnm.Print_Area" localSheetId="49">'C 2 (s)'!$A$1:$G$59</definedName>
    <definedName name="_xlnm.Print_Area" localSheetId="50">'C 3'!$A$1:$G$54</definedName>
    <definedName name="_xlnm.Print_Area" localSheetId="51">'C 4'!$A$1:$G$29</definedName>
    <definedName name="_xlnm.Print_Area" localSheetId="52">'C 5 (s)'!$A$1:$G$53</definedName>
    <definedName name="_xlnm.Print_Area" localSheetId="53">'C 6'!$A$1:$M$215</definedName>
    <definedName name="_xlnm.Print_Area" localSheetId="54">'C 7'!$A$1:$L$47</definedName>
    <definedName name="_xlnm.Print_Area" localSheetId="55">'C 8'!$A$1:$I$58</definedName>
    <definedName name="_xlnm.Print_Area" localSheetId="56">'C 9'!$A$1:$G$42</definedName>
    <definedName name="_xlnm.Print_Area" localSheetId="1">'CONTENTS vol 1'!$A$1:$E$94</definedName>
    <definedName name="_xlnm.Print_Area" localSheetId="0">COVER!$A$1:$K$47</definedName>
    <definedName name="_xlnm.Print_Area" localSheetId="58">'D 1'!$A$1:$K$40</definedName>
    <definedName name="_xlnm.Print_Area" localSheetId="59">'D 2'!$A$1:$P$33</definedName>
    <definedName name="_xlnm.Print_Area" localSheetId="63">'D 6'!$A$1:$AA$27</definedName>
    <definedName name="_xlnm.Print_Area" localSheetId="64">'D 7'!$A$1:$F$50</definedName>
    <definedName name="_xlnm.Print_Area" localSheetId="65">'E 1 (s)'!$A$1:$J$48</definedName>
    <definedName name="_xlnm.Print_Area" localSheetId="74">'E 10'!$A$1:$L$57</definedName>
    <definedName name="_xlnm.Print_Area" localSheetId="75">'E 11'!$A$1:$F$48</definedName>
    <definedName name="_xlnm.Print_Area" localSheetId="76">'E 12'!$A$1:$I$61</definedName>
    <definedName name="_xlnm.Print_Area" localSheetId="77">'E 13'!$A$1:$L$42</definedName>
    <definedName name="_xlnm.Print_Area" localSheetId="78">'E 14'!$A$1:$I$49</definedName>
    <definedName name="_xlnm.Print_Area" localSheetId="66">'E 2 (s)'!$A$1:$S$45</definedName>
    <definedName name="_xlnm.Print_Area" localSheetId="67">'E 3'!$A$1:$P$45</definedName>
    <definedName name="_xlnm.Print_Area" localSheetId="68">'E 4 (s)'!$A$1:$L$48</definedName>
    <definedName name="_xlnm.Print_Area" localSheetId="69" xml:space="preserve">    'E 5 (s)'!$A$1:$M$44</definedName>
    <definedName name="_xlnm.Print_Area" localSheetId="70">'E 6'!$A$1:$E$50</definedName>
    <definedName name="_xlnm.Print_Area" localSheetId="71" xml:space="preserve">                        'E 7'!$A$1:$H$36</definedName>
    <definedName name="_xlnm.Print_Area" localSheetId="72">'E 8'!$A$1:$G$49</definedName>
    <definedName name="_xlnm.Print_Area" localSheetId="73" xml:space="preserve">    'E 9'!$A$1:$F$65</definedName>
    <definedName name="_xlnm.Print_Area" localSheetId="85">'F-10'!$A$1:$S$40</definedName>
    <definedName name="_xlnm.Print_Area" localSheetId="79">'F-2'!$A$1:$M$38</definedName>
    <definedName name="_xlnm.Print_Area" localSheetId="80">'F-4'!$A$1:$L$27</definedName>
    <definedName name="_xlnm.Print_Area" localSheetId="81">'F-6'!$A$1:$J$34</definedName>
    <definedName name="_xlnm.Print_Area" localSheetId="82">'F-6(2) Revised'!$A$1:$I$54</definedName>
    <definedName name="_xlnm.Print_Area" localSheetId="83">'F-7'!$A$1:$J$26</definedName>
    <definedName name="_xlnm.Print_Area" localSheetId="84">'F-8'!$A$1:$K$16</definedName>
    <definedName name="_xlnm.Print_Area" localSheetId="96">'Interest Expense Adj_PerAR'!$A$1:$J$70</definedName>
    <definedName name="_xlnm.Print_Area" localSheetId="92">'Other BalSheet Acct_PerAR'!$A$1:$Q$118</definedName>
    <definedName name="_xlnm.Print_Titles" localSheetId="86">'AR to MFR'!$1:$5</definedName>
    <definedName name="_xlnm.Print_Titles" localSheetId="1">'CONTENTS vol 1'!$1:$8</definedName>
    <definedName name="_xlnm.Print_Titles" localSheetId="92">'Other BalSheet Acct_PerAR'!$1:$2</definedName>
    <definedName name="PUMPED" localSheetId="95">#REF!</definedName>
    <definedName name="PUMPED" localSheetId="31">#REF!</definedName>
    <definedName name="PUMPED" localSheetId="32">#REF!</definedName>
    <definedName name="PUMPED" localSheetId="29">#REF!</definedName>
    <definedName name="PUMPED" localSheetId="28">#REF!</definedName>
    <definedName name="PUMPED" localSheetId="66">#REF!</definedName>
    <definedName name="PUMPED" localSheetId="85">'F-10'!#REF!</definedName>
    <definedName name="PUMPED" localSheetId="79">'F-2'!#REF!</definedName>
    <definedName name="PUMPED" localSheetId="80">'F-4'!#REF!</definedName>
    <definedName name="PUMPED" localSheetId="81">'F-6'!#REF!</definedName>
    <definedName name="PUMPED" localSheetId="82">#REF!</definedName>
    <definedName name="PUMPED" localSheetId="83">'F-7'!#REF!</definedName>
    <definedName name="PUMPED" localSheetId="84">'F-8'!#REF!</definedName>
    <definedName name="PUMPED" localSheetId="96">#REF!</definedName>
    <definedName name="PUMPED">#REF!</definedName>
    <definedName name="PYE">'[37]General Inputs'!$B$6</definedName>
    <definedName name="S_STATS" localSheetId="95">#REF!</definedName>
    <definedName name="S_STATS" localSheetId="31">#REF!</definedName>
    <definedName name="S_STATS" localSheetId="32">#REF!</definedName>
    <definedName name="S_STATS" localSheetId="29">#REF!</definedName>
    <definedName name="S_STATS" localSheetId="28">#REF!</definedName>
    <definedName name="S_STATS" localSheetId="66">#REF!</definedName>
    <definedName name="S_STATS" localSheetId="85">'F-10'!#REF!</definedName>
    <definedName name="S_STATS" localSheetId="79">'F-2'!#REF!</definedName>
    <definedName name="S_STATS" localSheetId="80">'F-4'!$A$1:$M$28</definedName>
    <definedName name="S_STATS" localSheetId="81">'F-6'!#REF!</definedName>
    <definedName name="S_STATS" localSheetId="82">#REF!</definedName>
    <definedName name="S_STATS" localSheetId="83">'F-7'!#REF!</definedName>
    <definedName name="S_STATS" localSheetId="84">'F-8'!#REF!</definedName>
    <definedName name="S_STATS" localSheetId="96">#REF!</definedName>
    <definedName name="S_STATS">#REF!</definedName>
    <definedName name="SADPRIM" localSheetId="95">#REF!</definedName>
    <definedName name="SADPRIM" localSheetId="31">#REF!</definedName>
    <definedName name="SADPRIM" localSheetId="32">#REF!</definedName>
    <definedName name="SADPRIM" localSheetId="29">#REF!</definedName>
    <definedName name="SADPRIM" localSheetId="28">#REF!</definedName>
    <definedName name="SADPRIM" localSheetId="66">#REF!</definedName>
    <definedName name="SADPRIM" localSheetId="96">#REF!</definedName>
    <definedName name="SADPRIM">#REF!</definedName>
    <definedName name="SC.1" localSheetId="28">#REF!</definedName>
    <definedName name="SC.1" localSheetId="42">#REF!</definedName>
    <definedName name="SC.1" localSheetId="43">#REF!</definedName>
    <definedName name="SC.1" localSheetId="44">#REF!</definedName>
    <definedName name="SC.1" localSheetId="45">#REF!</definedName>
    <definedName name="SC.1">#REF!</definedName>
    <definedName name="SC.3" localSheetId="28">#REF!</definedName>
    <definedName name="SC.3" localSheetId="42">#REF!</definedName>
    <definedName name="SC.3" localSheetId="43">#REF!</definedName>
    <definedName name="SC.3" localSheetId="44">#REF!</definedName>
    <definedName name="SC.3" localSheetId="45">#REF!</definedName>
    <definedName name="SC.3">#REF!</definedName>
    <definedName name="SC.5" localSheetId="28">#REF!</definedName>
    <definedName name="SC.5" localSheetId="42">#REF!</definedName>
    <definedName name="SC.5" localSheetId="43">#REF!</definedName>
    <definedName name="SC.5" localSheetId="44">#REF!</definedName>
    <definedName name="SC.5" localSheetId="45">#REF!</definedName>
    <definedName name="SC.5">#REF!</definedName>
    <definedName name="Schedule_Year_Ended___December_31__2011">[36]Macros!$E$7</definedName>
    <definedName name="SCU.CE" localSheetId="28">'[19]Cust Eq Input'!#REF!</definedName>
    <definedName name="SCU.CE" localSheetId="42">'[19]Cust Eq Input'!#REF!</definedName>
    <definedName name="SCU.CE" localSheetId="43">'[19]Cust Eq Input'!#REF!</definedName>
    <definedName name="SCU.CE" localSheetId="44">'[19]Cust Eq Input'!#REF!</definedName>
    <definedName name="SCU.CE" localSheetId="45">'[19]Cust Eq Input'!#REF!</definedName>
    <definedName name="SCU.CE">'[19]Cust Eq Input'!#REF!</definedName>
    <definedName name="SE.SE60D.ALLOC." localSheetId="86">#REF!</definedName>
    <definedName name="SE.SE60D.ALLOC." localSheetId="28">#REF!</definedName>
    <definedName name="SE.SE60D.ALLOC." localSheetId="42">#REF!</definedName>
    <definedName name="SE.SE60D.ALLOC." localSheetId="43">#REF!</definedName>
    <definedName name="SE.SE60D.ALLOC." localSheetId="44">#REF!</definedName>
    <definedName name="SE.SE60D.ALLOC." localSheetId="45">#REF!</definedName>
    <definedName name="SE.SE60D.ALLOC.">#REF!</definedName>
    <definedName name="SELECT_BU_as_ADDR_AT1_F">#REF!</definedName>
    <definedName name="SPPRIM" localSheetId="95">#REF!</definedName>
    <definedName name="SPPRIM" localSheetId="28">#REF!</definedName>
    <definedName name="SPPRIM" localSheetId="66">#REF!</definedName>
    <definedName name="SPPRIM" localSheetId="96">#REF!</definedName>
    <definedName name="SPPRIM">#REF!</definedName>
    <definedName name="SRB" localSheetId="95">#REF!</definedName>
    <definedName name="SRB" localSheetId="28">#REF!</definedName>
    <definedName name="SRB" localSheetId="66">#REF!</definedName>
    <definedName name="SRB" localSheetId="96">#REF!</definedName>
    <definedName name="SRB">#REF!</definedName>
    <definedName name="SUMU_U" localSheetId="95">#REF!</definedName>
    <definedName name="SUMU_U" localSheetId="28">#REF!</definedName>
    <definedName name="SUMU_U" localSheetId="66">#REF!</definedName>
    <definedName name="SUMU_U" localSheetId="96">#REF!</definedName>
    <definedName name="SUMU_U">#REF!</definedName>
    <definedName name="test" localSheetId="95">#REF!</definedName>
    <definedName name="test" localSheetId="28">#REF!</definedName>
    <definedName name="test">#REF!</definedName>
    <definedName name="TN.1" localSheetId="28">#REF!</definedName>
    <definedName name="TN.1" localSheetId="42">#REF!</definedName>
    <definedName name="TN.1" localSheetId="43">#REF!</definedName>
    <definedName name="TN.1" localSheetId="44">#REF!</definedName>
    <definedName name="TN.1" localSheetId="45">#REF!</definedName>
    <definedName name="TN.1">#REF!</definedName>
    <definedName name="TN.3" localSheetId="28">#REF!</definedName>
    <definedName name="TN.3" localSheetId="42">#REF!</definedName>
    <definedName name="TN.3" localSheetId="43">#REF!</definedName>
    <definedName name="TN.3" localSheetId="44">#REF!</definedName>
    <definedName name="TN.3" localSheetId="45">#REF!</definedName>
    <definedName name="TN.3">#REF!</definedName>
    <definedName name="TN.5" localSheetId="28">#REF!</definedName>
    <definedName name="TN.5" localSheetId="42">#REF!</definedName>
    <definedName name="TN.5" localSheetId="43">#REF!</definedName>
    <definedName name="TN.5" localSheetId="44">#REF!</definedName>
    <definedName name="TN.5" localSheetId="45">#REF!</definedName>
    <definedName name="TN.5">#REF!</definedName>
    <definedName name="TOT.CNC.CE" localSheetId="86">'[19]Cust Eq Input'!#REF!</definedName>
    <definedName name="TOT.CNC.CE" localSheetId="28">'[19]Cust Eq Input'!#REF!</definedName>
    <definedName name="TOT.CNC.CE" localSheetId="42">'[19]Cust Eq Input'!#REF!</definedName>
    <definedName name="TOT.CNC.CE" localSheetId="43">'[19]Cust Eq Input'!#REF!</definedName>
    <definedName name="TOT.CNC.CE" localSheetId="44">'[19]Cust Eq Input'!#REF!</definedName>
    <definedName name="TOT.CNC.CE" localSheetId="45">'[19]Cust Eq Input'!#REF!</definedName>
    <definedName name="TOT.CNC.CE">'[19]Cust Eq Input'!#REF!</definedName>
    <definedName name="TREATED" localSheetId="95">#REF!</definedName>
    <definedName name="TREATED" localSheetId="28">#REF!</definedName>
    <definedName name="TREATED" localSheetId="66">#REF!</definedName>
    <definedName name="TREATED" localSheetId="85">'F-10'!#REF!</definedName>
    <definedName name="TREATED" localSheetId="79">'F-2'!$A$1:$M$31</definedName>
    <definedName name="TREATED" localSheetId="80">'F-4'!#REF!</definedName>
    <definedName name="TREATED" localSheetId="81">'F-6'!#REF!</definedName>
    <definedName name="TREATED" localSheetId="82">#REF!</definedName>
    <definedName name="TREATED" localSheetId="83">'F-7'!#REF!</definedName>
    <definedName name="TREATED" localSheetId="84">'F-8'!#REF!</definedName>
    <definedName name="TREATED" localSheetId="96">#REF!</definedName>
    <definedName name="TREATED">#REF!</definedName>
    <definedName name="TYE">'[37]General Inputs'!$B$5</definedName>
    <definedName name="U_U_MAINS" localSheetId="95">#REF!</definedName>
    <definedName name="U_U_MAINS" localSheetId="28">#REF!</definedName>
    <definedName name="U_U_MAINS" localSheetId="66">#REF!</definedName>
    <definedName name="U_U_MAINS" localSheetId="85">'F-10'!#REF!</definedName>
    <definedName name="U_U_MAINS" localSheetId="79">'F-2'!#REF!</definedName>
    <definedName name="U_U_MAINS" localSheetId="80">'F-4'!#REF!</definedName>
    <definedName name="U_U_MAINS" localSheetId="81">'F-6'!#REF!</definedName>
    <definedName name="U_U_MAINS" localSheetId="82">#REF!</definedName>
    <definedName name="U_U_MAINS" localSheetId="83">'F-7'!#REF!</definedName>
    <definedName name="U_U_MAINS" localSheetId="84">'F-8'!#REF!</definedName>
    <definedName name="U_U_MAINS" localSheetId="96">#REF!</definedName>
    <definedName name="U_U_MAINS">#REF!</definedName>
    <definedName name="U_U_SEWER" localSheetId="95">#REF!</definedName>
    <definedName name="U_U_SEWER" localSheetId="28">#REF!</definedName>
    <definedName name="U_U_SEWER" localSheetId="66">#REF!</definedName>
    <definedName name="U_U_SEWER" localSheetId="85">'F-10'!#REF!</definedName>
    <definedName name="U_U_SEWER" localSheetId="79">'F-2'!#REF!</definedName>
    <definedName name="U_U_SEWER" localSheetId="80">'F-4'!#REF!</definedName>
    <definedName name="U_U_SEWER" localSheetId="81">'F-6'!#REF!</definedName>
    <definedName name="U_U_SEWER" localSheetId="82">#REF!</definedName>
    <definedName name="U_U_SEWER" localSheetId="83">'F-7'!#REF!</definedName>
    <definedName name="U_U_SEWER" localSheetId="84">'F-8'!#REF!</definedName>
    <definedName name="U_U_SEWER" localSheetId="96">#REF!</definedName>
    <definedName name="U_U_SEWER">#REF!</definedName>
    <definedName name="U_U_WATER" localSheetId="95">#REF!</definedName>
    <definedName name="U_U_WATER" localSheetId="28">#REF!</definedName>
    <definedName name="U_U_WATER" localSheetId="66">#REF!</definedName>
    <definedName name="U_U_WATER" localSheetId="85">'F-10'!#REF!</definedName>
    <definedName name="U_U_WATER" localSheetId="79">'F-2'!#REF!</definedName>
    <definedName name="U_U_WATER" localSheetId="80">'F-4'!#REF!</definedName>
    <definedName name="U_U_WATER" localSheetId="81">'F-6'!#REF!</definedName>
    <definedName name="U_U_WATER" localSheetId="82">#REF!</definedName>
    <definedName name="U_U_WATER" localSheetId="83">'F-7'!#REF!</definedName>
    <definedName name="U_U_WATER" localSheetId="84">'F-8'!#REF!</definedName>
    <definedName name="U_U_WATER" localSheetId="96">#REF!</definedName>
    <definedName name="U_U_WATER">#REF!</definedName>
    <definedName name="VA.1" localSheetId="28">#REF!</definedName>
    <definedName name="VA.1" localSheetId="42">#REF!</definedName>
    <definedName name="VA.1" localSheetId="43">#REF!</definedName>
    <definedName name="VA.1" localSheetId="44">#REF!</definedName>
    <definedName name="VA.1" localSheetId="45">#REF!</definedName>
    <definedName name="VA.1">#REF!</definedName>
    <definedName name="VA.3" localSheetId="28">#REF!</definedName>
    <definedName name="VA.3" localSheetId="42">#REF!</definedName>
    <definedName name="VA.3" localSheetId="43">#REF!</definedName>
    <definedName name="VA.3" localSheetId="44">#REF!</definedName>
    <definedName name="VA.3" localSheetId="45">#REF!</definedName>
    <definedName name="VA.3">#REF!</definedName>
    <definedName name="VA.5" localSheetId="28">#REF!</definedName>
    <definedName name="VA.5" localSheetId="42">#REF!</definedName>
    <definedName name="VA.5" localSheetId="43">#REF!</definedName>
    <definedName name="VA.5" localSheetId="44">#REF!</definedName>
    <definedName name="VA.5" localSheetId="45">#REF!</definedName>
    <definedName name="VA.5">#REF!</definedName>
    <definedName name="W_STATS" localSheetId="95">#REF!</definedName>
    <definedName name="W_STATS" localSheetId="28">#REF!</definedName>
    <definedName name="W_STATS" localSheetId="66">#REF!</definedName>
    <definedName name="W_STATS" localSheetId="85">'F-10'!#REF!</definedName>
    <definedName name="W_STATS" localSheetId="79">'F-2'!#REF!</definedName>
    <definedName name="W_STATS" localSheetId="80">'F-4'!#REF!</definedName>
    <definedName name="W_STATS" localSheetId="81">'F-6'!#REF!</definedName>
    <definedName name="W_STATS" localSheetId="82">#REF!</definedName>
    <definedName name="W_STATS" localSheetId="83">'F-7'!#REF!</definedName>
    <definedName name="W_STATS" localSheetId="84">'F-8'!#REF!</definedName>
    <definedName name="W_STATS" localSheetId="96">#REF!</definedName>
    <definedName name="W_STATS">#REF!</definedName>
    <definedName name="WADPRIM" localSheetId="95">#REF!</definedName>
    <definedName name="WADPRIM" localSheetId="28">#REF!</definedName>
    <definedName name="WADPRIM" localSheetId="66">#REF!</definedName>
    <definedName name="WADPRIM" localSheetId="96">#REF!</definedName>
    <definedName name="WADPRIM">#REF!</definedName>
    <definedName name="WastewaterAccumulatedDepreciation">'[22]Plant Inputs'!$A$149:$N$192</definedName>
    <definedName name="WaterPlantInService">'[22]Plant Inputs'!$A$4:$N$48</definedName>
    <definedName name="WCA" localSheetId="95">#REF!</definedName>
    <definedName name="WCA" localSheetId="28">#REF!</definedName>
    <definedName name="WCA" localSheetId="66">#REF!</definedName>
    <definedName name="WCA" localSheetId="96">#REF!</definedName>
    <definedName name="WCA">#REF!</definedName>
    <definedName name="WD.CE" localSheetId="86">'[19]Cust Eq Input'!#REF!</definedName>
    <definedName name="WD.CE" localSheetId="28">'[19]Cust Eq Input'!#REF!</definedName>
    <definedName name="WD.CE" localSheetId="42">'[19]Cust Eq Input'!#REF!</definedName>
    <definedName name="WD.CE" localSheetId="43">'[19]Cust Eq Input'!#REF!</definedName>
    <definedName name="WD.CE" localSheetId="44">'[19]Cust Eq Input'!#REF!</definedName>
    <definedName name="WD.CE" localSheetId="45">'[19]Cust Eq Input'!#REF!</definedName>
    <definedName name="WD.CE">'[19]Cust Eq Input'!#REF!</definedName>
    <definedName name="WPPRIM" localSheetId="95">#REF!</definedName>
    <definedName name="WPPRIM" localSheetId="28">#REF!</definedName>
    <definedName name="WPPRIM" localSheetId="66">#REF!</definedName>
    <definedName name="WPPRIM" localSheetId="96">#REF!</definedName>
    <definedName name="WPPRIM">#REF!</definedName>
    <definedName name="WRB" localSheetId="95">#REF!</definedName>
    <definedName name="WRB" localSheetId="28">#REF!</definedName>
    <definedName name="WRB" localSheetId="66">#REF!</definedName>
    <definedName name="WRB" localSheetId="96">#REF!</definedName>
    <definedName name="WRB">#REF!</definedName>
    <definedName name="WSCBSAllocation">[16]Data!$BE$13:$BF$131</definedName>
    <definedName name="x">[23]Macros!$E$12</definedName>
    <definedName name="YEAR" localSheetId="86">[15]INFO!$D$16</definedName>
    <definedName name="YEAR" localSheetId="28">[30]INFO!$D$16</definedName>
    <definedName name="YEAR">[15]INFO!$D$16</definedName>
    <definedName name="Year_End_Results_for_1997__1996____1995" localSheetId="86">#REF!</definedName>
    <definedName name="Year_End_Results_for_1997__1996____1995" localSheetId="28">#REF!</definedName>
    <definedName name="Year_End_Results_for_1997__1996____1995" localSheetId="42">#REF!</definedName>
    <definedName name="Year_End_Results_for_1997__1996____1995" localSheetId="43">#REF!</definedName>
    <definedName name="Year_End_Results_for_1997__1996____1995" localSheetId="44">#REF!</definedName>
    <definedName name="Year_End_Results_for_1997__1996____1995" localSheetId="45">#REF!</definedName>
    <definedName name="Year_End_Results_for_1997__1996____1995">#REF!</definedName>
    <definedName name="z" localSheetId="86">'[19]Cust Eq Input'!#REF!</definedName>
    <definedName name="z" localSheetId="28">'[19]Cust Eq Input'!#REF!</definedName>
    <definedName name="z">'[19]Cust Eq Input'!#REF!</definedName>
  </definedNames>
  <calcPr calcId="124519" calcMode="autoNoTable" iterate="1" iterateCount="1" iterateDelta="0"/>
</workbook>
</file>

<file path=xl/calcChain.xml><?xml version="1.0" encoding="utf-8"?>
<calcChain xmlns="http://schemas.openxmlformats.org/spreadsheetml/2006/main">
  <c r="E51" i="315"/>
  <c r="E48"/>
  <c r="E50" s="1"/>
  <c r="E52" s="1"/>
  <c r="D31"/>
  <c r="F31" s="1"/>
  <c r="F25"/>
  <c r="C20"/>
  <c r="D19"/>
  <c r="E19" s="1"/>
  <c r="D18"/>
  <c r="E18" s="1"/>
  <c r="D17"/>
  <c r="E17" s="1"/>
  <c r="D16"/>
  <c r="D20" s="1"/>
  <c r="G6"/>
  <c r="A6"/>
  <c r="A5"/>
  <c r="A4"/>
  <c r="G53" i="314"/>
  <c r="G52"/>
  <c r="G55" s="1"/>
  <c r="H50"/>
  <c r="G50"/>
  <c r="H48"/>
  <c r="G48"/>
  <c r="E44"/>
  <c r="D44"/>
  <c r="C44"/>
  <c r="E42"/>
  <c r="E46" s="1"/>
  <c r="D42"/>
  <c r="D46" s="1"/>
  <c r="C42"/>
  <c r="C46" s="1"/>
  <c r="F40"/>
  <c r="G40" s="1"/>
  <c r="H40" s="1"/>
  <c r="F39"/>
  <c r="G39" s="1"/>
  <c r="H39" s="1"/>
  <c r="F38"/>
  <c r="G38" s="1"/>
  <c r="H38" s="1"/>
  <c r="F37"/>
  <c r="G37" s="1"/>
  <c r="H37" s="1"/>
  <c r="F36"/>
  <c r="G36" s="1"/>
  <c r="H36" s="1"/>
  <c r="F35"/>
  <c r="G35" s="1"/>
  <c r="H35" s="1"/>
  <c r="F34"/>
  <c r="G34" s="1"/>
  <c r="H34" s="1"/>
  <c r="F33"/>
  <c r="G33" s="1"/>
  <c r="H33" s="1"/>
  <c r="F32"/>
  <c r="G32" s="1"/>
  <c r="H32" s="1"/>
  <c r="F31"/>
  <c r="G31" s="1"/>
  <c r="H31" s="1"/>
  <c r="F30"/>
  <c r="G30" s="1"/>
  <c r="H30" s="1"/>
  <c r="F29"/>
  <c r="G29" s="1"/>
  <c r="H29" s="1"/>
  <c r="F28"/>
  <c r="G28" s="1"/>
  <c r="H28" s="1"/>
  <c r="F27"/>
  <c r="G27" s="1"/>
  <c r="H27" s="1"/>
  <c r="F26"/>
  <c r="G26" s="1"/>
  <c r="H26" s="1"/>
  <c r="F25"/>
  <c r="G25" s="1"/>
  <c r="H25" s="1"/>
  <c r="F24"/>
  <c r="G24" s="1"/>
  <c r="H24" s="1"/>
  <c r="F23"/>
  <c r="G23" s="1"/>
  <c r="H23" s="1"/>
  <c r="F22"/>
  <c r="G22" s="1"/>
  <c r="H22" s="1"/>
  <c r="F21"/>
  <c r="G21" s="1"/>
  <c r="H21" s="1"/>
  <c r="F20"/>
  <c r="G20" s="1"/>
  <c r="H20" s="1"/>
  <c r="F19"/>
  <c r="G19" s="1"/>
  <c r="H19" s="1"/>
  <c r="F18"/>
  <c r="G18" s="1"/>
  <c r="H18" s="1"/>
  <c r="F17"/>
  <c r="G17" s="1"/>
  <c r="H17" s="1"/>
  <c r="F16"/>
  <c r="G16" s="1"/>
  <c r="H16" s="1"/>
  <c r="F15"/>
  <c r="G15" s="1"/>
  <c r="H15" s="1"/>
  <c r="A15"/>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F14"/>
  <c r="G14" s="1"/>
  <c r="D11"/>
  <c r="E11" s="1"/>
  <c r="F11" s="1"/>
  <c r="G11" s="1"/>
  <c r="H11" s="1"/>
  <c r="J11" s="1"/>
  <c r="C11"/>
  <c r="E16" i="315" l="1"/>
  <c r="E20" s="1"/>
  <c r="F20" s="1"/>
  <c r="F22" s="1"/>
  <c r="G42" i="314"/>
  <c r="H14"/>
  <c r="F42"/>
  <c r="F44"/>
  <c r="G46" l="1"/>
  <c r="H46" s="1"/>
  <c r="H42"/>
  <c r="F46"/>
</calcChain>
</file>

<file path=xl/sharedStrings.xml><?xml version="1.0" encoding="utf-8"?>
<sst xmlns="http://schemas.openxmlformats.org/spreadsheetml/2006/main" count="7936" uniqueCount="2821">
  <si>
    <t>Supporting Schedules:  A-19,  C-7, C-8, D-3, D-4, D-5, D-7</t>
  </si>
  <si>
    <t>Thirteen</t>
  </si>
  <si>
    <t>Month</t>
  </si>
  <si>
    <t>Recap Schedules: B-1, B-2</t>
  </si>
  <si>
    <t>Supporting Schedules: B-1, B-2, C-3, C-4, C-5, C-8</t>
  </si>
  <si>
    <t>Supporting Schedules: D-1, C-8</t>
  </si>
  <si>
    <t>Recap Schedules: C-2</t>
  </si>
  <si>
    <t>Recap Schedules:  A-18, A-19, D-2</t>
  </si>
  <si>
    <t>Supporting Schedules:  C-6 Pg 2 &amp; 3, C-7</t>
  </si>
  <si>
    <t>Federal Taxable Income (Line 16 - Line 24)</t>
  </si>
  <si>
    <t>Payroll Tax for allocations/annualization/increase</t>
  </si>
  <si>
    <t>Bill Code</t>
  </si>
  <si>
    <t>Amortization of Rate Case Expense:</t>
  </si>
  <si>
    <t>Current rate case expense</t>
  </si>
  <si>
    <t>Total projected rate case expense</t>
  </si>
  <si>
    <t>Annual Amortization</t>
  </si>
  <si>
    <t>Total Capital</t>
  </si>
  <si>
    <t>Rate Base</t>
  </si>
  <si>
    <t>Interest Expense per Capital Structure</t>
  </si>
  <si>
    <t>Interest Expense Per Books</t>
  </si>
  <si>
    <t>Rate Base - Water</t>
  </si>
  <si>
    <t>Rate Base - Sewer</t>
  </si>
  <si>
    <t xml:space="preserve">SCHEDULE C - 3 </t>
  </si>
  <si>
    <t xml:space="preserve">Tax Credits - Zero Cost </t>
  </si>
  <si>
    <t>Taxes Other than Income</t>
  </si>
  <si>
    <t>Total Pro Forma Plant Additions</t>
  </si>
  <si>
    <t>Total Adjustments for requested increases</t>
  </si>
  <si>
    <t>Deferred Income Tax Expense (Final) - Sewer</t>
  </si>
  <si>
    <t>Connect</t>
  </si>
  <si>
    <t>Total Adjustments to Test Year TOTI</t>
  </si>
  <si>
    <t>Prepaid Capacity Charges</t>
  </si>
  <si>
    <t>Accum. Deferred ITC's</t>
  </si>
  <si>
    <t>Operating Reserves</t>
  </si>
  <si>
    <t>TOTAL DEFERRED CREDITS &amp; OPER. RESERVES</t>
  </si>
  <si>
    <t>Contributions in Aid of Construction</t>
  </si>
  <si>
    <t>733  Contractual Services - Legal</t>
  </si>
  <si>
    <t>734  Contractual Services - Mgmt. Fees</t>
  </si>
  <si>
    <t>Mar</t>
  </si>
  <si>
    <t>Apr</t>
  </si>
  <si>
    <t>Jun</t>
  </si>
  <si>
    <t>Jul</t>
  </si>
  <si>
    <t>Aug</t>
  </si>
  <si>
    <t>Oct</t>
  </si>
  <si>
    <t>13- Month Average</t>
  </si>
  <si>
    <t xml:space="preserve">Tax Depreciation and Amortization </t>
  </si>
  <si>
    <t>Average Test Year Balance</t>
  </si>
  <si>
    <t xml:space="preserve">Balance </t>
  </si>
  <si>
    <t>VOLUME II</t>
  </si>
  <si>
    <t>VOLUME III</t>
  </si>
  <si>
    <t>320.3  Water Treatment Equipment</t>
  </si>
  <si>
    <t>Investment Tax Credits - Analysis</t>
  </si>
  <si>
    <t xml:space="preserve">Adjusted </t>
  </si>
  <si>
    <t>Line</t>
  </si>
  <si>
    <t>Per</t>
  </si>
  <si>
    <t xml:space="preserve">AFUDC  </t>
  </si>
  <si>
    <t xml:space="preserve">Adjust </t>
  </si>
  <si>
    <t>for Increase</t>
  </si>
  <si>
    <t>Schedule of Wastewater Accumulated Depreciation By Primary Account</t>
  </si>
  <si>
    <t>Schedule of Water and Wastewater Contributions in Aid of Construction</t>
  </si>
  <si>
    <t>3.</t>
  </si>
  <si>
    <t>Recap Schedules:      B-1, B-2</t>
  </si>
  <si>
    <t>Regulatory</t>
  </si>
  <si>
    <t>Real Estate</t>
  </si>
  <si>
    <t>Assessment</t>
  </si>
  <si>
    <t>Payroll</t>
  </si>
  <si>
    <t>&amp; Personal</t>
  </si>
  <si>
    <t>Fees (RAFs)</t>
  </si>
  <si>
    <t>Taxes</t>
  </si>
  <si>
    <t>D-7</t>
  </si>
  <si>
    <t>RATE SCHEDULES</t>
  </si>
  <si>
    <t>E-1</t>
  </si>
  <si>
    <t>Class A Utility Cost of Service Study</t>
  </si>
  <si>
    <t>Projected Test Year Revenue Calculation</t>
  </si>
  <si>
    <t xml:space="preserve">       TOTAL </t>
  </si>
  <si>
    <t>Test Year</t>
  </si>
  <si>
    <t>(6)</t>
  </si>
  <si>
    <t xml:space="preserve">Test Year Operating Revenues </t>
  </si>
  <si>
    <t>Schedule: B-4</t>
  </si>
  <si>
    <t>Recap Schedules:  B-1,B-2</t>
  </si>
  <si>
    <t>WATER SALES</t>
  </si>
  <si>
    <t>SEWER SALES</t>
  </si>
  <si>
    <t>Total</t>
  </si>
  <si>
    <t>Account No. and Description</t>
  </si>
  <si>
    <t>460   Unmetered Water Revenue</t>
  </si>
  <si>
    <t>521.1 Flat Rate - Residential</t>
  </si>
  <si>
    <t>461.1 Metered - Residential</t>
  </si>
  <si>
    <t>521.2 Flat Rate - Commercial</t>
  </si>
  <si>
    <t>461.2 Metered - Commercial</t>
  </si>
  <si>
    <t>521.3 Flat Rate - Industrial</t>
  </si>
  <si>
    <t>461.3 Metered - Industrial</t>
  </si>
  <si>
    <t>521.4 Flat Rate - Public Authorities</t>
  </si>
  <si>
    <t>Accumulated Deferred Income Taxes - Federal</t>
  </si>
  <si>
    <t>13 Month Average Balance</t>
  </si>
  <si>
    <t>Make</t>
  </si>
  <si>
    <t>Revenue Schedule at Test Year Rates - Proof of Revenue</t>
  </si>
  <si>
    <t>Explanation:  Provide a calculation of revenues at present and proposed rates using the billing analysis.  Explain any differences between these revenues and booked revenues. If a rate change occurred during the test year, a revenue calculation must be made for each period.</t>
  </si>
  <si>
    <t xml:space="preserve">Total Billable </t>
  </si>
  <si>
    <t>Rates Effective</t>
  </si>
  <si>
    <t>Proposed Rates</t>
  </si>
  <si>
    <t>Residential - Base Charge</t>
  </si>
  <si>
    <t>Consumption Charge (per 1,000 Gallons)</t>
  </si>
  <si>
    <t>Average Residential Bill</t>
  </si>
  <si>
    <t>General Service -  Base Charge</t>
  </si>
  <si>
    <t>Total General Service Base Facility Charges</t>
  </si>
  <si>
    <t>Total General Service Consumption</t>
  </si>
  <si>
    <t>Total General Service</t>
  </si>
  <si>
    <t>Average General Service Bill</t>
  </si>
  <si>
    <t>Other Miscellaneous Revenues</t>
  </si>
  <si>
    <t>Total Other Revenues</t>
  </si>
  <si>
    <t>Adjusted Test Year/ Annualized / Proposed Revenues</t>
  </si>
  <si>
    <t>Total Per Books</t>
  </si>
  <si>
    <t>Sewer Public Auth</t>
  </si>
  <si>
    <t>Approved Rate</t>
  </si>
  <si>
    <t>Accounts Rec less Accum. Provision for Uncoll Accts</t>
  </si>
  <si>
    <t>Misc. Current &amp; Accrued Assets</t>
  </si>
  <si>
    <t xml:space="preserve">    Current &amp; Accrued Assets (13 Month Average)</t>
  </si>
  <si>
    <t xml:space="preserve">    Current &amp; Accrued Liabilities(13 Month Average)</t>
  </si>
  <si>
    <t xml:space="preserve">    Working Capital (Balance Sheet Method)</t>
  </si>
  <si>
    <t>Test Year Revenue</t>
  </si>
  <si>
    <t>Annual Report Reconciliation</t>
  </si>
  <si>
    <t>Plant in Service W-4; F-7</t>
  </si>
  <si>
    <t>Difference (Rounding)</t>
  </si>
  <si>
    <t>Plant in Service S-4; F-7</t>
  </si>
  <si>
    <t>Plant in Service W-6; F-8</t>
  </si>
  <si>
    <t>Plant in Service S-6; F-8</t>
  </si>
  <si>
    <t>CIAC W-7; F-22</t>
  </si>
  <si>
    <t>CIAC S-7; F-22</t>
  </si>
  <si>
    <t>Accum Amort CIAC S-8; F-22</t>
  </si>
  <si>
    <t>Accum Amort CIAC W-8; F-22</t>
  </si>
  <si>
    <t>1065 Struct &amp; Imprv Gen Plt</t>
  </si>
  <si>
    <t>1175 Off Struct &amp; Imprv</t>
  </si>
  <si>
    <t>1180 Office Furniture &amp; Equipment</t>
  </si>
  <si>
    <t>340.5 Office Furn &amp; Equip</t>
  </si>
  <si>
    <t>1020 Organization</t>
  </si>
  <si>
    <t>1025 Franchises</t>
  </si>
  <si>
    <t>1080 Wells &amp; Springs</t>
  </si>
  <si>
    <t>1115 Water Treatment Equipment</t>
  </si>
  <si>
    <t>1130 Service Lines</t>
  </si>
  <si>
    <t>1135 Meters</t>
  </si>
  <si>
    <t>1140 Meter Installations</t>
  </si>
  <si>
    <t>1145 Hydrants</t>
  </si>
  <si>
    <t>1555 Transportation Equipment</t>
  </si>
  <si>
    <t>1195 Laboratory Equipment</t>
  </si>
  <si>
    <t>1215 Water Plant Allocated</t>
  </si>
  <si>
    <t>1655 Water Plant in Process</t>
  </si>
  <si>
    <t>1245 Organization</t>
  </si>
  <si>
    <t>1345 Force or Vacuum Mains</t>
  </si>
  <si>
    <t>1353 Manholes</t>
  </si>
  <si>
    <t>1400 Sewage Treatment Plant</t>
  </si>
  <si>
    <t>1395 Sewer Lagoons</t>
  </si>
  <si>
    <t>1420 Outfall Lines</t>
  </si>
  <si>
    <t>1540 Reuse transmission &amp; Dist Sys</t>
  </si>
  <si>
    <t>1535 Reuse Dist Reservoirs</t>
  </si>
  <si>
    <t>374.6 Reuse Dist Reservoirs</t>
  </si>
  <si>
    <t>366.6 Reuse Services</t>
  </si>
  <si>
    <t>367.6 Reuse Mtr Installations</t>
  </si>
  <si>
    <t>1525 Reuse Services</t>
  </si>
  <si>
    <t>1530 Reuse MTR/ Installations</t>
  </si>
  <si>
    <t>1275 Land &amp; Land Rights Reclaim WTP</t>
  </si>
  <si>
    <t>1460 Office Furniture &amp; Equipment</t>
  </si>
  <si>
    <t>1700 Sewer Plant in Process</t>
  </si>
  <si>
    <t>1085 Infiltration Gallery</t>
  </si>
  <si>
    <t>1095 Power Generation Equip</t>
  </si>
  <si>
    <t>1105 Electric Pumping Equipment WTP</t>
  </si>
  <si>
    <t>1100 Electric Pump Equip SRC Pump</t>
  </si>
  <si>
    <t>311.3  Pumping Equipment</t>
  </si>
  <si>
    <t>311.4 Electric Pump Equip Trans Dist</t>
  </si>
  <si>
    <t>1110 Electric Pump Equip Trans Dist</t>
  </si>
  <si>
    <t>336.4 Backflow Prevention Devices</t>
  </si>
  <si>
    <t>1150 Backflow Prevention Devices</t>
  </si>
  <si>
    <t>1165 Other Plt&amp;Misc Equip WTP</t>
  </si>
  <si>
    <t>1170 Oth Plt&amp;Misc Equip Trans Dist</t>
  </si>
  <si>
    <t>1200 Power Operated Equip</t>
  </si>
  <si>
    <t>1220 Other Tangible Plt Water</t>
  </si>
  <si>
    <t>348. Other Tangible Plant</t>
  </si>
  <si>
    <t>1055 Struct &amp; Imprv Wtr Trt Plt</t>
  </si>
  <si>
    <t>1120 Dist Resv &amp; Standpipes</t>
  </si>
  <si>
    <t>1125 Trans &amp; Distr Mains</t>
  </si>
  <si>
    <t>1050 Struct &amp; Imprv SRC Supply</t>
  </si>
  <si>
    <t>1035 L &amp; L Rights WTR Trt</t>
  </si>
  <si>
    <t>1045 L &amp; L Rights Gen Plt</t>
  </si>
  <si>
    <t>1190 Tools, Shop &amp; Misc Eqpt</t>
  </si>
  <si>
    <t>355.2 Power Gen Equip Coll Plt</t>
  </si>
  <si>
    <t>1320 Power Gen Equip Coll Plt</t>
  </si>
  <si>
    <t>1365 Flow Measure Devices</t>
  </si>
  <si>
    <t>1295 Struct/Imnprv Pump Plt LS</t>
  </si>
  <si>
    <t>1380 Pumping Equipment Pump Plt</t>
  </si>
  <si>
    <t>371.5 Pumping Equipment Reclaim WTP</t>
  </si>
  <si>
    <t>1385 Pumping Equipment Reclaim WTP</t>
  </si>
  <si>
    <t>1430 Other Plt Collection</t>
  </si>
  <si>
    <t>1435 Other Plt Pump</t>
  </si>
  <si>
    <t>1440 Other Plt Treatment</t>
  </si>
  <si>
    <t>389.5 Other Plt Reclaim Wtr Trt</t>
  </si>
  <si>
    <t>1445 Other Plt Reclaim Wtr Tr</t>
  </si>
  <si>
    <t>1490 Misc Equip Sewer</t>
  </si>
  <si>
    <t>1840 Acc Depr- Franchises</t>
  </si>
  <si>
    <t>1845 Acc Depr - Struct &amp; Imprv SRC Sply</t>
  </si>
  <si>
    <t>1895 Acc Depr - Elect Pump Equip SRC Pump</t>
  </si>
  <si>
    <t>1900 Acc Depr - Elect Pump Equip WTP</t>
  </si>
  <si>
    <t>1850 Acc Depr - Struct &amp; Imprv WTP</t>
  </si>
  <si>
    <t>1910 Acc Depr - Water Treatment Equip</t>
  </si>
  <si>
    <t>1920 Acc Depr - Trans &amp; Distr Mains</t>
  </si>
  <si>
    <t>1925 Acc Depr Service Lines</t>
  </si>
  <si>
    <t>1930 Acc Depr - Meters</t>
  </si>
  <si>
    <t>334.4 Meters &amp; Meters Installations</t>
  </si>
  <si>
    <t>333.4  Service Lines</t>
  </si>
  <si>
    <t>1935 Acc Depr - Meter Installs</t>
  </si>
  <si>
    <t>1940 Acc Depr - Hydrants</t>
  </si>
  <si>
    <t>1860 Acc Depr - Struct &amp; Imprv Gen Plt</t>
  </si>
  <si>
    <t>1880 Acc Depr - Infiltration Gallery</t>
  </si>
  <si>
    <t>1890 Acc Depr - Power Generation Equp</t>
  </si>
  <si>
    <t>1905 Acc Depr - Elect Pump Equip Tran</t>
  </si>
  <si>
    <t>1945 Acc Depr - Backflow Prevent Devc</t>
  </si>
  <si>
    <t>1205 Communication Eqpt</t>
  </si>
  <si>
    <t>1965 Acc Depr - Oth Plant &amp; Misc Trans</t>
  </si>
  <si>
    <t>1960 Acc Depr - Oth Plant &amp; Misc WTP</t>
  </si>
  <si>
    <t>1970 Acc Dept - Office Structure</t>
  </si>
  <si>
    <t>1975 Acc Depr - Office Furn/Eqpt</t>
  </si>
  <si>
    <t>1985 Acc Depr - Tool Shop &amp; Misc Eqpt</t>
  </si>
  <si>
    <t>1990 Acc Depr Laboratory Equipment</t>
  </si>
  <si>
    <t>2000 Acc Depr - Communication Eqpt</t>
  </si>
  <si>
    <t>2010 Acc Depr - Other Tang Plt Water</t>
  </si>
  <si>
    <t>2005 Acc Depr Misc Equipment</t>
  </si>
  <si>
    <t>2030 Acc Depr - Organization</t>
  </si>
  <si>
    <t>2040 Acc Depr Franchises Intang Plt</t>
  </si>
  <si>
    <t>2055 Acc Depr - Struct/Imprv Pump Plt LS</t>
  </si>
  <si>
    <t>2080 Acc Depr - Pwr Gen Eqp Coll Plt</t>
  </si>
  <si>
    <t>2105 Acc Depr - Sewer Force Main</t>
  </si>
  <si>
    <t>2110 Acc Depr - Sewer Gravity Main</t>
  </si>
  <si>
    <t>2125 Acc Depr - Flow Measure Devices</t>
  </si>
  <si>
    <t>2140 Acc Depr - Pump Eqp Pump Plt</t>
  </si>
  <si>
    <t>2145 Acc Depr - Pump Eqp Rclm WTP</t>
  </si>
  <si>
    <t>2160 Acc Depr - Treat/Disp Eqp Trt Plt</t>
  </si>
  <si>
    <t>2180 Acc Depr - Outfall Lines</t>
  </si>
  <si>
    <t>2190 Acc Depr - Other Plt Collection</t>
  </si>
  <si>
    <t>2195 Acc Depr - Other Plt Pump</t>
  </si>
  <si>
    <t>2205 Acc Depr - Other Plt Rclm WTP</t>
  </si>
  <si>
    <t>2220 Acc Depr - Office Furn/Eqpt</t>
  </si>
  <si>
    <t>2230 Acc Depr - Tool Shop &amp; Misc Eqpt</t>
  </si>
  <si>
    <t>2245 Acc Depr - Communication Eqpt</t>
  </si>
  <si>
    <t>2250 Acc Depr - Misc Equip Sewer</t>
  </si>
  <si>
    <t>2270 Acc Depr - Reuse Services</t>
  </si>
  <si>
    <t>2275 Acc Depr - Reuse Mtr/Installs</t>
  </si>
  <si>
    <t>2280 Acc Depr Reuse Dist Reservoirs</t>
  </si>
  <si>
    <t>2285 Acc Depr - Reuse Trans/Dist Sys</t>
  </si>
  <si>
    <t>3265 CIAC - Struct &amp; Imprv SRC Supply</t>
  </si>
  <si>
    <t>3270 CIAC - Struct &amp; Imprv WTP</t>
  </si>
  <si>
    <t>3295 CIAC - Wells &amp; Srpings</t>
  </si>
  <si>
    <t>3330 CIAC - Water Treatment Eqpt</t>
  </si>
  <si>
    <t>3335 CIAC - Dist Resv &amp; Standpipes</t>
  </si>
  <si>
    <t>3345 CIAC - Service Lines</t>
  </si>
  <si>
    <t>3350 CIAC - Meters</t>
  </si>
  <si>
    <t>3355 CIAC - Meter Installs</t>
  </si>
  <si>
    <t>3360 CIAC - Hydrants</t>
  </si>
  <si>
    <t>3435 CIAC - Water Tap</t>
  </si>
  <si>
    <t>3445 CIAC - Wtr Res Cap Fee</t>
  </si>
  <si>
    <t>3450 CIAC - Wtr Plt Mod Fee</t>
  </si>
  <si>
    <t>3455 CIAC - Wtr Plt Mtr Fee</t>
  </si>
  <si>
    <t>3500 CIAC - Struc/Impr Pump Plt LS</t>
  </si>
  <si>
    <t>3520 CIAC - Struct/Imprv Gen Plt</t>
  </si>
  <si>
    <t>3550 CIAC - Force Main</t>
  </si>
  <si>
    <t>3555 CIAC - Gravity Main</t>
  </si>
  <si>
    <t>3605 CIAC - Treat/Disp Equip Trt Plt</t>
  </si>
  <si>
    <t>3625 CIAC - Outfall Lines</t>
  </si>
  <si>
    <t>3705 CIAC -Sewer - Tap</t>
  </si>
  <si>
    <t>3715 CIAC - SWR Res Cap Fee</t>
  </si>
  <si>
    <t>3720 CIAC - SWR Plt Mod Fee</t>
  </si>
  <si>
    <t>3750 CIAC - Reuse Services</t>
  </si>
  <si>
    <t>3430 CIAC - Other Tangible Plt Water</t>
  </si>
  <si>
    <t>3315 CIAC - Elec Pump Eqp SRC Pump</t>
  </si>
  <si>
    <t>3340 CIAC - Trans &amp; Distr Mains</t>
  </si>
  <si>
    <t>3810 Acc Amort Struct &amp; Imprv SRC</t>
  </si>
  <si>
    <t>3815 Acc Amort Struct &amp; Imprv WTP</t>
  </si>
  <si>
    <t>3860 Acc Amort Elec Pump Eqp SRC</t>
  </si>
  <si>
    <t>3840 Acc Amort - Wells &amp; Springs</t>
  </si>
  <si>
    <t>3875 Acc Amort Water Treatment Eqpt</t>
  </si>
  <si>
    <t>3880 Acc Amort Dist Resv &amp; Stamdpip</t>
  </si>
  <si>
    <t>3885 Acc Amort Trans &amp; Distr Mains</t>
  </si>
  <si>
    <t>3890 Acc Amort Service Lines</t>
  </si>
  <si>
    <t>3895 Acc Amort Meters</t>
  </si>
  <si>
    <t>3900 Acc Amort Meter Installs</t>
  </si>
  <si>
    <t>3905 Acc Amort Hydrants</t>
  </si>
  <si>
    <t>3800 Acc Amort Organization</t>
  </si>
  <si>
    <t>3980 Acc Amort Water CIAC Tap</t>
  </si>
  <si>
    <t>3995 Acc Amort Wtr Res Cap Fee-NC</t>
  </si>
  <si>
    <t>4000 Acc Amort Wtr Plt Mod Fee-NC</t>
  </si>
  <si>
    <t>4030 Acc Amort Organization</t>
  </si>
  <si>
    <t>4050 Acc Amort Struct/Imprv Pump Plt LS</t>
  </si>
  <si>
    <t>4070 Acc Amort Struct/Imprv Gen Plt</t>
  </si>
  <si>
    <t>4105 Acc Amort Gravity Main</t>
  </si>
  <si>
    <t>4100 Acc Amort Sewer Force Main</t>
  </si>
  <si>
    <t>4155 Acc Amort Treat/Disp Equip Trt Plt</t>
  </si>
  <si>
    <t>4175 Acc Amort Outfall Lines</t>
  </si>
  <si>
    <t>4265 Acc Amort Sewer - Tap</t>
  </si>
  <si>
    <t>4275 Acc Amort SWR Res Cap Fee-NC</t>
  </si>
  <si>
    <t>4280 Acc Amort SWR Plt Mod Fee-NC</t>
  </si>
  <si>
    <t>4310 Acc Amort Reuse Services</t>
  </si>
  <si>
    <t>4005 Acc Amort  Wtr Plt Mtr Fee-NC</t>
  </si>
  <si>
    <t>3975 Acc Amort Other Tang Plt Water</t>
  </si>
  <si>
    <t>CIAC A-12(a)</t>
  </si>
  <si>
    <t>Accumulated Amortization CIAC A-14(a)</t>
  </si>
  <si>
    <t>1210 Misc Equipment</t>
  </si>
  <si>
    <t>1640 Other Plant</t>
  </si>
  <si>
    <t>2300 Acc Depr Transportation Wtr</t>
  </si>
  <si>
    <t>1875 Acc Depr Wells &amp; Springs</t>
  </si>
  <si>
    <t>TOTAL UPIS A-18(a)</t>
  </si>
  <si>
    <t>TOTAL Plant in Progress  A-18 (a)</t>
  </si>
  <si>
    <t>TOTAL ACCUM DEPRECIATION A-18(a)</t>
  </si>
  <si>
    <t>TOTAL CIAC A-19(a)</t>
  </si>
  <si>
    <t>TOTAL ACCUM AMORT CIAC A-19 (a)</t>
  </si>
  <si>
    <t>Sep</t>
  </si>
  <si>
    <t xml:space="preserve">Nov </t>
  </si>
  <si>
    <t>3042011 Structures &amp; Improvements SRC Supply</t>
  </si>
  <si>
    <t>3113025 Electric Pumping Equipment SRC Pump</t>
  </si>
  <si>
    <t>Struct &amp; Imprv Gen Plt</t>
  </si>
  <si>
    <t>308.2 Infiltration Gallery</t>
  </si>
  <si>
    <t>310.2 Power Generation Eqp</t>
  </si>
  <si>
    <t>311.3 Elec Pump Eqp WTP</t>
  </si>
  <si>
    <t>311.4 Elec Pump Eqp Trans Dst</t>
  </si>
  <si>
    <t>336.4 Backflow Prevent Device</t>
  </si>
  <si>
    <t>339.4 Other Plt &amp; Misc Eqp Dist</t>
  </si>
  <si>
    <t>347.5 Misc Equipment</t>
  </si>
  <si>
    <t>Other Tangible Plant Water</t>
  </si>
  <si>
    <t>352.1 Franchises Intang Plt</t>
  </si>
  <si>
    <t>3542011 Struct / Imprv Pump</t>
  </si>
  <si>
    <t>364.2 Flow Measure Devices</t>
  </si>
  <si>
    <t>371.3 Pump Equip Pump Plt</t>
  </si>
  <si>
    <t>389.5 Pump Eqp Rclm WTP</t>
  </si>
  <si>
    <t>380.4 Treat Eq Trt Plt</t>
  </si>
  <si>
    <t>3859.2 Other Plt Collection</t>
  </si>
  <si>
    <t>389.3 Other Plant Pump</t>
  </si>
  <si>
    <t>389.4 Other Plt Treatment</t>
  </si>
  <si>
    <t>389.5 Other Plt Rclm Wtr Trt</t>
  </si>
  <si>
    <t>393.7 Tool Shop &amp; Misc Eqpt</t>
  </si>
  <si>
    <t>396.7 Communication Eqpt</t>
  </si>
  <si>
    <t>397.7 Misc Equip Sewer</t>
  </si>
  <si>
    <t>367.6 Reuse Mtr/Installations</t>
  </si>
  <si>
    <t>391.7 Transportation</t>
  </si>
  <si>
    <t>Amortization Expense CIAC Water</t>
  </si>
  <si>
    <t>Amortization Expense CIAC Sewer</t>
  </si>
  <si>
    <t>Total Depreciation Expense, Net</t>
  </si>
  <si>
    <t>339.3 Oth Olt &amp; Misc Eqp WTP</t>
  </si>
  <si>
    <t>3752008 Reuse Transmission &amp; Dist Sys</t>
  </si>
  <si>
    <t>ERC</t>
  </si>
  <si>
    <t>Total ERC</t>
  </si>
  <si>
    <t>Water ERC</t>
  </si>
  <si>
    <t>Reuse ERC</t>
  </si>
  <si>
    <t>Sewer ERC / Reuse ERC</t>
  </si>
  <si>
    <t xml:space="preserve">354.4  Structures &amp; Improvements </t>
  </si>
  <si>
    <t>355.2 Power Generation Equipment</t>
  </si>
  <si>
    <t>375.6 Reuse Trans. And Dist. System</t>
  </si>
  <si>
    <t>367.6  Reuse Mtr/Installations</t>
  </si>
  <si>
    <t>Misc. Current &amp; Accrued Liabilities</t>
  </si>
  <si>
    <t xml:space="preserve">Schedule of Interest In Tax Expense Calculation </t>
  </si>
  <si>
    <t xml:space="preserve">390.7 Computer </t>
  </si>
  <si>
    <t>355.2 Power Gen Equipment</t>
  </si>
  <si>
    <t>371.5 Pumping Equipment</t>
  </si>
  <si>
    <t>389.5 Other Plant &amp; Misc Equipment</t>
  </si>
  <si>
    <t>374.6 Reuse Distribution Reservoirs</t>
  </si>
  <si>
    <t>375.6 Reuse Transmission &amp; Distribution</t>
  </si>
  <si>
    <t>371.4  Pumping Equipment</t>
  </si>
  <si>
    <t>Annual Report Reconciliation:</t>
  </si>
  <si>
    <t>Depreciation Expense</t>
  </si>
  <si>
    <t>CLASS A and B</t>
  </si>
  <si>
    <t>354.5 Struct Imprv Gen Plt</t>
  </si>
  <si>
    <t>(A) Utility Plant in Service</t>
  </si>
  <si>
    <t>(F)</t>
  </si>
  <si>
    <t>1250 Franchises</t>
  </si>
  <si>
    <t>1315 Struct/Imprv Gen Plt</t>
  </si>
  <si>
    <t>1470 Tool Shop &amp; Misc Equip</t>
  </si>
  <si>
    <t>1465 Stores Equipment</t>
  </si>
  <si>
    <t>1485 Communication Eqpt</t>
  </si>
  <si>
    <t>1660 Water Plant in Process</t>
  </si>
  <si>
    <t>1661 Water Plant in Process History</t>
  </si>
  <si>
    <t>1665 WIP Cap Time Water Store Tank</t>
  </si>
  <si>
    <t>1666 WIP Interest During Const</t>
  </si>
  <si>
    <t>1667 WIP Engineering</t>
  </si>
  <si>
    <t>1668 WIP Labor/Installation</t>
  </si>
  <si>
    <t>1669 WIP Equipment</t>
  </si>
  <si>
    <t>1670 WIP Material</t>
  </si>
  <si>
    <t>1671 WIP Electrical</t>
  </si>
  <si>
    <t>1705 WIP Cap time Expand/Mod WWTP</t>
  </si>
  <si>
    <t>1706 WIP Interest During Constr</t>
  </si>
  <si>
    <t>1707 WIP Engineering</t>
  </si>
  <si>
    <t>1708 WIP Labor/Installation</t>
  </si>
  <si>
    <t>1709 WIP Equipment</t>
  </si>
  <si>
    <t>1711 WIP Electrical</t>
  </si>
  <si>
    <t>1715 WIP Building/Blower Mods</t>
  </si>
  <si>
    <t>1726 WIP Pumps/Equipment</t>
  </si>
  <si>
    <t>1741 Other Plant in Process History</t>
  </si>
  <si>
    <t>1745 WIP Cap Time Renovation</t>
  </si>
  <si>
    <t>1746 WIP Interest During Constr</t>
  </si>
  <si>
    <t>1748 WIP Equipment</t>
  </si>
  <si>
    <t>1749 WIP Material</t>
  </si>
  <si>
    <t>1752 WIP Contractor/Labor</t>
  </si>
  <si>
    <t>1770 Deferred Plant In Process</t>
  </si>
  <si>
    <t>1771 Deferred Plant In Process History</t>
  </si>
  <si>
    <t>1775 WIP Cap Time Water Tower Paint</t>
  </si>
  <si>
    <t>1780 WIP Material</t>
  </si>
  <si>
    <t>1782 WIP Contractor/Labor</t>
  </si>
  <si>
    <t>1915 Acc Depr - Dist Resv &amp; Standpipe</t>
  </si>
  <si>
    <t>Total Adjustments to Utility Plant in Service</t>
  </si>
  <si>
    <t>Total Construction Work in Progress</t>
  </si>
  <si>
    <t>13 Month Avg</t>
  </si>
  <si>
    <t>TOTAL UTILITY PLANT IN SERVICE - WATER ADJUSTED</t>
  </si>
  <si>
    <t>TOTAL UTILITY PLANT IN SERVICE - WATER Per G/L</t>
  </si>
  <si>
    <t>Total Construction in Progress - Water</t>
  </si>
  <si>
    <t>Total Construction in Progress - Wastewater</t>
  </si>
  <si>
    <t>TOTAL ACCUMULATED DEPRECIATION - WATER Per G/L</t>
  </si>
  <si>
    <t>TOTAL ACCUMULATED DEPRECIATION -WATER Adjusted</t>
  </si>
  <si>
    <t>TOTAL UTILITY PLANT IN SERVICE - WASTEWATER ADJUSTED</t>
  </si>
  <si>
    <t>TOTAL ACCUM DEPRECIATION -WASTEWATER  Adjusted</t>
  </si>
  <si>
    <t>395.7 Power Operated Equipment</t>
  </si>
  <si>
    <t>374.5 Reuse Dist Reservoirs</t>
  </si>
  <si>
    <t>TOTAL  Structure &amp; Imprv</t>
  </si>
  <si>
    <t>TOTAL Office Furn &amp; Equip</t>
  </si>
  <si>
    <t>Thirteen Month Average</t>
  </si>
  <si>
    <t>Not applicable</t>
  </si>
  <si>
    <t>Supporting Schedules:  D-6</t>
  </si>
  <si>
    <t>Recap Schedules:   A-19; D-2</t>
  </si>
  <si>
    <t>Recap Schedules:   A-19, D-2</t>
  </si>
  <si>
    <t>Chase</t>
  </si>
  <si>
    <t xml:space="preserve">Unamortized </t>
  </si>
  <si>
    <t xml:space="preserve">Amount </t>
  </si>
  <si>
    <t>Unamortized Issuing</t>
  </si>
  <si>
    <t xml:space="preserve"> Expense Associated</t>
  </si>
  <si>
    <t>with Column (4)</t>
  </si>
  <si>
    <t xml:space="preserve">Interest </t>
  </si>
  <si>
    <t>Cost (Coupon</t>
  </si>
  <si>
    <t xml:space="preserve">Total </t>
  </si>
  <si>
    <t>Interest Cost</t>
  </si>
  <si>
    <t xml:space="preserve"> Cost Rate</t>
  </si>
  <si>
    <t>Revolving Line of Credit</t>
  </si>
  <si>
    <t xml:space="preserve"> Interest Expense</t>
  </si>
  <si>
    <t>Not applicable.</t>
  </si>
  <si>
    <t>Average Amount</t>
  </si>
  <si>
    <t>A-3</t>
  </si>
  <si>
    <t>Revenue</t>
  </si>
  <si>
    <t>Annual</t>
  </si>
  <si>
    <t>Adjustment</t>
  </si>
  <si>
    <t>Revenues</t>
  </si>
  <si>
    <t>OPERATING REVENUES</t>
  </si>
  <si>
    <t>(D)</t>
  </si>
  <si>
    <t>Operation &amp; Maintenance</t>
  </si>
  <si>
    <t>Depreciation, net of CIAC Amort.</t>
  </si>
  <si>
    <t>Amortization</t>
  </si>
  <si>
    <t>Taxes Other Than Income</t>
  </si>
  <si>
    <t>(C)</t>
  </si>
  <si>
    <t>(E)</t>
  </si>
  <si>
    <t>Provision for Income Taxes</t>
  </si>
  <si>
    <t>OPERATING EXPENSES</t>
  </si>
  <si>
    <t>348.5  Other Tangible Plant</t>
  </si>
  <si>
    <t>Test Year Average Balance</t>
  </si>
  <si>
    <t>Net Proceeds</t>
  </si>
  <si>
    <t xml:space="preserve">Schedule of Wastewater Net Operating Income </t>
  </si>
  <si>
    <t>Schedule: A-12</t>
  </si>
  <si>
    <t>Schedule: A-14</t>
  </si>
  <si>
    <t>Schedule: A-10</t>
  </si>
  <si>
    <t>Schedule: A-6</t>
  </si>
  <si>
    <t>B-3</t>
  </si>
  <si>
    <t>B-15, B-3</t>
  </si>
  <si>
    <t>C-1, B-3</t>
  </si>
  <si>
    <t>Reconciliation of Total Income Tax Provision</t>
  </si>
  <si>
    <t>Parent(s) Debt Information</t>
  </si>
  <si>
    <t>Recap Schedules:  A-1,A-2,A-11</t>
  </si>
  <si>
    <t>Supporting Schedules:     A-5, A-6, A-9, A-10</t>
  </si>
  <si>
    <t>Recap Schedules:     A-1, A-2</t>
  </si>
  <si>
    <t>Schedule of Water and Wastewater Accumulated Depreciation</t>
  </si>
  <si>
    <t>Schedule: A-8</t>
  </si>
  <si>
    <t>Utilities, Inc.</t>
  </si>
  <si>
    <t>Term of</t>
  </si>
  <si>
    <t>Amort.</t>
  </si>
  <si>
    <t>Budget</t>
  </si>
  <si>
    <t>Period</t>
  </si>
  <si>
    <t>Working Capital Allowance</t>
  </si>
  <si>
    <t xml:space="preserve">    Total Rate Base</t>
  </si>
  <si>
    <t>$</t>
  </si>
  <si>
    <t>Page 3 of 3</t>
  </si>
  <si>
    <t>Schedule of Wastewater Rate Base</t>
  </si>
  <si>
    <t xml:space="preserve">Schedule of Adjustments to Rate Base </t>
  </si>
  <si>
    <t>Schedule: A-3</t>
  </si>
  <si>
    <t>Water</t>
  </si>
  <si>
    <t>Wastewater</t>
  </si>
  <si>
    <t>(A)</t>
  </si>
  <si>
    <t>(B)</t>
  </si>
  <si>
    <t>Accumulated Depreciation</t>
  </si>
  <si>
    <t>Schedule of Water and Wastewater Plant in Service</t>
  </si>
  <si>
    <t>Schedule of Adjustments to Operating Income</t>
  </si>
  <si>
    <t>RAF rate</t>
  </si>
  <si>
    <t>Total Test Year Adjustments</t>
  </si>
  <si>
    <t>Adjusted Test Year</t>
  </si>
  <si>
    <t>RAFs Assoc. with Revenue Increase</t>
  </si>
  <si>
    <t>Total Balance</t>
  </si>
  <si>
    <t>(2+3-4)</t>
  </si>
  <si>
    <t>Subtotal</t>
  </si>
  <si>
    <t>Interest on Long-Term Debt</t>
  </si>
  <si>
    <t>Book Depreciation and Amortization</t>
  </si>
  <si>
    <t>Long-Term Debt</t>
  </si>
  <si>
    <t>Less: Interest Charges (Sch. C-3)</t>
  </si>
  <si>
    <t>ITC Realized This Year</t>
  </si>
  <si>
    <t>Amortization of Debt Premium,</t>
  </si>
  <si>
    <t>Taxable Income Per Books</t>
  </si>
  <si>
    <t>Sewer Accumulated Depreciation by Primary Account</t>
  </si>
  <si>
    <t>A-11</t>
  </si>
  <si>
    <t>A-13</t>
  </si>
  <si>
    <t>A-15</t>
  </si>
  <si>
    <t>Schedule of AFUDC Rates Used</t>
  </si>
  <si>
    <t>Service Availability Charges Schedule</t>
  </si>
  <si>
    <t>461.4 Metered - Public Authorities</t>
  </si>
  <si>
    <t>(5)</t>
  </si>
  <si>
    <t>Balance</t>
  </si>
  <si>
    <t>3466094 Tools, Shop &amp; Miscellaneous Equipment</t>
  </si>
  <si>
    <t>3446095 Laboratory Equipment</t>
  </si>
  <si>
    <t>Interest During Construction</t>
  </si>
  <si>
    <t>Contributed Property</t>
  </si>
  <si>
    <t>Meters &amp; Meter Installation Fees</t>
  </si>
  <si>
    <t>Total Revenue Increase Requested</t>
  </si>
  <si>
    <t>521.5 Flat Rate - Multi-Family</t>
  </si>
  <si>
    <t>461.5 Metered - Multi-Family</t>
  </si>
  <si>
    <t>521.6 Flat Rate - Other</t>
  </si>
  <si>
    <t>541   Measured Re-Use Revenues</t>
  </si>
  <si>
    <t>Maturity Date</t>
  </si>
  <si>
    <t>Cost of Long Term Debt</t>
  </si>
  <si>
    <t>Schedule D-5</t>
  </si>
  <si>
    <t>Annual Amortization of</t>
  </si>
  <si>
    <t xml:space="preserve">Issue Date - </t>
  </si>
  <si>
    <t xml:space="preserve">Principal Amount </t>
  </si>
  <si>
    <t>Amount Outstanding</t>
  </si>
  <si>
    <t>462.2 Private Fire Protection</t>
  </si>
  <si>
    <t>522.2 Measured - Commercial</t>
  </si>
  <si>
    <t>464   Other Sales - Public Authorities</t>
  </si>
  <si>
    <t>522.3 Measured - Industrial</t>
  </si>
  <si>
    <t>465   Irrigation Customers</t>
  </si>
  <si>
    <t>522.4 Measured - Public Authority</t>
  </si>
  <si>
    <t>466   Sales for Resale</t>
  </si>
  <si>
    <t>522.5 Measured - Multi-Family</t>
  </si>
  <si>
    <t>467   Interdepartmental Sales</t>
  </si>
  <si>
    <t>523   Other Sales - Public Authorities</t>
  </si>
  <si>
    <t>524   Revenues from Other Systems</t>
  </si>
  <si>
    <t>Account No. 190.2020 Deferred Tax Credits- Rate Case</t>
  </si>
  <si>
    <t>Account No. 190.1020 Deferred Tax Credits- Rate Case</t>
  </si>
  <si>
    <t>Account No. 190.1021 Deferred Tax Credits- Maint Fee</t>
  </si>
  <si>
    <t>Account No. 190.1024 Deferred Tax Credits- Org. Exp.</t>
  </si>
  <si>
    <t/>
  </si>
  <si>
    <t>Schedule of Wastewater Plant in Service By Primary Account</t>
  </si>
  <si>
    <t>Recap Schedules:     A-2, A-4</t>
  </si>
  <si>
    <t>351.1  Organization</t>
  </si>
  <si>
    <t>352.1  Franchises</t>
  </si>
  <si>
    <t>389.1  Other Plant &amp; Misc. Equipment</t>
  </si>
  <si>
    <t>COLLECTION PLANT</t>
  </si>
  <si>
    <t>353.2  Land &amp; Land Rights</t>
  </si>
  <si>
    <t>354.2  Structures &amp; Improvements</t>
  </si>
  <si>
    <t>360.2  Collection Sewers - Force</t>
  </si>
  <si>
    <t>361.2  Collection Sewers - Gravity</t>
  </si>
  <si>
    <t>362.2  Special Collecting Structures</t>
  </si>
  <si>
    <t>Explanation: Complete the following comparison of the applicant's current and prior test year O&amp;M expenses before this Commission.  Provide an explanation of all differences which are not attributable to the change in customer growth and  the CPI-U.  If the applicant has not had a previous rate case, use the year 5 years prior to the test year for comparison. Provide an additional schedule, if necessary, to explain differences.</t>
  </si>
  <si>
    <t>Explanation if different from Section 367.0816, Florida</t>
  </si>
  <si>
    <t>Type Charge</t>
  </si>
  <si>
    <t>Charges</t>
  </si>
  <si>
    <t>EQUITY CAPITAL &amp; LIABILITIES</t>
  </si>
  <si>
    <t>Common Stock Issued</t>
  </si>
  <si>
    <t>Explanation: Provide a detailed description of all adjustments to rate base per books, with a total for each rate base line item.</t>
  </si>
  <si>
    <t>Explanation:  Provide a schedule of public fire hydrants (including standpipes, etc.) by size.  This schedule is not required for a sewer only rate application.</t>
  </si>
  <si>
    <t>Explanation:  Provide a schedule of test year non-used and useful depreciation expense by primary account</t>
  </si>
  <si>
    <t>Calculation of ITC Interest Synchronization Adjustment</t>
  </si>
  <si>
    <t>ONLY for Option 2 companies (See Sch. C-8, pg. 4)</t>
  </si>
  <si>
    <t>Debt Only</t>
  </si>
  <si>
    <t>Current State Income Taxes</t>
  </si>
  <si>
    <t>Federal Tax Rate</t>
  </si>
  <si>
    <t>Balances From Schedule D-1</t>
  </si>
  <si>
    <t>Ratio</t>
  </si>
  <si>
    <t>Federal Income Tax Rate</t>
  </si>
  <si>
    <t>Less: Investment Tax Credit Realized</t>
  </si>
  <si>
    <t>Total Deferred Tax Expense (To C-1)</t>
  </si>
  <si>
    <t>Common Equity</t>
  </si>
  <si>
    <t>Summary:</t>
  </si>
  <si>
    <t>Total Current Income Tax Expense (To C-1)</t>
  </si>
  <si>
    <t>Per Person</t>
  </si>
  <si>
    <t>Service Rendered</t>
  </si>
  <si>
    <t>Amortization Period 4 Years</t>
  </si>
  <si>
    <t>Other Interest Expense - Intercompany</t>
  </si>
  <si>
    <t>Explanation:  Provide a billing analysis for each class of service by meter size.  For applicants having master metered multiple dwellings, provide number of bills at each level by meter size or number of bills categorized by the number of units.  Round consumption to nearest 1,000 gallons &amp; begin at zero.  If a rate change occurred during the test year, provide a separate billing analysis which coincides with each period.</t>
  </si>
  <si>
    <t>Consumer Price Index - U</t>
  </si>
  <si>
    <t>Benchmark Index:</t>
  </si>
  <si>
    <t>Operation &amp; Maintenance Expense Comparison - Wastewater</t>
  </si>
  <si>
    <t>Contractual Services</t>
  </si>
  <si>
    <t>Analysis of Rate Case Expense</t>
  </si>
  <si>
    <t>Schedule: B-10</t>
  </si>
  <si>
    <t>Explanation:  Provide the description and amount of all book/tax differences accounted for as permanent differences.  This would include any items accounted for on a flow through basis.</t>
  </si>
  <si>
    <t>Miscellaneous Current &amp; Accrued Assets</t>
  </si>
  <si>
    <t>TOTAL CURRENT ASSETS</t>
  </si>
  <si>
    <t>Reconciliation Adjustments</t>
  </si>
  <si>
    <t>Wastewater Treatment Plant Data</t>
  </si>
  <si>
    <t xml:space="preserve">                                                                                                            </t>
  </si>
  <si>
    <t>Difference</t>
  </si>
  <si>
    <t>Explanation</t>
  </si>
  <si>
    <t>% of</t>
  </si>
  <si>
    <t>Cost</t>
  </si>
  <si>
    <t>Weighted</t>
  </si>
  <si>
    <t>Tax or Franchise Fee Schedule</t>
  </si>
  <si>
    <t xml:space="preserve">   Limited by NOL</t>
  </si>
  <si>
    <t>Sold (Face Value)</t>
  </si>
  <si>
    <t>on Principal Amount Sold</t>
  </si>
  <si>
    <t>Explanation:  Provide the amount of interest expense used to calculate income taxes on Schedule No. C-2. Explain any changes in interest expense in detail giving amount of change and reason for change.  If the basis for allocating interest used in the tax</t>
  </si>
  <si>
    <t>Schedule D-4</t>
  </si>
  <si>
    <t>Adj. Total</t>
  </si>
  <si>
    <t>Annual Balances Subsequent to Last Established Rate Base</t>
  </si>
  <si>
    <t>Schedule: A-4</t>
  </si>
  <si>
    <t>Year-End Balance</t>
  </si>
  <si>
    <t>Schedule of Water and Wastewater Accumulated Amortization of CIAC</t>
  </si>
  <si>
    <t xml:space="preserve">Line </t>
  </si>
  <si>
    <t>Explanation: Provide a schedule of operation and maintenance expenses by primary account for each month of the test year.  If schedule has to be continued on 2nd page, reprint the account titles and numbers.</t>
  </si>
  <si>
    <t xml:space="preserve">             OPERATING REVENUES</t>
  </si>
  <si>
    <t>Schedule: E-14</t>
  </si>
  <si>
    <t>Water [x] or Sewer [x]</t>
  </si>
  <si>
    <t>Customer Class:</t>
  </si>
  <si>
    <t>Meter Size: all</t>
  </si>
  <si>
    <t>Gallons</t>
  </si>
  <si>
    <t>Consolidated</t>
  </si>
  <si>
    <t>Number</t>
  </si>
  <si>
    <t>Cumulative</t>
  </si>
  <si>
    <t>Consumed</t>
  </si>
  <si>
    <t>Reversed</t>
  </si>
  <si>
    <t>Recap Schedules:     A-2, A-8</t>
  </si>
  <si>
    <t>Accumulated Amortization of CIAC by Classification</t>
  </si>
  <si>
    <t>Annual Advances for Construction Additions and Balances</t>
  </si>
  <si>
    <t xml:space="preserve">Calculation of Working Capital Allowance </t>
  </si>
  <si>
    <t>Comparative Balance Sheet - Liabilities &amp; Owners' Equity</t>
  </si>
  <si>
    <t>Schedule of Sewer Operating Statement - Final</t>
  </si>
  <si>
    <t>Adjustments to Operating Income - Final</t>
  </si>
  <si>
    <t>Operation and Maintenance Expenses by Month - Sewer</t>
  </si>
  <si>
    <t>Cost of Variable Rate Long Term Debt</t>
  </si>
  <si>
    <t>Schedule D-6</t>
  </si>
  <si>
    <t>Basis of Variable</t>
  </si>
  <si>
    <t>Rate (i.e. Prime + 2%)</t>
  </si>
  <si>
    <t>C-10</t>
  </si>
  <si>
    <t>Rate</t>
  </si>
  <si>
    <t>Is the treatment of unbilled revenues at issue with the IRS?</t>
  </si>
  <si>
    <t>Short-Term Debt</t>
  </si>
  <si>
    <t>Preferred Stock</t>
  </si>
  <si>
    <t>Deferred Income Tax Expense</t>
  </si>
  <si>
    <t>Parent Debt Adjustment</t>
  </si>
  <si>
    <t>NET DEPRECIATION EXPENSE - SEWER</t>
  </si>
  <si>
    <t xml:space="preserve">Taxes Other Than Income (Final Rates) </t>
  </si>
  <si>
    <t>Schedule: B-15</t>
  </si>
  <si>
    <t xml:space="preserve">Explanation:  Provide a reconciliation between the total operating income tax provision and the currently payable income taxes on operating income for the test year.  </t>
  </si>
  <si>
    <t>Recap Schedule: A-1, A-2</t>
  </si>
  <si>
    <t>No</t>
  </si>
  <si>
    <t>Sewer</t>
  </si>
  <si>
    <t>Unamortized Discount or Premium</t>
  </si>
  <si>
    <t>Unamortized Issuing Expense</t>
  </si>
  <si>
    <t xml:space="preserve">Issuing Expense on </t>
  </si>
  <si>
    <t>Interest Cost (Coupon</t>
  </si>
  <si>
    <t>Total Interest Cost</t>
  </si>
  <si>
    <t>Effective Cost Rate</t>
  </si>
  <si>
    <t>within One Year</t>
  </si>
  <si>
    <t>on Principal Outstanding</t>
  </si>
  <si>
    <t>Principal Outstanding</t>
  </si>
  <si>
    <t>Rate x Column (4))</t>
  </si>
  <si>
    <t>3907091 Office Furniture &amp; Equipment</t>
  </si>
  <si>
    <t xml:space="preserve">G/L  Account No. and Name </t>
  </si>
  <si>
    <t>Interim [  ] Final [X]</t>
  </si>
  <si>
    <t>Accts. Rec'b - Assoc. Cos.</t>
  </si>
  <si>
    <t>Schedule E-5</t>
  </si>
  <si>
    <t>Water [  ]  Sewer [ X ]</t>
  </si>
  <si>
    <t>Initial</t>
  </si>
  <si>
    <t>Normal</t>
  </si>
  <si>
    <t>Violation</t>
  </si>
  <si>
    <t>Premises</t>
  </si>
  <si>
    <t>A copy of the Federal and Florida tax returns will be made available for inspection during the field audit.</t>
  </si>
  <si>
    <t>None</t>
  </si>
  <si>
    <t>Other Charges as follows:</t>
  </si>
  <si>
    <t>NSF Check Charge</t>
  </si>
  <si>
    <t>Cut-Off Charge</t>
  </si>
  <si>
    <t>For the Test Year and 2 Years Prior and 1 Year Subsequent</t>
  </si>
  <si>
    <t>Schedule: B-11</t>
  </si>
  <si>
    <t>Effective</t>
  </si>
  <si>
    <t>Accrued Interest</t>
  </si>
  <si>
    <t>Cost Rate</t>
  </si>
  <si>
    <t>Rate, Years of Life</t>
  </si>
  <si>
    <t>TOTAL UTILITY PLANT IN SERVICE</t>
  </si>
  <si>
    <t>WASTEWATER - MFR Account No. and Name</t>
  </si>
  <si>
    <t xml:space="preserve">WASTEWATER - G/L  Account No. and Name </t>
  </si>
  <si>
    <t>3511001 Organization</t>
  </si>
  <si>
    <t>Total Adjustments to Revenues</t>
  </si>
  <si>
    <t>3824009 Outfall Lines</t>
  </si>
  <si>
    <t>Guaranteed Revenues Received</t>
  </si>
  <si>
    <t>Schedule: E-11</t>
  </si>
  <si>
    <t>Explanation:  Provide copies of all guaranteed revenue contracts with a schedule of billing and receipts on an annual basis by class.</t>
  </si>
  <si>
    <t>General</t>
  </si>
  <si>
    <t>Year Ended</t>
  </si>
  <si>
    <t>Residential</t>
  </si>
  <si>
    <t>Service</t>
  </si>
  <si>
    <t>Schedule E-10</t>
  </si>
  <si>
    <t>Historical [x]  Projected [ ]</t>
  </si>
  <si>
    <t>Water [ X]  Sewer [X ]</t>
  </si>
  <si>
    <t>Comparative Balance Sheet - Assets</t>
  </si>
  <si>
    <t>Schedule: A-18</t>
  </si>
  <si>
    <t>ASSETS</t>
  </si>
  <si>
    <t>Other Utility Plant Adjustments</t>
  </si>
  <si>
    <t>GROSS UTILITY PLANT</t>
  </si>
  <si>
    <t>Less:  Accumulated Depreciation</t>
  </si>
  <si>
    <t>NET UTILITY PLANT</t>
  </si>
  <si>
    <t>Violation Reconnection Fee</t>
  </si>
  <si>
    <t>Water [ ]  Sewer [x]</t>
  </si>
  <si>
    <t>Utility</t>
  </si>
  <si>
    <t>Supporting</t>
  </si>
  <si>
    <t>No.</t>
  </si>
  <si>
    <t>Description</t>
  </si>
  <si>
    <t>Books</t>
  </si>
  <si>
    <t>Adjustments</t>
  </si>
  <si>
    <t>Schedule(s)</t>
  </si>
  <si>
    <t>Interest Adjustment (To Line 6)</t>
  </si>
  <si>
    <t>Recap Schedules: C-1</t>
  </si>
  <si>
    <t xml:space="preserve">      This Year (Sch. C-8)</t>
  </si>
  <si>
    <t>C-6</t>
  </si>
  <si>
    <t>A-18</t>
  </si>
  <si>
    <t>A-19</t>
  </si>
  <si>
    <t>B-2</t>
  </si>
  <si>
    <t>B-4</t>
  </si>
  <si>
    <t>Test Year Operating Revenues</t>
  </si>
  <si>
    <t>B-6</t>
  </si>
  <si>
    <t>B-8</t>
  </si>
  <si>
    <t>B-9</t>
  </si>
  <si>
    <t>B-10</t>
  </si>
  <si>
    <t>B-11</t>
  </si>
  <si>
    <t>Explanation:  Provide an analysis of all maintenance projects greater than 2% of test year revenues per  system which occurred during the 2 years prior to the test year, the test year, and the budgeted amount for 1 year subsequent to the test year.  For each project, provide a description, the total cost or budgeted   amount and how often the project should be repeated.</t>
  </si>
  <si>
    <t>Explanation:  Complete the following schedule of all taxes other than income.   For all allocations, provide description of allocation and calculations.</t>
  </si>
  <si>
    <t>353.7  Land &amp; Land Rights</t>
  </si>
  <si>
    <t>354.7  Structures &amp; Improvements</t>
  </si>
  <si>
    <t>390.7  Office Furniture &amp; Equipment</t>
  </si>
  <si>
    <t>391.7  Transportation Equipment</t>
  </si>
  <si>
    <t>392.7  Stores Equipment</t>
  </si>
  <si>
    <t>393.7  Tools, Shop &amp; Garage Equipment</t>
  </si>
  <si>
    <t>394.7  Laboratory Equipment</t>
  </si>
  <si>
    <t>395.7  Power Operated Equipment</t>
  </si>
  <si>
    <t>396.7  Communication Equipment</t>
  </si>
  <si>
    <t>397.7  Miscellaneous Equipment</t>
  </si>
  <si>
    <t>Increase in ad valorem tax per B-3</t>
  </si>
  <si>
    <t>TOTAL</t>
  </si>
  <si>
    <t>Schedule of Annual AFUDC Rates Used</t>
  </si>
  <si>
    <t>Schedule: A-15</t>
  </si>
  <si>
    <t>Page 1 of 1</t>
  </si>
  <si>
    <t>Schedule of Water and Wastewater Advances For Construction</t>
  </si>
  <si>
    <t>Schedule: A-16</t>
  </si>
  <si>
    <t>COST OF CAPITAL</t>
  </si>
  <si>
    <t>D-1</t>
  </si>
  <si>
    <t>D-2</t>
  </si>
  <si>
    <t>D-3</t>
  </si>
  <si>
    <t xml:space="preserve">Deferred Rate Case Exp </t>
  </si>
  <si>
    <t>3072014 Wells &amp; Springs</t>
  </si>
  <si>
    <t>339.2  Other Plant &amp; Miscellaneous Equipment</t>
  </si>
  <si>
    <t xml:space="preserve">Explanation: Provide the calculation of average rate base for the test year, showing all adjustments. All non-used and useful items should be reported as Plant Held For Future Use.  </t>
  </si>
  <si>
    <t>Explanation: Provide the average CIAC balance by account.  If a projected year is employed, provide breakdown for average and projected test year.</t>
  </si>
  <si>
    <t>Non-Used</t>
  </si>
  <si>
    <t>(11)/((4)-(6)-(7))</t>
  </si>
  <si>
    <t>Schedule of Customer Deposits</t>
  </si>
  <si>
    <t>For the</t>
  </si>
  <si>
    <t>Deposits</t>
  </si>
  <si>
    <t>Visit</t>
  </si>
  <si>
    <t xml:space="preserve">Explanation:  Provide the annual balance of Advances For Construction, for water and sewer separately, for all years since either rate base was last established by this Commission, or the date of inception of  utility service if rate base has not been established previously by this Commission; and yearly additions and adjustments by dollar amount up to the end of the test year.  Provide an additional page if necessary. If a projected test year is used, include the projected additions and/or retirements, specifically identifying those amounts. Also provide a brief description of the applicant's policy regarding advances. </t>
  </si>
  <si>
    <t>Other Long-Term Debt</t>
  </si>
  <si>
    <t>TOTAL LONG-TERM DEBT</t>
  </si>
  <si>
    <t>Accounts Payable</t>
  </si>
  <si>
    <t>Notes Payable</t>
  </si>
  <si>
    <t>Schedule E-4</t>
  </si>
  <si>
    <t>Accumulated Deferred Income Tax</t>
  </si>
  <si>
    <t>353.4  Land &amp; Land Rights</t>
  </si>
  <si>
    <t>Current Federal Inc. Taxes (Line 28 - Line 30)</t>
  </si>
  <si>
    <t>Current Federal Income Taxes (Line 32)</t>
  </si>
  <si>
    <t>Net Utility Operating Income (Sch. B-2 )</t>
  </si>
  <si>
    <t>Add: Income Tax Expense Per Books (Sch. B-2)</t>
  </si>
  <si>
    <t>759  Insurance - Other</t>
  </si>
  <si>
    <t>Less: CIAC</t>
  </si>
  <si>
    <t>Accumulated Amortization of CIAC</t>
  </si>
  <si>
    <t>(Limited by NOL)</t>
  </si>
  <si>
    <t>Accumulated Deferred Income Taxes - Summary</t>
  </si>
  <si>
    <t>Recap Schedules:  D-1</t>
  </si>
  <si>
    <t>Line No.</t>
  </si>
  <si>
    <t>741  Rental of Building/Real Prop.</t>
  </si>
  <si>
    <t>742  Rental of Equipment</t>
  </si>
  <si>
    <t>750  Transportation Expenses</t>
  </si>
  <si>
    <t>756  Insurance - Vehicle</t>
  </si>
  <si>
    <t>757  Insurance - General Liability</t>
  </si>
  <si>
    <t>758  Insurance - Workman's Comp.</t>
  </si>
  <si>
    <t>Schedule E-3</t>
  </si>
  <si>
    <t>Explanation:  Provide a schedule of monthly customers billed or served by class.</t>
  </si>
  <si>
    <t>Month/</t>
  </si>
  <si>
    <t>Recap Schedules:  A-1,A-2,A-13</t>
  </si>
  <si>
    <t>Explanation: Provide the calculation of state and federal income taxes for the test year. Provide detail on adjustments to income taxes and investment tax credits generated.</t>
  </si>
  <si>
    <t>Gallons of Wastewater Treated</t>
  </si>
  <si>
    <t>A-6</t>
  </si>
  <si>
    <t>A-7</t>
  </si>
  <si>
    <t>A-10</t>
  </si>
  <si>
    <t>A-12</t>
  </si>
  <si>
    <t>A-14</t>
  </si>
  <si>
    <t>A-16</t>
  </si>
  <si>
    <t>A-17</t>
  </si>
  <si>
    <t>(7)</t>
  </si>
  <si>
    <t>Requested</t>
  </si>
  <si>
    <t>Plant Capacity Fees</t>
  </si>
  <si>
    <t>Line/Main Extension Fees</t>
  </si>
  <si>
    <t>Level</t>
  </si>
  <si>
    <t>of Bills</t>
  </si>
  <si>
    <t>Bills</t>
  </si>
  <si>
    <t>(1)x(2)</t>
  </si>
  <si>
    <t>[(1)x(6)]+(5)</t>
  </si>
  <si>
    <t>of Total</t>
  </si>
  <si>
    <t>The billing analysis is contained in Volume II</t>
  </si>
  <si>
    <t>303.5  Land &amp; Land Rights</t>
  </si>
  <si>
    <t>304.5  Structures &amp; Improvements</t>
  </si>
  <si>
    <t>341.5  Transportation Equipment</t>
  </si>
  <si>
    <t>343.5  Tools, Shop &amp; Garage Equipment</t>
  </si>
  <si>
    <t>344.5  Laboratory Equipment</t>
  </si>
  <si>
    <t>Deferred Tax Expense - Final</t>
  </si>
  <si>
    <t>C-7</t>
  </si>
  <si>
    <t>Page 2 of 3</t>
  </si>
  <si>
    <t>Schedule of Rate Base - Sewer</t>
  </si>
  <si>
    <t>Rate Schedule - Sewer</t>
  </si>
  <si>
    <t>SOURCE OF SUPPLY AND PUMPING PLANT</t>
  </si>
  <si>
    <t>303.2  Land &amp; Land Rights</t>
  </si>
  <si>
    <t>304.2  Structures &amp; Improvements</t>
  </si>
  <si>
    <t>305.2  Collect. &amp; Impound. Reservoirs</t>
  </si>
  <si>
    <t>306.2  Lake, River &amp; Other Intakes</t>
  </si>
  <si>
    <t>307.2  Wells &amp; Springs</t>
  </si>
  <si>
    <t>308.2  Infiltration Galleries &amp; Tunnels</t>
  </si>
  <si>
    <t>309.2  Supply Mains</t>
  </si>
  <si>
    <t>310.2  Power Generation Equipment</t>
  </si>
  <si>
    <t>311.2  Pumping Equipment</t>
  </si>
  <si>
    <t>WATER TREATMENT PLANT</t>
  </si>
  <si>
    <t>303.3  Land &amp; Land Rights</t>
  </si>
  <si>
    <t>304.3  Structures &amp; Improvements</t>
  </si>
  <si>
    <t>ITCs (from D-1, Line 7)</t>
  </si>
  <si>
    <t>Weighted Debt Cost (From Line 12)</t>
  </si>
  <si>
    <t>Test year</t>
  </si>
  <si>
    <t xml:space="preserve">Final Rates </t>
  </si>
  <si>
    <t>Reconciliation of Total Income Tax Provision - Final</t>
  </si>
  <si>
    <t>State and Federal Income Tax Calculation - Current -Final</t>
  </si>
  <si>
    <t>C-3</t>
  </si>
  <si>
    <t>C-4</t>
  </si>
  <si>
    <t>474   Other Water Revenues</t>
  </si>
  <si>
    <t>534   Rents From Sewer Property</t>
  </si>
  <si>
    <t>535   Interdepartmental Rents</t>
  </si>
  <si>
    <t>Adjusted</t>
  </si>
  <si>
    <t>Expense</t>
  </si>
  <si>
    <t>LESS: AMORTIZATION OF CIAC</t>
  </si>
  <si>
    <t>Net Depreciation Expense - Wastewater</t>
  </si>
  <si>
    <t>Schedule: B-14</t>
  </si>
  <si>
    <t>Recap Schedules:     B-2</t>
  </si>
  <si>
    <t>522.1 Measured - Residential</t>
  </si>
  <si>
    <t>December</t>
  </si>
  <si>
    <t>N/A</t>
  </si>
  <si>
    <t>Recap Schedules:  C-2, C-3, C-10, D-2, A-18, A-19</t>
  </si>
  <si>
    <t xml:space="preserve">   Credits</t>
  </si>
  <si>
    <t>Explanation:  Provide an analysis of accumulated tax credits generated and amortized on an annual basis beginning with the test year in the last rate case to the end of the current test year. Amounts provided by the Revenue Act of 1971 and subsequent acts should be shown separately from  amounts applicable to prior laws. Identify progress payments separately.</t>
  </si>
  <si>
    <t>Explanation:  Provide the calculation of total deferred income tax expense for the test year.   Provide detail on items resulting in tax deferrals other than accelerated depreciation.</t>
  </si>
  <si>
    <t>per B-3</t>
  </si>
  <si>
    <t>Property</t>
  </si>
  <si>
    <t>Test Year Per Books</t>
  </si>
  <si>
    <t>Utility [X] or Parent [  ]</t>
  </si>
  <si>
    <t>Rate Schedule</t>
  </si>
  <si>
    <t>Customer Monthly Billing Schedule</t>
  </si>
  <si>
    <t>Miscellaneous Service Charges</t>
  </si>
  <si>
    <t>Contracts and Agreements Schedule</t>
  </si>
  <si>
    <t>Dollar Dividend on</t>
  </si>
  <si>
    <t>Effective Cost</t>
  </si>
  <si>
    <t>Special Restriction</t>
  </si>
  <si>
    <t>Accumulated Deferred Income Taxes - Final</t>
  </si>
  <si>
    <t>F-8</t>
  </si>
  <si>
    <t>F-7</t>
  </si>
  <si>
    <t>Margin Reserve Calculations - Water and Wastewater</t>
  </si>
  <si>
    <t>and Wastewater Collection System</t>
  </si>
  <si>
    <t>Investment Tax Credits</t>
  </si>
  <si>
    <t>Requested Cost of Capital - Final</t>
  </si>
  <si>
    <t>Percentage</t>
  </si>
  <si>
    <t>715  Purchased Power</t>
  </si>
  <si>
    <t>Private Fire Protection Service</t>
  </si>
  <si>
    <t>3486050 Water Plant Allocated</t>
  </si>
  <si>
    <t>*</t>
  </si>
  <si>
    <t xml:space="preserve"> </t>
  </si>
  <si>
    <t>Total Used For Tax Calculation</t>
  </si>
  <si>
    <t>Supporting Schedules:  None</t>
  </si>
  <si>
    <t>(1)</t>
  </si>
  <si>
    <t>(2)</t>
  </si>
  <si>
    <t>(3)</t>
  </si>
  <si>
    <t>(4)</t>
  </si>
  <si>
    <t>Allowance for Bad Debts</t>
  </si>
  <si>
    <t>Materials &amp; Supplies</t>
  </si>
  <si>
    <t>% rate of return</t>
  </si>
  <si>
    <t>TREATMENT AND DISPOSAL PLANT</t>
  </si>
  <si>
    <t>C-2</t>
  </si>
  <si>
    <t>C-5</t>
  </si>
  <si>
    <t>C-8</t>
  </si>
  <si>
    <t>C-9</t>
  </si>
  <si>
    <t>Notes Receivable</t>
  </si>
  <si>
    <t>760  Advertising Expense</t>
  </si>
  <si>
    <t>766  Reg. Comm. Exp. - Rate Case Amort.</t>
  </si>
  <si>
    <t>767  Reg. Comm. Exp. - Other</t>
  </si>
  <si>
    <t>770  Bad Debt Expense</t>
  </si>
  <si>
    <t>775  Miscellaneous Expenses</t>
  </si>
  <si>
    <t>Current TY</t>
  </si>
  <si>
    <t>4033001</t>
  </si>
  <si>
    <t>4033007</t>
  </si>
  <si>
    <t>4033008</t>
  </si>
  <si>
    <t>4033010</t>
  </si>
  <si>
    <t>4033006</t>
  </si>
  <si>
    <t>4033011</t>
  </si>
  <si>
    <t>4033003</t>
  </si>
  <si>
    <t>4033004</t>
  </si>
  <si>
    <t>4033009</t>
  </si>
  <si>
    <t>4037008</t>
  </si>
  <si>
    <t>4033091</t>
  </si>
  <si>
    <t>4032001</t>
  </si>
  <si>
    <t>4032014</t>
  </si>
  <si>
    <t>4032025</t>
  </si>
  <si>
    <t>4032031</t>
  </si>
  <si>
    <t>4032032</t>
  </si>
  <si>
    <t>4032042</t>
  </si>
  <si>
    <t>4032043</t>
  </si>
  <si>
    <t>4032045</t>
  </si>
  <si>
    <t>4032046</t>
  </si>
  <si>
    <t>4032047</t>
  </si>
  <si>
    <t>4032048</t>
  </si>
  <si>
    <t>4032090</t>
  </si>
  <si>
    <t>4032091</t>
  </si>
  <si>
    <t>4032094</t>
  </si>
  <si>
    <t>4032095</t>
  </si>
  <si>
    <t>4032097</t>
  </si>
  <si>
    <t>Depr Exp Account</t>
  </si>
  <si>
    <t>TOTAL DEPRECIATION EXPENSE - WATER</t>
  </si>
  <si>
    <t>TOTAL DEPRECIATION EXPENSE - WASTEWATER</t>
  </si>
  <si>
    <t>Schedule of Accumulated Amortization of CIAC</t>
  </si>
  <si>
    <t>Test  Year Average Balance - Water and Wastewater</t>
  </si>
  <si>
    <t>Explanation: Provide the average CIAC balance by account.  If a projected year is employed, provide breakdown for average projected year.</t>
  </si>
  <si>
    <t xml:space="preserve">Explanation:  Provide the total amount of rate case expense requested in the application.  State whether the total includes the amount up to proposed agency action or through a hearing before the Commission.   Provide a list of each firm providing services for the applicant, the individuals for each firm assisting in the application, including each individual's hourly rate, and an estimate of the total charges to be incurred by each firm, as well as a description of the type of services provided. Also provide the additional information for amortization and allocation method, including support behind this determination.  </t>
  </si>
  <si>
    <t>Adjusted TY</t>
  </si>
  <si>
    <t>TY Adj.'s</t>
  </si>
  <si>
    <t>(8)</t>
  </si>
  <si>
    <t>(9)</t>
  </si>
  <si>
    <t>(10)</t>
  </si>
  <si>
    <t>(11)</t>
  </si>
  <si>
    <t>Non-Used &amp;</t>
  </si>
  <si>
    <t>Account No. and Name</t>
  </si>
  <si>
    <t>Average</t>
  </si>
  <si>
    <t>Useful %</t>
  </si>
  <si>
    <t>Amount</t>
  </si>
  <si>
    <t>INTANGIBLE PLANT</t>
  </si>
  <si>
    <t>VOLUME I</t>
  </si>
  <si>
    <t>Account No. 190.1011 / 2011</t>
  </si>
  <si>
    <t>Account No. 190.1012 / 2012</t>
  </si>
  <si>
    <t>Account No. 190.1020 / 2020</t>
  </si>
  <si>
    <t>Account No. 190.1021 / 2021</t>
  </si>
  <si>
    <t>Account No. 190.1024 /2024</t>
  </si>
  <si>
    <t>Tax Credits - Weighted Cost</t>
  </si>
  <si>
    <t xml:space="preserve"> RAF Adjustment Required for Annualized Revenues</t>
  </si>
  <si>
    <t>B-15</t>
  </si>
  <si>
    <t>INCOME TAX</t>
  </si>
  <si>
    <t>C-1</t>
  </si>
  <si>
    <t>Misc. Current and Accrued Liabilities</t>
  </si>
  <si>
    <t>TOTAL CURRENT &amp; ACCRUED LIABILITIES</t>
  </si>
  <si>
    <t>Advances for Construction</t>
  </si>
  <si>
    <t xml:space="preserve">      TOTAL WATER SALES</t>
  </si>
  <si>
    <t>525   Interdepartmental Sales</t>
  </si>
  <si>
    <t>Account No. 190.2031 Deferred Tax Credits- Depreciation</t>
  </si>
  <si>
    <t>Cash</t>
  </si>
  <si>
    <t>Firm or</t>
  </si>
  <si>
    <t>Counsel, Consultant</t>
  </si>
  <si>
    <t>Hourly Rate</t>
  </si>
  <si>
    <t>Total Estimate</t>
  </si>
  <si>
    <t>Type of</t>
  </si>
  <si>
    <t>Vendor Name</t>
  </si>
  <si>
    <t>or Witness</t>
  </si>
  <si>
    <t>September</t>
  </si>
  <si>
    <t>November</t>
  </si>
  <si>
    <t>January</t>
  </si>
  <si>
    <t>February</t>
  </si>
  <si>
    <t>Increase in revenue required by the Utility to realize a</t>
  </si>
  <si>
    <t>Description, Coupon</t>
  </si>
  <si>
    <t>301.1  Organization</t>
  </si>
  <si>
    <t>302.1  Franchises</t>
  </si>
  <si>
    <t>1.</t>
  </si>
  <si>
    <t>2.</t>
  </si>
  <si>
    <t>Total Customers (ERC's)</t>
  </si>
  <si>
    <t>Call Provision,</t>
  </si>
  <si>
    <t>Principal Amount</t>
  </si>
  <si>
    <t>Discount or Premium</t>
  </si>
  <si>
    <t>Issuing Expense</t>
  </si>
  <si>
    <t>Rate (Contract Rate</t>
  </si>
  <si>
    <t>of Charges</t>
  </si>
  <si>
    <t>by Firm</t>
  </si>
  <si>
    <t>3044031 Structures &amp; Improvements (Water Plant)</t>
  </si>
  <si>
    <t>3204032 Water Treatment Equipment</t>
  </si>
  <si>
    <t>339.3  Other Plant &amp; Miscellaneous Equipment</t>
  </si>
  <si>
    <t>3305042 Distribution Reservoirs and Standpipes</t>
  </si>
  <si>
    <t>331.4  Transmission &amp; Distribution Mains</t>
  </si>
  <si>
    <t>3315043 Transmission and Distribution Mains</t>
  </si>
  <si>
    <t>3335045 Service Lines</t>
  </si>
  <si>
    <t>3345046 Meters</t>
  </si>
  <si>
    <t>3345047 Meter Installations</t>
  </si>
  <si>
    <t>3355048 Hydrants</t>
  </si>
  <si>
    <t>339.4  Other Plant &amp; Miscellaneous Equipment</t>
  </si>
  <si>
    <t>3406091 Office Furniture &amp; Equipment</t>
  </si>
  <si>
    <t>Received</t>
  </si>
  <si>
    <t>Refunded</t>
  </si>
  <si>
    <t xml:space="preserve">Customer Deposits </t>
  </si>
  <si>
    <t>Historic [X] or Projected [ ]</t>
  </si>
  <si>
    <t>Recap Schedules:     D-2</t>
  </si>
  <si>
    <t>Recap Schedules:   D-2</t>
  </si>
  <si>
    <t>Explanation: Provide the calculation of working capital using the Balance Sheet method.  The calculation should not include accounts that are reported in other rate base or cost of capital accounts.  Unless otherwise explained, this calculation should include both current and deferred debits and credits.  All adjustments to the per book accounts shall be explained.</t>
  </si>
  <si>
    <t>CLASS A AND B WATER AND/OR SEWER UTILITIES</t>
  </si>
  <si>
    <t>FINANCIAL, RATE AND ENGINEERING</t>
  </si>
  <si>
    <t>SCHEDULE</t>
  </si>
  <si>
    <t>PAGE(S)</t>
  </si>
  <si>
    <t>Schedule of Contributions in Aid of Construction By Classification</t>
  </si>
  <si>
    <t>Unamortized Debt Discount &amp; Exp.</t>
  </si>
  <si>
    <t xml:space="preserve">      Description</t>
  </si>
  <si>
    <t>Ref.</t>
  </si>
  <si>
    <t>Federal</t>
  </si>
  <si>
    <t>Timing Differences:</t>
  </si>
  <si>
    <t>Current Tax Expense</t>
  </si>
  <si>
    <t>Average  Amount</t>
  </si>
  <si>
    <t xml:space="preserve">VOLUME I </t>
  </si>
  <si>
    <t xml:space="preserve">INDEX </t>
  </si>
  <si>
    <t xml:space="preserve">Schedule: B-8  </t>
  </si>
  <si>
    <t>March</t>
  </si>
  <si>
    <t>April</t>
  </si>
  <si>
    <t>May</t>
  </si>
  <si>
    <t>June</t>
  </si>
  <si>
    <t>July</t>
  </si>
  <si>
    <t>August</t>
  </si>
  <si>
    <t>State and Federal Income Tax Calculation - Current Sewer</t>
  </si>
  <si>
    <t>Schedule: A-11</t>
  </si>
  <si>
    <t>Net Deferred Income Taxes</t>
  </si>
  <si>
    <t>Accumulated Deferred Income Taxes - State</t>
  </si>
  <si>
    <t>Flowback</t>
  </si>
  <si>
    <t>To Curr.</t>
  </si>
  <si>
    <t>Debit</t>
  </si>
  <si>
    <t>Deferral</t>
  </si>
  <si>
    <t>(Credit)</t>
  </si>
  <si>
    <t>Recap Schedules:  C-6</t>
  </si>
  <si>
    <t>Schedule: C-7</t>
  </si>
  <si>
    <t>TRANSMISSION &amp; DISTRIBUTION PLANT</t>
  </si>
  <si>
    <t>303.4  Land &amp; Land Rights</t>
  </si>
  <si>
    <t>304.4  Structures &amp; Improvements</t>
  </si>
  <si>
    <t>330.4  Distr. Reservoirs &amp; Standpipes</t>
  </si>
  <si>
    <t>334.4  Meters &amp; Meter Installations</t>
  </si>
  <si>
    <t>335.4  Hydrants</t>
  </si>
  <si>
    <t>What tax years are currently open with the Internal Revenue Service?</t>
  </si>
  <si>
    <t>MINIMUM FILING REQUIREMENTS</t>
  </si>
  <si>
    <t>Supporting Schedules:  D-2</t>
  </si>
  <si>
    <t>Recap Schedules:  A-1, A-2</t>
  </si>
  <si>
    <t>Reconciliation of Capital Structure to Requested Rate Base</t>
  </si>
  <si>
    <t>Interim [ ] Final [x]</t>
  </si>
  <si>
    <t>Pro Rata</t>
  </si>
  <si>
    <t>Schedule D-3</t>
  </si>
  <si>
    <t>Analysis of Major Maintenance Projects - Water &amp; Sewer</t>
  </si>
  <si>
    <t>Explanation:  Provide the information required to adjust income tax expense by the interest expense of the parent(s) that may be invested in the equity of the applicant.  If a year-end rate base is used, provide on both a year-end and an average basis.  Amounts should be parent only.</t>
  </si>
  <si>
    <t>n/a</t>
  </si>
  <si>
    <t>Explanation:  For each of the accumulated deferred tax accounts provide a summary of the ending balances as reported on pages 2 &amp; 3 of this schedule.  The same annual balances should be shown.</t>
  </si>
  <si>
    <t>Schedule: D-7</t>
  </si>
  <si>
    <t>Schedule E-2</t>
  </si>
  <si>
    <t>Schedule: E-1</t>
  </si>
  <si>
    <t>Water [  ] or Sewer [X]</t>
  </si>
  <si>
    <t>Explanation:  Provide a schedule of present and proposed rates.  State residential sewer cap, if one exists.</t>
  </si>
  <si>
    <t>363.2  Services to Customers</t>
  </si>
  <si>
    <t>364.2  Flow Measuring Devices</t>
  </si>
  <si>
    <t>365.2  Flow Measuring Installations</t>
  </si>
  <si>
    <t>389.2  Other Plant &amp; Misc. Equipment</t>
  </si>
  <si>
    <t>SYSTEM PUMPING PLANT</t>
  </si>
  <si>
    <t>353.3  Land &amp; Land Rights</t>
  </si>
  <si>
    <t>354.3  Structures &amp; Improvements</t>
  </si>
  <si>
    <t>370.3  Receiving Wells</t>
  </si>
  <si>
    <t>371.3  Pumping Equipment</t>
  </si>
  <si>
    <t>389.3  Other Plant &amp; Misc. Equipment</t>
  </si>
  <si>
    <t>Account No. 190.2021 Deferred Tax Credits- Maint Fee</t>
  </si>
  <si>
    <t>NONE</t>
  </si>
  <si>
    <t>Hours</t>
  </si>
  <si>
    <t>Notes &amp; Accounts Payable - Assoc. Cos.</t>
  </si>
  <si>
    <t>Customer Deposits</t>
  </si>
  <si>
    <t>Accrued Taxes</t>
  </si>
  <si>
    <t>Current Portion Long Term Debt</t>
  </si>
  <si>
    <t>Accrued Dividends</t>
  </si>
  <si>
    <t>Explanation:  Provide the annual AFUDC rates used since either rate base was last established by this Commission, or the date of inception of utility service if rate base has not been established previously. Include a description of practices and authority of rate(s) used.</t>
  </si>
  <si>
    <t>Schedule: A-13</t>
  </si>
  <si>
    <t>Advances From Associated Companies</t>
  </si>
  <si>
    <t>Utility Plant in Service</t>
  </si>
  <si>
    <t>Utility Land &amp; Land Rights</t>
  </si>
  <si>
    <t>Less: Non-Used &amp; Useful Plant</t>
  </si>
  <si>
    <t>Construction Work in Progress</t>
  </si>
  <si>
    <t>Less: Accumulated Depreciation</t>
  </si>
  <si>
    <t>Prelim. Survey  &amp; Investigation Charges</t>
  </si>
  <si>
    <t>Clearing Accounts</t>
  </si>
  <si>
    <t>Class of Capital</t>
  </si>
  <si>
    <t>Lender</t>
  </si>
  <si>
    <t>Tax Credits - Zero Cost</t>
  </si>
  <si>
    <t>710 Purchased Sewage Treatment</t>
  </si>
  <si>
    <t>711 Sludge Removal Expense</t>
  </si>
  <si>
    <t>536   Other Sewer Revenues</t>
  </si>
  <si>
    <t xml:space="preserve">      TOTAL OTHER</t>
  </si>
  <si>
    <t xml:space="preserve">             SEWER REVENUES</t>
  </si>
  <si>
    <t xml:space="preserve">      TOTAL SEWER</t>
  </si>
  <si>
    <t>Total increase in Taxes Other Than Income</t>
  </si>
  <si>
    <t xml:space="preserve">  Disc. and Expense Net</t>
  </si>
  <si>
    <t>ITC Amortization</t>
  </si>
  <si>
    <t>Other Timing Differences (Itemize):</t>
  </si>
  <si>
    <t>(3% ITC and IRC 46(f)(2))</t>
  </si>
  <si>
    <t>Schedule M Adjustments:</t>
  </si>
  <si>
    <t>Detail of Operation &amp; Maintenance Expenses By Month - Wastewater</t>
  </si>
  <si>
    <t>Schedule: B-6</t>
  </si>
  <si>
    <t>Recap Schedules:  B-2</t>
  </si>
  <si>
    <t>701  Salaries &amp; Wages - Employees</t>
  </si>
  <si>
    <t>703  Salaries &amp; Wages - Officers, Etc.</t>
  </si>
  <si>
    <t>704  Employee Pensions &amp; Benefits</t>
  </si>
  <si>
    <t>Bus. Hrs.</t>
  </si>
  <si>
    <t>After Hrs.</t>
  </si>
  <si>
    <t>Initial Connection Fee</t>
  </si>
  <si>
    <t>Normal Reconnection Fee</t>
  </si>
  <si>
    <t>398.7  Other Plant - Allocations</t>
  </si>
  <si>
    <t>720  Materials &amp; Supplies</t>
  </si>
  <si>
    <t>731  Contractual Services - Engr.</t>
  </si>
  <si>
    <t>732  Contractual Services - Acct.</t>
  </si>
  <si>
    <t>Supporting Schedules: None</t>
  </si>
  <si>
    <t>Recap Schedules:  C-3</t>
  </si>
  <si>
    <t>Beginning</t>
  </si>
  <si>
    <t>Current</t>
  </si>
  <si>
    <t>Year</t>
  </si>
  <si>
    <t>Ending</t>
  </si>
  <si>
    <t>Book/Tax Differences - Permanent</t>
  </si>
  <si>
    <t>Adjust.</t>
  </si>
  <si>
    <t>Schedule: C-3</t>
  </si>
  <si>
    <t>Schedule: C-1</t>
  </si>
  <si>
    <t>Schedule: C-2</t>
  </si>
  <si>
    <t>Other</t>
  </si>
  <si>
    <t>Month Ended</t>
  </si>
  <si>
    <t>GENERAL PLANT</t>
  </si>
  <si>
    <t>Recap Schedules:     A-1, A-2, A-19</t>
  </si>
  <si>
    <t>Schedule of Working Capital Allowance Calculation</t>
  </si>
  <si>
    <t>(IRC 46(f)(2) only - See below)</t>
  </si>
  <si>
    <t>State Tax Rate</t>
  </si>
  <si>
    <t>State Taxable Income</t>
  </si>
  <si>
    <t>E-2</t>
  </si>
  <si>
    <t>E-3</t>
  </si>
  <si>
    <t>E-4</t>
  </si>
  <si>
    <t>E-5</t>
  </si>
  <si>
    <t>Miscellaneous Service Charge Revenue</t>
  </si>
  <si>
    <t>E-6</t>
  </si>
  <si>
    <t>E-7</t>
  </si>
  <si>
    <t>E-8</t>
  </si>
  <si>
    <t>E-9</t>
  </si>
  <si>
    <t>E-10</t>
  </si>
  <si>
    <t>E-11</t>
  </si>
  <si>
    <t>E-12</t>
  </si>
  <si>
    <t>E-13</t>
  </si>
  <si>
    <t>E-14</t>
  </si>
  <si>
    <t>ENGINEERING SCHEDULES</t>
  </si>
  <si>
    <t>F-2</t>
  </si>
  <si>
    <t>F-4</t>
  </si>
  <si>
    <t>F-6</t>
  </si>
  <si>
    <t>Used and Useful Calculations - Water Distribution System</t>
  </si>
  <si>
    <t>F-10</t>
  </si>
  <si>
    <t xml:space="preserve">Outstanding </t>
  </si>
  <si>
    <t>WATER - MFR Account No. and Name</t>
  </si>
  <si>
    <t xml:space="preserve">WATER - G/L  Account No. and Name </t>
  </si>
  <si>
    <t>3011001 Organization</t>
  </si>
  <si>
    <t>3021002 Franchises</t>
  </si>
  <si>
    <t>339.1  Other Plant &amp; Miscellaneous Equipment</t>
  </si>
  <si>
    <t>Income Tax Returns</t>
  </si>
  <si>
    <t>Issue Date</t>
  </si>
  <si>
    <t>Outstanding</t>
  </si>
  <si>
    <t>(5)-(9)+(7)</t>
  </si>
  <si>
    <t>(8)+(9)+(10)</t>
  </si>
  <si>
    <t>Florida Public Service Commission</t>
  </si>
  <si>
    <t>Page 1 of 3</t>
  </si>
  <si>
    <t>Preferred Stock Outstanding</t>
  </si>
  <si>
    <t>D-4</t>
  </si>
  <si>
    <t>D-5</t>
  </si>
  <si>
    <t>D-6</t>
  </si>
  <si>
    <t>Miscellaneous Service Charge Revenues</t>
  </si>
  <si>
    <t>Organization Exp - Amort</t>
  </si>
  <si>
    <t>Tap Fees</t>
  </si>
  <si>
    <t>Total State Tax Deferred</t>
  </si>
  <si>
    <t>Timing Differences For Federal Deferred Taxes</t>
  </si>
  <si>
    <t>Non-Used and Useful Plant - Summary - Final</t>
  </si>
  <si>
    <t>Schedule: A-7</t>
  </si>
  <si>
    <t>Contributed lines:</t>
  </si>
  <si>
    <t>Accumulated . Amort CIAC Water</t>
  </si>
  <si>
    <t>Sub-Total Lines</t>
  </si>
  <si>
    <t>Sub-Total Property</t>
  </si>
  <si>
    <t>Sub-Total Meters &amp; Meter Installations</t>
  </si>
  <si>
    <t>Total CIAC - WATER</t>
  </si>
  <si>
    <t>Total Accumulated Amort CIAC - WATER</t>
  </si>
  <si>
    <t>SEWER</t>
  </si>
  <si>
    <t>Accumulated . Amort CIAC Sewer</t>
  </si>
  <si>
    <t>Total CIAC - SEWER</t>
  </si>
  <si>
    <t>Total Accumulated Amort CIAC - SEWER</t>
  </si>
  <si>
    <t>Total Plant</t>
  </si>
  <si>
    <t>Sludge Removal Expense</t>
  </si>
  <si>
    <t>Contractual Services - Acct.</t>
  </si>
  <si>
    <t>Legal Fees</t>
  </si>
  <si>
    <t>Contractual Services - Legal</t>
  </si>
  <si>
    <t>Contractual Services - Testing</t>
  </si>
  <si>
    <t>Contractual Services - Other</t>
  </si>
  <si>
    <t>Transportation Expense</t>
  </si>
  <si>
    <t>Insurance - Other</t>
  </si>
  <si>
    <t>Bad Debt Expense</t>
  </si>
  <si>
    <t>Income Taxes</t>
  </si>
  <si>
    <t>Notes:</t>
  </si>
  <si>
    <t>3406090 Off Struct &amp; Imprv</t>
  </si>
  <si>
    <t>3466097 Communication Eqpt</t>
  </si>
  <si>
    <t>RECLAIMED WATER DISTRIBUTION PLANT</t>
  </si>
  <si>
    <t>375.6 Reuse Transmission and Dist System</t>
  </si>
  <si>
    <t>Per Books</t>
  </si>
  <si>
    <t>Per Utility</t>
  </si>
  <si>
    <t>WATER</t>
  </si>
  <si>
    <t>Plant in Service</t>
  </si>
  <si>
    <t>Land</t>
  </si>
  <si>
    <t>Other (Explain)</t>
  </si>
  <si>
    <t xml:space="preserve">    Total</t>
  </si>
  <si>
    <t>WASTEWATER</t>
  </si>
  <si>
    <t>Preferred Stock Issued</t>
  </si>
  <si>
    <t>Additional Paid in Capital</t>
  </si>
  <si>
    <t>Retained Earnings</t>
  </si>
  <si>
    <t>Other Equity Capital</t>
  </si>
  <si>
    <t>TOTAL EQUITY CAPITAL</t>
  </si>
  <si>
    <t>Bonds</t>
  </si>
  <si>
    <t>Reacquired Bonds</t>
  </si>
  <si>
    <t>Explanation: Provide month ending balances for each month of the test year and the ending balance for the prior year.</t>
  </si>
  <si>
    <t>Interest on Short-Term Debt</t>
  </si>
  <si>
    <t>Total Income Tax Expense</t>
  </si>
  <si>
    <t>Total Schedule M Adjustments</t>
  </si>
  <si>
    <t>Total Timing Differences (To C-2)</t>
  </si>
  <si>
    <t>Taxable Income Before State Taxes</t>
  </si>
  <si>
    <t>Schedule: C-6</t>
  </si>
  <si>
    <t>Public Fire Hydrants Schedule</t>
  </si>
  <si>
    <t xml:space="preserve">Interim Rates </t>
  </si>
  <si>
    <t>October</t>
  </si>
  <si>
    <t>Dec</t>
  </si>
  <si>
    <t>Nov</t>
  </si>
  <si>
    <t>Jan</t>
  </si>
  <si>
    <t>Feb</t>
  </si>
  <si>
    <t>B-14, B-3</t>
  </si>
  <si>
    <t>To remove from rate base average construction work in progress</t>
  </si>
  <si>
    <t>Other - Tap Fees</t>
  </si>
  <si>
    <t>Acquisition Adjustments</t>
  </si>
  <si>
    <t>Accum. Amort. of Acq. Adjustments</t>
  </si>
  <si>
    <t>Advances For Construction</t>
  </si>
  <si>
    <t>WATER AND/OR WASTEWATER UTILITIES</t>
  </si>
  <si>
    <t>FINANCIAL, RATE</t>
  </si>
  <si>
    <t>AND ENGINEERING</t>
  </si>
  <si>
    <t>MINIMUM FILING</t>
  </si>
  <si>
    <t>REQUIREMENTS</t>
  </si>
  <si>
    <t>OF</t>
  </si>
  <si>
    <t>FOR THE</t>
  </si>
  <si>
    <t>Explanation:  For each of the accumulated deferred tax accounts provide annual balances beginning with the year of the last rate case and ending with the test year.</t>
  </si>
  <si>
    <t>Deferred Rate Case Expense</t>
  </si>
  <si>
    <t>Other Miscellaneous Deferred Debits</t>
  </si>
  <si>
    <t>Accum. Deferred Income Taxes</t>
  </si>
  <si>
    <t>TOTAL OTHER ASSETS</t>
  </si>
  <si>
    <t>TOTAL ASSETS</t>
  </si>
  <si>
    <t xml:space="preserve">Comparative Balance Sheet - Equity Capital &amp; Liabilities </t>
  </si>
  <si>
    <t>Historic  [X] Projected [ ]</t>
  </si>
  <si>
    <t>NET OPERATING INCOME</t>
  </si>
  <si>
    <t>RATE BASE</t>
  </si>
  <si>
    <t>RATE OF RETURN</t>
  </si>
  <si>
    <t>%</t>
  </si>
  <si>
    <t>Historic [X] or Projected [  ]</t>
  </si>
  <si>
    <t>Equivalent Residential Connections - Wastewater</t>
  </si>
  <si>
    <t>FORM PSC/WAW 20  (      /      )</t>
  </si>
  <si>
    <t>Explanation: Provide the calculation of net operating income for the test year.  If amortization (Line 4) is related to any amount other than an acquisition adjustment, submit an additional schedule showing a description and calculation of charge.</t>
  </si>
  <si>
    <t xml:space="preserve">      OTHER WATER REVENUES</t>
  </si>
  <si>
    <t xml:space="preserve">      TOTAL SEWER SALES</t>
  </si>
  <si>
    <t>470   Forfeited Discounts</t>
  </si>
  <si>
    <t>471   Misc. Service Revenues</t>
  </si>
  <si>
    <t xml:space="preserve">      OTHER SEWER REVENUES</t>
  </si>
  <si>
    <t>472   Rents From Water Property</t>
  </si>
  <si>
    <t>531   Sale of Sludge</t>
  </si>
  <si>
    <t>473   Interdepartmental Rents</t>
  </si>
  <si>
    <t>532   Forfeited Discounts</t>
  </si>
  <si>
    <t>Schedule of Requested Cost of Capital</t>
  </si>
  <si>
    <t>Interim [ ]  Final [x]</t>
  </si>
  <si>
    <t xml:space="preserve">Historical [x]  Projected [ ] </t>
  </si>
  <si>
    <t>Reconciled to</t>
  </si>
  <si>
    <t>Requested Rate Base</t>
  </si>
  <si>
    <t>Weighted Cost</t>
  </si>
  <si>
    <t>Long Term Debt</t>
  </si>
  <si>
    <t>Short Term Debt</t>
  </si>
  <si>
    <t>DESCRIPTION OF SCHEDULE</t>
  </si>
  <si>
    <t>A-2</t>
  </si>
  <si>
    <t>Adjustments to Rate Base - Final</t>
  </si>
  <si>
    <t>A-4</t>
  </si>
  <si>
    <t>Annual Plant Additions and Balances</t>
  </si>
  <si>
    <t>Sewer Plant in Service by Primary Account</t>
  </si>
  <si>
    <t>Summary of Non-Used &amp; Useful Plant</t>
  </si>
  <si>
    <t>A-8</t>
  </si>
  <si>
    <t>Annual Accumulated Depreciation Additions and Balances</t>
  </si>
  <si>
    <t>398.7  Other Tangible Plant</t>
  </si>
  <si>
    <t>ITC Interest Synchronization</t>
  </si>
  <si>
    <t>Less: State Income Tax Exemption ($5,000)</t>
  </si>
  <si>
    <t>B-12</t>
  </si>
  <si>
    <t>Schedule of Allocated Expenses</t>
  </si>
  <si>
    <t>B-14</t>
  </si>
  <si>
    <t>Less: Accum. Amortization of CIAC</t>
  </si>
  <si>
    <t>Accumulated Deferred Income Taxes</t>
  </si>
  <si>
    <t>Total Equity Capital and Liabilities</t>
  </si>
  <si>
    <t>Annual CIAC Additions and Balances</t>
  </si>
  <si>
    <t>CIAC by Classification</t>
  </si>
  <si>
    <t>Annual Accumulated Amortization of CIAC Additions and Balances</t>
  </si>
  <si>
    <t>Explanation: Provide a detailed description of all adjustments to operating income per books, with a total for each line item shown on the net operating income statement.</t>
  </si>
  <si>
    <t>Schedule of Interest in Tax Expense Calculation</t>
  </si>
  <si>
    <t>Prior Year</t>
  </si>
  <si>
    <t>Explanation:  Provide a schedule of private fire protection service by size of connection.  This schedule is not required for a sewer only rate application.</t>
  </si>
  <si>
    <t>Size</t>
  </si>
  <si>
    <t>Type</t>
  </si>
  <si>
    <t>Quantity</t>
  </si>
  <si>
    <t>Explanation:  Provide a list of all outstanding contracts or agreements having rates or conditions different from those on approved tariffs.  Describe with whom, the purpose and the elements of each contract  shown.</t>
  </si>
  <si>
    <t xml:space="preserve">   Description</t>
  </si>
  <si>
    <t>Schedule: E-9</t>
  </si>
  <si>
    <t>A-3, A-6</t>
  </si>
  <si>
    <t>A-3, A-10</t>
  </si>
  <si>
    <t>389.4  Other Plant &amp; Misc. Equipment</t>
  </si>
  <si>
    <t>345.5  Power Operated Equipment</t>
  </si>
  <si>
    <t>Connection</t>
  </si>
  <si>
    <t>Reconnect</t>
  </si>
  <si>
    <t>346.5  Communication Equipment</t>
  </si>
  <si>
    <t>347.5  Miscellaneous Equipment</t>
  </si>
  <si>
    <t>Reconciliation of Capital Structure to Requested Rate Base - Final</t>
  </si>
  <si>
    <t>Variable Rate Long-Term Debt</t>
  </si>
  <si>
    <t>Revenue Schedule at Present and Proposed Rates</t>
  </si>
  <si>
    <t>Private Fire Protection Schedule</t>
  </si>
  <si>
    <t>Guaranteed Revenues Received Schedule</t>
  </si>
  <si>
    <t>Billing Analysis Schedule (contained in Volume II)</t>
  </si>
  <si>
    <t>Used and Useful Calculations - Wastewater Treatment Plant</t>
  </si>
  <si>
    <t>F-9</t>
  </si>
  <si>
    <t>Equivalent Residential Connections - Water</t>
  </si>
  <si>
    <t xml:space="preserve">Total Other Charges </t>
  </si>
  <si>
    <t>3602007 Force or Vacuum Mains</t>
  </si>
  <si>
    <t>3612008 Sewer Mains</t>
  </si>
  <si>
    <t>3612010 Manholes</t>
  </si>
  <si>
    <t>3602006 Sewage Service Lines</t>
  </si>
  <si>
    <t>3804004 Sewer Lagoons</t>
  </si>
  <si>
    <t>Comparative Operation and Maintenance Expenses - Sewer</t>
  </si>
  <si>
    <t>Schedule of Test Year Contractual Services</t>
  </si>
  <si>
    <t>Analysis of Major Maintenance Projects - Water and Sewer</t>
  </si>
  <si>
    <t>Depreciation Expense - Sewer</t>
  </si>
  <si>
    <t>Schedule of Taxes Other than Income</t>
  </si>
  <si>
    <t>Explanation: Provide a balance sheet for years requested.  Provide same for historical base or intermediate years, if not already shown.</t>
  </si>
  <si>
    <t>Explanation: Provide a summary of the items included in non-used and useful plant for the test year.  Provide additional support schedules, if necessary.</t>
  </si>
  <si>
    <t>Schedule: C-10</t>
  </si>
  <si>
    <t>Miscellaneous Tax Information</t>
  </si>
  <si>
    <t>Page 1 of 2</t>
  </si>
  <si>
    <t>State</t>
  </si>
  <si>
    <t xml:space="preserve">Parent's Name: </t>
  </si>
  <si>
    <t>Is the treatment of customer deposits at issue with the IRS?</t>
  </si>
  <si>
    <t>716  Fuel for Power Purchased</t>
  </si>
  <si>
    <t>718  Chemicals</t>
  </si>
  <si>
    <t>B-6, B-3</t>
  </si>
  <si>
    <t>Increase in RAFs associated with annualized sewer revenues per B-3</t>
  </si>
  <si>
    <t>B-4, B-3</t>
  </si>
  <si>
    <t>Explanation:  Provide a schedule of state, municipal, city or county franchise taxes or fees paid (or payable).  State the type of agreement (I.e. contract, tax).</t>
  </si>
  <si>
    <t xml:space="preserve">    (5)</t>
  </si>
  <si>
    <t xml:space="preserve">Type Tax </t>
  </si>
  <si>
    <t>To Whom</t>
  </si>
  <si>
    <t>How Collected</t>
  </si>
  <si>
    <t>or Fee</t>
  </si>
  <si>
    <t>Paid</t>
  </si>
  <si>
    <t>From Customers</t>
  </si>
  <si>
    <t>Agreement</t>
  </si>
  <si>
    <t>Water [X] or Sewer [X]</t>
  </si>
  <si>
    <t>Schedule: E-12</t>
  </si>
  <si>
    <t>Explanation:  All Class A utilities whose service classes include industrial customers, whose utilization exceeds an average of 350,000 GPD, shall provide a fully allocated class cost of service study showing customer, base (commodity), and extra capacity</t>
  </si>
  <si>
    <t>Schedule: E-13</t>
  </si>
  <si>
    <t>Project. TY</t>
  </si>
  <si>
    <t>Historical</t>
  </si>
  <si>
    <t>Proj.</t>
  </si>
  <si>
    <t>Proj. Test</t>
  </si>
  <si>
    <t>Consumption</t>
  </si>
  <si>
    <t>Present</t>
  </si>
  <si>
    <t>Projected</t>
  </si>
  <si>
    <t>Proposed</t>
  </si>
  <si>
    <t>Proj. Rev.</t>
  </si>
  <si>
    <t>Class/Meter Size</t>
  </si>
  <si>
    <t>Year Bills</t>
  </si>
  <si>
    <t>Factor</t>
  </si>
  <si>
    <t>(000)</t>
  </si>
  <si>
    <t>Rates</t>
  </si>
  <si>
    <t>TY Revenue</t>
  </si>
  <si>
    <t>Requirement</t>
  </si>
  <si>
    <t>Explanation:  If a projected test year is used, provide a schedule of historical and projected bills and consumption by classification. Include a calculation of each projection factor on a separate schedule, if necessary.  List other classes or meter sizes as applicable.  Include a calculation of each projection factor on a separate schedule, if necessary.  List other classes or meter sizes as applicable.</t>
  </si>
  <si>
    <t>Billing Analysis Schedules</t>
  </si>
  <si>
    <t>735 Contractual Services - Testing</t>
  </si>
  <si>
    <t>736 Contractual Services - Other</t>
  </si>
  <si>
    <t>Associated with Column (5)</t>
  </si>
  <si>
    <t>Associated with Column (4)</t>
  </si>
  <si>
    <t>on Face Value)</t>
  </si>
  <si>
    <t>Face Value (11)x(5)</t>
  </si>
  <si>
    <t>Rate (12)/(10)</t>
  </si>
  <si>
    <t>Recap Schedules:  C-2</t>
  </si>
  <si>
    <t>Page 2 of 2</t>
  </si>
  <si>
    <t>Prior TY</t>
  </si>
  <si>
    <t>Explanation:  Provide a copy of the most recently filed federal income tax return, state income tax return and most recent final IRS revenue agent's report for the applicant or consolidated entity (whichever type of return is filed).  A statement of when and where the returns and reports are available for review may be provided in lieu of providing the returns and reports.</t>
  </si>
  <si>
    <t>354.4  Structures &amp; Improvements</t>
  </si>
  <si>
    <t>380.4  Treatment &amp; Disposal Equipment</t>
  </si>
  <si>
    <t>381.4  Plant Sewers</t>
  </si>
  <si>
    <t>382.4  Outfall Sewer Lines</t>
  </si>
  <si>
    <t>Schedule: C-5</t>
  </si>
  <si>
    <t>Schedule: C-8</t>
  </si>
  <si>
    <t>Schedule: C-9</t>
  </si>
  <si>
    <t>Schedule E-6</t>
  </si>
  <si>
    <t>Schedule E-7</t>
  </si>
  <si>
    <t>Schedule E-8</t>
  </si>
  <si>
    <t xml:space="preserve">   State Income Tax (5.5% of Line 19)</t>
  </si>
  <si>
    <t>Federal Income Taxes (Line 26 x Line 27)</t>
  </si>
  <si>
    <t>Current State Income Taxes (Line 24)</t>
  </si>
  <si>
    <t>13 Month Average</t>
  </si>
  <si>
    <t>Schedule: C-4</t>
  </si>
  <si>
    <t>13 Month</t>
  </si>
  <si>
    <t>Average Balance</t>
  </si>
  <si>
    <t xml:space="preserve">13 Month </t>
  </si>
  <si>
    <t>Supporting Schedules:    C-2, C-5, C-7, C-8</t>
  </si>
  <si>
    <t>Premises Visit Fee (in lieu of disconnection)</t>
  </si>
  <si>
    <t xml:space="preserve">Premises Visit Fee </t>
  </si>
  <si>
    <t xml:space="preserve">Page 1 of 1 </t>
  </si>
  <si>
    <t xml:space="preserve">Schedule: A-2 </t>
  </si>
  <si>
    <t xml:space="preserve">Schedule: A-17 </t>
  </si>
  <si>
    <t xml:space="preserve">Schedule: A-19 </t>
  </si>
  <si>
    <t>Schedule: B-2</t>
  </si>
  <si>
    <t>Schedule D-1</t>
  </si>
  <si>
    <t>Schedule D-2</t>
  </si>
  <si>
    <t>Retirements</t>
  </si>
  <si>
    <t>Assist w/MFRs, data requests, audit facilitation</t>
  </si>
  <si>
    <t>Account No. 190.2024 Deferred St Tax - Org</t>
  </si>
  <si>
    <t>1030 Land &amp; Land Rights Pump</t>
  </si>
  <si>
    <t>353.5  Land &amp; Land Rights</t>
  </si>
  <si>
    <t xml:space="preserve">1285 Land &amp; Land Rights </t>
  </si>
  <si>
    <t>1290 Structure &amp; Imp Coll Plant</t>
  </si>
  <si>
    <t>354.4 Struct/Imprv Treat Plt</t>
  </si>
  <si>
    <t>1300 Struct/Imprv Treat Pt</t>
  </si>
  <si>
    <t>355.4 Power Gen Equip Trt Plt</t>
  </si>
  <si>
    <t>1330 Power Gen Equip Treat Plt</t>
  </si>
  <si>
    <t xml:space="preserve">355.4 Power Gen Equip </t>
  </si>
  <si>
    <t>1350 Sewer Gravity Mains</t>
  </si>
  <si>
    <t>1360 Services to Customers</t>
  </si>
  <si>
    <t>397.4 Laboratory Eqpt</t>
  </si>
  <si>
    <t>1475 Laboratory Eqpt</t>
  </si>
  <si>
    <t>1480 Power Operated Eqpt</t>
  </si>
  <si>
    <t>1713 Site Work</t>
  </si>
  <si>
    <t>1699 WIP Transfer to Fixed Assets</t>
  </si>
  <si>
    <t>1739 WIP Transfer to Fixed Assets</t>
  </si>
  <si>
    <t>1769 WIP Transfer to Fixed Assets</t>
  </si>
  <si>
    <t>1799 WIP Transfer to Fixed Assets</t>
  </si>
  <si>
    <t>1835 Acc Depr - Organization</t>
  </si>
  <si>
    <t>1090 Supply Mains</t>
  </si>
  <si>
    <t>1885 Acc Depr Supply Mains</t>
  </si>
  <si>
    <t>1995 Acc Depr Power Operated Equip</t>
  </si>
  <si>
    <t>2050 Acc Depr - Struc/Imprv Coll Plt</t>
  </si>
  <si>
    <t>2060 Acc Depr Struct/Imprv Treat Plt</t>
  </si>
  <si>
    <t>2075 Acc Depr Struct/Imprv Gen Plt</t>
  </si>
  <si>
    <t>2090 Acc Depr - PWR Gen Eqp Trt Plt</t>
  </si>
  <si>
    <t>2113 Acc Depr - Manholes</t>
  </si>
  <si>
    <t>2120 Acc Depr - Services to Customers</t>
  </si>
  <si>
    <t>2235 Acc Depr - Laboratory Eqpt</t>
  </si>
  <si>
    <t>2240 Acc Depr - Power Operated Eqpt</t>
  </si>
  <si>
    <t>2315 Acc Depr Desktop Computer Wtr</t>
  </si>
  <si>
    <t>2320 Acc Depr - Mainframie Comp Wtr</t>
  </si>
  <si>
    <t>2325 Acc Depr Mini Comp Wtr</t>
  </si>
  <si>
    <t>2330 Comp Sys Amortization Wtr</t>
  </si>
  <si>
    <t>2335 Micro Sys Amortization Wtr</t>
  </si>
  <si>
    <t>1575 Desktop computer WTR</t>
  </si>
  <si>
    <t>1580 Mainframe Computer Wtr</t>
  </si>
  <si>
    <t>1585 Mini Computers WTR</t>
  </si>
  <si>
    <t>1590 Comp Sys Cost WTR</t>
  </si>
  <si>
    <t>1595 Micro Sys Cost Wtr</t>
  </si>
  <si>
    <t>355.4 Gen Equipment</t>
  </si>
  <si>
    <t>3505 CIAC - Struc/Impr Treat Plt</t>
  </si>
  <si>
    <t>3557 CIAC - Manholes</t>
  </si>
  <si>
    <t>3565 CIAC Services to Customers</t>
  </si>
  <si>
    <t>3865 Acc Amort Elec Pump Eqp WTP</t>
  </si>
  <si>
    <t>4055 Acc Amort Struct/Imprv Treat Plt</t>
  </si>
  <si>
    <t>4107 Acc Amort Manholes</t>
  </si>
  <si>
    <t>4115 Acc Amort Services to Customers</t>
  </si>
  <si>
    <t>3870 Acc Amort Elect Pump Eqp Trans Dist</t>
  </si>
  <si>
    <t>2906 RCIP - Atty Fees</t>
  </si>
  <si>
    <t>2907 RCIP - Capitalized Time</t>
  </si>
  <si>
    <t>2909 RCIP - Travel</t>
  </si>
  <si>
    <t>2910 RCIP - Consulting Fees</t>
  </si>
  <si>
    <t>2914 RCIP - Transfer to Def RC</t>
  </si>
  <si>
    <t>2915 Reg Exp Being Amort</t>
  </si>
  <si>
    <t>2920 Rate Case Being Amort</t>
  </si>
  <si>
    <t>2930 Rate Case Accum Amort</t>
  </si>
  <si>
    <t>2960 Def Chgs-Tank Maint &amp; Rep Wtr</t>
  </si>
  <si>
    <t>2965 Def Chgs - Relocation Expenses</t>
  </si>
  <si>
    <t>2980 Def Chgs - Emo Fees</t>
  </si>
  <si>
    <t>2905 Rate Case in Progress</t>
  </si>
  <si>
    <t>3000 Def Chgs - Other Wtr &amp; Swr</t>
  </si>
  <si>
    <t>3025 Def Chgs - PR Wash/Jet SWR Mains</t>
  </si>
  <si>
    <t>3110 Amort - Tank Maint &amp; Rep WTR</t>
  </si>
  <si>
    <t>3120 Amort - Relocation Exp</t>
  </si>
  <si>
    <t>3135 Amort - Employee Fees</t>
  </si>
  <si>
    <t>3155 - Amort - Other Wtr &amp; SWR</t>
  </si>
  <si>
    <t>3180 Amort - PR Wash/Jet SWR Mains</t>
  </si>
  <si>
    <t>3195 Amort - Tank Maint &amp; Rep SWR</t>
  </si>
  <si>
    <t>3040 - Def Chgs - Tank Maint &amp; Rep SWR</t>
  </si>
  <si>
    <t>2675 A/R - Customer Trade CC&amp;B</t>
  </si>
  <si>
    <t>2680 A/R Customer Accrual</t>
  </si>
  <si>
    <t>2685 A/R Customer Refunds</t>
  </si>
  <si>
    <t>Total A/R</t>
  </si>
  <si>
    <t>2690 Accum Prov Uncollec Accts</t>
  </si>
  <si>
    <t>2710 A/R Assoc Cos</t>
  </si>
  <si>
    <t>2755 Inventory</t>
  </si>
  <si>
    <t>2775 Special Deposits</t>
  </si>
  <si>
    <t>2785 Prepayments</t>
  </si>
  <si>
    <t>2856 Preliminary Survey Project</t>
  </si>
  <si>
    <t>Deferred Rate Case</t>
  </si>
  <si>
    <t>Other Deferred</t>
  </si>
  <si>
    <t>4369 Def Fed Tax - CIAC Pre 1987</t>
  </si>
  <si>
    <t>4371 Def Fed Tax - Tap Fee Post 2000</t>
  </si>
  <si>
    <t>4375 Def Fed Tax - Rate Case</t>
  </si>
  <si>
    <t>4377 Def Fed Tax - Def Maint</t>
  </si>
  <si>
    <t>4383 Def Fed Tax - Organ Exp</t>
  </si>
  <si>
    <t>4385 Def Fed Tax - Bad Debt</t>
  </si>
  <si>
    <t>4387 Def Fed Tax - Depreciation</t>
  </si>
  <si>
    <t>4421 Def St Tax Tap Fee Post 2000</t>
  </si>
  <si>
    <t>4425 Def St Tax Rate Case</t>
  </si>
  <si>
    <t>4427 Det St Tax - Def Maint</t>
  </si>
  <si>
    <t>4433 Det St Tax - Orgn Exp</t>
  </si>
  <si>
    <t>4435 Def St Tax - Bad Debt</t>
  </si>
  <si>
    <t>4437 Def St Tax - Depreciation</t>
  </si>
  <si>
    <t>4525 A/P Trade - Accrual</t>
  </si>
  <si>
    <t>4515 A/P Trade</t>
  </si>
  <si>
    <t>4527 A/P Trade - Recd Not Vouchered</t>
  </si>
  <si>
    <t>4535 A/P Assoc Companies</t>
  </si>
  <si>
    <t>4545 A/P Miscellaneous</t>
  </si>
  <si>
    <t>4595 Customer Deposits</t>
  </si>
  <si>
    <t>Total A/P Trade</t>
  </si>
  <si>
    <t>4548 A/P 3rd Party Liability</t>
  </si>
  <si>
    <t>4612 Accrued Taxes General</t>
  </si>
  <si>
    <t>4614 Accrued Gross Receipt Tax</t>
  </si>
  <si>
    <t>4634 Accrued Sales Tax</t>
  </si>
  <si>
    <t>4635 Accrued Use Tax</t>
  </si>
  <si>
    <t>4636 Accrued County Tax A</t>
  </si>
  <si>
    <t>4638 Accrued City Tax A</t>
  </si>
  <si>
    <t>4685 Accrued Cust Dep Interest</t>
  </si>
  <si>
    <t>4715 Deferred Revenue</t>
  </si>
  <si>
    <t>4760 Common Stock</t>
  </si>
  <si>
    <t>4780 Paid In Capital</t>
  </si>
  <si>
    <t>4785 Misc Paid in Capital</t>
  </si>
  <si>
    <t>4998 Retained Earn-Prior Years</t>
  </si>
  <si>
    <t>4661 Accrued St Income Tax</t>
  </si>
  <si>
    <t>Deferred Tax</t>
  </si>
  <si>
    <t>Total Accrued Taxes</t>
  </si>
  <si>
    <t>Total PIC</t>
  </si>
  <si>
    <t>Current Year RE</t>
  </si>
  <si>
    <t>2620 Utill Plant Acquired/Disposed</t>
  </si>
  <si>
    <t>Other Outside Services</t>
  </si>
  <si>
    <t>309.2 Supply Mains</t>
  </si>
  <si>
    <t>354.2 Struct/Imprv Coll Plt</t>
  </si>
  <si>
    <t>355.4 Power Gen Equip Treat</t>
  </si>
  <si>
    <t>355.4 Power Generation Equipment</t>
  </si>
  <si>
    <t>394.7 Laboratory Eqpt</t>
  </si>
  <si>
    <t>395.7 Power Operated Eqpt</t>
  </si>
  <si>
    <t>398.7 Other Tang Plt Sewer</t>
  </si>
  <si>
    <t>Amort Exp Account</t>
  </si>
  <si>
    <t>TOTAL AMORTIZATION EXPENSE - WATER</t>
  </si>
  <si>
    <t>TOTAL AMORTIZATION EXPENSE - WASTEWATER</t>
  </si>
  <si>
    <t>Amort Struct&amp; Imprv SRC Supply</t>
  </si>
  <si>
    <t>Amort Strct&amp;Imprv WTP</t>
  </si>
  <si>
    <t>Amort Wells &amp; Springs</t>
  </si>
  <si>
    <t>Amort Elec Pump Eqp SRC Pump</t>
  </si>
  <si>
    <t>Amort Elec Pump Eqp WTP</t>
  </si>
  <si>
    <t>Amort Water Treatment Eqpt</t>
  </si>
  <si>
    <t>Amort Dist Resv &amp; Standpipes</t>
  </si>
  <si>
    <t>Amort Trans &amp; Distr Mains</t>
  </si>
  <si>
    <t>Amort Service Lines</t>
  </si>
  <si>
    <t>Amort Meters</t>
  </si>
  <si>
    <t>Amort Meter Installs</t>
  </si>
  <si>
    <t>Amort Hydrants</t>
  </si>
  <si>
    <t>Amort Other Tangible Plt Water</t>
  </si>
  <si>
    <t>Amort WTR Res Cap Fee</t>
  </si>
  <si>
    <t>Amort WTR PLT Mtr Fee</t>
  </si>
  <si>
    <t>Amort WTR PLT Mod Fee</t>
  </si>
  <si>
    <t>Amort Water tap</t>
  </si>
  <si>
    <t>Amort Struct/Imprv Pump Plt LS</t>
  </si>
  <si>
    <t>Amort Struct/Imprv Treat Plt</t>
  </si>
  <si>
    <t>Amort Sturct/Imprv Gen Plt</t>
  </si>
  <si>
    <t>Amort Sewer Force Main / SRVC</t>
  </si>
  <si>
    <t>Amort Sewer Gravity Main</t>
  </si>
  <si>
    <t>Amort Manholes</t>
  </si>
  <si>
    <t>Amort Services to Customers</t>
  </si>
  <si>
    <t>Amort Treat/Disp Equip Trt Plt</t>
  </si>
  <si>
    <t>Amort Outfall Lines</t>
  </si>
  <si>
    <t>Amort Other Tangible Plt Sewer</t>
  </si>
  <si>
    <t xml:space="preserve">Amort Sewer Tap </t>
  </si>
  <si>
    <t>Amort SWR Res Cap Fee</t>
  </si>
  <si>
    <t>Amort SWR Plt Mod Fee</t>
  </si>
  <si>
    <t>Amort Reuse Services</t>
  </si>
  <si>
    <t>Amort Orginization</t>
  </si>
  <si>
    <t>Account No. 190.1011 Deferred Tax Debits- Tap Fees Pre 1987</t>
  </si>
  <si>
    <t>Account No. 190.1012 Deferred Tax Debits- Tap Fees Post 2000</t>
  </si>
  <si>
    <t>Deferred Maintenance - Amort</t>
  </si>
  <si>
    <t>Deferred Rate Case Additions</t>
  </si>
  <si>
    <t>Type of Service</t>
  </si>
  <si>
    <t>Consultants</t>
  </si>
  <si>
    <t>Description of Work Performed</t>
  </si>
  <si>
    <t>Schedule of Short Term Debt</t>
  </si>
  <si>
    <t xml:space="preserve">13 Month  Average </t>
  </si>
  <si>
    <t>Off Struct &amp; Imprv Allocated To Sewer</t>
  </si>
  <si>
    <t>Off Struct &amp; Imprv Allocated From Water</t>
  </si>
  <si>
    <t>Tools, Shop &amp; Misc. Equip  Allocated to Sewer</t>
  </si>
  <si>
    <t>Tools, Shop &amp; Misc. Equip  Allocated from Water</t>
  </si>
  <si>
    <t>Laboratory Equipment Allocated to Sewer</t>
  </si>
  <si>
    <t>Laboratory Eqpt Allocated from Water</t>
  </si>
  <si>
    <t>Communication Eqpt Allocated to Sewer</t>
  </si>
  <si>
    <t>Communication Eqpt Allocated from Water</t>
  </si>
  <si>
    <t>Misc Equipment Allocated to Sewer</t>
  </si>
  <si>
    <t>Misc Equip Allocated from Water</t>
  </si>
  <si>
    <t>Transportation Allocated to Sewer</t>
  </si>
  <si>
    <t>Add Back Adjustment for COA Rollback</t>
  </si>
  <si>
    <t>COA</t>
  </si>
  <si>
    <t xml:space="preserve">Adjustments to Test Year (Explain): </t>
  </si>
  <si>
    <t>Adjustments to Annual Report</t>
  </si>
  <si>
    <t>Difference - rounding</t>
  </si>
  <si>
    <t>Net Nonutility Property</t>
  </si>
  <si>
    <t>Adjusted Prior Year</t>
  </si>
  <si>
    <t>Filing Fee</t>
  </si>
  <si>
    <t>Fed Ex &amp; other misc.</t>
  </si>
  <si>
    <t>Prior unamortized rate case expenses</t>
  </si>
  <si>
    <t xml:space="preserve">Present </t>
  </si>
  <si>
    <t>Gallons (in 000's)</t>
  </si>
  <si>
    <t xml:space="preserve">Rates Effective </t>
  </si>
  <si>
    <t>Annualized Revenues</t>
  </si>
  <si>
    <t>Tampering Fee</t>
  </si>
  <si>
    <t>Present Rates</t>
  </si>
  <si>
    <t>Test Year Rates</t>
  </si>
  <si>
    <t xml:space="preserve">Effective  </t>
  </si>
  <si>
    <t>ACCOUNTS RECEIVABLE  - TRADE</t>
  </si>
  <si>
    <t>ALLOWANCE FOR BAD DEBTS</t>
  </si>
  <si>
    <t xml:space="preserve">NOTES RECEIVABLE ASSOC COMPANIES </t>
  </si>
  <si>
    <t>MATERIALS &amp; SUPPLIES</t>
  </si>
  <si>
    <t>MISCELLANEOUS CURRENT &amp; ACCRUED ASSETS</t>
  </si>
  <si>
    <t>PRELIM SURVEY &amp; INVESTIGATION</t>
  </si>
  <si>
    <t>DEFERRED RATE CASE EXPENSE</t>
  </si>
  <si>
    <t>OTHER MISCELLANEOUS DEFERRED DEBITS</t>
  </si>
  <si>
    <t>ACCRUED TAXES</t>
  </si>
  <si>
    <t>ACCOUNTS PAYABLE</t>
  </si>
  <si>
    <t>2908 RCIP - Administrative Expenses</t>
  </si>
  <si>
    <t>Total Retained Earnings</t>
  </si>
  <si>
    <t>TOTAL CURRENT &amp; ACCRUED ASSETS</t>
  </si>
  <si>
    <t>NET</t>
  </si>
  <si>
    <t>Account No. 190.2026 Bad Debt Expense</t>
  </si>
  <si>
    <t>Account No. 190.1026 Bad Debt Expense</t>
  </si>
  <si>
    <t>Total Adjustment to Miscellaneous Revenues</t>
  </si>
  <si>
    <t>(3) Revenue Increase</t>
  </si>
  <si>
    <t>Connection Meter Fee</t>
  </si>
  <si>
    <t>Account No. 190.1031 Deferred Tax Credits- Depreciation</t>
  </si>
  <si>
    <r>
      <t>Other</t>
    </r>
    <r>
      <rPr>
        <vertAlign val="superscript"/>
        <sz val="9"/>
        <rFont val="Calibri"/>
        <family val="2"/>
      </rPr>
      <t>1</t>
    </r>
  </si>
  <si>
    <r>
      <t>1</t>
    </r>
    <r>
      <rPr>
        <sz val="9"/>
        <rFont val="Calibri"/>
        <family val="2"/>
      </rPr>
      <t xml:space="preserve"> Adjustment needed due to the fact that the Company's tax schedule were done prior to the Company's books being closed</t>
    </r>
  </si>
  <si>
    <t>Explanation: Provide a reconciliation of the 13-month average capital structure to requested rate base.  Explain all adjustments. Submit an additional schedule if a year-end basis is used.</t>
  </si>
  <si>
    <t>Explanation: Provide data as specified on preferred stock on a 13-month average basis.  If the utility is an operating division or subsidiary, submit an additional schedule which reflects the same information for the parent level.</t>
  </si>
  <si>
    <t>Explanation: Provide the following information on a 13-month  average basis.  If the utility is an operating division or subsidiary, submit an additional schedule which reflects the same information for the parent level.</t>
  </si>
  <si>
    <t>Explanation: Provide the specified date on long term debt issues on a 13-month  average basis for the test year.  Arrange by type of issue (i.e., first mortgage bonds).  If the utility is an operating division or subsidiary, submit an additional schedule which reflects the same information on the parent level.</t>
  </si>
  <si>
    <t>Thirteen Month  Average</t>
  </si>
  <si>
    <t>Explanation: Provide the specified data on variable cost long term debt issues on a 13-month average basis.  If the utility is an operating division or subsidiary, submit an additional schedule which reflects the same information for the parent level.</t>
  </si>
  <si>
    <t>Explanation:  Provide a schedule of customer deposits on a 13-month average basis.</t>
  </si>
  <si>
    <t>Explanation:  Provide a schedule of present and proposed miscellaneous service charges.  If an increase is proposed (or new charges), provide a schedule of derivation of charges.</t>
  </si>
  <si>
    <t>Explanation:  Provide a schedule of test year miscellaneous charges received by type.  Provide an additional schedule for proposed charges, if applicable.</t>
  </si>
  <si>
    <t>Explanation:  Provide a schedule of present and proposed service availability charges. (See Rule 25-20.580, F.A.C.). If no change is proposed, then this schedule is not required.</t>
  </si>
  <si>
    <t>Explanation: Provide a schedule which calculates the requested cost of capital on a 13-month average basis.  If a year-end basis is used, submit an additional schedule reflecting year-end calculations.</t>
  </si>
  <si>
    <t>Explanation:  Provide answers to the following questions with respect to the applicant or its consolidated entity.</t>
  </si>
  <si>
    <t>TOTAL EQUITY CAPITAL &amp; LIABILITIES</t>
  </si>
  <si>
    <t>Is the treatment of contributions in aid of construction at issue with the IRS?</t>
  </si>
  <si>
    <t>Account No. 190.2011 Deferred Tax Debits- Tap Fees Pre 1987</t>
  </si>
  <si>
    <t>Account No. 190.2012 Deferred Tax Debits- Tap Fees Post 2000</t>
  </si>
  <si>
    <t>Avg Balance</t>
  </si>
  <si>
    <t>375.6 Reuse Transmission &amp; Dist</t>
  </si>
  <si>
    <t>A-3, A-12</t>
  </si>
  <si>
    <t>A-3, A-14</t>
  </si>
  <si>
    <t>A-3, A-16</t>
  </si>
  <si>
    <t xml:space="preserve"> A-3, A-17</t>
  </si>
  <si>
    <t>Adjust Current RAF</t>
  </si>
  <si>
    <t>INTEREST EXPENSE -FINAL</t>
  </si>
  <si>
    <t>INTEREST EXPENSE- INTERIM</t>
  </si>
  <si>
    <t>Adjustment to RAF per B-3</t>
  </si>
  <si>
    <t>Pump Eqp RCLM WTR Dist Plt</t>
  </si>
  <si>
    <t>Office Furniture</t>
  </si>
  <si>
    <t>Amort Supply Mains</t>
  </si>
  <si>
    <t>Amort Elec Pump Eqp Trans Dist</t>
  </si>
  <si>
    <t>Amort Reuse Mtr/Installations</t>
  </si>
  <si>
    <t>345 Power Operated Equipment</t>
  </si>
  <si>
    <t>Power Operated  Equipment Allocated to Sewer</t>
  </si>
  <si>
    <t>381 Plant Sewers Trtmt Plt</t>
  </si>
  <si>
    <t>Struct/Imprv Rclm Dist</t>
  </si>
  <si>
    <t>354.3 Struc/Imprv</t>
  </si>
  <si>
    <t>371.6 Pumping Equipmnt RCL WTr D</t>
  </si>
  <si>
    <t>1390 Pumping Equipmnt RCL WTr D</t>
  </si>
  <si>
    <t>1672 WIP Piping</t>
  </si>
  <si>
    <t>1732 WIP Vegitation/Removal</t>
  </si>
  <si>
    <t>1784 WIP Jet Cleaning</t>
  </si>
  <si>
    <t>1710 WIP Material</t>
  </si>
  <si>
    <t>1776 WIP Interest During Constr</t>
  </si>
  <si>
    <t>1310 Stuct/Imprv Reclaim Wtr Dis</t>
  </si>
  <si>
    <t>2070 Acc Depr - Struct/Imprv RCLM D</t>
  </si>
  <si>
    <t>2150 Acc Depr - Pump Eqp RCLM Dist</t>
  </si>
  <si>
    <t>2170 Acc DeprPlant Sewrs Trt Plt</t>
  </si>
  <si>
    <t>2200 Acc Depr - Other Plt Treatment</t>
  </si>
  <si>
    <t>2215 Acc Depr Office Structure</t>
  </si>
  <si>
    <t>2795 Prepaid Reimbursements</t>
  </si>
  <si>
    <t>4389 Def Fed Tax - NOL</t>
  </si>
  <si>
    <t>4417 Accum Def Income Tax - St</t>
  </si>
  <si>
    <t>4628 Accrued Real Est Tax</t>
  </si>
  <si>
    <t>3305 CIAC - Supply Mains</t>
  </si>
  <si>
    <t>3770 CIAC - Reuse - Tap</t>
  </si>
  <si>
    <t>3850 Acc Amort Supply Lines</t>
  </si>
  <si>
    <t>4330 Acc Amort Reuse - Tap</t>
  </si>
  <si>
    <t>Adj to Annual Report</t>
  </si>
  <si>
    <t>392.7 Stores Equipment</t>
  </si>
  <si>
    <t>371.5 Pumping Equipment WTP</t>
  </si>
  <si>
    <t>371.6 Punping Equipment Dist</t>
  </si>
  <si>
    <t xml:space="preserve">354.3 Structure &amp; Improvements </t>
  </si>
  <si>
    <t>354.3 Structure &amp; Improvements</t>
  </si>
  <si>
    <t>371.6 Pumping Equipment Dist</t>
  </si>
  <si>
    <t>371.6 Pumping Equp RCLM Dist</t>
  </si>
  <si>
    <t>355.4 Power Gen Equipment</t>
  </si>
  <si>
    <t>4565 Advances from Utilities Inc</t>
  </si>
  <si>
    <t>4659 Accrued Fed Income Tax</t>
  </si>
  <si>
    <t>Account No. 190.1 Deferred Fed Tax - NOL</t>
  </si>
  <si>
    <t>Difference  - Allocation From Water</t>
  </si>
  <si>
    <t>Difference  - Allocation to Sewer</t>
  </si>
  <si>
    <t>Difference - Allocation to Sewer</t>
  </si>
  <si>
    <t>Difference - Allocation from Water</t>
  </si>
  <si>
    <t>Difference  - Rounding</t>
  </si>
  <si>
    <t>to sewer</t>
  </si>
  <si>
    <t>s/b</t>
  </si>
  <si>
    <t>Milian, Swain &amp; Associates</t>
  </si>
  <si>
    <t>M&amp;R Consultants</t>
  </si>
  <si>
    <t>Public Service Commission</t>
  </si>
  <si>
    <t>Water Service Corp.</t>
  </si>
  <si>
    <t>Deborah Swain</t>
  </si>
  <si>
    <t>Cynthia Yapp</t>
  </si>
  <si>
    <t>Martin Friedman</t>
  </si>
  <si>
    <t>Frank Seidman</t>
  </si>
  <si>
    <t>Travel, Hotel/Accommodation, Rental Care, Airfare</t>
  </si>
  <si>
    <t xml:space="preserve">Adjustments to Test Year Accumulated Depreciation </t>
  </si>
  <si>
    <t>Total  Adjustments Accumulated Depreciation- Pro Forma Additions</t>
  </si>
  <si>
    <t>Computer</t>
  </si>
  <si>
    <t xml:space="preserve">Transportation </t>
  </si>
  <si>
    <t>CIAC</t>
  </si>
  <si>
    <t>Reuse Services</t>
  </si>
  <si>
    <t>(Line 16 - 21)</t>
  </si>
  <si>
    <t>Federal Deferred Taxes (Line 24 x Line 25)</t>
  </si>
  <si>
    <t>Add:  State Deferred Taxes (Line 21)</t>
  </si>
  <si>
    <t>State Deferred Taxes ( Line 16x Line 18)</t>
  </si>
  <si>
    <t>Adjusted 12/9/2014</t>
  </si>
  <si>
    <t>Adjusted 12/31/14</t>
  </si>
  <si>
    <t>12/31/14</t>
  </si>
  <si>
    <t>12/31/15</t>
  </si>
  <si>
    <t>Dec-14</t>
  </si>
  <si>
    <t>Amount Outstanding  at 12/31/15</t>
  </si>
  <si>
    <t>Dec 14</t>
  </si>
  <si>
    <t>Jan 15</t>
  </si>
  <si>
    <t>Feb 15</t>
  </si>
  <si>
    <t>Mar 15</t>
  </si>
  <si>
    <t>Apr 15</t>
  </si>
  <si>
    <t>May 15</t>
  </si>
  <si>
    <t>Jun 15</t>
  </si>
  <si>
    <t>Jul 15</t>
  </si>
  <si>
    <t>Aug 15</t>
  </si>
  <si>
    <t>Sep 15</t>
  </si>
  <si>
    <t>Oct 15</t>
  </si>
  <si>
    <t>Nov 15</t>
  </si>
  <si>
    <t>Dec 15</t>
  </si>
  <si>
    <t>Ended 12/31/14</t>
  </si>
  <si>
    <t>Ended 12/31/15</t>
  </si>
  <si>
    <t>AYE 12/31/15</t>
  </si>
  <si>
    <t>AYE  12/31/15</t>
  </si>
  <si>
    <t>General Service</t>
  </si>
  <si>
    <t>Schedule Year Ended: December 31, 2015</t>
  </si>
  <si>
    <t>Test Year Ended: December 31, 2015</t>
  </si>
  <si>
    <t>Explanation:  Provide the annual balance of the original cost of plant in service, for water and sewer separately, for all years since either rate base was last established,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t>
  </si>
  <si>
    <t>Additions</t>
  </si>
  <si>
    <t>12/31/08 Balance per Books</t>
  </si>
  <si>
    <t>12/31/09 Balance per Books</t>
  </si>
  <si>
    <t>Adjustments (rounding)</t>
  </si>
  <si>
    <t>12/31/10 Balance per Books</t>
  </si>
  <si>
    <t>12/31/11 Balance per Books</t>
  </si>
  <si>
    <t>12/31/12 Balance per Books</t>
  </si>
  <si>
    <t>12/31/13 Balance per Books</t>
  </si>
  <si>
    <t>12/31/14 Balance per Books</t>
  </si>
  <si>
    <t>12/31/15 Balance per Books</t>
  </si>
  <si>
    <t>Explanation:  Provide the annual balance of accumulated depreciation, for water and sewer separately, for all years since either rate base was last established,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t>
  </si>
  <si>
    <t>Explanation:  Provide the annual balance of contributions in aid of construction, for water and sewer separately, for all years since either rate base was last established, or the date of inception of utility service if rate base has not been established previously by this Commission; and  yearly additions, retirements, and adjustments by dollar amount up to the end of the test year.  Provide an additional page if necessary.  If a projected test year is used, include the projected annual additions  and/or retirements specifically identifying those amounts.</t>
  </si>
  <si>
    <t>Explanation:  Provide the annual balance of accumulated amortization of CIAC, for water and sewer separately, for all years since either rate base was last established, or the date of inception of utility service if rate base has not been established previously by this Commission; and  yearly additions and adjustments by dollar amount up to the end of the test year.  Provide an additional page if necessary.  If a projected test year is used, include the projected additions and/or retirements specifically identifying those amounts.  Show any retirements as adjustments.</t>
  </si>
  <si>
    <t>Total Per FPSC</t>
  </si>
  <si>
    <t>736  Contractual Services - Other</t>
  </si>
  <si>
    <t>735  Contractual Services - Testing</t>
  </si>
  <si>
    <t>2015</t>
  </si>
  <si>
    <t>Sept.</t>
  </si>
  <si>
    <t>(G)</t>
  </si>
  <si>
    <t>RATE BASE, Average</t>
  </si>
  <si>
    <t>Schedule: B - 3</t>
  </si>
  <si>
    <t>Operating Revenues</t>
  </si>
  <si>
    <t>Test Year O &amp; M Expense Adjustment</t>
  </si>
  <si>
    <t>701 Salaries &amp; Wages</t>
  </si>
  <si>
    <t>715 Purchased Power</t>
  </si>
  <si>
    <t xml:space="preserve">1/4 of Rate Case Expense </t>
  </si>
  <si>
    <t>Total O &amp; M Adjustment</t>
  </si>
  <si>
    <t>Depreciation  Expense Adjustments</t>
  </si>
  <si>
    <t>Franchises</t>
  </si>
  <si>
    <t>Transportation Equipment</t>
  </si>
  <si>
    <t xml:space="preserve">(3) Adjust depreciation expense related to Pro Forma additions and retirements </t>
  </si>
  <si>
    <t>360.2 Force Mains</t>
  </si>
  <si>
    <t>370.3 Receiving Wells</t>
  </si>
  <si>
    <t>Pro Forma Adjustment to Depreciation Expense</t>
  </si>
  <si>
    <t>Total Adjustment to Depreciation Expense</t>
  </si>
  <si>
    <t>(a)</t>
  </si>
  <si>
    <t>Regulatory Assessment Fees (RAFs)</t>
  </si>
  <si>
    <t xml:space="preserve">Adjust for requested revenue increase </t>
  </si>
  <si>
    <t>Explanation:  Complete the following revenue schedule for the historical test year or base year.  If general service revenues not accounted for by sub-account, then show the total amount under metered-or measured-commercial and provide an explanation.</t>
  </si>
  <si>
    <t>462.1 Public Fire Protection</t>
  </si>
  <si>
    <t>Adjustments per Docket No. 090381</t>
  </si>
  <si>
    <t>* Rate base was last established for historical year 2008 in PSC Order No. 10-0407-PAA-SU</t>
  </si>
  <si>
    <t>12/31/2008</t>
  </si>
  <si>
    <t>TEST YEAR ENDING 12/31/14</t>
  </si>
  <si>
    <t>O&amp;M EXPENSE CUMULATIVE BALANCES FROM UC LEDGER TRIAL BALANCE</t>
  </si>
  <si>
    <t>Obj. Account</t>
  </si>
  <si>
    <t>NARUC</t>
  </si>
  <si>
    <t>Jan-15</t>
  </si>
  <si>
    <t>Feb-15</t>
  </si>
  <si>
    <t>Mar-15</t>
  </si>
  <si>
    <t>Apr-15</t>
  </si>
  <si>
    <t>May-15</t>
  </si>
  <si>
    <t>Jun-15</t>
  </si>
  <si>
    <t>Jul-15</t>
  </si>
  <si>
    <t>Aug-15</t>
  </si>
  <si>
    <t>Sep-15</t>
  </si>
  <si>
    <t>Oct-15</t>
  </si>
  <si>
    <t>Nov-15</t>
  </si>
  <si>
    <t>Dec-15</t>
  </si>
  <si>
    <t>PURCHASED WATER-SEWER SYS</t>
  </si>
  <si>
    <t>SALARIES-ACCTG/FINANCE</t>
  </si>
  <si>
    <t>601/701</t>
  </si>
  <si>
    <t>PURCHASED SEWER TREATMENT</t>
  </si>
  <si>
    <t>SALARIES-ADMIN</t>
  </si>
  <si>
    <t>ELEC PWR - SWR SYSTEM</t>
  </si>
  <si>
    <t>615/715</t>
  </si>
  <si>
    <t>SALARIES-HR</t>
  </si>
  <si>
    <t>CHLORINE</t>
  </si>
  <si>
    <t>618/718</t>
  </si>
  <si>
    <t>SALARIES-MIS</t>
  </si>
  <si>
    <t>ODOR CONTROL CHEMICALS</t>
  </si>
  <si>
    <t>SALARIES-LEADERSHIP OPS</t>
  </si>
  <si>
    <t>OTHER TREATMENT CHEMICALS</t>
  </si>
  <si>
    <t>SALARIES-REGULATORY</t>
  </si>
  <si>
    <t>METER READING</t>
  </si>
  <si>
    <t>636/736</t>
  </si>
  <si>
    <t>SALARIES-CUSTOMER SERVICE</t>
  </si>
  <si>
    <t>AGENCY EXPENSE</t>
  </si>
  <si>
    <t>670/770</t>
  </si>
  <si>
    <t>SALARIES-BILLING</t>
  </si>
  <si>
    <t>UNCOLLECTIBLE ACCOUNTS</t>
  </si>
  <si>
    <t>SALARIES-CORP SERVICE ADMIN</t>
  </si>
  <si>
    <t>UNCOLL ACCOUNTS ACCRUAL</t>
  </si>
  <si>
    <t>SALARIES-OPERATIONS FIELD</t>
  </si>
  <si>
    <t>BILL STOCK</t>
  </si>
  <si>
    <t>620/720</t>
  </si>
  <si>
    <t>SALARIES-OPERATIONS OFFICE</t>
  </si>
  <si>
    <t>BILLING COMPUTER SUPPLIES</t>
  </si>
  <si>
    <t>CAPITALIZED TIME ADJUSTMENT</t>
  </si>
  <si>
    <t>BILLING ENVELOPES</t>
  </si>
  <si>
    <t>BILLING POSTAGE</t>
  </si>
  <si>
    <t>CUSTOMER SERVICE PRINTING</t>
  </si>
  <si>
    <t>675/775</t>
  </si>
  <si>
    <t>SALARIES-OFFICERS/STKHLDR</t>
  </si>
  <si>
    <t>603/703</t>
  </si>
  <si>
    <t>401K/ESOP CONTRIBUTIONS</t>
  </si>
  <si>
    <t>604/704</t>
  </si>
  <si>
    <t>DENTAL PREMIUMS</t>
  </si>
  <si>
    <t>DENTAL INS REIMBURSEMENTS</t>
  </si>
  <si>
    <t>EMPLOYEE INS DEDUCTIONS</t>
  </si>
  <si>
    <t>HEALTH COSTS &amp; OTHER</t>
  </si>
  <si>
    <t>HEALTH INS REIMBURSEMENTS</t>
  </si>
  <si>
    <t>OTHER EMP PENSION/BENEFITS</t>
  </si>
  <si>
    <t>PENSION CONTRIBUTIONS</t>
  </si>
  <si>
    <t>TERM LIFE INS</t>
  </si>
  <si>
    <t>TERM LIFE INS-OPT</t>
  </si>
  <si>
    <t>DEPEND LIFE INS-OPT</t>
  </si>
  <si>
    <t>TUITION</t>
  </si>
  <si>
    <t>INSURANCE-OTHER</t>
  </si>
  <si>
    <t>659/759</t>
  </si>
  <si>
    <t>TRAINING EXPENSE</t>
  </si>
  <si>
    <t>COMPUTER MAINTENANCE</t>
  </si>
  <si>
    <t>COMPUTER SUPPLIES</t>
  </si>
  <si>
    <t>COMPUTER AMORT &amp; PROG COST</t>
  </si>
  <si>
    <t>INTERNET SUPPLIER</t>
  </si>
  <si>
    <t>MICROFILMING</t>
  </si>
  <si>
    <t>ADVERTISING/MARKETING</t>
  </si>
  <si>
    <t>BANK SERVICE CHARGE</t>
  </si>
  <si>
    <t>Contrinutions</t>
  </si>
  <si>
    <t>LETTER OF CREDIT FEE</t>
  </si>
  <si>
    <t>LICENSE FEES</t>
  </si>
  <si>
    <t>MEMBERSHIPS</t>
  </si>
  <si>
    <t>PENALTIES/FINES</t>
  </si>
  <si>
    <t>OTHER MISC EXPENSE</t>
  </si>
  <si>
    <t>ANSWERING SERVICE</t>
  </si>
  <si>
    <t>CLEANING SUPPLIES</t>
  </si>
  <si>
    <t>COPY MACHINE</t>
  </si>
  <si>
    <t>HOLIDAY EVENTS/PICNICS</t>
  </si>
  <si>
    <t>KITCHEN SUPPLIES</t>
  </si>
  <si>
    <t>OFFICE SUPPLY STORES</t>
  </si>
  <si>
    <t>PRINTING/BLUEPRINTS</t>
  </si>
  <si>
    <t>PUBL SUBSCRIPTIONS/TAPES</t>
  </si>
  <si>
    <t>SHIPPING CHARGES</t>
  </si>
  <si>
    <t>SEWER-MAINT SUPPLIES</t>
  </si>
  <si>
    <t>OTHER OFFICE EXPENSES</t>
  </si>
  <si>
    <t>SEWER-MAINT REPAIRS</t>
  </si>
  <si>
    <t>OFFICE ELECTRIC</t>
  </si>
  <si>
    <t>SEWER-ELEC EQUIPT REPAIR</t>
  </si>
  <si>
    <t>OFFICE GAS</t>
  </si>
  <si>
    <t>SEWER-OTHER MAINT EXP</t>
  </si>
  <si>
    <t>OFFICE WATER</t>
  </si>
  <si>
    <t>DEFERRED MAINT EXPENSE</t>
  </si>
  <si>
    <t>OFFICE TELECOM</t>
  </si>
  <si>
    <t>OFFICE GARBAGE REMOVAL</t>
  </si>
  <si>
    <t>OFFICE LANDSCAPE / MOW / PLOW</t>
  </si>
  <si>
    <t>ENGINEERING FEES</t>
  </si>
  <si>
    <t>631/731</t>
  </si>
  <si>
    <t>OFFICE ALARM SYS PHONE EXP</t>
  </si>
  <si>
    <t>OFFICE MAINTENANCE</t>
  </si>
  <si>
    <t>AUDIT FEES</t>
  </si>
  <si>
    <t>632/732</t>
  </si>
  <si>
    <t>OFFICE CLEANING SERVICE</t>
  </si>
  <si>
    <t>TAX RETURN REVIEW</t>
  </si>
  <si>
    <t>OFFICE MACHINE/HEAT&amp;COOL</t>
  </si>
  <si>
    <t>OTHER OFFICE UTILITIES</t>
  </si>
  <si>
    <t>TELEMETERING PHONE EXPENSE</t>
  </si>
  <si>
    <t>LEGAL FEES</t>
  </si>
  <si>
    <t>633/733</t>
  </si>
  <si>
    <t>EMPLOY FINDER FEES</t>
  </si>
  <si>
    <t>PAYROLL SERVICES</t>
  </si>
  <si>
    <t>TEMP EMPLOY - CLERICAL</t>
  </si>
  <si>
    <t>OTHER OUTSIDE SERVICES</t>
  </si>
  <si>
    <t>RATE CASE AMORT EXPENSE</t>
  </si>
  <si>
    <t>666/766</t>
  </si>
  <si>
    <t>MISC REG MATTERS COMM EXP</t>
  </si>
  <si>
    <t>667/767</t>
  </si>
  <si>
    <t>RENT</t>
  </si>
  <si>
    <t>EQUIPMENT RENTALS</t>
  </si>
  <si>
    <t>642/742</t>
  </si>
  <si>
    <t>FUEL</t>
  </si>
  <si>
    <t>650/750</t>
  </si>
  <si>
    <t>AUTO REPAIR/TIRES</t>
  </si>
  <si>
    <t>AUTO LICENSES</t>
  </si>
  <si>
    <t>OTHER TRANS EXPENSES</t>
  </si>
  <si>
    <t>INSURANCE-GEN LIAB</t>
  </si>
  <si>
    <t>TRAVEL LODGING</t>
  </si>
  <si>
    <t>TRAVEL AIRFARE</t>
  </si>
  <si>
    <t>TRAVEL TRANSPORTATION</t>
  </si>
  <si>
    <t>TRAVEL MEALS</t>
  </si>
  <si>
    <t>TRAVEL ENTERTAINMENT</t>
  </si>
  <si>
    <t>TRAVEL OTHER</t>
  </si>
  <si>
    <t>TEST-WATER</t>
  </si>
  <si>
    <t>CONTRIBUTION</t>
  </si>
  <si>
    <t>TEST-EQUIP/CHEMICAL</t>
  </si>
  <si>
    <t>TEST-SEWER</t>
  </si>
  <si>
    <t>SEWER PERMITS</t>
  </si>
  <si>
    <t>COMMUNICATION EXPENSE</t>
  </si>
  <si>
    <t>OPER CONTRACTED WORKERS</t>
  </si>
  <si>
    <t>OUTSIDE LAB FEES-LAB,LAND</t>
  </si>
  <si>
    <t>UNIFORMS</t>
  </si>
  <si>
    <t>WEATHER/HURRICANE COSTS</t>
  </si>
  <si>
    <t>SEWER RODDING</t>
  </si>
  <si>
    <t>SLUDGE HAULING</t>
  </si>
  <si>
    <t>Grand Total</t>
  </si>
  <si>
    <t>Per Financials 12/31/2014</t>
  </si>
  <si>
    <t>Object Code</t>
  </si>
  <si>
    <t>1783 WIP - GROUTING/SEALING</t>
  </si>
  <si>
    <t>1375 Receiving Wells</t>
  </si>
  <si>
    <t>1410  Plant Sewers</t>
  </si>
  <si>
    <t>1455 Office Struct &amp; Imprv</t>
  </si>
  <si>
    <t>398 Sewer Plant Allocated</t>
  </si>
  <si>
    <t>1495 Sewer Plant Allocated</t>
  </si>
  <si>
    <t>398 Other Tangible Plt Sewer</t>
  </si>
  <si>
    <t>1500 Other Tangible Plt Sewer</t>
  </si>
  <si>
    <t>ACC DEPR-RECEIVING WELL</t>
  </si>
  <si>
    <t>ACC DEPR-TREAT/DISP EQP</t>
  </si>
  <si>
    <t>ACC DEPR-OTHER TANG PLT</t>
  </si>
  <si>
    <t>"12-31-15Plant Acc Bal_PerAR" Column A1</t>
  </si>
  <si>
    <t>Other BalSheet Acct_PerAR Column A1</t>
  </si>
  <si>
    <t>"12-31-13 CIAC Bal &amp; Proj_PerAR" Column A1</t>
  </si>
  <si>
    <t>Other BalSheet Acct_PerAR Column A1 R55</t>
  </si>
  <si>
    <t>"12-31-13 CIAC Bal &amp; Proj_PerAR" Column S R41</t>
  </si>
  <si>
    <t>O&amp;M Col A R1</t>
  </si>
  <si>
    <t>Use Jan</t>
  </si>
  <si>
    <t>12-31-13 Dep Exp_PerAR   Col A R91</t>
  </si>
  <si>
    <t>"12-31-13 CIAC Amort  Exp_PerAR" Column A R32</t>
  </si>
  <si>
    <t>Property Taxes Tab but no-where to input</t>
  </si>
  <si>
    <t>2135 Acc Depr - Receiving Wells</t>
  </si>
  <si>
    <t>2155 Acc Depr - Treat/Disp Eqp Trt Plt</t>
  </si>
  <si>
    <t>2255 Acc Depr - Other Tangible Plt</t>
  </si>
  <si>
    <t>398.8 Other Tangible Plant</t>
  </si>
  <si>
    <t>354.6  Structures &amp; Improvements</t>
  </si>
  <si>
    <t>WIP</t>
  </si>
  <si>
    <t>3600 CIAC - Treat/Disp Equip Trt Plt</t>
  </si>
  <si>
    <t>4150 Acc Amort Treat/Disp Equip Trt Plt</t>
  </si>
  <si>
    <t>4367 Accum Income Tax - FE</t>
  </si>
  <si>
    <t>4419 Accum Def Income Tax - CIAC Pre 1</t>
  </si>
  <si>
    <t>4460 Unamort Inv Tax Credit</t>
  </si>
  <si>
    <t>4439 Def St Tax - NOL</t>
  </si>
  <si>
    <t>TOTAL NI</t>
  </si>
  <si>
    <t>2410 UTILITY PAA SWR PLANT AM</t>
  </si>
  <si>
    <t>2425 ACC AMORT UTIL PAA-SEWER</t>
  </si>
  <si>
    <t>Total Other Utility Plant Adjustments</t>
  </si>
  <si>
    <t>Adjusted 12/31/2014</t>
  </si>
  <si>
    <t>F-3(a)</t>
  </si>
  <si>
    <t>Gains (losses) From Disposition of Utility Property</t>
  </si>
  <si>
    <t>B - 12</t>
  </si>
  <si>
    <t>B-2; Line 6; Col 2</t>
  </si>
  <si>
    <t>B-2; Line 5; Col 2</t>
  </si>
  <si>
    <t>B-2; Line 3; Col 2</t>
  </si>
  <si>
    <t>B-2; Line 2; Col 2</t>
  </si>
  <si>
    <t>Wastewater Operating Revenues</t>
  </si>
  <si>
    <t>B-2; Line 1; Col 2</t>
  </si>
  <si>
    <t>Total Current and Accrued Assets</t>
  </si>
  <si>
    <t>TOTAL EQUITY CAPITAL AND LIABILITIES</t>
  </si>
  <si>
    <t>F-2(b)</t>
  </si>
  <si>
    <t>281-283</t>
  </si>
  <si>
    <t>Accum. Amortization of CIAC</t>
  </si>
  <si>
    <t>Contribution in Aid of Construction</t>
  </si>
  <si>
    <t>F-2(a)</t>
  </si>
  <si>
    <t>A-19; Line 21</t>
  </si>
  <si>
    <t>A-19; Line 20</t>
  </si>
  <si>
    <t>Accrued Interst</t>
  </si>
  <si>
    <t>A-19; Line 18</t>
  </si>
  <si>
    <t>A-19; Line 16</t>
  </si>
  <si>
    <t>Notes &amp; Accounts Payable -Assoc Cos.</t>
  </si>
  <si>
    <t>Advances from Associated Companies</t>
  </si>
  <si>
    <t>214-215</t>
  </si>
  <si>
    <t>A-19; Line 4</t>
  </si>
  <si>
    <t>A-19; Line 3</t>
  </si>
  <si>
    <t>A-19; Line 1</t>
  </si>
  <si>
    <t>F-1(b)</t>
  </si>
  <si>
    <t>TOTAL ASSETS AND OTHER DEBITS</t>
  </si>
  <si>
    <t>A-18; Line 25</t>
  </si>
  <si>
    <t>Misc. Deferred Debits</t>
  </si>
  <si>
    <t>Preliminary Survey &amp; Investigation Charges</t>
  </si>
  <si>
    <t>A-18; Line 20</t>
  </si>
  <si>
    <t>A-18; Line 17</t>
  </si>
  <si>
    <t>F-1(a)</t>
  </si>
  <si>
    <t>Prepayments</t>
  </si>
  <si>
    <t>Special Deposits</t>
  </si>
  <si>
    <t>A-18; Line 16</t>
  </si>
  <si>
    <t>Material and Supplies</t>
  </si>
  <si>
    <t>151-153</t>
  </si>
  <si>
    <t>Accounts  Receivable  from  Associated Companies</t>
  </si>
  <si>
    <t>A-18; Line 10</t>
  </si>
  <si>
    <t>141-144</t>
  </si>
  <si>
    <t>Accounts Rec'b - customers</t>
  </si>
  <si>
    <t>A-18; Line 7</t>
  </si>
  <si>
    <t>Total Net Utility Plant</t>
  </si>
  <si>
    <t>A-18; Line 6</t>
  </si>
  <si>
    <t>108-110</t>
  </si>
  <si>
    <t>A-18; Line 5</t>
  </si>
  <si>
    <t>114-115</t>
  </si>
  <si>
    <t>A-18; Line 3</t>
  </si>
  <si>
    <t>A-18; Line 2</t>
  </si>
  <si>
    <t>Utility Plant</t>
  </si>
  <si>
    <t>101-106</t>
  </si>
  <si>
    <t>A-18; Line 1</t>
  </si>
  <si>
    <t>Services to Customers</t>
  </si>
  <si>
    <t>Organization</t>
  </si>
  <si>
    <t xml:space="preserve">Total Wastewater CIAC </t>
  </si>
  <si>
    <t>Total Wastewater Utility Expenses S-10(a)</t>
  </si>
  <si>
    <t>Total Wastewater Utility Expenses B-6</t>
  </si>
  <si>
    <t>S-10(a)</t>
  </si>
  <si>
    <t>Miscellaneous Expenses</t>
  </si>
  <si>
    <t>B-6: 775</t>
  </si>
  <si>
    <t>B-6: 770</t>
  </si>
  <si>
    <t>Reg. Comm. Exp. - Other</t>
  </si>
  <si>
    <t>B-6: 767</t>
  </si>
  <si>
    <t>Reg. Comm. Exp. - Rate Case Amort.</t>
  </si>
  <si>
    <t>B-: 766</t>
  </si>
  <si>
    <t>Advertising Expense</t>
  </si>
  <si>
    <t>B-6: 760</t>
  </si>
  <si>
    <t>B-6: 759</t>
  </si>
  <si>
    <t>Insurance - Workman's Comp.</t>
  </si>
  <si>
    <t>B-6: 758</t>
  </si>
  <si>
    <t>Insurance - General Liability</t>
  </si>
  <si>
    <t>B-6: 757</t>
  </si>
  <si>
    <t>Insurance - Vehicle</t>
  </si>
  <si>
    <t>B-6: 756</t>
  </si>
  <si>
    <t>Transportation Expenses</t>
  </si>
  <si>
    <t>B-6: 750</t>
  </si>
  <si>
    <t>Rental of Equipment</t>
  </si>
  <si>
    <t>B-6: 742</t>
  </si>
  <si>
    <t>Rental of Building/Real Prop.</t>
  </si>
  <si>
    <t>B-6: 741</t>
  </si>
  <si>
    <t>B-6: 736</t>
  </si>
  <si>
    <t>B-6: 735</t>
  </si>
  <si>
    <t>Contractual Services - Mgmt. Fees</t>
  </si>
  <si>
    <t>B-6: 734</t>
  </si>
  <si>
    <t>B-6: 733</t>
  </si>
  <si>
    <t>B-6: 732</t>
  </si>
  <si>
    <t>Contractual Services - Engr.</t>
  </si>
  <si>
    <t>B-6: 731</t>
  </si>
  <si>
    <t>B-6: 720</t>
  </si>
  <si>
    <t>Chemicals</t>
  </si>
  <si>
    <t>B-6: 718</t>
  </si>
  <si>
    <t>Fuel for Power Purchased</t>
  </si>
  <si>
    <t>B-6: 716</t>
  </si>
  <si>
    <t>Purchased Power</t>
  </si>
  <si>
    <t>B-6: 715</t>
  </si>
  <si>
    <t>B-6: 711</t>
  </si>
  <si>
    <t>Purchased Sewage Treatment</t>
  </si>
  <si>
    <t>B-6: 710</t>
  </si>
  <si>
    <t>Employee Pensions &amp; Benefits</t>
  </si>
  <si>
    <t>B-6: 704</t>
  </si>
  <si>
    <t>Salaries &amp; Wages - Officers, Etc.</t>
  </si>
  <si>
    <t>B-6: 703</t>
  </si>
  <si>
    <t>Salaries &amp; Wages - Employees</t>
  </si>
  <si>
    <t>B-6: 701</t>
  </si>
  <si>
    <t>Total Wastewater UPIS S-6(b)</t>
  </si>
  <si>
    <t>Total Wastewater A/D A-10(a)</t>
  </si>
  <si>
    <t>S-6(b)</t>
  </si>
  <si>
    <t>Accum Depr Other Plant Miscellaneous Equipment</t>
  </si>
  <si>
    <t>Accum Depr Outfall Sewer Lines</t>
  </si>
  <si>
    <t>Accum Depr Plant Sewers</t>
  </si>
  <si>
    <t>A/D Miscellaneous Equipment</t>
  </si>
  <si>
    <t>Accum Depr Miscellaneous Equipment</t>
  </si>
  <si>
    <t>A/D Flow Measuring Devices</t>
  </si>
  <si>
    <t>Accum Depr Other Tangible Plant</t>
  </si>
  <si>
    <t>A/D Communication Equipment</t>
  </si>
  <si>
    <t>Accum Depr Communication Equipment</t>
  </si>
  <si>
    <t>Accum Depr Power Operated Equipment</t>
  </si>
  <si>
    <t>A/D Power Operated Equipment</t>
  </si>
  <si>
    <t>Accum Depr Laboratory Equipment</t>
  </si>
  <si>
    <t>A/D Tools, Shop &amp; Garage Equipment</t>
  </si>
  <si>
    <t>Accum Depr Tools, Shop and Garage Equipment</t>
  </si>
  <si>
    <t>A/D Transportation Equipment - Allocation</t>
  </si>
  <si>
    <t>Accum Depr Transportation Equipment</t>
  </si>
  <si>
    <t>A/D Office Furniture &amp; Equipment - Allocation</t>
  </si>
  <si>
    <t>Accum Depr Office Furniture and Equipment</t>
  </si>
  <si>
    <t>Accum Depr Pumping Equipment</t>
  </si>
  <si>
    <t>Accumulated Depreciation Receiving Wells</t>
  </si>
  <si>
    <t>Receiving Wells</t>
  </si>
  <si>
    <t>Accum Depr Collection Sewers - Gravity</t>
  </si>
  <si>
    <t>Accum Depr Collection Sewers - Force</t>
  </si>
  <si>
    <t>Accum Depr Services to Customers</t>
  </si>
  <si>
    <t>Accum Depr Structures and Improvements</t>
  </si>
  <si>
    <t>Accum Depr Franchises</t>
  </si>
  <si>
    <t>Accum Depr Organization</t>
  </si>
  <si>
    <t>Accum Depr Reuse T &amp; D  System</t>
  </si>
  <si>
    <t>Accum Depr Reuse Distribution Reservoir</t>
  </si>
  <si>
    <t>Accum Depr Reuse Meters and Meter Installations</t>
  </si>
  <si>
    <t>Accum Depr Reuse Services</t>
  </si>
  <si>
    <t>Accum Depr Power Generation Equipment</t>
  </si>
  <si>
    <t>Accum Depr Treatment and Disposal Equipment</t>
  </si>
  <si>
    <t>Total Wastewater UPIS S-4(a)</t>
  </si>
  <si>
    <t>Total Wastewater UPIS A-6(a)</t>
  </si>
  <si>
    <t>S-4(a)</t>
  </si>
  <si>
    <t>Other Plant Miscellaneous Equipment</t>
  </si>
  <si>
    <t>Miscellaneous Equipment</t>
  </si>
  <si>
    <t>Power Operated Equipment</t>
  </si>
  <si>
    <t>Laboratory Equipment</t>
  </si>
  <si>
    <t xml:space="preserve">Transportation Equipment </t>
  </si>
  <si>
    <t>Outfall Sewer Lines</t>
  </si>
  <si>
    <t>Plant Sewers</t>
  </si>
  <si>
    <t>Treatment and Disposal Equipment</t>
  </si>
  <si>
    <t>Reuse Distribution Reservoirs</t>
  </si>
  <si>
    <t>Reuse Transmission and Distribution System</t>
  </si>
  <si>
    <t>Pumping Equipment</t>
  </si>
  <si>
    <t>Reuse Mtr Installations</t>
  </si>
  <si>
    <t>Flow Measuring Devices</t>
  </si>
  <si>
    <t>Manholes</t>
  </si>
  <si>
    <t>Collection Sewers - Gravity</t>
  </si>
  <si>
    <t>Collection Sewers - Force</t>
  </si>
  <si>
    <t>Power Generation Equipment</t>
  </si>
  <si>
    <t>Other  Plant - Allocations</t>
  </si>
  <si>
    <t>Other Tangible Plant</t>
  </si>
  <si>
    <t>Communication Equipment</t>
  </si>
  <si>
    <t>Tools, Shop and Garage Equipment</t>
  </si>
  <si>
    <t xml:space="preserve"> Tools, Shop &amp; Garage Equipment</t>
  </si>
  <si>
    <t>Office Furniture and Equipment</t>
  </si>
  <si>
    <t>Office Furniture &amp; Equipment</t>
  </si>
  <si>
    <t>Structures and Improvements</t>
  </si>
  <si>
    <t>Land and Land Rights</t>
  </si>
  <si>
    <t>Diff</t>
  </si>
  <si>
    <t>Annual Report Page</t>
  </si>
  <si>
    <t>Account Number Annual Report</t>
  </si>
  <si>
    <t>Account Number - MFR</t>
  </si>
  <si>
    <t>Reconciliation of Annual Report to MFR</t>
  </si>
  <si>
    <t>Deferred State Income Taxes</t>
  </si>
  <si>
    <t>Deferred Federal Income Taxes</t>
  </si>
  <si>
    <t>Cumm</t>
  </si>
  <si>
    <t>Diff from TB</t>
  </si>
  <si>
    <t>Monthly total</t>
  </si>
  <si>
    <t>Monthly diff from TB</t>
  </si>
  <si>
    <t>Non regulated revenue</t>
  </si>
  <si>
    <t>1270 Land &amp; Land Rights Trtmnt Plt</t>
  </si>
  <si>
    <t>A-6: 351.1</t>
  </si>
  <si>
    <t>A-6: 352.1</t>
  </si>
  <si>
    <t>A-6: 353.2</t>
  </si>
  <si>
    <t>A-6: 353.3</t>
  </si>
  <si>
    <t>A-6: 353.4</t>
  </si>
  <si>
    <t>A-6: 353.5</t>
  </si>
  <si>
    <t>A-6: 353.6</t>
  </si>
  <si>
    <t>A-6: 353.7</t>
  </si>
  <si>
    <t>A-6: 354.2</t>
  </si>
  <si>
    <t>A-6: 354.3</t>
  </si>
  <si>
    <t>A-6: 354.4</t>
  </si>
  <si>
    <t>A-6: 354.5</t>
  </si>
  <si>
    <t>A-6: 354.6</t>
  </si>
  <si>
    <t>A-6: 354.7</t>
  </si>
  <si>
    <t>A-6: 390.7</t>
  </si>
  <si>
    <t>A-6: 340.5</t>
  </si>
  <si>
    <t>A-6: 393.7</t>
  </si>
  <si>
    <t>A-6: 343.5</t>
  </si>
  <si>
    <t>A-6: 396.7</t>
  </si>
  <si>
    <t>A-6: 346.5</t>
  </si>
  <si>
    <t>A-6: 398.7</t>
  </si>
  <si>
    <t xml:space="preserve">A-6: 348.5  </t>
  </si>
  <si>
    <t>A-6: 355.2</t>
  </si>
  <si>
    <t>A-6: 355.4</t>
  </si>
  <si>
    <t>A-6: 360.2</t>
  </si>
  <si>
    <t>A-6: 363.2</t>
  </si>
  <si>
    <t>A-6: 361.2</t>
  </si>
  <si>
    <t>A-6: 364.2</t>
  </si>
  <si>
    <t>A-6: 366.6</t>
  </si>
  <si>
    <t>A-6: 367.6</t>
  </si>
  <si>
    <t>A-6: 370.3</t>
  </si>
  <si>
    <t>A-6: 371.3</t>
  </si>
  <si>
    <t>A-6: 371.5</t>
  </si>
  <si>
    <t>A-6: 371.6</t>
  </si>
  <si>
    <t>A-6: 375.6</t>
  </si>
  <si>
    <t>A-6: 380.4</t>
  </si>
  <si>
    <t>A-6: 380.5</t>
  </si>
  <si>
    <t>A-6: 381.4</t>
  </si>
  <si>
    <t>A-6: 381.5</t>
  </si>
  <si>
    <t>A-6: 382.4</t>
  </si>
  <si>
    <t>A-6: 391.7</t>
  </si>
  <si>
    <t>A-6: 394.7</t>
  </si>
  <si>
    <t>A-6: 344.5</t>
  </si>
  <si>
    <t>A-6: 395.7</t>
  </si>
  <si>
    <t>A-6: 345.5</t>
  </si>
  <si>
    <t>A-6: 397.7</t>
  </si>
  <si>
    <t xml:space="preserve">A-6: 347.5 </t>
  </si>
  <si>
    <t>A-6: 389.1</t>
  </si>
  <si>
    <t>A-6: 389.2</t>
  </si>
  <si>
    <t>A-6: 389.3</t>
  </si>
  <si>
    <t>A-6: 389.4</t>
  </si>
  <si>
    <t>A-6: 389.5</t>
  </si>
  <si>
    <t>A-6: 389.6</t>
  </si>
  <si>
    <t>A-6: 374.6</t>
  </si>
  <si>
    <t>A-10: 380.4</t>
  </si>
  <si>
    <t>A-10: 380.5</t>
  </si>
  <si>
    <t>A-10: 355.2</t>
  </si>
  <si>
    <t>A-10: 355.3</t>
  </si>
  <si>
    <t>A-10: 355.4</t>
  </si>
  <si>
    <t>A-10: 355.5</t>
  </si>
  <si>
    <t>A-10: 355.6</t>
  </si>
  <si>
    <t>A-10: 366.6</t>
  </si>
  <si>
    <t>A-10: 367.6</t>
  </si>
  <si>
    <t>A-10: 374.6</t>
  </si>
  <si>
    <t>A-10: 375.6</t>
  </si>
  <si>
    <t>A-10: 351.1</t>
  </si>
  <si>
    <t>A-10: 352.1</t>
  </si>
  <si>
    <t>A-10: 354.2</t>
  </si>
  <si>
    <t>A-10: 354.3</t>
  </si>
  <si>
    <t>A-10: 354.4</t>
  </si>
  <si>
    <t>A-10: 354.5</t>
  </si>
  <si>
    <t>A-10: 354.6</t>
  </si>
  <si>
    <t>A-10: 354.7</t>
  </si>
  <si>
    <t>A-10: 304.5</t>
  </si>
  <si>
    <t>A-10: 363.2</t>
  </si>
  <si>
    <t>A-10: 360.2</t>
  </si>
  <si>
    <t>A-10: 361.2</t>
  </si>
  <si>
    <t>A-10: 370.3</t>
  </si>
  <si>
    <t>A-10: 371.3</t>
  </si>
  <si>
    <t>A-10: 371.5</t>
  </si>
  <si>
    <t>A-10: 371.6</t>
  </si>
  <si>
    <t>A-10: 390.7</t>
  </si>
  <si>
    <t>A-10: 340.5</t>
  </si>
  <si>
    <t>A-10: 391.7</t>
  </si>
  <si>
    <t>A-10: 341.5</t>
  </si>
  <si>
    <t>A-10: 393.7</t>
  </si>
  <si>
    <t>A-10: 343.5</t>
  </si>
  <si>
    <t>A-10: 394.7</t>
  </si>
  <si>
    <t>A-10: 344.5</t>
  </si>
  <si>
    <t>A-10: 395.7</t>
  </si>
  <si>
    <t>A-10: 345.5</t>
  </si>
  <si>
    <t>A-10: 396.7</t>
  </si>
  <si>
    <t>A-10: 346.5</t>
  </si>
  <si>
    <t>A-10: 364.2</t>
  </si>
  <si>
    <t>A-10: 397.7</t>
  </si>
  <si>
    <t>A-10: 347.5</t>
  </si>
  <si>
    <t>A-10: 381.4</t>
  </si>
  <si>
    <t>A-10: 381.5</t>
  </si>
  <si>
    <t>A-10: 382.4</t>
  </si>
  <si>
    <t>A-10: 389.1</t>
  </si>
  <si>
    <t>A-10: 389.2</t>
  </si>
  <si>
    <t>A-10: 389.3</t>
  </si>
  <si>
    <t>A-10: 389.4</t>
  </si>
  <si>
    <t>A-10: 389.5</t>
  </si>
  <si>
    <t>A-10: 389.6</t>
  </si>
  <si>
    <t>A-10: 398.8</t>
  </si>
  <si>
    <t>Accum Amort of Contributions in Aid of Construction</t>
  </si>
  <si>
    <t>CIAC Accum Amortization</t>
  </si>
  <si>
    <t xml:space="preserve">Total Wastewater CIAC Accum Amortization </t>
  </si>
  <si>
    <t>See  account 281-283 Accumulated Deferred Income Taxes below.</t>
  </si>
  <si>
    <t>Please note that some accounts may have a small difference, which is due to rounding.</t>
  </si>
  <si>
    <t>C4</t>
  </si>
  <si>
    <t>C3</t>
  </si>
  <si>
    <t>Allowance for Funds Used During Construction</t>
  </si>
  <si>
    <t>Interest Expense</t>
  </si>
  <si>
    <t>F-3(c)</t>
  </si>
  <si>
    <t>Longwood</t>
  </si>
  <si>
    <t>Tota</t>
  </si>
  <si>
    <t>Acct #</t>
  </si>
  <si>
    <t>Sub-</t>
  </si>
  <si>
    <t>Check js</t>
  </si>
  <si>
    <t>1740 is a formula and there is no 1740 act on the TB</t>
  </si>
  <si>
    <t>"12-31-15Plant Acc Bal_PerAR" Column U1</t>
  </si>
  <si>
    <t>AMORT-TREAT/DISP EQUIP LAGOON</t>
  </si>
  <si>
    <t>Rounding</t>
  </si>
  <si>
    <t>07.26.2014</t>
  </si>
  <si>
    <t>09.08.2015</t>
  </si>
  <si>
    <t>Flat Rate all meter sizes</t>
  </si>
  <si>
    <t xml:space="preserve">5/8" </t>
  </si>
  <si>
    <t xml:space="preserve">1" </t>
  </si>
  <si>
    <t>1-1/2"</t>
  </si>
  <si>
    <t>2"</t>
  </si>
  <si>
    <t>3"</t>
  </si>
  <si>
    <t>Gallonage Charge per 1,000 Gallons</t>
  </si>
  <si>
    <t>Total Test</t>
  </si>
  <si>
    <t xml:space="preserve">Revenues  </t>
  </si>
  <si>
    <t xml:space="preserve">Year Gallons </t>
  </si>
  <si>
    <t xml:space="preserve">Total Test </t>
  </si>
  <si>
    <t>at Proposed Rates</t>
  </si>
  <si>
    <t>(in 000's)</t>
  </si>
  <si>
    <t xml:space="preserve">Year Revenue </t>
  </si>
  <si>
    <t>1.5"</t>
  </si>
  <si>
    <t>Test Year Accrual</t>
  </si>
  <si>
    <t>Per Books Net of Accrual</t>
  </si>
  <si>
    <t>Total Required Revenues</t>
  </si>
  <si>
    <t>Percentage Difference</t>
  </si>
  <si>
    <t>Water [ ] or Sewer [x]</t>
  </si>
  <si>
    <t>Note: Variable rate long term debt is actual for  Utilities, Inc.</t>
  </si>
  <si>
    <t xml:space="preserve">Accumulated Deferred Income Taxes  </t>
  </si>
  <si>
    <t>Note:</t>
  </si>
  <si>
    <t>Account No. 190.1026/2026</t>
  </si>
  <si>
    <t>Account No. 190.1031 /2031</t>
  </si>
  <si>
    <t>Account No. 190</t>
  </si>
  <si>
    <t>Account No. 190.2 Accum Def Income Tax - State NOL</t>
  </si>
  <si>
    <t>Accumu Deferred Income Tax State</t>
  </si>
  <si>
    <t>Accumu Deferred Income Tax Fed</t>
  </si>
  <si>
    <t>John Swain</t>
  </si>
  <si>
    <t>Guastella Associates</t>
  </si>
  <si>
    <t>John Guastella</t>
  </si>
  <si>
    <t>Bridget Friedman</t>
  </si>
  <si>
    <t>Gary White</t>
  </si>
  <si>
    <t xml:space="preserve">6.58%, $9,000,000 due in annual </t>
  </si>
  <si>
    <t>06/01/2007-</t>
  </si>
  <si>
    <t xml:space="preserve"> installments beginning</t>
  </si>
  <si>
    <t xml:space="preserve"> in 2017 through 2035</t>
  </si>
  <si>
    <t>Per Order PSC-04-0262-PAA-WS</t>
  </si>
  <si>
    <t>Docket No.: 160101 - WS</t>
  </si>
  <si>
    <t>Company: Utilities, Inc. of Florida - Longwood</t>
  </si>
  <si>
    <t>Utilities, Inc. of Florida - Longwood is a sewer only utility; therefore this schedule is not applicable.</t>
  </si>
  <si>
    <t>Utilities, Inc. of Florida - Longwood does not have any outstanding contracts or agreements having rates or conditions different from those on the approved tariffs; therefore this schedule is not applicable.</t>
  </si>
  <si>
    <t>Utilities, Inc. of Florida - Longwood, is not proposing a change to its present service availability charges; therefore this schedule is not applicable.</t>
  </si>
  <si>
    <t>Utilities, Inc. of Florida - Longwood</t>
  </si>
  <si>
    <t>To adjust test year RAF's for annualized revenues</t>
  </si>
  <si>
    <t>Long term debt, short term debt, preferred stock, and common equity are actual for UIF's parent company, Utilities, Inc.</t>
  </si>
  <si>
    <t>Note: Preferred stock is actual for UIF's parent company, Utilities, Inc.</t>
  </si>
  <si>
    <t>Note: Short term debt is actual for UIF's parent company, Utilities, Inc.</t>
  </si>
  <si>
    <t>Note: Long term debt is actual for UIF's parent company, Utilities, Inc.</t>
  </si>
  <si>
    <t>A Parent debt adjustment is not necessary.  Utilities, Inc. (parent company) imputes interest expense to each subsidiary company,  including UIF - Longwood based on the capital structure of the consolidated group.  This intercompany interest is shown on Schedule C-3, Line 8.</t>
  </si>
  <si>
    <t>OTHER  UTILITY PLANT ADJUSTMENTS</t>
  </si>
  <si>
    <t>(F) To remove Accumulated Amortization of Acquisition Adjustment</t>
  </si>
  <si>
    <t>Remove Amortization of Acquisition Adjustment</t>
  </si>
  <si>
    <t>PAA Acquisition Adjustment</t>
  </si>
  <si>
    <t>PAA Acquisition Adustment - Water</t>
  </si>
  <si>
    <t>PAA Acquisition Adustment - Sewer</t>
  </si>
  <si>
    <t>(G) Working Capital per Schedule A-17</t>
  </si>
  <si>
    <t>Utility Acquisition Adjustment</t>
  </si>
  <si>
    <t>Less: Accum Amortization Acquis Adj</t>
  </si>
  <si>
    <t>Taxes Other Than Income - Test Year</t>
  </si>
  <si>
    <t>Note: Some of the accounts listed above will not tie directly to the general ledger because certain accounts have expenses directly booked to the company.</t>
  </si>
  <si>
    <t>Unallocated Rate Base</t>
  </si>
  <si>
    <t>Water Service Corp. Allocated UI Expenses</t>
  </si>
  <si>
    <t>Reg. Commission Exp. - Other</t>
  </si>
  <si>
    <t>Testing Expense</t>
  </si>
  <si>
    <t>Contractual Services - Engineering</t>
  </si>
  <si>
    <t>Materials and Supplies</t>
  </si>
  <si>
    <t>Employee Benefits</t>
  </si>
  <si>
    <t>Salaries</t>
  </si>
  <si>
    <t>601/701/603/703</t>
  </si>
  <si>
    <t>414</t>
  </si>
  <si>
    <t>Miscellaneous Non-Utility Expenses</t>
  </si>
  <si>
    <t>Depreciation Expenses</t>
  </si>
  <si>
    <t>Water Service Corp. Allocated State Expenses</t>
  </si>
  <si>
    <t>Other Insurance</t>
  </si>
  <si>
    <t>657</t>
  </si>
  <si>
    <t>Rent Expense</t>
  </si>
  <si>
    <t>641</t>
  </si>
  <si>
    <t>Contractual Services - Accounting</t>
  </si>
  <si>
    <t>420</t>
  </si>
  <si>
    <t>Gains/Losses from Disposition of Utility</t>
  </si>
  <si>
    <t>Water Service Corp. Allocated Expenses:</t>
  </si>
  <si>
    <t>Systems</t>
  </si>
  <si>
    <t>Utilities, Inc of Longwood</t>
  </si>
  <si>
    <t>Method</t>
  </si>
  <si>
    <t>Companies/</t>
  </si>
  <si>
    <t>of Allocation</t>
  </si>
  <si>
    <t>Acct.</t>
  </si>
  <si>
    <t>G/L</t>
  </si>
  <si>
    <t xml:space="preserve">    Amounts Allocated </t>
  </si>
  <si>
    <t xml:space="preserve">  Allocation Percentages</t>
  </si>
  <si>
    <t>Historical Year Ending December 31, 2015</t>
  </si>
  <si>
    <t>Allocation Percentage</t>
  </si>
  <si>
    <t>percentages, gross amounts, amounts allocated, and a detailed description. Provide a description of all systems other than water and sewer.</t>
  </si>
  <si>
    <t xml:space="preserve">Explanation:  Provide a schedule detailing expenses which are subject to allocation between systems (water, sewer &amp; gas, etc.) showing allocation </t>
  </si>
  <si>
    <t>Page 13 of 13</t>
  </si>
  <si>
    <t>Schedule B-12</t>
  </si>
  <si>
    <t>Allocation of Expenses</t>
  </si>
  <si>
    <t>ERCs</t>
  </si>
  <si>
    <t>Historical Month Ending December 31, 2015</t>
  </si>
  <si>
    <t>Page 12 of 13</t>
  </si>
  <si>
    <t>Historical Month Ending November 30, 2015</t>
  </si>
  <si>
    <t>Page 11 of 13</t>
  </si>
  <si>
    <t>Historical Month Ending October 31, 2015</t>
  </si>
  <si>
    <t>Page 10 of 13</t>
  </si>
  <si>
    <t>Historical Month Ending January 31, 2015</t>
  </si>
  <si>
    <t>Page 1 of 13</t>
  </si>
  <si>
    <t>Historical Month Ending February 28, 2015</t>
  </si>
  <si>
    <t>Page 2 of 13</t>
  </si>
  <si>
    <t>Historical Month Ending March 31, 2015</t>
  </si>
  <si>
    <t>Page 3 of 13</t>
  </si>
  <si>
    <t>Historical Month Ending April 30, 2015</t>
  </si>
  <si>
    <t>Page 4 of 13</t>
  </si>
  <si>
    <t>Historical Month Ending May 31, 2015</t>
  </si>
  <si>
    <t>Page 5 of 13</t>
  </si>
  <si>
    <t>Historical Month Ending June 30, 2015</t>
  </si>
  <si>
    <t>Page 6 of 13</t>
  </si>
  <si>
    <t>Historical Month Ending July 31, 2015</t>
  </si>
  <si>
    <t>Page 7 of 13</t>
  </si>
  <si>
    <t>Historical Month Ending August 31, 2015</t>
  </si>
  <si>
    <t>Page 8 of 13</t>
  </si>
  <si>
    <t>Historical Month Ending September 30, 2015</t>
  </si>
  <si>
    <t>Page 9 of 13</t>
  </si>
  <si>
    <t>Friedman &amp; Friedman, P.A.</t>
  </si>
  <si>
    <t>Assist w/MFRs, Data Requests, Audit, Recommendations Review, Hearing</t>
  </si>
  <si>
    <t>U&amp;UAnalysis, Assist w/ MFRs, Data Requests, Audit Facilitation, Hearing</t>
  </si>
  <si>
    <t>Consolidated Rates</t>
  </si>
  <si>
    <t>Other staff</t>
  </si>
  <si>
    <t>Travel &amp; Other</t>
  </si>
  <si>
    <t>Consultants Travel</t>
  </si>
  <si>
    <t>Travel, Notices, and other</t>
  </si>
  <si>
    <t>[ ] PAA</t>
  </si>
  <si>
    <t>[x] Commission Hearing</t>
  </si>
  <si>
    <t>Method of Allocation between systems</t>
  </si>
  <si>
    <t>Percent of ERCs</t>
  </si>
  <si>
    <t>Account No. 190.1</t>
  </si>
  <si>
    <t>1.5 % ITC</t>
  </si>
  <si>
    <t>Gross</t>
  </si>
  <si>
    <t>Acc. Amort.</t>
  </si>
  <si>
    <t>Net ITC</t>
  </si>
  <si>
    <t>ITC</t>
  </si>
  <si>
    <t>2012</t>
  </si>
  <si>
    <t>2013</t>
  </si>
  <si>
    <t>2014</t>
  </si>
  <si>
    <t>Prior</t>
  </si>
  <si>
    <t>Amount Realized</t>
  </si>
  <si>
    <t>2009</t>
  </si>
  <si>
    <t>2010</t>
  </si>
  <si>
    <t>2011</t>
  </si>
  <si>
    <t>RAFs for test year revenues per books</t>
  </si>
  <si>
    <t>Less RAFs per books</t>
  </si>
  <si>
    <t>Adjust for test year revenues per books</t>
  </si>
  <si>
    <t>Less: Accum Amort Acquis Adjust</t>
  </si>
  <si>
    <t>A-18; Line 9</t>
  </si>
  <si>
    <t>A-18; Line 12</t>
  </si>
  <si>
    <t>A-18; Line 18</t>
  </si>
  <si>
    <t>A-18; Line 24</t>
  </si>
  <si>
    <t>A-18; Line 26</t>
  </si>
  <si>
    <t>A-18; Line 27</t>
  </si>
  <si>
    <t>A-18; Line 31</t>
  </si>
  <si>
    <t>A-19; Line 7</t>
  </si>
  <si>
    <t>A-19; Line 11</t>
  </si>
  <si>
    <t>A-19; Line 19</t>
  </si>
  <si>
    <t>A-19; Line 22</t>
  </si>
  <si>
    <t>A-19; Line 35</t>
  </si>
  <si>
    <t>A-19; Line 36</t>
  </si>
  <si>
    <t>A-19; Line 38</t>
  </si>
  <si>
    <t>A-19; Line 40</t>
  </si>
  <si>
    <t>Accounts &amp; Notes Recievable Less Provision for Uncollectable Accounts</t>
  </si>
  <si>
    <t>A-19, Line 30</t>
  </si>
  <si>
    <t>Accum Deferred Investment Tax Credits</t>
  </si>
  <si>
    <t>Private Fire</t>
  </si>
  <si>
    <t>Protection</t>
  </si>
  <si>
    <t>Plan Review Fees</t>
  </si>
  <si>
    <t>Inspection Fee</t>
  </si>
  <si>
    <t>AFPI listed separately on B-4</t>
  </si>
  <si>
    <t>(Business Tax)</t>
  </si>
  <si>
    <t xml:space="preserve">(1) Regulatory Assessment Fees </t>
  </si>
  <si>
    <t>Acquisition Adjustment</t>
  </si>
  <si>
    <t xml:space="preserve"> (1) Operations &amp; Maintenance (O &amp; M) Expense Adjustments</t>
  </si>
  <si>
    <t>Operations &amp; Maintenance (O &amp; M) Expenses</t>
  </si>
  <si>
    <t>(3) Rate Case Expenses</t>
  </si>
  <si>
    <t>(a )Proforma Plant Adjustment</t>
  </si>
  <si>
    <t>( c ) Retirement</t>
  </si>
  <si>
    <t>ADIT - NOLs</t>
  </si>
  <si>
    <t>(1) To removed certain deferred taxes</t>
  </si>
  <si>
    <t>Adjusted Test Yr</t>
  </si>
  <si>
    <t>(b)</t>
  </si>
  <si>
    <t>Deferred Tax Debits</t>
  </si>
  <si>
    <t>(a) To reclass Connection Meter Fee to CIAC</t>
  </si>
  <si>
    <t>(b) To reclass AFPI as non-operating revenue</t>
  </si>
  <si>
    <t>AFPI (non-utility revenue)</t>
  </si>
  <si>
    <t>ACCOUNT NUMBERS</t>
  </si>
  <si>
    <t>Plant</t>
  </si>
  <si>
    <t>A/D</t>
  </si>
  <si>
    <t>DE</t>
  </si>
  <si>
    <t>LIFE</t>
  </si>
  <si>
    <t>(years)</t>
  </si>
  <si>
    <t>ALL</t>
  </si>
  <si>
    <t>All</t>
  </si>
  <si>
    <t>Major upgrade</t>
  </si>
  <si>
    <t>341.5 / 391.7</t>
  </si>
  <si>
    <t>108.3415 / 108.3917</t>
  </si>
  <si>
    <t>403.3415 / 403.3917</t>
  </si>
  <si>
    <t>New</t>
  </si>
  <si>
    <t>340.5 / 390.7</t>
  </si>
  <si>
    <t>108.3405 / 108.3907</t>
  </si>
  <si>
    <t>403.3405 / 403.3907</t>
  </si>
  <si>
    <t>Replace</t>
  </si>
  <si>
    <t>I&amp;I</t>
  </si>
  <si>
    <t>Retirement - Church Ave Relocation</t>
  </si>
  <si>
    <t>360.2 Collection System - Force</t>
  </si>
  <si>
    <t>390.7 GIS system - allocated portion</t>
  </si>
  <si>
    <t>(1) Pro Forma Plant Additions</t>
  </si>
  <si>
    <t>Adjustments A-3</t>
  </si>
  <si>
    <t>360.2 Collection System - Force (replacement)</t>
  </si>
  <si>
    <t>360.2 Collection System - Force (I&amp;I and remediation)</t>
  </si>
  <si>
    <t>360.2 Collection System - Force (relocation)</t>
  </si>
  <si>
    <t>(1) 390.7 Correct depreciation of Project Phoenix (10 yr)</t>
  </si>
  <si>
    <t>Contributed Lines/Mains</t>
  </si>
  <si>
    <t>(4) Plant retired related to Pro Forma</t>
  </si>
  <si>
    <t>Preparer:  Deborah Swain</t>
  </si>
  <si>
    <t>Preparer:  Jared Deason</t>
  </si>
  <si>
    <t>12/31/08 Balance per Books*</t>
  </si>
  <si>
    <t>UIF - Longwood does not have any state, municipal, city or county franchise taxes or fees paid (or payable); therefore this schedule is not applicable.</t>
  </si>
  <si>
    <t>UIF - Longwood does not have any guaranteed revenue contracts; therefore this schedule is not applicable.</t>
  </si>
  <si>
    <t>UIF - Longwood does not have any industrial customers whose utilization exceeds an average of 350,000 GPD;  therefore this schedule is not applicable</t>
  </si>
  <si>
    <t>UIF - Longwood is not utilizing a projected test year; therefore this schedule is not applicable.</t>
  </si>
  <si>
    <t>System Capacity Fees</t>
  </si>
  <si>
    <t>Late Payment Charge</t>
  </si>
  <si>
    <t>NSF</t>
  </si>
  <si>
    <t>*Pursuant to Florida Statute 68.065</t>
  </si>
  <si>
    <t xml:space="preserve">Actual Cost </t>
  </si>
  <si>
    <t>Actual Cost</t>
  </si>
  <si>
    <t xml:space="preserve">Proforma </t>
  </si>
  <si>
    <t>AMOUNT PER BOOKS/MFRS</t>
  </si>
  <si>
    <t>AMOUNT PER TAX</t>
  </si>
  <si>
    <t>DE DIFF</t>
  </si>
  <si>
    <t>TAX</t>
  </si>
  <si>
    <t>RATE</t>
  </si>
  <si>
    <t>ADIT</t>
  </si>
  <si>
    <t>ADJUST</t>
  </si>
  <si>
    <t>06.24.2016</t>
  </si>
  <si>
    <t>Total Residential Service</t>
  </si>
  <si>
    <t>(1) Adjustment to reflect current income taxes expense for test year</t>
  </si>
  <si>
    <t>718 Remove expense in December 2015 for 2016 invoice and accrual</t>
  </si>
  <si>
    <t>1.1.2015 to 9.7.2015</t>
  </si>
  <si>
    <t>7.26.2014</t>
  </si>
  <si>
    <t>9.8.2015 - 12.31.2015</t>
  </si>
  <si>
    <t>9.8.2015</t>
  </si>
  <si>
    <t>Flat</t>
  </si>
  <si>
    <t>Income Tax Per Books</t>
  </si>
  <si>
    <t>Test Year Current Income Tax per C-2</t>
  </si>
  <si>
    <t>Adjustment to reflect current income tax</t>
  </si>
  <si>
    <t xml:space="preserve">(2) Adj. to Current Income taxes for rate increase </t>
  </si>
  <si>
    <t>Unamortized rate case expenses  Generic Docket</t>
  </si>
  <si>
    <t>Estimate Through:</t>
  </si>
  <si>
    <t>Water Service Corp. / UIF</t>
  </si>
  <si>
    <t>Accued Sewer Revenues</t>
  </si>
  <si>
    <t xml:space="preserve">(2) Additions related to Pro Forma </t>
  </si>
  <si>
    <t>AFUDC</t>
  </si>
  <si>
    <t>Bad Debt</t>
  </si>
  <si>
    <t>Permanent Differences (From Sch. C-4)</t>
  </si>
  <si>
    <t>Timing Differences (From Sch. C-5)</t>
  </si>
  <si>
    <t>Other Adjustments - Pre-tax income difference</t>
  </si>
  <si>
    <t>Book Gain/Loss on sale of assets, PAA Amort</t>
  </si>
  <si>
    <t>(C) Construction Work in Progress</t>
  </si>
  <si>
    <t>(D) Accumulated Depreciation</t>
  </si>
  <si>
    <t>(E) Contribution in Aid of Construction</t>
  </si>
  <si>
    <t>(F) To remove Acquisition Adjustment</t>
  </si>
  <si>
    <t>Revenues per B-4 before adjustments</t>
  </si>
  <si>
    <t>Test Year Adjusted Revenues prior to Annualizing Revenues</t>
  </si>
  <si>
    <t>Test Year water/sewer revenues per above</t>
  </si>
  <si>
    <t>(2) Proforma adjustments related to anticipated increases</t>
  </si>
  <si>
    <t>(1) Miscellaneous Service Revenues</t>
  </si>
  <si>
    <t>(2) Annualized Revenue</t>
  </si>
  <si>
    <t xml:space="preserve">Total Annualized Revenue Adjustment </t>
  </si>
  <si>
    <t>Annualized water/sewer revenues Schedule E-2</t>
  </si>
  <si>
    <t>Miscellaneous Revenues Adjustments  per B-3</t>
  </si>
  <si>
    <t>Preparer:  John Hoy</t>
  </si>
  <si>
    <t>Preparer:  Patrick Flynn</t>
  </si>
  <si>
    <t>Less:</t>
  </si>
  <si>
    <t>766  Reg. Comm. Exp. - Rate Case Amort.*</t>
  </si>
  <si>
    <t>Not subject to Index Benchmarking</t>
  </si>
  <si>
    <t>Associated with Col. (4)</t>
  </si>
  <si>
    <t>Total per Books</t>
  </si>
  <si>
    <t>Retirement: WWTP</t>
  </si>
  <si>
    <t>Vehicle Replacement Program</t>
  </si>
  <si>
    <t>Retirement - Vehicle Replacement Program</t>
  </si>
  <si>
    <t>Sanlando</t>
  </si>
  <si>
    <t>Transfer</t>
  </si>
  <si>
    <t>(1) Generator Transfer from Shadow Hills (Longwood) to Sanlando</t>
  </si>
  <si>
    <t>WWTP Plant</t>
  </si>
  <si>
    <t>Blc 13 mo avg</t>
  </si>
  <si>
    <t>Generator</t>
  </si>
  <si>
    <t>Blc To Retire</t>
  </si>
  <si>
    <t>PLANT (A-6)</t>
  </si>
  <si>
    <t>Retirement</t>
  </si>
  <si>
    <t>Life</t>
  </si>
  <si>
    <t>BLC</t>
  </si>
  <si>
    <t>Adjust</t>
  </si>
  <si>
    <t>A/D (A-10)</t>
  </si>
  <si>
    <t>DE (B-14)</t>
  </si>
  <si>
    <t>391.7 Vehicle major upgrade - allocated portion</t>
  </si>
  <si>
    <t>391.7 Vehicle Replacement Program - allocated portion</t>
  </si>
  <si>
    <t>(2) Pro Forma Plant Transfer</t>
  </si>
  <si>
    <t>355.4  Shadow Hills Electrical Generator (transfer to Sanlando)</t>
  </si>
  <si>
    <t>(3) Plant retired during the test year related to Pro Forma</t>
  </si>
  <si>
    <t>Wastewater Treatment Plant Retirement</t>
  </si>
  <si>
    <t>Gross Additions</t>
  </si>
  <si>
    <t>WWTP Retirement</t>
  </si>
  <si>
    <t>UPIS</t>
  </si>
  <si>
    <t>(3) Pro Forma Plant Transfer</t>
  </si>
  <si>
    <t>Total Pro Forma Plant Retirements</t>
  </si>
  <si>
    <t>Total Pro Forma Retirements</t>
  </si>
  <si>
    <t>(B) Pro Forma Plant Transfer</t>
  </si>
  <si>
    <t>380.4  Shadow Hills Electrical Generator (transfer to Sanlando)</t>
  </si>
  <si>
    <t>DE calculated</t>
  </si>
  <si>
    <t>UIF - Longwood</t>
  </si>
  <si>
    <t>(B) Non-Used &amp; Useful Plant</t>
  </si>
  <si>
    <t>Balance sheet method per Schedule A-17</t>
  </si>
  <si>
    <t>Meals &amp; Entertainment (50%)</t>
  </si>
  <si>
    <t>Accounts Receivable - trade</t>
  </si>
  <si>
    <t>Accts. Receivable - Assoc. Cos.</t>
  </si>
  <si>
    <t>Notes Receivable - Assoc. Cos.</t>
  </si>
  <si>
    <t>Accts. Receivable - Other</t>
  </si>
  <si>
    <t>Accrued Interest Receivable</t>
  </si>
  <si>
    <t>(2) To adjust Payroll Tax for Proforma Salaries</t>
  </si>
  <si>
    <t>(3) To adjust Property Tax for Proforma Plant (millage = 18.5264)</t>
  </si>
  <si>
    <t>(4) To adjust RAF's for requested revenues</t>
  </si>
  <si>
    <t>704 Employee Pensions &amp; Benefits</t>
  </si>
  <si>
    <t>corporation agent services</t>
  </si>
  <si>
    <t xml:space="preserve"> CSC Corporation Service Company</t>
  </si>
  <si>
    <t>underground utility location notifications</t>
  </si>
  <si>
    <t xml:space="preserve">Sunshine State One Call of FL, Inc. </t>
  </si>
  <si>
    <t>various engineering services</t>
  </si>
  <si>
    <t>CPH, Inc.</t>
  </si>
  <si>
    <t>Engineering</t>
  </si>
  <si>
    <t>Explanation:  Provide a complete list of outside services which were incurred during the test year.  List  by type of service, such as accounting, engineering or legal, and provide specific detail of work performed by each consultant and the associated cost breakdown by items.  Provide amounts separated by system and method of allocation if appropriate.  Specific detail is not necessary for charges which are less than 2% of the test year revenues for that system.  Do not include rate case expense charges.</t>
  </si>
  <si>
    <t>Preparer: Jared Deason</t>
  </si>
  <si>
    <t>Test Year Ended:  December 31, 2015</t>
  </si>
  <si>
    <t>Schedule: B-9</t>
  </si>
  <si>
    <t>Company: Utilities Inc. of Florida - Longwood</t>
  </si>
  <si>
    <t>Longwood does not have any deferred maintenance projects that are greater that 2% of test year revenue.  This schedule is not applicable.</t>
  </si>
  <si>
    <t>Company:  Utilities Inc. of Florida - Longwood</t>
  </si>
  <si>
    <t>Total Provision for Income Taxes</t>
  </si>
  <si>
    <t>2. Long term debt, short term debt, preferred stock, and common equity are actual for UIF's parent company, Utilities, Inc.</t>
  </si>
  <si>
    <t>750 Transportation Expense Increase 3%</t>
  </si>
  <si>
    <t>Annual average increase of 3% adjusted for impact of vacancies, if any, plus less cap time in 2015.</t>
  </si>
  <si>
    <t>Under benchmark</t>
  </si>
  <si>
    <t>Reflects large increases in health care costs since the last TY.</t>
  </si>
  <si>
    <t>Mis-posting of an expense, should be zero.</t>
  </si>
  <si>
    <t>De minimus amount</t>
  </si>
  <si>
    <t>Reflects the allocation of outside audit expense, which was greater in 2015 over previous TY.</t>
  </si>
  <si>
    <t>General liability insurance expense wasn't allocated in this line item in the previous TY. See line 22.</t>
  </si>
  <si>
    <t>Nominal variance from year to year</t>
  </si>
  <si>
    <t>Zero dollars, De minimus amount</t>
  </si>
  <si>
    <t>Nominal variance from year to year plus inclusion of testing expense.</t>
  </si>
  <si>
    <t>There were fewer repair activities and costs in 2015TY compared to the prior TY.</t>
  </si>
  <si>
    <t>1. The cost of equity is based on the leverage formula in effect pursuant to Order No. PSC-16-0254-PAA-WS</t>
  </si>
  <si>
    <t>=</t>
  </si>
  <si>
    <t>-</t>
  </si>
  <si>
    <t>_</t>
  </si>
  <si>
    <t>Treatment</t>
  </si>
  <si>
    <t>Flows</t>
  </si>
  <si>
    <t>(Name)</t>
  </si>
  <si>
    <t>Sewage</t>
  </si>
  <si>
    <t>Total Purch.</t>
  </si>
  <si>
    <t xml:space="preserve">   Individual Plant Flows</t>
  </si>
  <si>
    <t xml:space="preserve">historical test year.  Flow data should match the  monthly operating reports sent to DEP. </t>
  </si>
  <si>
    <t xml:space="preserve">Explanation:  Provide a schedule of gallons of wastewater treated by individual plant for each month of the </t>
  </si>
  <si>
    <t>Preparer: F. Seidman</t>
  </si>
  <si>
    <t>Docket No.: 160101-WS</t>
  </si>
  <si>
    <t>Company: Utilities Inc. of Longwood (246-450)</t>
  </si>
  <si>
    <t>Schedule F-2</t>
  </si>
  <si>
    <t>In Thousands of Gallons</t>
  </si>
  <si>
    <t>Annual Average Daily Flow</t>
  </si>
  <si>
    <t>rainfall periods.</t>
  </si>
  <si>
    <t xml:space="preserve">peak-month was influenced by abnormal infiltration due to </t>
  </si>
  <si>
    <t>during the test year.  Explain, on a separate page, if this</t>
  </si>
  <si>
    <t>An average of the daily flows during the peak usage month</t>
  </si>
  <si>
    <t>Average Daily Flow Max Month   (a)</t>
  </si>
  <si>
    <t>on the DEP operating or construction permit, provide an explanation.</t>
  </si>
  <si>
    <t>The hydraulic rated capacity.  If different from that shown</t>
  </si>
  <si>
    <t>Plant Capacity  (Permitted @  AADF - Limited by reuse system capacity)</t>
  </si>
  <si>
    <t>GPD</t>
  </si>
  <si>
    <t>MONTH</t>
  </si>
  <si>
    <t>from the monthly operating reports (MORs) sent to the Department of Environmental Protection.</t>
  </si>
  <si>
    <t xml:space="preserve">Explanation:  Provide the following information for each wastewater treatment plant.  All flow data must be obtained </t>
  </si>
  <si>
    <t>Schedule F-4</t>
  </si>
  <si>
    <t xml:space="preserve">to be built out and the wastewater plant and collection system 100% used and useful. </t>
  </si>
  <si>
    <t>In the last Docket No. 090381-SU, the Commission , as it had in the previous docket, found the service area</t>
  </si>
  <si>
    <t>System essentially built out (F-7),                  Use</t>
  </si>
  <si>
    <t>Non-used and useful percentage</t>
  </si>
  <si>
    <t>Used and useful percentage</t>
  </si>
  <si>
    <t xml:space="preserve">Permitted capacity </t>
  </si>
  <si>
    <t xml:space="preserve">       Plus:  Property needed for post test year period ( See F-8)</t>
  </si>
  <si>
    <t>Less:  Excess I&amp;I  (No indication of excess I/I - see note))</t>
  </si>
  <si>
    <t>Used and useful flow, GPD (AADF)</t>
  </si>
  <si>
    <t>Recap Schedules:  A-6,A-10,B-14</t>
  </si>
  <si>
    <t>and the projected test year (if applicable).</t>
  </si>
  <si>
    <t>the used and useful percentages for the wastewater treatment plant(s) for the historical test year</t>
  </si>
  <si>
    <t>Explanation:  Provide all calculations, analyses and governmental requirements  used to determine</t>
  </si>
  <si>
    <t>Schedule F-6</t>
  </si>
  <si>
    <t xml:space="preserve">Wastewater Treatment Plant </t>
  </si>
  <si>
    <t>Used and Useful Calculations</t>
  </si>
  <si>
    <t>gpd/cust</t>
  </si>
  <si>
    <t>Average gpd per residential customer, incl I/I</t>
  </si>
  <si>
    <t>customers</t>
  </si>
  <si>
    <t>B/E Average TY residential customers (from F-10)</t>
  </si>
  <si>
    <t>Remaining = residential + I/I</t>
  </si>
  <si>
    <t>Less: GS Flows (from F-10)</t>
  </si>
  <si>
    <t>gallons</t>
  </si>
  <si>
    <t>Treated wastewater flows (from F-2)</t>
  </si>
  <si>
    <t xml:space="preserve">                     can be assumed to be 100%.  A check on the reasonableness of flows is as follows:</t>
  </si>
  <si>
    <t xml:space="preserve">                     but GS flows are.  If the difference is assumed to be residential plus I/I, then the returned flows</t>
  </si>
  <si>
    <t xml:space="preserve">                     Residential customers are billed on flat rate basis. Metered water amounts are not available,</t>
  </si>
  <si>
    <t>NOTE:</t>
  </si>
  <si>
    <t>See Note</t>
  </si>
  <si>
    <t>Excess as percent of wastewater treated</t>
  </si>
  <si>
    <t>Excess, if any [L.11-L.6, if positive]</t>
  </si>
  <si>
    <t>Actual I&amp;I less allowable [L.11-L.6]</t>
  </si>
  <si>
    <t>Estimated I&amp;I (treated less returned) [L.7-L.10]</t>
  </si>
  <si>
    <t xml:space="preserve">Estimated flows returned </t>
  </si>
  <si>
    <t>All Other</t>
  </si>
  <si>
    <t>Flat rate</t>
  </si>
  <si>
    <t>SFR Residential WW cust.  ( no data)</t>
  </si>
  <si>
    <t>returned *</t>
  </si>
  <si>
    <t>Gallons Billed (not capped) to:</t>
  </si>
  <si>
    <t>Estimated</t>
  </si>
  <si>
    <t>Wastewater treated</t>
  </si>
  <si>
    <t>B. Actual Inflow &amp; Infiltration  (I&amp;I)</t>
  </si>
  <si>
    <t>Allowable I&amp;I</t>
  </si>
  <si>
    <t>Estimated Inflow @ 10% of gallons sold (L.10)</t>
  </si>
  <si>
    <t>gpy</t>
  </si>
  <si>
    <t>gpd</t>
  </si>
  <si>
    <t>miles</t>
  </si>
  <si>
    <t>feet</t>
  </si>
  <si>
    <t>inches</t>
  </si>
  <si>
    <t>gpd/inch-dia./mile</t>
  </si>
  <si>
    <t>Main length</t>
  </si>
  <si>
    <t>Main dia.</t>
  </si>
  <si>
    <t>Allowance @  500</t>
  </si>
  <si>
    <t>A. Infiltration allowance, excluding service laterals</t>
  </si>
  <si>
    <t>In the last Docket No. 090381-SU, the Commission , as it had in the previous docket, found that the service area</t>
  </si>
  <si>
    <t>Wastewater Collection System</t>
  </si>
  <si>
    <t>Recap Schedules:  A-5,A-6,A-9,A-10,B-13,B-14</t>
  </si>
  <si>
    <t>not required.</t>
  </si>
  <si>
    <t>the distribution and collection systems are entirely contributed or built-out, this schedule is</t>
  </si>
  <si>
    <t xml:space="preserve">density for historical year calculations.  Explain all assumptions for projected calculations.  If </t>
  </si>
  <si>
    <t>ability to serve a designated number of connections. It should then be related to actual connected</t>
  </si>
  <si>
    <t>the historical and the projected test year (if applicable).  The capacity should be in terms of</t>
  </si>
  <si>
    <t>the used and useful percentages for the water distribution and wastewater collection systems for</t>
  </si>
  <si>
    <t>Explanation:  Provide all calculations, analyses and governmental requirements used to determine</t>
  </si>
  <si>
    <t>Schedule F-7</t>
  </si>
  <si>
    <t xml:space="preserve">Water Distribution and Wastewater Collection Systems </t>
  </si>
  <si>
    <t>Recap Schedules:  F-5,F-6,F-7</t>
  </si>
  <si>
    <t xml:space="preserve">determine the amount of margin reserve for each portion of used and useful plant.  </t>
  </si>
  <si>
    <t>Explanation:  If a margin reserve is requested, provide all calculations and analyses used to</t>
  </si>
  <si>
    <t>Schedule F-8</t>
  </si>
  <si>
    <t>Margin Reserve Calculations</t>
  </si>
  <si>
    <t>R^2:</t>
  </si>
  <si>
    <t>X Coefficient:</t>
  </si>
  <si>
    <t>Constant:</t>
  </si>
  <si>
    <t>Y</t>
  </si>
  <si>
    <t>X</t>
  </si>
  <si>
    <t>Regression Analysis per Rule 25-30.431(2)(C)</t>
  </si>
  <si>
    <t>Average Growth Through 5-Year Period (Col. 8)</t>
  </si>
  <si>
    <t>Unknown</t>
  </si>
  <si>
    <t>No Readiings</t>
  </si>
  <si>
    <t>Flat Rate</t>
  </si>
  <si>
    <t>Not Available</t>
  </si>
  <si>
    <t>in ERCs</t>
  </si>
  <si>
    <t>(7)/(6)</t>
  </si>
  <si>
    <t>Sold</t>
  </si>
  <si>
    <t>(5)/(4)</t>
  </si>
  <si>
    <t>% Incr.</t>
  </si>
  <si>
    <t>SFR</t>
  </si>
  <si>
    <t>Gallons/</t>
  </si>
  <si>
    <t>Flat Rate SFR Customers</t>
  </si>
  <si>
    <t>the largest customer class should be used as a substitute.</t>
  </si>
  <si>
    <t>five years, including the test year.  If the utility does not have single-family residential (SFR) customers,</t>
  </si>
  <si>
    <t>Explanation:  Provide the following information in order to calculate the average growth in ERCs for the last</t>
  </si>
  <si>
    <t>Schedule F-10</t>
  </si>
  <si>
    <t>Annual Report error - should be negative</t>
  </si>
  <si>
    <t>See above</t>
  </si>
  <si>
    <t>Annual Report Error see S-6(a)</t>
  </si>
  <si>
    <t>Annual Report error - also see  account 190 Accumulated Deferred Income Taxes above.</t>
  </si>
  <si>
    <t>Annual Report error - should be positive number</t>
  </si>
  <si>
    <t>Minor Annual Report error</t>
  </si>
  <si>
    <r>
      <t xml:space="preserve">1.      </t>
    </r>
    <r>
      <rPr>
        <u/>
        <sz val="9"/>
        <rFont val="Calibri"/>
        <family val="2"/>
        <scheme val="minor"/>
      </rPr>
      <t>C4500 Kodiak Truck Upgrade:</t>
    </r>
    <r>
      <rPr>
        <sz val="9"/>
        <rFont val="Calibri"/>
        <family val="2"/>
        <scheme val="minor"/>
      </rPr>
      <t xml:space="preserve"> Modify an existing 10-year old service truck by removing the existing service body, its Venturo Model 12 crane, pipe rack and welding unit; install a properly sized utility body, Venturo Model 25 crane with 20’ extension and 25,000 ft-lb moment rating, outriggers, work lights, safety strobe lights, rooftop beacon, power inverter, and 120V outlet; reinstall welding unit; $40,000.</t>
    </r>
  </si>
  <si>
    <r>
      <t xml:space="preserve">4.      </t>
    </r>
    <r>
      <rPr>
        <u/>
        <sz val="9"/>
        <rFont val="Calibri"/>
        <family val="2"/>
        <scheme val="minor"/>
      </rPr>
      <t>GIS Mapping Services:</t>
    </r>
    <r>
      <rPr>
        <sz val="9"/>
        <rFont val="Calibri"/>
        <family val="2"/>
        <scheme val="minor"/>
      </rPr>
      <t xml:space="preserve"> Develop a standard asset database template and a record drawing specification that will be applied to all Florida systems and asset types; convert all water and sewer facility and system maps to a uniform GIS mapping system format; provide quality control of data throughout the conversion to GIS; $350,000.</t>
    </r>
  </si>
  <si>
    <r>
      <t>6.</t>
    </r>
    <r>
      <rPr>
        <sz val="9"/>
        <rFont val="Times New Roman"/>
        <family val="1"/>
      </rPr>
      <t xml:space="preserve">      </t>
    </r>
    <r>
      <rPr>
        <u/>
        <sz val="9"/>
        <rFont val="Calibri"/>
        <family val="2"/>
      </rPr>
      <t>Longwood – Church Avenue Utility Relocations:</t>
    </r>
    <r>
      <rPr>
        <sz val="9"/>
        <rFont val="Calibri"/>
        <family val="2"/>
      </rPr>
      <t xml:space="preserve"> Design, obtain permits and relocate two sewer force mains situated within the Church Avenue right-of-way in coordination with a City of Longwood road and drainage improvement project; $85,000.</t>
    </r>
  </si>
  <si>
    <r>
      <t>7.</t>
    </r>
    <r>
      <rPr>
        <sz val="9"/>
        <rFont val="Times New Roman"/>
        <family val="1"/>
      </rPr>
      <t xml:space="preserve">      </t>
    </r>
    <r>
      <rPr>
        <u/>
        <sz val="9"/>
        <rFont val="Calibri"/>
        <family val="2"/>
      </rPr>
      <t>Longwood – I&amp;I Study and Remediation:</t>
    </r>
    <r>
      <rPr>
        <sz val="9"/>
        <rFont val="Calibri"/>
        <family val="2"/>
      </rPr>
      <t xml:space="preserve"> Clean and video inspect 30,000 LF of gravity sewer main to identify the locations of significant deficiencies in the collection system. Then install pipe liners or make open cut repairs to fix the deficiencies found. This will reduce the base influent flow to the Wekiva Hunt Club WWTP. The $50,000 study and $450,000 in remediation activities totals $500,000.</t>
    </r>
  </si>
  <si>
    <t>Schedule: B-8   (Revised)</t>
  </si>
  <si>
    <t>Schedule F-6 (Revised)</t>
  </si>
</sst>
</file>

<file path=xl/styles.xml><?xml version="1.0" encoding="utf-8"?>
<styleSheet xmlns="http://schemas.openxmlformats.org/spreadsheetml/2006/main">
  <numFmts count="46">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hh:mm:ss\ AM/PM_)"/>
    <numFmt numFmtId="165" formatCode="hh:mm:ss_)"/>
    <numFmt numFmtId="166" formatCode="#,##0.0000_);\(#,##0.0000\)"/>
    <numFmt numFmtId="167" formatCode="0.0000_)"/>
    <numFmt numFmtId="168" formatCode="_(* #,##0_);_(* \(#,##0\);_(* &quot;-&quot;??_);_(@_)"/>
    <numFmt numFmtId="169" formatCode="_(&quot;$&quot;* #,##0_);_(&quot;$&quot;* \(#,##0\);_(&quot;$&quot;* &quot;-&quot;??_);_(@_)"/>
    <numFmt numFmtId="170" formatCode="mm/dd/yy"/>
    <numFmt numFmtId="171" formatCode="_(* #,##0.00_);_(* \(#,##0.00\);_(* &quot;-&quot;_);_(@_)"/>
    <numFmt numFmtId="172" formatCode="_(* #,##0.000_);_(* \(#,##0.000\);_(* &quot;-&quot;_);_(@_)"/>
    <numFmt numFmtId="173" formatCode="_(* #,##0.0000_);_(* \(#,##0.0000\);_(* &quot;-&quot;_);_(@_)"/>
    <numFmt numFmtId="174" formatCode="#,##0.0_);[Red]\(#,##0.0\)"/>
    <numFmt numFmtId="175" formatCode="0.00_);\(0.00\)"/>
    <numFmt numFmtId="176" formatCode="0_);\(0\)"/>
    <numFmt numFmtId="177" formatCode="0000"/>
    <numFmt numFmtId="178" formatCode="&quot;$&quot;#,##0.0000_);\(&quot;$&quot;#,##0.0000\)"/>
    <numFmt numFmtId="179" formatCode="#########"/>
    <numFmt numFmtId="180" formatCode="&quot;$&quot;#,##0.00"/>
    <numFmt numFmtId="181" formatCode="#,##0.000_);[Red]\(#,##0.000\)"/>
    <numFmt numFmtId="182" formatCode="[$-409]mmm\-yy;@"/>
    <numFmt numFmtId="183" formatCode="0.00000%"/>
    <numFmt numFmtId="184" formatCode="&quot;$&quot;#,##0.000_);\(&quot;$&quot;#,##0.000\)"/>
    <numFmt numFmtId="185" formatCode="&quot;$&quot;#,##0"/>
    <numFmt numFmtId="186" formatCode="[$-409]d\-mmm\-yy;@"/>
    <numFmt numFmtId="187" formatCode="[$-409]mmmm\ d\,\ yyyy;@"/>
    <numFmt numFmtId="188" formatCode="0.0"/>
    <numFmt numFmtId="189" formatCode="[$-409]mmmm\-yy;@"/>
    <numFmt numFmtId="190" formatCode="#,##0.0_);\(#,##0.0\)"/>
    <numFmt numFmtId="191" formatCode="#,##0.000"/>
    <numFmt numFmtId="192" formatCode="##"/>
    <numFmt numFmtId="193" formatCode="mm/yy"/>
    <numFmt numFmtId="194" formatCode="_([$€-2]* #,##0.00_);_([$€-2]* \(#,##0.00\);_([$€-2]* &quot;-&quot;??_)"/>
    <numFmt numFmtId="195" formatCode="#,##0&quot; &quot;;\(#,##0\)"/>
    <numFmt numFmtId="196" formatCode="mm/dd/yy;@"/>
    <numFmt numFmtId="197" formatCode="mm/dd/yyyy"/>
    <numFmt numFmtId="198" formatCode="_(* #,##0.00000_);_(* \(#,##0.00000\);_(* &quot;-&quot;??_);_(@_)"/>
    <numFmt numFmtId="199" formatCode="#,##0.000_);\(#,##0.000\)"/>
    <numFmt numFmtId="200" formatCode="0.000"/>
    <numFmt numFmtId="201" formatCode="#,##0.000_);\(#,##0.00\)"/>
    <numFmt numFmtId="202" formatCode="_(* #,##0.0_);_(* \(#,##0.0\);_(* &quot;-&quot;_);_(@_)"/>
  </numFmts>
  <fonts count="127">
    <font>
      <sz val="10"/>
      <name val="Garmond (W1)"/>
    </font>
    <font>
      <sz val="11"/>
      <color theme="1"/>
      <name val="Calibri"/>
      <family val="2"/>
      <scheme val="minor"/>
    </font>
    <font>
      <sz val="11"/>
      <color theme="1"/>
      <name val="Calibri"/>
      <family val="2"/>
      <scheme val="minor"/>
    </font>
    <font>
      <sz val="10"/>
      <name val="Arial"/>
      <family val="2"/>
    </font>
    <font>
      <sz val="10"/>
      <name val="Arial"/>
      <family val="2"/>
    </font>
    <font>
      <sz val="10"/>
      <color indexed="12"/>
      <name val="Courier"/>
      <family val="3"/>
    </font>
    <font>
      <b/>
      <sz val="18"/>
      <name val="Garmond (W1)"/>
      <family val="1"/>
    </font>
    <font>
      <b/>
      <sz val="32"/>
      <name val="Garmond (W1)"/>
      <family val="1"/>
    </font>
    <font>
      <b/>
      <sz val="32"/>
      <color indexed="12"/>
      <name val="Garmond (W1)"/>
      <family val="1"/>
    </font>
    <font>
      <sz val="24"/>
      <name val="Garmond (W1)"/>
      <family val="1"/>
    </font>
    <font>
      <b/>
      <sz val="14"/>
      <name val="Garmond (W1)"/>
      <family val="1"/>
    </font>
    <font>
      <sz val="8"/>
      <name val="Garmond (W1)"/>
      <family val="1"/>
    </font>
    <font>
      <b/>
      <sz val="10"/>
      <name val="Garmond (W1)"/>
      <family val="1"/>
    </font>
    <font>
      <u/>
      <sz val="10"/>
      <name val="Garmond (W1)"/>
    </font>
    <font>
      <b/>
      <sz val="10"/>
      <name val="Garmond (W1)"/>
    </font>
    <font>
      <sz val="10"/>
      <name val="Arial"/>
      <family val="2"/>
    </font>
    <font>
      <sz val="10"/>
      <color indexed="12"/>
      <name val="Arial"/>
      <family val="2"/>
    </font>
    <font>
      <b/>
      <sz val="10"/>
      <name val="Arial"/>
      <family val="2"/>
    </font>
    <font>
      <sz val="9"/>
      <name val="Arial"/>
      <family val="2"/>
    </font>
    <font>
      <b/>
      <u val="singleAccounting"/>
      <sz val="10"/>
      <name val="Arial"/>
      <family val="2"/>
    </font>
    <font>
      <b/>
      <sz val="8"/>
      <name val="Arial"/>
      <family val="2"/>
    </font>
    <font>
      <sz val="8"/>
      <name val="Arial"/>
      <family val="2"/>
    </font>
    <font>
      <b/>
      <u/>
      <sz val="10"/>
      <name val="Arial"/>
      <family val="2"/>
    </font>
    <font>
      <sz val="10"/>
      <name val="Garmond (W1)"/>
    </font>
    <font>
      <b/>
      <sz val="12"/>
      <name val="Garmond (W1)"/>
    </font>
    <font>
      <sz val="12"/>
      <name val="Garmond (W1)"/>
    </font>
    <font>
      <b/>
      <sz val="48"/>
      <name val="Garmond (W1)"/>
    </font>
    <font>
      <u/>
      <sz val="8"/>
      <name val="Arial"/>
      <family val="2"/>
    </font>
    <font>
      <sz val="8"/>
      <name val="Garmond (W1)"/>
    </font>
    <font>
      <b/>
      <u/>
      <sz val="8"/>
      <name val="Arial"/>
      <family val="2"/>
    </font>
    <font>
      <b/>
      <sz val="22"/>
      <name val="Garmond (W1)"/>
    </font>
    <font>
      <sz val="22"/>
      <name val="Garmond (W1)"/>
    </font>
    <font>
      <b/>
      <u/>
      <sz val="20"/>
      <name val="Garmond (W1)"/>
    </font>
    <font>
      <sz val="9"/>
      <name val="Garmond (W1)"/>
    </font>
    <font>
      <sz val="10"/>
      <color indexed="8"/>
      <name val="Arial"/>
      <family val="2"/>
    </font>
    <font>
      <sz val="11"/>
      <name val="Times New Roman"/>
      <family val="1"/>
    </font>
    <font>
      <sz val="10"/>
      <name val="Bookman Old Style"/>
      <family val="1"/>
    </font>
    <font>
      <sz val="10"/>
      <name val="Geneva"/>
    </font>
    <font>
      <b/>
      <sz val="20"/>
      <name val="Garmond (W1)"/>
      <family val="1"/>
    </font>
    <font>
      <sz val="10"/>
      <name val="Courier"/>
      <family val="3"/>
    </font>
    <font>
      <sz val="8"/>
      <name val="Arial"/>
      <family val="2"/>
    </font>
    <font>
      <b/>
      <sz val="9"/>
      <name val="Calibri"/>
      <family val="2"/>
    </font>
    <font>
      <sz val="9"/>
      <name val="Calibri"/>
      <family val="2"/>
    </font>
    <font>
      <b/>
      <sz val="10"/>
      <name val="Calibri"/>
      <family val="2"/>
    </font>
    <font>
      <b/>
      <sz val="8"/>
      <name val="Calibri"/>
      <family val="2"/>
    </font>
    <font>
      <b/>
      <u val="singleAccounting"/>
      <sz val="9"/>
      <name val="Calibri"/>
      <family val="2"/>
    </font>
    <font>
      <sz val="10"/>
      <name val="Calibri"/>
      <family val="2"/>
    </font>
    <font>
      <u/>
      <sz val="9"/>
      <name val="Calibri"/>
      <family val="2"/>
    </font>
    <font>
      <b/>
      <u/>
      <sz val="9"/>
      <name val="Calibri"/>
      <family val="2"/>
    </font>
    <font>
      <sz val="9"/>
      <color indexed="12"/>
      <name val="Calibri"/>
      <family val="2"/>
    </font>
    <font>
      <sz val="8"/>
      <name val="Calibri"/>
      <family val="2"/>
    </font>
    <font>
      <b/>
      <sz val="9"/>
      <color indexed="12"/>
      <name val="Calibri"/>
      <family val="2"/>
    </font>
    <font>
      <u val="doubleAccounting"/>
      <sz val="9"/>
      <name val="Calibri"/>
      <family val="2"/>
    </font>
    <font>
      <u val="singleAccounting"/>
      <sz val="9"/>
      <name val="Calibri"/>
      <family val="2"/>
    </font>
    <font>
      <b/>
      <sz val="9"/>
      <color indexed="8"/>
      <name val="Calibri"/>
      <family val="2"/>
    </font>
    <font>
      <sz val="9"/>
      <color indexed="8"/>
      <name val="Calibri"/>
      <family val="2"/>
    </font>
    <font>
      <sz val="9"/>
      <color indexed="10"/>
      <name val="Calibri"/>
      <family val="2"/>
    </font>
    <font>
      <sz val="10"/>
      <name val="Courier"/>
      <family val="3"/>
    </font>
    <font>
      <b/>
      <i/>
      <sz val="8"/>
      <name val="Arial"/>
      <family val="2"/>
    </font>
    <font>
      <b/>
      <i/>
      <sz val="10"/>
      <name val="Arial"/>
      <family val="2"/>
    </font>
    <font>
      <b/>
      <sz val="12"/>
      <name val="Calibri"/>
      <family val="2"/>
    </font>
    <font>
      <sz val="10"/>
      <color indexed="12"/>
      <name val="Calibri"/>
      <family val="2"/>
    </font>
    <font>
      <vertAlign val="superscript"/>
      <sz val="9"/>
      <name val="Calibri"/>
      <family val="2"/>
    </font>
    <font>
      <sz val="11"/>
      <color theme="1"/>
      <name val="Calibri"/>
      <family val="2"/>
      <scheme val="minor"/>
    </font>
    <font>
      <b/>
      <sz val="10"/>
      <name val="Bookman Old Style"/>
      <family val="1"/>
    </font>
    <font>
      <sz val="9"/>
      <name val="Calibri"/>
      <family val="2"/>
      <scheme val="minor"/>
    </font>
    <font>
      <b/>
      <sz val="9"/>
      <name val="Calibri"/>
      <family val="2"/>
      <scheme val="minor"/>
    </font>
    <font>
      <sz val="10"/>
      <name val="Calibri"/>
      <family val="2"/>
      <scheme val="minor"/>
    </font>
    <font>
      <sz val="12"/>
      <name val="Arial"/>
      <family val="2"/>
    </font>
    <font>
      <b/>
      <sz val="10"/>
      <name val="Calibri"/>
      <family val="2"/>
      <scheme val="minor"/>
    </font>
    <font>
      <u/>
      <sz val="9"/>
      <name val="Calibri"/>
      <family val="2"/>
      <scheme val="minor"/>
    </font>
    <font>
      <b/>
      <sz val="9"/>
      <color indexed="12"/>
      <name val="Calibri"/>
      <family val="2"/>
      <scheme val="minor"/>
    </font>
    <font>
      <u val="doubleAccounting"/>
      <sz val="9"/>
      <name val="Calibri"/>
      <family val="2"/>
      <scheme val="minor"/>
    </font>
    <font>
      <sz val="9"/>
      <color indexed="12"/>
      <name val="Calibri"/>
      <family val="2"/>
      <scheme val="minor"/>
    </font>
    <font>
      <sz val="8"/>
      <name val="Calibri"/>
      <family val="2"/>
      <scheme val="minor"/>
    </font>
    <font>
      <u/>
      <sz val="8"/>
      <name val="Calibri"/>
      <family val="2"/>
    </font>
    <font>
      <sz val="9"/>
      <color theme="1"/>
      <name val="Calibri"/>
      <family val="2"/>
      <scheme val="minor"/>
    </font>
    <font>
      <b/>
      <u val="singleAccounting"/>
      <sz val="9"/>
      <name val="Calibri"/>
      <family val="2"/>
      <scheme val="minor"/>
    </font>
    <font>
      <u val="singleAccounting"/>
      <sz val="9"/>
      <name val="Calibri"/>
      <family val="2"/>
      <scheme val="minor"/>
    </font>
    <font>
      <sz val="9"/>
      <color theme="1"/>
      <name val="Calibri"/>
      <family val="2"/>
    </font>
    <font>
      <vertAlign val="superscript"/>
      <sz val="9"/>
      <name val="Calibri"/>
      <family val="2"/>
      <scheme val="minor"/>
    </font>
    <font>
      <sz val="10"/>
      <name val="Geneva"/>
      <family val="2"/>
    </font>
    <font>
      <sz val="11"/>
      <color indexed="8"/>
      <name val="Calibri"/>
      <family val="2"/>
    </font>
    <font>
      <sz val="11"/>
      <color theme="1"/>
      <name val="Georgia"/>
      <family val="2"/>
    </font>
    <font>
      <sz val="9"/>
      <color theme="1"/>
      <name val="Georgia"/>
      <family val="2"/>
    </font>
    <font>
      <sz val="10"/>
      <color theme="1"/>
      <name val="Arial"/>
      <family val="2"/>
    </font>
    <font>
      <sz val="11"/>
      <name val="Calibri"/>
      <family val="2"/>
    </font>
    <font>
      <sz val="9"/>
      <color rgb="FFFF0000"/>
      <name val="Calibri"/>
      <family val="2"/>
      <scheme val="minor"/>
    </font>
    <font>
      <sz val="9"/>
      <color theme="0"/>
      <name val="Georgia"/>
      <family val="2"/>
    </font>
    <font>
      <sz val="9"/>
      <color rgb="FF9C0006"/>
      <name val="Georgia"/>
      <family val="2"/>
    </font>
    <font>
      <b/>
      <sz val="9"/>
      <color rgb="FFFA7D00"/>
      <name val="Georgia"/>
      <family val="2"/>
    </font>
    <font>
      <b/>
      <sz val="9"/>
      <color theme="0"/>
      <name val="Georgia"/>
      <family val="2"/>
    </font>
    <font>
      <i/>
      <sz val="9"/>
      <color rgb="FF7F7F7F"/>
      <name val="Georgia"/>
      <family val="2"/>
    </font>
    <font>
      <sz val="9"/>
      <color rgb="FF006100"/>
      <name val="Georgia"/>
      <family val="2"/>
    </font>
    <font>
      <b/>
      <sz val="15"/>
      <color theme="3"/>
      <name val="Georgia"/>
      <family val="2"/>
    </font>
    <font>
      <b/>
      <sz val="13"/>
      <color theme="3"/>
      <name val="Georgia"/>
      <family val="2"/>
    </font>
    <font>
      <b/>
      <sz val="11"/>
      <color theme="3"/>
      <name val="Georgia"/>
      <family val="2"/>
    </font>
    <font>
      <sz val="9"/>
      <color rgb="FF3F3F76"/>
      <name val="Georgia"/>
      <family val="2"/>
    </font>
    <font>
      <sz val="9"/>
      <color rgb="FFFA7D00"/>
      <name val="Georgia"/>
      <family val="2"/>
    </font>
    <font>
      <sz val="9"/>
      <color rgb="FF9C6500"/>
      <name val="Georgia"/>
      <family val="2"/>
    </font>
    <font>
      <b/>
      <sz val="9"/>
      <color rgb="FF3F3F3F"/>
      <name val="Georgia"/>
      <family val="2"/>
    </font>
    <font>
      <b/>
      <sz val="9"/>
      <color theme="1"/>
      <name val="Georgia"/>
      <family val="2"/>
    </font>
    <font>
      <sz val="9"/>
      <color rgb="FFFF0000"/>
      <name val="Georgia"/>
      <family val="2"/>
    </font>
    <font>
      <b/>
      <sz val="9"/>
      <color theme="1"/>
      <name val="Calibri"/>
      <family val="2"/>
      <scheme val="minor"/>
    </font>
    <font>
      <b/>
      <sz val="10"/>
      <name val="Times New Roman"/>
      <family val="1"/>
    </font>
    <font>
      <b/>
      <u val="singleAccounting"/>
      <sz val="10"/>
      <name val="Times New Roman"/>
      <family val="1"/>
    </font>
    <font>
      <sz val="10"/>
      <name val="Times New Roman"/>
      <family val="1"/>
    </font>
    <font>
      <u val="double"/>
      <sz val="9"/>
      <name val="Calibri"/>
      <family val="2"/>
    </font>
    <font>
      <sz val="10"/>
      <name val="Times"/>
      <family val="1"/>
    </font>
    <font>
      <b/>
      <u val="singleAccounting"/>
      <sz val="9"/>
      <color indexed="8"/>
      <name val="Calibri"/>
      <family val="2"/>
    </font>
    <font>
      <sz val="9"/>
      <color indexed="8"/>
      <name val="Arial"/>
      <family val="2"/>
    </font>
    <font>
      <sz val="9"/>
      <color indexed="8"/>
      <name val="Calibri"/>
      <family val="2"/>
      <scheme val="minor"/>
    </font>
    <font>
      <sz val="14"/>
      <name val="Garmond (W1)"/>
      <family val="1"/>
    </font>
    <font>
      <b/>
      <sz val="18"/>
      <name val="Garmond (W1)"/>
    </font>
    <font>
      <b/>
      <sz val="10"/>
      <name val="Courier"/>
      <family val="3"/>
    </font>
    <font>
      <b/>
      <sz val="18"/>
      <name val="Courier"/>
      <family val="3"/>
    </font>
    <font>
      <sz val="12"/>
      <name val="Courier"/>
      <family val="3"/>
    </font>
    <font>
      <b/>
      <sz val="18"/>
      <name val="Courier New"/>
      <family val="3"/>
    </font>
    <font>
      <b/>
      <sz val="12"/>
      <name val="Times New Roman"/>
      <family val="1"/>
    </font>
    <font>
      <b/>
      <u val="doubleAccounting"/>
      <sz val="10"/>
      <name val="Times New Roman"/>
      <family val="1"/>
    </font>
    <font>
      <b/>
      <u/>
      <sz val="10"/>
      <name val="Times New Roman"/>
      <family val="1"/>
    </font>
    <font>
      <sz val="12"/>
      <name val="Times New Roman"/>
      <family val="1"/>
    </font>
    <font>
      <sz val="9"/>
      <name val="Times New Roman"/>
      <family val="1"/>
    </font>
    <font>
      <b/>
      <sz val="11"/>
      <name val="Calibri"/>
      <family val="2"/>
    </font>
    <font>
      <strike/>
      <sz val="11"/>
      <name val="Calibri"/>
      <family val="2"/>
    </font>
    <font>
      <b/>
      <sz val="9"/>
      <name val="Arial"/>
      <family val="2"/>
    </font>
    <font>
      <sz val="8"/>
      <color theme="1"/>
      <name val="Calibri"/>
      <family val="2"/>
      <scheme val="minor"/>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59">
    <border>
      <left/>
      <right/>
      <top/>
      <bottom/>
      <diagonal/>
    </border>
    <border>
      <left/>
      <right/>
      <top/>
      <bottom style="medium">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8"/>
      </top>
      <bottom/>
      <diagonal/>
    </border>
    <border>
      <left/>
      <right/>
      <top style="thin">
        <color indexed="8"/>
      </top>
      <bottom style="thin">
        <color indexed="8"/>
      </bottom>
      <diagonal/>
    </border>
    <border>
      <left/>
      <right/>
      <top style="thin">
        <color indexed="8"/>
      </top>
      <bottom style="double">
        <color indexed="8"/>
      </bottom>
      <diagonal/>
    </border>
    <border>
      <left/>
      <right/>
      <top style="medium">
        <color indexed="8"/>
      </top>
      <bottom style="thin">
        <color indexed="8"/>
      </bottom>
      <diagonal/>
    </border>
    <border>
      <left/>
      <right/>
      <top/>
      <bottom style="double">
        <color indexed="64"/>
      </bottom>
      <diagonal/>
    </border>
    <border>
      <left/>
      <right/>
      <top style="thin">
        <color indexed="64"/>
      </top>
      <bottom style="double">
        <color indexed="64"/>
      </bottom>
      <diagonal/>
    </border>
    <border>
      <left/>
      <right/>
      <top style="thin">
        <color indexed="8"/>
      </top>
      <bottom/>
      <diagonal/>
    </border>
    <border>
      <left/>
      <right/>
      <top style="mediumDashed">
        <color indexed="8"/>
      </top>
      <bottom/>
      <diagonal/>
    </border>
    <border>
      <left/>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top/>
      <bottom style="thin">
        <color auto="1"/>
      </bottom>
      <diagonal/>
    </border>
    <border>
      <left/>
      <right/>
      <top/>
      <bottom style="double">
        <color auto="1"/>
      </bottom>
      <diagonal/>
    </border>
    <border>
      <left/>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uble">
        <color indexed="8"/>
      </bottom>
      <diagonal/>
    </border>
    <border>
      <left/>
      <right/>
      <top/>
      <bottom style="medium">
        <color auto="1"/>
      </bottom>
      <diagonal/>
    </border>
    <border>
      <left/>
      <right/>
      <top style="medium">
        <color auto="1"/>
      </top>
      <bottom/>
      <diagonal/>
    </border>
    <border>
      <left/>
      <right/>
      <top/>
      <bottom style="thin">
        <color indexed="8"/>
      </bottom>
      <diagonal/>
    </border>
    <border>
      <left/>
      <right/>
      <top/>
      <bottom style="thin">
        <color indexed="64"/>
      </bottom>
      <diagonal/>
    </border>
    <border>
      <left/>
      <right/>
      <top style="medium">
        <color auto="1"/>
      </top>
      <bottom/>
      <diagonal/>
    </border>
    <border>
      <left/>
      <right/>
      <top style="medium">
        <color indexed="8"/>
      </top>
      <bottom/>
      <diagonal/>
    </border>
    <border>
      <left/>
      <right/>
      <top/>
      <bottom style="thin">
        <color theme="1"/>
      </bottom>
      <diagonal/>
    </border>
    <border>
      <left/>
      <right/>
      <top/>
      <bottom style="double">
        <color indexed="64"/>
      </bottom>
      <diagonal/>
    </border>
    <border>
      <left/>
      <right/>
      <top style="medium">
        <color indexed="64"/>
      </top>
      <bottom/>
      <diagonal/>
    </border>
    <border>
      <left/>
      <right/>
      <top style="dashed">
        <color theme="1"/>
      </top>
      <bottom/>
      <diagonal/>
    </border>
    <border>
      <left/>
      <right/>
      <top style="thin">
        <color theme="1"/>
      </top>
      <bottom/>
      <diagonal/>
    </border>
    <border>
      <left/>
      <right/>
      <top style="medium">
        <color indexed="8"/>
      </top>
      <bottom style="thin">
        <color indexed="8"/>
      </bottom>
      <diagonal/>
    </border>
    <border>
      <left/>
      <right/>
      <top/>
      <bottom style="medium">
        <color theme="1"/>
      </bottom>
      <diagonal/>
    </border>
    <border>
      <left/>
      <right/>
      <top/>
      <bottom style="medium">
        <color theme="1" tint="0.499984740745262"/>
      </bottom>
      <diagonal/>
    </border>
    <border>
      <left/>
      <right/>
      <top/>
      <bottom style="double">
        <color theme="1"/>
      </bottom>
      <diagonal/>
    </border>
    <border>
      <left/>
      <right/>
      <top style="thin">
        <color theme="1" tint="0.14996795556505021"/>
      </top>
      <bottom style="double">
        <color theme="1" tint="0.14996795556505021"/>
      </bottom>
      <diagonal/>
    </border>
    <border>
      <left/>
      <right/>
      <top/>
      <bottom style="thin">
        <color rgb="FF9CC3E6"/>
      </bottom>
      <diagonal/>
    </border>
    <border>
      <left/>
      <right/>
      <top style="thin">
        <color rgb="FF9CC3E6"/>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uble">
        <color indexed="8"/>
      </bottom>
      <diagonal/>
    </border>
  </borders>
  <cellStyleXfs count="851">
    <xf numFmtId="0" fontId="0" fillId="0" borderId="0"/>
    <xf numFmtId="179" fontId="36" fillId="0" borderId="0"/>
    <xf numFmtId="41" fontId="12" fillId="0" borderId="0" applyFont="0" applyAlignment="0">
      <alignment horizontal="centerContinuous"/>
    </xf>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2" fillId="0" borderId="0" applyFont="0" applyAlignment="0">
      <alignment horizontal="centerContinuous"/>
    </xf>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4" fontId="37" fillId="0" borderId="0"/>
    <xf numFmtId="0" fontId="15" fillId="0" borderId="0"/>
    <xf numFmtId="0" fontId="63" fillId="0" borderId="0"/>
    <xf numFmtId="0" fontId="3" fillId="0" borderId="0"/>
    <xf numFmtId="0" fontId="2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9" fillId="0" borderId="0"/>
    <xf numFmtId="0" fontId="57" fillId="0" borderId="0"/>
    <xf numFmtId="9" fontId="4" fillId="0" borderId="0" applyFont="0" applyFill="0" applyBorder="0" applyAlignment="0" applyProtection="0"/>
    <xf numFmtId="9" fontId="15" fillId="0" borderId="0" applyFont="0" applyFill="0" applyBorder="0" applyAlignment="0" applyProtection="0"/>
    <xf numFmtId="0" fontId="3" fillId="0" borderId="0"/>
    <xf numFmtId="44" fontId="3" fillId="0" borderId="0" applyFont="0" applyFill="0" applyBorder="0" applyAlignment="0" applyProtection="0"/>
    <xf numFmtId="37" fontId="36" fillId="0" borderId="0"/>
    <xf numFmtId="43" fontId="63" fillId="0" borderId="0" applyFont="0" applyFill="0" applyBorder="0" applyAlignment="0" applyProtection="0"/>
    <xf numFmtId="0" fontId="68" fillId="0" borderId="0"/>
    <xf numFmtId="0" fontId="23" fillId="0" borderId="0"/>
    <xf numFmtId="42" fontId="12" fillId="0" borderId="0" applyFont="0" applyAlignment="0">
      <alignment horizontal="centerContinuous"/>
    </xf>
    <xf numFmtId="9" fontId="2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3" fillId="0" borderId="0"/>
    <xf numFmtId="0" fontId="3" fillId="0" borderId="0"/>
    <xf numFmtId="41" fontId="12" fillId="0" borderId="0" applyFont="0" applyAlignment="0">
      <alignment horizontal="centerContinuous"/>
    </xf>
    <xf numFmtId="43" fontId="3" fillId="0" borderId="0" applyFont="0" applyFill="0" applyBorder="0" applyAlignment="0" applyProtection="0"/>
    <xf numFmtId="0" fontId="37" fillId="0" borderId="0"/>
    <xf numFmtId="0" fontId="3" fillId="0" borderId="0"/>
    <xf numFmtId="0" fontId="23" fillId="0" borderId="0"/>
    <xf numFmtId="41" fontId="12" fillId="0" borderId="0" applyFont="0" applyAlignment="0">
      <alignment horizontal="centerContinuous"/>
    </xf>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9" fontId="36" fillId="0" borderId="0"/>
    <xf numFmtId="192" fontId="81" fillId="0" borderId="0" applyFont="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82" fillId="0" borderId="0" applyFont="0" applyFill="0" applyBorder="0" applyAlignment="0" applyProtection="0"/>
    <xf numFmtId="43" fontId="63"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63" fillId="0" borderId="0" applyFont="0" applyFill="0" applyBorder="0" applyAlignment="0" applyProtection="0"/>
    <xf numFmtId="43" fontId="83" fillId="0" borderId="0" applyFont="0" applyFill="0" applyBorder="0" applyAlignment="0" applyProtection="0"/>
    <xf numFmtId="43" fontId="84"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12" fillId="0" borderId="0" applyFont="0" applyAlignment="0">
      <alignment horizontal="centerContinuous"/>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12" fillId="0" borderId="0" applyFont="0" applyAlignment="0">
      <alignment horizontal="centerContinuous"/>
    </xf>
    <xf numFmtId="40" fontId="37"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8" fontId="3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12" fillId="0" borderId="0" applyFont="0" applyAlignment="0">
      <alignment horizontal="centerContinuous"/>
    </xf>
    <xf numFmtId="44" fontId="34" fillId="0" borderId="0" applyFont="0" applyFill="0" applyBorder="0" applyAlignment="0" applyProtection="0"/>
    <xf numFmtId="44" fontId="3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8" fontId="37" fillId="0" borderId="0" applyFont="0" applyFill="0" applyBorder="0" applyAlignment="0" applyProtection="0"/>
    <xf numFmtId="42" fontId="12" fillId="0" borderId="0" applyFont="0" applyAlignment="0">
      <alignment horizontal="centerContinuous"/>
    </xf>
    <xf numFmtId="44" fontId="3" fillId="0" borderId="0" applyFont="0" applyFill="0" applyBorder="0" applyAlignment="0" applyProtection="0"/>
    <xf numFmtId="44" fontId="85" fillId="0" borderId="0" applyFont="0" applyFill="0" applyBorder="0" applyAlignment="0" applyProtection="0"/>
    <xf numFmtId="8" fontId="37" fillId="0" borderId="0" applyFont="0" applyFill="0" applyBorder="0" applyAlignment="0" applyProtection="0"/>
    <xf numFmtId="193" fontId="36" fillId="0" borderId="0" applyFont="0" applyAlignment="0"/>
    <xf numFmtId="194" fontId="39" fillId="0" borderId="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0" fontId="85" fillId="0" borderId="0"/>
    <xf numFmtId="0" fontId="63" fillId="0" borderId="0"/>
    <xf numFmtId="0" fontId="63" fillId="0" borderId="0"/>
    <xf numFmtId="0" fontId="63" fillId="0" borderId="0"/>
    <xf numFmtId="0" fontId="85" fillId="0" borderId="0"/>
    <xf numFmtId="0" fontId="37" fillId="0" borderId="0"/>
    <xf numFmtId="0" fontId="37" fillId="0" borderId="0"/>
    <xf numFmtId="0" fontId="85" fillId="0" borderId="0"/>
    <xf numFmtId="0" fontId="23" fillId="0" borderId="0" applyProtection="0"/>
    <xf numFmtId="0" fontId="83" fillId="0" borderId="0"/>
    <xf numFmtId="0" fontId="84" fillId="0" borderId="0"/>
    <xf numFmtId="0" fontId="39" fillId="0" borderId="0"/>
    <xf numFmtId="0" fontId="85" fillId="0" borderId="0"/>
    <xf numFmtId="0" fontId="3" fillId="0" borderId="0"/>
    <xf numFmtId="0" fontId="85" fillId="0" borderId="0"/>
    <xf numFmtId="0" fontId="3" fillId="0" borderId="0"/>
    <xf numFmtId="0" fontId="3" fillId="0" borderId="0"/>
    <xf numFmtId="0" fontId="63" fillId="0" borderId="0"/>
    <xf numFmtId="0" fontId="3" fillId="0" borderId="0"/>
    <xf numFmtId="0" fontId="3" fillId="0" borderId="0"/>
    <xf numFmtId="0" fontId="3" fillId="0" borderId="0"/>
    <xf numFmtId="0" fontId="3" fillId="0" borderId="0"/>
    <xf numFmtId="0" fontId="3" fillId="0" borderId="0"/>
    <xf numFmtId="0" fontId="63" fillId="0" borderId="0"/>
    <xf numFmtId="0" fontId="23" fillId="0" borderId="0"/>
    <xf numFmtId="0" fontId="3"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39" fillId="0" borderId="0" applyFont="0" applyFill="0" applyBorder="0" applyAlignment="0" applyProtection="0"/>
    <xf numFmtId="0" fontId="3" fillId="0" borderId="0"/>
    <xf numFmtId="0" fontId="23" fillId="0" borderId="0"/>
    <xf numFmtId="0" fontId="3" fillId="0" borderId="0"/>
    <xf numFmtId="0" fontId="3" fillId="0" borderId="0"/>
    <xf numFmtId="0" fontId="84" fillId="11" borderId="0" applyNumberFormat="0" applyBorder="0" applyAlignment="0" applyProtection="0"/>
    <xf numFmtId="0" fontId="84" fillId="15" borderId="0" applyNumberFormat="0" applyBorder="0" applyAlignment="0" applyProtection="0"/>
    <xf numFmtId="0" fontId="84" fillId="19" borderId="0" applyNumberFormat="0" applyBorder="0" applyAlignment="0" applyProtection="0"/>
    <xf numFmtId="0" fontId="84" fillId="23" borderId="0" applyNumberFormat="0" applyBorder="0" applyAlignment="0" applyProtection="0"/>
    <xf numFmtId="0" fontId="84" fillId="27" borderId="0" applyNumberFormat="0" applyBorder="0" applyAlignment="0" applyProtection="0"/>
    <xf numFmtId="0" fontId="84" fillId="31" borderId="0" applyNumberFormat="0" applyBorder="0" applyAlignment="0" applyProtection="0"/>
    <xf numFmtId="0" fontId="84" fillId="12" borderId="0" applyNumberFormat="0" applyBorder="0" applyAlignment="0" applyProtection="0"/>
    <xf numFmtId="0" fontId="84" fillId="16" borderId="0" applyNumberFormat="0" applyBorder="0" applyAlignment="0" applyProtection="0"/>
    <xf numFmtId="0" fontId="84" fillId="20" borderId="0" applyNumberFormat="0" applyBorder="0" applyAlignment="0" applyProtection="0"/>
    <xf numFmtId="0" fontId="84" fillId="24" borderId="0" applyNumberFormat="0" applyBorder="0" applyAlignment="0" applyProtection="0"/>
    <xf numFmtId="0" fontId="84" fillId="28" borderId="0" applyNumberFormat="0" applyBorder="0" applyAlignment="0" applyProtection="0"/>
    <xf numFmtId="0" fontId="84" fillId="32" borderId="0" applyNumberFormat="0" applyBorder="0" applyAlignment="0" applyProtection="0"/>
    <xf numFmtId="0" fontId="88" fillId="13" borderId="0" applyNumberFormat="0" applyBorder="0" applyAlignment="0" applyProtection="0"/>
    <xf numFmtId="0" fontId="88" fillId="17" borderId="0" applyNumberFormat="0" applyBorder="0" applyAlignment="0" applyProtection="0"/>
    <xf numFmtId="0" fontId="88" fillId="21" borderId="0" applyNumberFormat="0" applyBorder="0" applyAlignment="0" applyProtection="0"/>
    <xf numFmtId="0" fontId="88" fillId="25" borderId="0" applyNumberFormat="0" applyBorder="0" applyAlignment="0" applyProtection="0"/>
    <xf numFmtId="0" fontId="88" fillId="29" borderId="0" applyNumberFormat="0" applyBorder="0" applyAlignment="0" applyProtection="0"/>
    <xf numFmtId="0" fontId="88" fillId="33" borderId="0" applyNumberFormat="0" applyBorder="0" applyAlignment="0" applyProtection="0"/>
    <xf numFmtId="0" fontId="88" fillId="10" borderId="0" applyNumberFormat="0" applyBorder="0" applyAlignment="0" applyProtection="0"/>
    <xf numFmtId="0" fontId="88" fillId="14" borderId="0" applyNumberFormat="0" applyBorder="0" applyAlignment="0" applyProtection="0"/>
    <xf numFmtId="0" fontId="88" fillId="18" borderId="0" applyNumberFormat="0" applyBorder="0" applyAlignment="0" applyProtection="0"/>
    <xf numFmtId="0" fontId="88" fillId="22" borderId="0" applyNumberFormat="0" applyBorder="0" applyAlignment="0" applyProtection="0"/>
    <xf numFmtId="0" fontId="88" fillId="26" borderId="0" applyNumberFormat="0" applyBorder="0" applyAlignment="0" applyProtection="0"/>
    <xf numFmtId="0" fontId="88" fillId="30" borderId="0" applyNumberFormat="0" applyBorder="0" applyAlignment="0" applyProtection="0"/>
    <xf numFmtId="0" fontId="89" fillId="4" borderId="0" applyNumberFormat="0" applyBorder="0" applyAlignment="0" applyProtection="0"/>
    <xf numFmtId="0" fontId="90" fillId="7" borderId="49" applyNumberFormat="0" applyAlignment="0" applyProtection="0"/>
    <xf numFmtId="0" fontId="91" fillId="8" borderId="52" applyNumberFormat="0" applyAlignment="0" applyProtection="0"/>
    <xf numFmtId="4"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1" fontId="12" fillId="0" borderId="0" applyFont="0" applyAlignment="0">
      <alignment horizontal="centerContinuous"/>
    </xf>
    <xf numFmtId="43" fontId="2" fillId="0" borderId="0" applyFont="0" applyFill="0" applyBorder="0" applyAlignment="0" applyProtection="0"/>
    <xf numFmtId="43" fontId="2" fillId="0" borderId="0" applyFont="0" applyFill="0" applyBorder="0" applyAlignment="0" applyProtection="0"/>
    <xf numFmtId="41" fontId="12" fillId="0" borderId="0" applyFont="0" applyAlignment="0">
      <alignment horizontal="centerContinuous"/>
    </xf>
    <xf numFmtId="41" fontId="12" fillId="0" borderId="0" applyFont="0" applyAlignment="0">
      <alignment horizontal="centerContinuous"/>
    </xf>
    <xf numFmtId="44" fontId="2" fillId="0" borderId="0" applyFont="0" applyFill="0" applyBorder="0" applyAlignment="0" applyProtection="0"/>
    <xf numFmtId="44" fontId="3" fillId="0" borderId="0" applyFont="0" applyFill="0" applyBorder="0" applyAlignment="0" applyProtection="0"/>
    <xf numFmtId="42" fontId="12" fillId="0" borderId="0" applyFont="0" applyAlignment="0">
      <alignment horizontal="centerContinuous"/>
    </xf>
    <xf numFmtId="8" fontId="37" fillId="0" borderId="0" applyFont="0" applyFill="0" applyBorder="0" applyAlignment="0" applyProtection="0"/>
    <xf numFmtId="14" fontId="81" fillId="0" borderId="0"/>
    <xf numFmtId="0" fontId="92" fillId="0" borderId="0" applyNumberFormat="0" applyFill="0" applyBorder="0" applyAlignment="0" applyProtection="0"/>
    <xf numFmtId="0" fontId="93" fillId="3" borderId="0" applyNumberFormat="0" applyBorder="0" applyAlignment="0" applyProtection="0"/>
    <xf numFmtId="0" fontId="94" fillId="0" borderId="46" applyNumberFormat="0" applyFill="0" applyAlignment="0" applyProtection="0"/>
    <xf numFmtId="0" fontId="95" fillId="0" borderId="47" applyNumberFormat="0" applyFill="0" applyAlignment="0" applyProtection="0"/>
    <xf numFmtId="0" fontId="96" fillId="0" borderId="48" applyNumberFormat="0" applyFill="0" applyAlignment="0" applyProtection="0"/>
    <xf numFmtId="0" fontId="96" fillId="0" borderId="0" applyNumberFormat="0" applyFill="0" applyBorder="0" applyAlignment="0" applyProtection="0"/>
    <xf numFmtId="0" fontId="97" fillId="6" borderId="49" applyNumberFormat="0" applyAlignment="0" applyProtection="0"/>
    <xf numFmtId="0" fontId="98" fillId="0" borderId="51" applyNumberFormat="0" applyFill="0" applyAlignment="0" applyProtection="0"/>
    <xf numFmtId="0" fontId="99"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5" fillId="0" borderId="0"/>
    <xf numFmtId="0" fontId="68" fillId="0" borderId="0"/>
    <xf numFmtId="0" fontId="3" fillId="0" borderId="0"/>
    <xf numFmtId="0" fontId="2" fillId="0" borderId="0"/>
    <xf numFmtId="0" fontId="23" fillId="0" borderId="0"/>
    <xf numFmtId="0" fontId="23" fillId="0" borderId="0"/>
    <xf numFmtId="0" fontId="23" fillId="0" borderId="0"/>
    <xf numFmtId="0" fontId="84" fillId="9" borderId="53" applyNumberFormat="0" applyFont="0" applyAlignment="0" applyProtection="0"/>
    <xf numFmtId="0" fontId="2" fillId="9" borderId="53" applyNumberFormat="0" applyFont="0" applyAlignment="0" applyProtection="0"/>
    <xf numFmtId="0" fontId="100" fillId="7" borderId="5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0" fontId="101" fillId="0" borderId="54" applyNumberFormat="0" applyFill="0" applyAlignment="0" applyProtection="0"/>
    <xf numFmtId="0" fontId="102" fillId="0" borderId="0" applyNumberFormat="0" applyFill="0" applyBorder="0" applyAlignment="0" applyProtection="0"/>
    <xf numFmtId="0" fontId="37" fillId="0" borderId="0"/>
    <xf numFmtId="8" fontId="37" fillId="0" borderId="0" applyFont="0" applyFill="0" applyBorder="0" applyAlignment="0" applyProtection="0"/>
    <xf numFmtId="0" fontId="37" fillId="0" borderId="0"/>
    <xf numFmtId="40" fontId="37" fillId="0" borderId="0" applyFont="0" applyFill="0" applyBorder="0" applyAlignment="0" applyProtection="0"/>
    <xf numFmtId="0" fontId="39" fillId="0" borderId="0"/>
    <xf numFmtId="0" fontId="1" fillId="0" borderId="0"/>
    <xf numFmtId="179" fontId="36" fillId="0" borderId="0"/>
    <xf numFmtId="179" fontId="36" fillId="0" borderId="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2" fillId="0" borderId="0" applyFont="0" applyAlignment="0">
      <alignment horizontal="centerContinuous"/>
    </xf>
    <xf numFmtId="41" fontId="12" fillId="0" borderId="0" applyFont="0" applyAlignment="0">
      <alignment horizontal="centerContinuous"/>
    </xf>
    <xf numFmtId="41" fontId="12" fillId="0" borderId="0" applyFont="0" applyAlignment="0">
      <alignment horizontal="centerContinuous"/>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3" fillId="0" borderId="0" applyFont="0" applyFill="0" applyBorder="0" applyAlignment="0" applyProtection="0"/>
    <xf numFmtId="44" fontId="85" fillId="0" borderId="0" applyFont="0" applyFill="0" applyBorder="0" applyAlignment="0" applyProtection="0"/>
    <xf numFmtId="44" fontId="8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85" fillId="0" borderId="0"/>
    <xf numFmtId="0" fontId="37" fillId="0" borderId="0"/>
    <xf numFmtId="0" fontId="1" fillId="0" borderId="0"/>
    <xf numFmtId="0" fontId="1" fillId="0" borderId="0"/>
    <xf numFmtId="0" fontId="1" fillId="0" borderId="0"/>
    <xf numFmtId="0" fontId="1" fillId="0" borderId="0"/>
    <xf numFmtId="0" fontId="3" fillId="0" borderId="0"/>
    <xf numFmtId="0" fontId="1"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3" fillId="0" borderId="0"/>
    <xf numFmtId="0" fontId="85"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187" fontId="39"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85" fillId="0" borderId="0"/>
    <xf numFmtId="0" fontId="85" fillId="0" borderId="0"/>
    <xf numFmtId="0" fontId="68" fillId="0" borderId="0"/>
    <xf numFmtId="0" fontId="68" fillId="0" borderId="0"/>
    <xf numFmtId="0" fontId="1" fillId="0" borderId="0"/>
    <xf numFmtId="0" fontId="1" fillId="0" borderId="0"/>
    <xf numFmtId="0" fontId="3" fillId="0" borderId="0"/>
    <xf numFmtId="0" fontId="3" fillId="0" borderId="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1"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0" fontId="82" fillId="9" borderId="5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cellStyleXfs>
  <cellXfs count="1846">
    <xf numFmtId="0" fontId="0" fillId="0" borderId="0" xfId="0"/>
    <xf numFmtId="0" fontId="5" fillId="0" borderId="0" xfId="0" applyFont="1" applyProtection="1">
      <protection locked="0"/>
    </xf>
    <xf numFmtId="0" fontId="6" fillId="0" borderId="0" xfId="0" applyFont="1" applyAlignment="1">
      <alignment horizontal="centerContinuous"/>
    </xf>
    <xf numFmtId="164" fontId="6" fillId="0" borderId="0" xfId="0" applyNumberFormat="1" applyFont="1" applyAlignment="1" applyProtection="1">
      <alignment horizontal="centerContinuous"/>
    </xf>
    <xf numFmtId="0" fontId="0" fillId="0" borderId="0" xfId="0" applyAlignment="1">
      <alignment horizontal="centerContinuous"/>
    </xf>
    <xf numFmtId="0" fontId="5" fillId="0" borderId="0" xfId="0" applyFont="1" applyAlignment="1" applyProtection="1">
      <alignment horizontal="centerContinuous"/>
      <protection locked="0"/>
    </xf>
    <xf numFmtId="165" fontId="0" fillId="0" borderId="0" xfId="0" applyNumberFormat="1" applyAlignment="1" applyProtection="1">
      <alignment horizontal="centerContinuous"/>
    </xf>
    <xf numFmtId="0" fontId="7" fillId="0" borderId="0" xfId="0" applyFont="1" applyAlignment="1">
      <alignment horizontal="centerContinuous"/>
    </xf>
    <xf numFmtId="0" fontId="8" fillId="0" borderId="0" xfId="0" applyFont="1" applyAlignment="1" applyProtection="1">
      <alignment horizontal="centerContinuous"/>
      <protection locked="0"/>
    </xf>
    <xf numFmtId="0" fontId="9" fillId="0" borderId="0" xfId="0" applyFont="1" applyAlignment="1">
      <alignment horizontal="centerContinuous"/>
    </xf>
    <xf numFmtId="0" fontId="10" fillId="0" borderId="1" xfId="0" applyFont="1" applyBorder="1" applyAlignment="1">
      <alignment horizontal="centerContinuous"/>
    </xf>
    <xf numFmtId="0" fontId="11" fillId="0" borderId="0" xfId="0" applyFont="1" applyAlignment="1">
      <alignment horizontal="centerContinuous"/>
    </xf>
    <xf numFmtId="0" fontId="11" fillId="0" borderId="0" xfId="0" applyFont="1" applyAlignment="1">
      <alignment horizontal="left"/>
    </xf>
    <xf numFmtId="0" fontId="15" fillId="0" borderId="0" xfId="0" applyFont="1"/>
    <xf numFmtId="0" fontId="15" fillId="0" borderId="0" xfId="0" applyFont="1" applyAlignment="1">
      <alignment horizontal="centerContinuous"/>
    </xf>
    <xf numFmtId="37" fontId="15" fillId="0" borderId="0" xfId="0" applyNumberFormat="1" applyFont="1" applyProtection="1"/>
    <xf numFmtId="0" fontId="16" fillId="0" borderId="0" xfId="0" applyFont="1" applyProtection="1">
      <protection locked="0"/>
    </xf>
    <xf numFmtId="0" fontId="18" fillId="0" borderId="0" xfId="0" applyFont="1"/>
    <xf numFmtId="0" fontId="15" fillId="0" borderId="0" xfId="0" applyFont="1" applyAlignment="1">
      <alignment horizontal="center"/>
    </xf>
    <xf numFmtId="5" fontId="15" fillId="0" borderId="0" xfId="0" applyNumberFormat="1" applyFont="1" applyProtection="1"/>
    <xf numFmtId="0" fontId="20" fillId="0" borderId="0" xfId="0" applyFont="1"/>
    <xf numFmtId="0" fontId="21" fillId="0" borderId="0" xfId="0" applyFont="1"/>
    <xf numFmtId="165" fontId="15" fillId="0" borderId="0" xfId="0" applyNumberFormat="1" applyFont="1" applyProtection="1"/>
    <xf numFmtId="0" fontId="24" fillId="0" borderId="0" xfId="0" applyFont="1" applyAlignment="1">
      <alignment horizontal="centerContinuous"/>
    </xf>
    <xf numFmtId="0" fontId="25" fillId="0" borderId="0" xfId="0" applyFont="1" applyAlignment="1">
      <alignment horizontal="centerContinuous"/>
    </xf>
    <xf numFmtId="0" fontId="25" fillId="0" borderId="0" xfId="0" applyFont="1"/>
    <xf numFmtId="0" fontId="26" fillId="0" borderId="0" xfId="0" applyFont="1" applyAlignment="1">
      <alignment horizontal="centerContinuous"/>
    </xf>
    <xf numFmtId="0" fontId="21" fillId="0" borderId="0" xfId="0" applyFont="1" applyAlignment="1">
      <alignment horizontal="centerContinuous" vertical="top"/>
    </xf>
    <xf numFmtId="0" fontId="21" fillId="0" borderId="0" xfId="0" applyFont="1" applyAlignment="1">
      <alignment horizontal="centerContinuous"/>
    </xf>
    <xf numFmtId="0" fontId="30" fillId="0" borderId="0" xfId="0" applyFont="1" applyAlignment="1">
      <alignment horizontal="centerContinuous"/>
    </xf>
    <xf numFmtId="0" fontId="31" fillId="0" borderId="0" xfId="0" applyFont="1" applyAlignment="1">
      <alignment horizontal="centerContinuous"/>
    </xf>
    <xf numFmtId="0" fontId="31" fillId="0" borderId="0" xfId="0" applyFont="1"/>
    <xf numFmtId="0" fontId="15" fillId="0" borderId="0" xfId="0" applyFont="1" applyFill="1"/>
    <xf numFmtId="0" fontId="17" fillId="0" borderId="0" xfId="0" applyFont="1" applyFill="1"/>
    <xf numFmtId="0" fontId="21" fillId="0" borderId="0" xfId="0" applyFont="1" applyFill="1"/>
    <xf numFmtId="41" fontId="15" fillId="0" borderId="0" xfId="2" applyFont="1" applyFill="1" applyAlignment="1"/>
    <xf numFmtId="0" fontId="35" fillId="0" borderId="0" xfId="14" applyFont="1"/>
    <xf numFmtId="0" fontId="35" fillId="0" borderId="0" xfId="14" applyFont="1" applyBorder="1"/>
    <xf numFmtId="0" fontId="35" fillId="0" borderId="0" xfId="14" applyFont="1" applyAlignment="1">
      <alignment horizontal="center"/>
    </xf>
    <xf numFmtId="0" fontId="35" fillId="0" borderId="0" xfId="14" applyFont="1" applyFill="1"/>
    <xf numFmtId="176" fontId="35" fillId="0" borderId="0" xfId="14" applyNumberFormat="1" applyFont="1" applyAlignment="1">
      <alignment horizontal="center"/>
    </xf>
    <xf numFmtId="0" fontId="16" fillId="0" borderId="0" xfId="0" applyFont="1" applyFill="1" applyProtection="1">
      <protection locked="0"/>
    </xf>
    <xf numFmtId="0" fontId="21" fillId="0" borderId="0" xfId="0" applyFont="1" applyAlignment="1">
      <alignment vertical="top"/>
    </xf>
    <xf numFmtId="164" fontId="15" fillId="0" borderId="0" xfId="0" applyNumberFormat="1" applyFont="1" applyProtection="1"/>
    <xf numFmtId="0" fontId="16" fillId="0" borderId="0" xfId="0" applyFont="1" applyAlignment="1" applyProtection="1">
      <alignment horizontal="centerContinuous"/>
      <protection locked="0"/>
    </xf>
    <xf numFmtId="0" fontId="18" fillId="0" borderId="0" xfId="0" applyFont="1" applyFill="1"/>
    <xf numFmtId="0" fontId="36" fillId="0" borderId="0" xfId="19" applyFont="1" applyFill="1"/>
    <xf numFmtId="7" fontId="36" fillId="0" borderId="0" xfId="19" applyNumberFormat="1" applyFont="1" applyFill="1" applyAlignment="1">
      <alignment horizontal="center"/>
    </xf>
    <xf numFmtId="44" fontId="36" fillId="0" borderId="0" xfId="9" applyFont="1" applyFill="1" applyAlignment="1">
      <alignment horizontal="center"/>
    </xf>
    <xf numFmtId="7" fontId="36" fillId="0" borderId="0" xfId="19" applyNumberFormat="1" applyFont="1" applyFill="1" applyBorder="1" applyAlignment="1">
      <alignment horizontal="center"/>
    </xf>
    <xf numFmtId="44" fontId="36" fillId="0" borderId="0" xfId="9" applyFont="1" applyFill="1" applyBorder="1" applyAlignment="1">
      <alignment horizontal="center"/>
    </xf>
    <xf numFmtId="0" fontId="36" fillId="0" borderId="0" xfId="19" applyFont="1" applyFill="1" applyBorder="1"/>
    <xf numFmtId="8" fontId="36" fillId="0" borderId="0" xfId="9" applyNumberFormat="1" applyFont="1" applyFill="1" applyAlignment="1">
      <alignment horizontal="center"/>
    </xf>
    <xf numFmtId="8" fontId="36" fillId="0" borderId="0" xfId="9" applyNumberFormat="1" applyFont="1" applyFill="1" applyBorder="1" applyAlignment="1"/>
    <xf numFmtId="8" fontId="36" fillId="0" borderId="0" xfId="9" applyNumberFormat="1" applyFont="1" applyFill="1" applyBorder="1" applyAlignment="1">
      <alignment horizontal="center"/>
    </xf>
    <xf numFmtId="0" fontId="36" fillId="0" borderId="0" xfId="19" applyFont="1" applyFill="1" applyBorder="1" applyAlignment="1"/>
    <xf numFmtId="178" fontId="36" fillId="0" borderId="0" xfId="19" applyNumberFormat="1" applyFont="1" applyFill="1" applyAlignment="1"/>
    <xf numFmtId="8" fontId="36" fillId="0" borderId="0" xfId="9" applyNumberFormat="1" applyFont="1" applyFill="1" applyAlignment="1"/>
    <xf numFmtId="178" fontId="36" fillId="0" borderId="0" xfId="19" applyNumberFormat="1" applyFont="1" applyFill="1"/>
    <xf numFmtId="0" fontId="3" fillId="0" borderId="0" xfId="19"/>
    <xf numFmtId="0" fontId="36" fillId="0" borderId="0" xfId="22" applyFont="1" applyFill="1" applyAlignment="1">
      <alignment horizontal="left"/>
    </xf>
    <xf numFmtId="0" fontId="36" fillId="0" borderId="0" xfId="22" applyFont="1" applyFill="1"/>
    <xf numFmtId="9" fontId="36" fillId="0" borderId="0" xfId="22" applyNumberFormat="1" applyFont="1" applyFill="1"/>
    <xf numFmtId="0" fontId="36" fillId="0" borderId="0" xfId="22" applyFont="1" applyFill="1" applyBorder="1"/>
    <xf numFmtId="37" fontId="36" fillId="0" borderId="0" xfId="10" applyNumberFormat="1" applyFont="1" applyFill="1" applyAlignment="1">
      <alignment horizontal="left"/>
    </xf>
    <xf numFmtId="0" fontId="36" fillId="0" borderId="0" xfId="16" applyFont="1" applyFill="1"/>
    <xf numFmtId="9" fontId="36" fillId="0" borderId="0" xfId="16" applyNumberFormat="1" applyFont="1" applyFill="1"/>
    <xf numFmtId="0" fontId="3" fillId="0" borderId="0" xfId="16"/>
    <xf numFmtId="5" fontId="15" fillId="0" borderId="0" xfId="0" applyNumberFormat="1" applyFont="1" applyFill="1" applyProtection="1"/>
    <xf numFmtId="0" fontId="38" fillId="0" borderId="1" xfId="0" applyFont="1" applyBorder="1" applyAlignment="1">
      <alignment horizontal="centerContinuous"/>
    </xf>
    <xf numFmtId="0" fontId="17" fillId="0" borderId="0" xfId="0" applyFont="1" applyFill="1" applyAlignment="1">
      <alignment horizontal="center"/>
    </xf>
    <xf numFmtId="41" fontId="19" fillId="0" borderId="0" xfId="2" applyFont="1" applyFill="1" applyAlignment="1">
      <alignment horizontal="center"/>
    </xf>
    <xf numFmtId="0" fontId="15" fillId="0" borderId="0" xfId="0" applyFont="1" applyFill="1" applyAlignment="1">
      <alignment horizontal="centerContinuous"/>
    </xf>
    <xf numFmtId="0" fontId="17" fillId="0" borderId="0" xfId="0" applyFont="1" applyFill="1" applyAlignment="1" applyProtection="1">
      <alignment horizontal="centerContinuous"/>
    </xf>
    <xf numFmtId="41" fontId="19" fillId="0" borderId="0" xfId="2" applyFont="1" applyFill="1" applyAlignment="1"/>
    <xf numFmtId="0" fontId="22" fillId="0" borderId="0" xfId="0" applyFont="1" applyFill="1" applyAlignment="1" applyProtection="1">
      <alignment horizontal="centerContinuous"/>
    </xf>
    <xf numFmtId="0" fontId="17" fillId="0" borderId="0" xfId="0" quotePrefix="1" applyFont="1" applyFill="1" applyAlignment="1">
      <alignment horizontal="center"/>
    </xf>
    <xf numFmtId="0" fontId="17" fillId="0" borderId="0" xfId="0" applyFont="1" applyFill="1" applyAlignment="1" applyProtection="1">
      <alignment horizontal="center"/>
    </xf>
    <xf numFmtId="0" fontId="17" fillId="0" borderId="0" xfId="0" applyFont="1" applyFill="1" applyAlignment="1" applyProtection="1">
      <alignment horizontal="left"/>
    </xf>
    <xf numFmtId="0" fontId="17" fillId="0" borderId="0" xfId="0" quotePrefix="1" applyFont="1" applyFill="1" applyAlignment="1" applyProtection="1">
      <alignment horizontal="left"/>
    </xf>
    <xf numFmtId="0" fontId="15" fillId="0" borderId="0" xfId="0" applyFont="1" applyFill="1" applyAlignment="1">
      <alignment horizontal="center"/>
    </xf>
    <xf numFmtId="0" fontId="17" fillId="0" borderId="0" xfId="0" quotePrefix="1" applyFont="1" applyFill="1" applyAlignment="1" applyProtection="1">
      <alignment horizontal="center"/>
    </xf>
    <xf numFmtId="0" fontId="17" fillId="0" borderId="0" xfId="0" quotePrefix="1" applyFont="1" applyFill="1" applyAlignment="1" applyProtection="1">
      <alignment horizontal="left" indent="2"/>
    </xf>
    <xf numFmtId="39" fontId="21" fillId="0" borderId="0" xfId="17" applyNumberFormat="1" applyFont="1" applyFill="1" applyBorder="1"/>
    <xf numFmtId="39" fontId="21" fillId="0" borderId="0" xfId="17" applyNumberFormat="1" applyFont="1" applyFill="1" applyBorder="1" applyAlignment="1">
      <alignment horizontal="right"/>
    </xf>
    <xf numFmtId="39" fontId="21" fillId="0" borderId="0" xfId="17" quotePrefix="1" applyNumberFormat="1" applyFont="1" applyFill="1" applyBorder="1"/>
    <xf numFmtId="39" fontId="21" fillId="0" borderId="0" xfId="17" applyNumberFormat="1" applyFont="1" applyFill="1"/>
    <xf numFmtId="39" fontId="21" fillId="0" borderId="0" xfId="17" applyNumberFormat="1" applyFont="1" applyFill="1" applyBorder="1" applyAlignment="1">
      <alignment wrapText="1"/>
    </xf>
    <xf numFmtId="39" fontId="21" fillId="0" borderId="0" xfId="17" applyNumberFormat="1" applyFont="1" applyFill="1" applyBorder="1" applyAlignment="1">
      <alignment horizontal="right" wrapText="1"/>
    </xf>
    <xf numFmtId="0" fontId="41" fillId="0" borderId="0" xfId="0" applyFont="1"/>
    <xf numFmtId="0" fontId="42" fillId="0" borderId="0" xfId="0" applyFont="1"/>
    <xf numFmtId="0" fontId="43" fillId="0" borderId="0" xfId="0" applyFont="1"/>
    <xf numFmtId="0" fontId="41" fillId="0" borderId="0" xfId="0" quotePrefix="1" applyFont="1" applyAlignment="1">
      <alignment horizontal="left"/>
    </xf>
    <xf numFmtId="0" fontId="41" fillId="0" borderId="1" xfId="0" applyFont="1" applyBorder="1"/>
    <xf numFmtId="0" fontId="41" fillId="0" borderId="0" xfId="0" applyFont="1" applyAlignment="1">
      <alignment horizontal="center"/>
    </xf>
    <xf numFmtId="41" fontId="45" fillId="0" borderId="0" xfId="2" applyFont="1" applyAlignment="1">
      <alignment horizontal="center"/>
    </xf>
    <xf numFmtId="49" fontId="42" fillId="0" borderId="0" xfId="0" applyNumberFormat="1" applyFont="1"/>
    <xf numFmtId="39" fontId="42" fillId="0" borderId="0" xfId="0" applyNumberFormat="1" applyFont="1" applyProtection="1"/>
    <xf numFmtId="0" fontId="42" fillId="0" borderId="0" xfId="0" applyFont="1" applyAlignment="1">
      <alignment horizontal="center"/>
    </xf>
    <xf numFmtId="0" fontId="42" fillId="0" borderId="0" xfId="0" applyFont="1" applyAlignment="1">
      <alignment horizontal="left" indent="2"/>
    </xf>
    <xf numFmtId="0" fontId="42" fillId="0" borderId="0" xfId="0" applyFont="1" applyAlignment="1">
      <alignment horizontal="left"/>
    </xf>
    <xf numFmtId="49" fontId="48" fillId="0" borderId="0" xfId="20" applyNumberFormat="1" applyFont="1" applyFill="1" applyAlignment="1">
      <alignment horizontal="left"/>
    </xf>
    <xf numFmtId="0" fontId="46" fillId="0" borderId="0" xfId="0" applyFont="1"/>
    <xf numFmtId="5" fontId="42" fillId="0" borderId="0" xfId="0" applyNumberFormat="1" applyFont="1" applyProtection="1"/>
    <xf numFmtId="0" fontId="49" fillId="0" borderId="0" xfId="0" applyFont="1" applyProtection="1">
      <protection locked="0"/>
    </xf>
    <xf numFmtId="49" fontId="49" fillId="0" borderId="0" xfId="0" applyNumberFormat="1" applyFont="1" applyProtection="1">
      <protection locked="0"/>
    </xf>
    <xf numFmtId="0" fontId="41" fillId="0" borderId="0" xfId="0" quotePrefix="1" applyFont="1" applyFill="1" applyAlignment="1">
      <alignment horizontal="left"/>
    </xf>
    <xf numFmtId="43" fontId="42" fillId="0" borderId="0" xfId="0" applyNumberFormat="1" applyFont="1"/>
    <xf numFmtId="164" fontId="41" fillId="0" borderId="0" xfId="0" applyNumberFormat="1" applyFont="1" applyProtection="1"/>
    <xf numFmtId="165" fontId="41" fillId="0" borderId="0" xfId="0" applyNumberFormat="1" applyFont="1" applyProtection="1"/>
    <xf numFmtId="0" fontId="41" fillId="0" borderId="0" xfId="0" applyFont="1" applyAlignment="1">
      <alignment horizontal="centerContinuous"/>
    </xf>
    <xf numFmtId="41" fontId="42" fillId="0" borderId="0" xfId="0" applyNumberFormat="1" applyFont="1"/>
    <xf numFmtId="41" fontId="42" fillId="0" borderId="0" xfId="2" applyFont="1" applyAlignment="1"/>
    <xf numFmtId="37" fontId="42" fillId="0" borderId="0" xfId="2" applyNumberFormat="1" applyFont="1" applyAlignment="1"/>
    <xf numFmtId="37" fontId="42" fillId="0" borderId="0" xfId="0" applyNumberFormat="1" applyFont="1"/>
    <xf numFmtId="0" fontId="41" fillId="0" borderId="0" xfId="0" applyFont="1" applyAlignment="1">
      <alignment horizontal="centerContinuous" vertical="center"/>
    </xf>
    <xf numFmtId="0" fontId="42" fillId="0" borderId="0" xfId="0" applyFont="1" applyAlignment="1">
      <alignment horizontal="centerContinuous" vertical="center"/>
    </xf>
    <xf numFmtId="0" fontId="42" fillId="0" borderId="0" xfId="0" applyFont="1" applyAlignment="1">
      <alignment horizontal="centerContinuous"/>
    </xf>
    <xf numFmtId="41" fontId="41" fillId="0" borderId="0" xfId="2" applyFont="1" applyAlignment="1">
      <alignment horizontal="centerContinuous"/>
    </xf>
    <xf numFmtId="41" fontId="41" fillId="0" borderId="0" xfId="2" applyFont="1" applyAlignment="1">
      <alignment horizontal="center"/>
    </xf>
    <xf numFmtId="41" fontId="41" fillId="0" borderId="6" xfId="2" applyFont="1" applyBorder="1" applyAlignment="1">
      <alignment horizontal="center"/>
    </xf>
    <xf numFmtId="41" fontId="41" fillId="0" borderId="0" xfId="2" applyFont="1" applyBorder="1" applyAlignment="1">
      <alignment horizontal="center"/>
    </xf>
    <xf numFmtId="0" fontId="42" fillId="0" borderId="0" xfId="0" applyFont="1" applyBorder="1"/>
    <xf numFmtId="0" fontId="41" fillId="0" borderId="0" xfId="0" applyFont="1" applyBorder="1"/>
    <xf numFmtId="41" fontId="41" fillId="0" borderId="0" xfId="2" applyFont="1" applyBorder="1" applyAlignment="1">
      <alignment horizontal="centerContinuous"/>
    </xf>
    <xf numFmtId="41" fontId="42" fillId="0" borderId="0" xfId="0" applyNumberFormat="1" applyFont="1" applyBorder="1"/>
    <xf numFmtId="0" fontId="41" fillId="0" borderId="0" xfId="0" applyFont="1" applyBorder="1" applyAlignment="1">
      <alignment horizontal="center"/>
    </xf>
    <xf numFmtId="41" fontId="42" fillId="0" borderId="0" xfId="2" applyFont="1" applyBorder="1" applyAlignment="1"/>
    <xf numFmtId="37" fontId="42" fillId="0" borderId="0" xfId="2" applyNumberFormat="1" applyFont="1" applyBorder="1" applyAlignment="1"/>
    <xf numFmtId="0" fontId="41" fillId="0" borderId="0" xfId="0" applyFont="1" applyBorder="1" applyAlignment="1">
      <alignment horizontal="centerContinuous" vertical="center"/>
    </xf>
    <xf numFmtId="0" fontId="46" fillId="0" borderId="0" xfId="0" applyFont="1" applyBorder="1"/>
    <xf numFmtId="0" fontId="42" fillId="0" borderId="0" xfId="0" quotePrefix="1" applyFont="1" applyAlignment="1">
      <alignment horizontal="center"/>
    </xf>
    <xf numFmtId="41" fontId="42" fillId="0" borderId="0" xfId="2" applyFont="1" applyAlignment="1">
      <alignment horizontal="center"/>
    </xf>
    <xf numFmtId="0" fontId="41" fillId="0" borderId="0" xfId="0" applyFont="1" applyAlignment="1">
      <alignment horizontal="center" vertical="center"/>
    </xf>
    <xf numFmtId="0" fontId="41" fillId="0" borderId="6" xfId="0" applyFont="1" applyBorder="1" applyAlignment="1">
      <alignment horizontal="center"/>
    </xf>
    <xf numFmtId="0" fontId="41" fillId="0" borderId="10" xfId="0" applyFont="1" applyBorder="1"/>
    <xf numFmtId="0" fontId="42" fillId="0" borderId="1" xfId="0" applyFont="1" applyBorder="1" applyAlignment="1">
      <alignment horizontal="center"/>
    </xf>
    <xf numFmtId="0" fontId="42" fillId="0" borderId="1" xfId="0" applyFont="1" applyBorder="1"/>
    <xf numFmtId="41" fontId="41" fillId="0" borderId="0" xfId="2" quotePrefix="1" applyFont="1" applyBorder="1" applyAlignment="1">
      <alignment horizontal="centerContinuous"/>
    </xf>
    <xf numFmtId="0" fontId="50" fillId="0" borderId="0" xfId="0" applyFont="1"/>
    <xf numFmtId="0" fontId="44" fillId="0" borderId="0" xfId="0" applyFont="1" applyAlignment="1">
      <alignment horizontal="centerContinuous"/>
    </xf>
    <xf numFmtId="0" fontId="51" fillId="0" borderId="0" xfId="0" applyFont="1" applyProtection="1">
      <protection locked="0"/>
    </xf>
    <xf numFmtId="0" fontId="41" fillId="0" borderId="0" xfId="0" applyFont="1" applyProtection="1"/>
    <xf numFmtId="0" fontId="41" fillId="0" borderId="0" xfId="0" quotePrefix="1" applyFont="1" applyAlignment="1">
      <alignment horizontal="center"/>
    </xf>
    <xf numFmtId="0" fontId="41" fillId="0" borderId="0" xfId="0" applyFont="1" applyAlignment="1" applyProtection="1">
      <alignment horizontal="center"/>
    </xf>
    <xf numFmtId="37" fontId="42" fillId="0" borderId="0" xfId="0" applyNumberFormat="1" applyFont="1" applyProtection="1"/>
    <xf numFmtId="42" fontId="42" fillId="0" borderId="0" xfId="7" applyFont="1" applyAlignment="1"/>
    <xf numFmtId="41" fontId="42" fillId="0" borderId="6" xfId="2" applyFont="1" applyBorder="1" applyAlignment="1"/>
    <xf numFmtId="42" fontId="52" fillId="0" borderId="0" xfId="7" applyFont="1" applyAlignment="1"/>
    <xf numFmtId="37" fontId="41" fillId="0" borderId="0" xfId="0" applyNumberFormat="1" applyFont="1" applyAlignment="1" applyProtection="1">
      <alignment horizontal="centerContinuous"/>
    </xf>
    <xf numFmtId="37" fontId="42" fillId="0" borderId="0" xfId="0" applyNumberFormat="1" applyFont="1" applyAlignment="1" applyProtection="1">
      <alignment horizontal="centerContinuous"/>
    </xf>
    <xf numFmtId="42" fontId="42" fillId="0" borderId="2" xfId="7" applyFont="1" applyBorder="1" applyAlignment="1"/>
    <xf numFmtId="42" fontId="42" fillId="0" borderId="0" xfId="7" applyFont="1" applyBorder="1" applyAlignment="1"/>
    <xf numFmtId="37" fontId="42" fillId="0" borderId="0" xfId="0" applyNumberFormat="1" applyFont="1" applyAlignment="1" applyProtection="1">
      <alignment horizontal="center"/>
    </xf>
    <xf numFmtId="41" fontId="53" fillId="0" borderId="0" xfId="2" applyFont="1" applyAlignment="1"/>
    <xf numFmtId="37" fontId="41" fillId="0" borderId="0" xfId="0" applyNumberFormat="1" applyFont="1" applyAlignment="1">
      <alignment horizontal="centerContinuous"/>
    </xf>
    <xf numFmtId="37" fontId="42" fillId="0" borderId="0" xfId="0" applyNumberFormat="1" applyFont="1" applyAlignment="1">
      <alignment horizontal="centerContinuous"/>
    </xf>
    <xf numFmtId="0" fontId="41" fillId="0" borderId="0" xfId="0" applyFont="1" applyAlignment="1" applyProtection="1">
      <alignment horizontal="centerContinuous"/>
    </xf>
    <xf numFmtId="0" fontId="41" fillId="0" borderId="0" xfId="0" applyFont="1" applyAlignment="1">
      <alignment horizontal="left"/>
    </xf>
    <xf numFmtId="0" fontId="41" fillId="0" borderId="1" xfId="0" applyFont="1" applyBorder="1" applyAlignment="1">
      <alignment horizontal="centerContinuous"/>
    </xf>
    <xf numFmtId="41" fontId="50" fillId="0" borderId="0" xfId="0" applyNumberFormat="1" applyFont="1" applyFill="1"/>
    <xf numFmtId="0" fontId="42" fillId="0" borderId="0" xfId="0" applyFont="1" applyAlignment="1"/>
    <xf numFmtId="176" fontId="41" fillId="0" borderId="0" xfId="0" applyNumberFormat="1" applyFont="1"/>
    <xf numFmtId="176" fontId="41" fillId="0" borderId="0" xfId="0" applyNumberFormat="1" applyFont="1" applyAlignment="1">
      <alignment horizontal="centerContinuous"/>
    </xf>
    <xf numFmtId="176" fontId="41" fillId="0" borderId="0" xfId="0" applyNumberFormat="1" applyFont="1" applyAlignment="1" applyProtection="1">
      <alignment horizontal="center"/>
    </xf>
    <xf numFmtId="42" fontId="42" fillId="0" borderId="0" xfId="0" applyNumberFormat="1" applyFont="1"/>
    <xf numFmtId="41" fontId="42" fillId="0" borderId="0" xfId="0" applyNumberFormat="1" applyFont="1" applyFill="1"/>
    <xf numFmtId="0" fontId="41" fillId="0" borderId="0" xfId="0" applyFont="1" applyFill="1"/>
    <xf numFmtId="176" fontId="41" fillId="0" borderId="0" xfId="0" applyNumberFormat="1" applyFont="1" applyAlignment="1">
      <alignment horizontal="center"/>
    </xf>
    <xf numFmtId="182" fontId="41" fillId="0" borderId="6" xfId="5" applyNumberFormat="1" applyFont="1" applyFill="1" applyBorder="1" applyAlignment="1">
      <alignment horizontal="center"/>
    </xf>
    <xf numFmtId="182" fontId="41" fillId="0" borderId="6" xfId="5" applyNumberFormat="1" applyFont="1" applyFill="1" applyBorder="1" applyAlignment="1">
      <alignment horizontal="center" wrapText="1"/>
    </xf>
    <xf numFmtId="43" fontId="41" fillId="0" borderId="6" xfId="5" applyFont="1" applyFill="1" applyBorder="1" applyAlignment="1">
      <alignment horizontal="center" wrapText="1"/>
    </xf>
    <xf numFmtId="0" fontId="41" fillId="0" borderId="0" xfId="0" applyFont="1" applyFill="1" applyAlignment="1">
      <alignment horizontal="centerContinuous"/>
    </xf>
    <xf numFmtId="0" fontId="42" fillId="0" borderId="0" xfId="0" applyFont="1" applyFill="1"/>
    <xf numFmtId="41" fontId="42" fillId="0" borderId="0" xfId="2" applyFont="1" applyFill="1" applyAlignment="1"/>
    <xf numFmtId="10" fontId="42" fillId="0" borderId="0" xfId="0" applyNumberFormat="1" applyFont="1" applyFill="1" applyProtection="1"/>
    <xf numFmtId="41" fontId="42" fillId="0" borderId="0" xfId="0" applyNumberFormat="1" applyFont="1" applyFill="1" applyProtection="1"/>
    <xf numFmtId="41" fontId="42" fillId="0" borderId="0" xfId="7" applyNumberFormat="1" applyFont="1" applyFill="1" applyAlignment="1"/>
    <xf numFmtId="42" fontId="42" fillId="0" borderId="0" xfId="7" applyFont="1" applyFill="1" applyAlignment="1"/>
    <xf numFmtId="0" fontId="41" fillId="0" borderId="0" xfId="0" applyFont="1" applyBorder="1" applyAlignment="1">
      <alignment horizontal="centerContinuous"/>
    </xf>
    <xf numFmtId="41" fontId="42" fillId="0" borderId="0" xfId="7" applyNumberFormat="1" applyFont="1" applyBorder="1" applyAlignment="1"/>
    <xf numFmtId="0" fontId="46" fillId="0" borderId="0" xfId="0" applyFont="1" applyAlignment="1">
      <alignment wrapText="1"/>
    </xf>
    <xf numFmtId="42" fontId="42" fillId="0" borderId="0" xfId="0" applyNumberFormat="1" applyFont="1" applyProtection="1"/>
    <xf numFmtId="41" fontId="42" fillId="0" borderId="0" xfId="2" applyFont="1" applyFill="1" applyBorder="1" applyAlignment="1"/>
    <xf numFmtId="42" fontId="42" fillId="0" borderId="6" xfId="7" applyFont="1" applyFill="1" applyBorder="1" applyAlignment="1"/>
    <xf numFmtId="42" fontId="42" fillId="0" borderId="0" xfId="7" applyFont="1" applyFill="1" applyBorder="1" applyAlignment="1"/>
    <xf numFmtId="41" fontId="42" fillId="0" borderId="0" xfId="7" applyNumberFormat="1" applyFont="1" applyFill="1" applyBorder="1" applyAlignment="1"/>
    <xf numFmtId="0" fontId="42" fillId="0" borderId="0" xfId="0" quotePrefix="1" applyFont="1"/>
    <xf numFmtId="37" fontId="42" fillId="0" borderId="0" xfId="0" applyNumberFormat="1" applyFont="1" applyFill="1" applyProtection="1"/>
    <xf numFmtId="37" fontId="42" fillId="0" borderId="0" xfId="0" applyNumberFormat="1" applyFont="1" applyFill="1" applyBorder="1" applyProtection="1"/>
    <xf numFmtId="41" fontId="42" fillId="0" borderId="0" xfId="0" applyNumberFormat="1" applyFont="1" applyFill="1" applyBorder="1"/>
    <xf numFmtId="0" fontId="42" fillId="0" borderId="1" xfId="0" applyFont="1" applyBorder="1" applyAlignment="1">
      <alignment horizontal="centerContinuous"/>
    </xf>
    <xf numFmtId="0" fontId="41" fillId="0" borderId="0" xfId="0" applyFont="1" applyAlignment="1" applyProtection="1">
      <alignment horizontal="center" vertical="top"/>
    </xf>
    <xf numFmtId="0" fontId="42" fillId="0" borderId="0" xfId="0" applyFont="1" applyFill="1" applyAlignment="1">
      <alignment horizontal="left"/>
    </xf>
    <xf numFmtId="10" fontId="55" fillId="0" borderId="0" xfId="0" applyNumberFormat="1" applyFont="1" applyFill="1" applyAlignment="1">
      <alignment horizontal="center" wrapText="1"/>
    </xf>
    <xf numFmtId="0" fontId="56" fillId="0" borderId="0" xfId="0" applyFont="1" applyFill="1" applyAlignment="1">
      <alignment wrapText="1"/>
    </xf>
    <xf numFmtId="0" fontId="55" fillId="0" borderId="0" xfId="0" applyFont="1" applyFill="1" applyAlignment="1">
      <alignment horizontal="left"/>
    </xf>
    <xf numFmtId="10" fontId="55" fillId="0" borderId="0" xfId="0" applyNumberFormat="1" applyFont="1" applyFill="1" applyAlignment="1">
      <alignment horizontal="center"/>
    </xf>
    <xf numFmtId="0" fontId="42" fillId="0" borderId="0" xfId="0" applyFont="1" applyFill="1" applyAlignment="1"/>
    <xf numFmtId="0" fontId="55" fillId="0" borderId="0" xfId="0" applyFont="1" applyFill="1" applyAlignment="1">
      <alignment horizontal="left" wrapText="1"/>
    </xf>
    <xf numFmtId="0" fontId="42" fillId="0" borderId="0" xfId="0" applyFont="1" applyAlignment="1">
      <alignment horizontal="center" vertical="top" wrapText="1"/>
    </xf>
    <xf numFmtId="0" fontId="41" fillId="0" borderId="10" xfId="0" applyFont="1" applyBorder="1" applyAlignment="1">
      <alignment horizontal="centerContinuous"/>
    </xf>
    <xf numFmtId="42" fontId="42" fillId="0" borderId="0" xfId="7" applyFont="1" applyBorder="1" applyAlignment="1">
      <alignment horizontal="center"/>
    </xf>
    <xf numFmtId="37" fontId="42" fillId="0" borderId="0" xfId="0" applyNumberFormat="1" applyFont="1" applyBorder="1" applyProtection="1"/>
    <xf numFmtId="37" fontId="47" fillId="0" borderId="0" xfId="0" applyNumberFormat="1" applyFont="1" applyBorder="1" applyProtection="1"/>
    <xf numFmtId="42" fontId="52" fillId="0" borderId="0" xfId="7" applyFont="1" applyBorder="1" applyAlignment="1">
      <alignment horizontal="center"/>
    </xf>
    <xf numFmtId="0" fontId="48" fillId="0" borderId="0" xfId="0" applyFont="1" applyBorder="1"/>
    <xf numFmtId="41" fontId="45" fillId="0" borderId="0" xfId="2" applyFont="1" applyFill="1" applyAlignment="1">
      <alignment horizontal="center"/>
    </xf>
    <xf numFmtId="0" fontId="47" fillId="0" borderId="0" xfId="0" quotePrefix="1" applyFont="1" applyAlignment="1">
      <alignment horizontal="left"/>
    </xf>
    <xf numFmtId="37" fontId="42" fillId="0" borderId="0" xfId="0" applyNumberFormat="1" applyFont="1" applyFill="1"/>
    <xf numFmtId="42" fontId="42" fillId="0" borderId="0" xfId="0" applyNumberFormat="1" applyFont="1" applyAlignment="1">
      <alignment horizontal="left"/>
    </xf>
    <xf numFmtId="42" fontId="42" fillId="0" borderId="0" xfId="0" quotePrefix="1" applyNumberFormat="1" applyFont="1" applyAlignment="1"/>
    <xf numFmtId="37" fontId="42" fillId="0" borderId="0" xfId="0" applyNumberFormat="1" applyFont="1" applyFill="1" applyBorder="1"/>
    <xf numFmtId="0" fontId="42" fillId="0" borderId="0" xfId="0" applyFont="1" applyBorder="1" applyAlignment="1">
      <alignment horizontal="left"/>
    </xf>
    <xf numFmtId="0" fontId="42" fillId="0" borderId="0" xfId="0" applyFont="1" applyAlignment="1">
      <alignment horizontal="left" indent="3"/>
    </xf>
    <xf numFmtId="10" fontId="42" fillId="0" borderId="0" xfId="25" applyNumberFormat="1" applyFont="1" applyBorder="1" applyProtection="1"/>
    <xf numFmtId="41" fontId="42" fillId="0" borderId="0" xfId="2" applyFont="1" applyBorder="1" applyAlignment="1">
      <alignment horizontal="left"/>
    </xf>
    <xf numFmtId="42" fontId="42" fillId="0" borderId="0" xfId="7" applyFont="1" applyBorder="1" applyAlignment="1">
      <alignment horizontal="right"/>
    </xf>
    <xf numFmtId="10" fontId="42" fillId="0" borderId="0" xfId="0" applyNumberFormat="1" applyFont="1" applyBorder="1" applyAlignment="1">
      <alignment horizontal="right"/>
    </xf>
    <xf numFmtId="0" fontId="42" fillId="0" borderId="0" xfId="0" applyFont="1" applyBorder="1" applyAlignment="1">
      <alignment horizontal="centerContinuous"/>
    </xf>
    <xf numFmtId="37" fontId="41" fillId="0" borderId="0" xfId="0" applyNumberFormat="1" applyFont="1" applyFill="1" applyAlignment="1">
      <alignment horizontal="centerContinuous"/>
    </xf>
    <xf numFmtId="41" fontId="42" fillId="0" borderId="11" xfId="2" applyFont="1" applyBorder="1" applyAlignment="1"/>
    <xf numFmtId="41" fontId="42" fillId="0" borderId="6" xfId="0" applyNumberFormat="1" applyFont="1" applyFill="1" applyBorder="1"/>
    <xf numFmtId="0" fontId="41" fillId="0" borderId="0" xfId="0" applyFont="1" applyFill="1" applyAlignment="1">
      <alignment horizontal="center"/>
    </xf>
    <xf numFmtId="0" fontId="41" fillId="0" borderId="0" xfId="0" applyNumberFormat="1" applyFont="1" applyAlignment="1">
      <alignment horizontal="left"/>
    </xf>
    <xf numFmtId="37" fontId="41" fillId="0" borderId="0" xfId="0" applyNumberFormat="1" applyFont="1" applyFill="1" applyAlignment="1" applyProtection="1">
      <alignment vertical="center"/>
    </xf>
    <xf numFmtId="0" fontId="42" fillId="0" borderId="0" xfId="0" applyFont="1" applyFill="1" applyAlignment="1">
      <alignment horizontal="center"/>
    </xf>
    <xf numFmtId="37" fontId="41" fillId="0" borderId="0" xfId="0" applyNumberFormat="1" applyFont="1" applyFill="1" applyProtection="1"/>
    <xf numFmtId="0" fontId="42" fillId="0" borderId="0" xfId="0" quotePrefix="1" applyFont="1" applyFill="1" applyAlignment="1">
      <alignment horizontal="center"/>
    </xf>
    <xf numFmtId="0" fontId="41" fillId="0" borderId="0" xfId="7" applyNumberFormat="1" applyFont="1" applyFill="1" applyAlignment="1">
      <alignment horizontal="left"/>
    </xf>
    <xf numFmtId="37" fontId="41" fillId="0" borderId="0" xfId="0" quotePrefix="1" applyNumberFormat="1" applyFont="1" applyFill="1" applyAlignment="1" applyProtection="1">
      <alignment horizontal="left"/>
    </xf>
    <xf numFmtId="41" fontId="56" fillId="0" borderId="0" xfId="2" applyFont="1" applyFill="1" applyAlignment="1"/>
    <xf numFmtId="41" fontId="42" fillId="0" borderId="6" xfId="2" applyFont="1" applyFill="1" applyBorder="1" applyAlignment="1"/>
    <xf numFmtId="37" fontId="41" fillId="0" borderId="0" xfId="0" quotePrefix="1" applyNumberFormat="1" applyFont="1" applyFill="1" applyAlignment="1" applyProtection="1">
      <alignment horizontal="left" vertical="center"/>
    </xf>
    <xf numFmtId="42" fontId="42" fillId="0" borderId="2" xfId="7" applyFont="1" applyFill="1" applyBorder="1" applyAlignment="1"/>
    <xf numFmtId="42" fontId="41" fillId="0" borderId="0" xfId="7" applyFont="1" applyFill="1" applyAlignment="1">
      <alignment vertical="center"/>
    </xf>
    <xf numFmtId="42" fontId="41" fillId="0" borderId="0" xfId="7" applyFont="1" applyFill="1" applyAlignment="1"/>
    <xf numFmtId="0" fontId="41" fillId="0" borderId="0" xfId="0" applyFont="1" applyFill="1" applyAlignment="1">
      <alignment vertical="center"/>
    </xf>
    <xf numFmtId="171" fontId="42" fillId="0" borderId="2" xfId="2" applyNumberFormat="1" applyFont="1" applyFill="1" applyBorder="1" applyAlignment="1"/>
    <xf numFmtId="0" fontId="42" fillId="0" borderId="0" xfId="2" applyNumberFormat="1" applyFont="1" applyFill="1" applyAlignment="1"/>
    <xf numFmtId="171" fontId="41" fillId="0" borderId="0" xfId="2" applyNumberFormat="1" applyFont="1" applyFill="1" applyAlignment="1">
      <alignment vertical="center"/>
    </xf>
    <xf numFmtId="171" fontId="41" fillId="0" borderId="0" xfId="2" applyNumberFormat="1" applyFont="1" applyFill="1" applyAlignment="1"/>
    <xf numFmtId="0" fontId="42" fillId="0" borderId="0" xfId="0" applyFont="1" applyFill="1" applyAlignment="1">
      <alignment horizontal="centerContinuous"/>
    </xf>
    <xf numFmtId="164" fontId="41" fillId="0" borderId="0" xfId="0" applyNumberFormat="1" applyFont="1" applyFill="1" applyProtection="1"/>
    <xf numFmtId="0" fontId="41" fillId="0" borderId="1" xfId="0" applyFont="1" applyFill="1" applyBorder="1"/>
    <xf numFmtId="171" fontId="42" fillId="0" borderId="0" xfId="2" applyNumberFormat="1" applyFont="1" applyFill="1" applyAlignment="1"/>
    <xf numFmtId="0" fontId="42" fillId="0" borderId="0" xfId="0" quotePrefix="1" applyNumberFormat="1" applyFont="1" applyFill="1" applyAlignment="1">
      <alignment horizontal="left"/>
    </xf>
    <xf numFmtId="0" fontId="49" fillId="0" borderId="0" xfId="0" applyFont="1" applyFill="1" applyProtection="1">
      <protection locked="0"/>
    </xf>
    <xf numFmtId="41" fontId="42" fillId="0" borderId="6" xfId="7" applyNumberFormat="1" applyFont="1" applyFill="1" applyBorder="1" applyAlignment="1"/>
    <xf numFmtId="49" fontId="41" fillId="0" borderId="0" xfId="0" applyNumberFormat="1" applyFont="1" applyFill="1"/>
    <xf numFmtId="49" fontId="51" fillId="0" borderId="0" xfId="0" applyNumberFormat="1" applyFont="1" applyFill="1" applyProtection="1">
      <protection locked="0"/>
    </xf>
    <xf numFmtId="0" fontId="41" fillId="0" borderId="0" xfId="0" applyFont="1" applyFill="1" applyAlignment="1">
      <alignment horizontal="left"/>
    </xf>
    <xf numFmtId="0" fontId="41" fillId="0" borderId="1" xfId="0" applyFont="1" applyFill="1" applyBorder="1" applyAlignment="1">
      <alignment horizontal="centerContinuous"/>
    </xf>
    <xf numFmtId="0" fontId="41" fillId="0" borderId="0" xfId="0" applyFont="1" applyFill="1" applyAlignment="1" applyProtection="1">
      <alignment horizontal="center"/>
    </xf>
    <xf numFmtId="49" fontId="41" fillId="0" borderId="0" xfId="0" applyNumberFormat="1" applyFont="1" applyFill="1" applyAlignment="1">
      <alignment horizontal="centerContinuous"/>
    </xf>
    <xf numFmtId="0" fontId="42" fillId="0" borderId="0" xfId="0" applyFont="1" applyFill="1" applyAlignment="1" applyProtection="1">
      <alignment horizontal="centerContinuous"/>
    </xf>
    <xf numFmtId="49" fontId="42" fillId="0" borderId="0" xfId="0" applyNumberFormat="1" applyFont="1" applyFill="1"/>
    <xf numFmtId="0" fontId="42" fillId="0" borderId="0" xfId="0" quotePrefix="1" applyNumberFormat="1" applyFont="1" applyFill="1" applyAlignment="1">
      <alignment horizontal="left" indent="1"/>
    </xf>
    <xf numFmtId="0" fontId="42" fillId="0" borderId="0" xfId="0" applyNumberFormat="1" applyFont="1" applyFill="1" applyAlignment="1">
      <alignment horizontal="left" indent="2"/>
    </xf>
    <xf numFmtId="42" fontId="42" fillId="0" borderId="11" xfId="7" applyFont="1" applyFill="1" applyBorder="1" applyAlignment="1"/>
    <xf numFmtId="49" fontId="42" fillId="0" borderId="0" xfId="0" quotePrefix="1" applyNumberFormat="1" applyFont="1" applyFill="1" applyAlignment="1">
      <alignment horizontal="left"/>
    </xf>
    <xf numFmtId="0" fontId="42" fillId="0" borderId="0" xfId="0" applyNumberFormat="1" applyFont="1" applyFill="1" applyAlignment="1">
      <alignment horizontal="left" indent="1"/>
    </xf>
    <xf numFmtId="49" fontId="42" fillId="0" borderId="0" xfId="0" applyNumberFormat="1" applyFont="1" applyFill="1" applyAlignment="1">
      <alignment horizontal="left" indent="1"/>
    </xf>
    <xf numFmtId="0" fontId="42" fillId="0" borderId="0" xfId="0" applyFont="1" applyFill="1" applyBorder="1"/>
    <xf numFmtId="0" fontId="47" fillId="0" borderId="0" xfId="0" applyNumberFormat="1" applyFont="1" applyFill="1"/>
    <xf numFmtId="42" fontId="42" fillId="0" borderId="11" xfId="0" applyNumberFormat="1" applyFont="1" applyFill="1" applyBorder="1"/>
    <xf numFmtId="169" fontId="42" fillId="0" borderId="0" xfId="0" applyNumberFormat="1" applyFont="1" applyFill="1"/>
    <xf numFmtId="49" fontId="42" fillId="0" borderId="0" xfId="0" applyNumberFormat="1" applyFont="1" applyFill="1" applyAlignment="1">
      <alignment horizontal="left"/>
    </xf>
    <xf numFmtId="168" fontId="42" fillId="0" borderId="0" xfId="0" applyNumberFormat="1" applyFont="1" applyFill="1" applyAlignment="1">
      <alignment horizontal="left" indent="4"/>
    </xf>
    <xf numFmtId="42" fontId="42" fillId="0" borderId="0" xfId="0" applyNumberFormat="1" applyFont="1" applyFill="1"/>
    <xf numFmtId="42" fontId="42" fillId="0" borderId="0" xfId="0" applyNumberFormat="1" applyFont="1" applyFill="1" applyBorder="1"/>
    <xf numFmtId="0" fontId="42" fillId="0" borderId="0" xfId="0" quotePrefix="1" applyNumberFormat="1" applyFont="1" applyFill="1" applyBorder="1" applyAlignment="1">
      <alignment horizontal="left"/>
    </xf>
    <xf numFmtId="0" fontId="54" fillId="0" borderId="0" xfId="0" applyFont="1" applyFill="1"/>
    <xf numFmtId="0" fontId="54" fillId="0" borderId="1" xfId="0" applyFont="1" applyFill="1" applyBorder="1" applyAlignment="1">
      <alignment horizontal="center"/>
    </xf>
    <xf numFmtId="0" fontId="54" fillId="0" borderId="0" xfId="0" applyFont="1" applyFill="1" applyAlignment="1">
      <alignment horizontal="centerContinuous"/>
    </xf>
    <xf numFmtId="0" fontId="54" fillId="0" borderId="0" xfId="0" applyFont="1" applyFill="1" applyAlignment="1" applyProtection="1">
      <alignment horizontal="center"/>
      <protection locked="0"/>
    </xf>
    <xf numFmtId="0" fontId="54" fillId="0" borderId="0" xfId="0" quotePrefix="1" applyFont="1" applyFill="1" applyAlignment="1" applyProtection="1">
      <alignment horizontal="center"/>
      <protection locked="0"/>
    </xf>
    <xf numFmtId="0" fontId="55" fillId="0" borderId="0" xfId="0" applyFont="1" applyFill="1"/>
    <xf numFmtId="0" fontId="55" fillId="0" borderId="0" xfId="0" applyFont="1" applyFill="1" applyAlignment="1"/>
    <xf numFmtId="174" fontId="52" fillId="0" borderId="0" xfId="2" applyNumberFormat="1" applyFont="1" applyFill="1" applyAlignment="1"/>
    <xf numFmtId="174" fontId="42" fillId="0" borderId="0" xfId="0" applyNumberFormat="1" applyFont="1" applyFill="1" applyProtection="1"/>
    <xf numFmtId="49" fontId="42" fillId="0" borderId="0" xfId="0" applyNumberFormat="1" applyFont="1" applyFill="1" applyAlignment="1">
      <alignment horizontal="right"/>
    </xf>
    <xf numFmtId="0" fontId="42" fillId="0" borderId="0" xfId="0" quotePrefix="1" applyFont="1" applyFill="1" applyAlignment="1">
      <alignment horizontal="left"/>
    </xf>
    <xf numFmtId="166" fontId="42" fillId="0" borderId="0" xfId="0" applyNumberFormat="1" applyFont="1" applyFill="1" applyProtection="1"/>
    <xf numFmtId="173" fontId="42" fillId="0" borderId="0" xfId="0" applyNumberFormat="1" applyFont="1" applyFill="1"/>
    <xf numFmtId="5" fontId="42" fillId="0" borderId="0" xfId="0" applyNumberFormat="1" applyFont="1" applyFill="1" applyProtection="1"/>
    <xf numFmtId="0" fontId="42" fillId="0" borderId="0" xfId="18" applyNumberFormat="1" applyFont="1" applyFill="1" applyBorder="1"/>
    <xf numFmtId="0" fontId="42" fillId="0" borderId="0" xfId="0" applyFont="1" applyFill="1" applyAlignment="1">
      <alignment horizontal="right"/>
    </xf>
    <xf numFmtId="0" fontId="55" fillId="0" borderId="0" xfId="0" applyFont="1" applyFill="1" applyAlignment="1">
      <alignment horizontal="centerContinuous"/>
    </xf>
    <xf numFmtId="0" fontId="55" fillId="0" borderId="0" xfId="0" applyFont="1"/>
    <xf numFmtId="0" fontId="55" fillId="0" borderId="0" xfId="0" applyFont="1" applyAlignment="1">
      <alignment horizontal="centerContinuous"/>
    </xf>
    <xf numFmtId="0" fontId="42" fillId="0" borderId="0" xfId="0" applyFont="1" applyBorder="1" applyAlignment="1">
      <alignment horizontal="center"/>
    </xf>
    <xf numFmtId="0" fontId="55" fillId="0" borderId="0" xfId="0" applyFont="1" applyAlignment="1">
      <alignment horizontal="left"/>
    </xf>
    <xf numFmtId="0" fontId="56" fillId="0" borderId="0" xfId="0" applyFont="1"/>
    <xf numFmtId="0" fontId="41" fillId="0" borderId="0" xfId="0" applyFont="1" applyFill="1" applyProtection="1"/>
    <xf numFmtId="42" fontId="42" fillId="0" borderId="0" xfId="7" applyFont="1" applyFill="1" applyAlignment="1">
      <alignment horizontal="centerContinuous"/>
    </xf>
    <xf numFmtId="41" fontId="42" fillId="0" borderId="0" xfId="2" applyFont="1" applyFill="1" applyAlignment="1">
      <alignment horizontal="centerContinuous"/>
    </xf>
    <xf numFmtId="165" fontId="41" fillId="0" borderId="0" xfId="0" applyNumberFormat="1" applyFont="1" applyFill="1" applyProtection="1"/>
    <xf numFmtId="0" fontId="41" fillId="0" borderId="0" xfId="0" quotePrefix="1" applyFont="1" applyFill="1" applyAlignment="1">
      <alignment horizontal="center"/>
    </xf>
    <xf numFmtId="171" fontId="42" fillId="0" borderId="6" xfId="2" applyNumberFormat="1" applyFont="1" applyFill="1" applyBorder="1" applyAlignment="1"/>
    <xf numFmtId="41" fontId="53" fillId="0" borderId="0" xfId="2" applyFont="1" applyAlignment="1">
      <alignment horizontal="center"/>
    </xf>
    <xf numFmtId="42" fontId="42" fillId="0" borderId="0" xfId="0" applyNumberFormat="1" applyFont="1" applyBorder="1"/>
    <xf numFmtId="0" fontId="41" fillId="0" borderId="0" xfId="0" applyFont="1" applyAlignment="1">
      <alignment horizontal="left" indent="7"/>
    </xf>
    <xf numFmtId="172" fontId="42" fillId="0" borderId="0" xfId="2" applyNumberFormat="1" applyFont="1" applyAlignment="1"/>
    <xf numFmtId="171" fontId="42" fillId="0" borderId="6" xfId="2" applyNumberFormat="1" applyFont="1" applyBorder="1" applyAlignment="1"/>
    <xf numFmtId="0" fontId="46" fillId="0" borderId="0" xfId="0" applyFont="1" applyAlignment="1">
      <alignment horizontal="centerContinuous"/>
    </xf>
    <xf numFmtId="41" fontId="42" fillId="0" borderId="0" xfId="0" applyNumberFormat="1" applyFont="1" applyBorder="1" applyAlignment="1">
      <alignment horizontal="left"/>
    </xf>
    <xf numFmtId="0" fontId="41" fillId="0" borderId="0" xfId="0" applyFont="1" applyAlignment="1">
      <alignment horizontal="right"/>
    </xf>
    <xf numFmtId="0" fontId="55" fillId="0" borderId="13" xfId="0" applyFont="1" applyBorder="1" applyAlignment="1" applyProtection="1">
      <alignment horizontal="centerContinuous"/>
      <protection locked="0"/>
    </xf>
    <xf numFmtId="0" fontId="42" fillId="0" borderId="13" xfId="0" applyFont="1" applyBorder="1" applyAlignment="1">
      <alignment horizontal="centerContinuous"/>
    </xf>
    <xf numFmtId="41" fontId="41" fillId="0" borderId="0" xfId="2" applyFont="1" applyAlignment="1"/>
    <xf numFmtId="0" fontId="42" fillId="0" borderId="0" xfId="14" applyFont="1"/>
    <xf numFmtId="0" fontId="42" fillId="0" borderId="0" xfId="14" applyFont="1" applyBorder="1"/>
    <xf numFmtId="0" fontId="42" fillId="0" borderId="9" xfId="14" applyFont="1" applyBorder="1"/>
    <xf numFmtId="0" fontId="42" fillId="0" borderId="0" xfId="14" applyFont="1" applyAlignment="1">
      <alignment horizontal="center"/>
    </xf>
    <xf numFmtId="168" fontId="42" fillId="0" borderId="0" xfId="4" applyNumberFormat="1" applyFont="1"/>
    <xf numFmtId="10" fontId="42" fillId="0" borderId="0" xfId="25" applyNumberFormat="1" applyFont="1"/>
    <xf numFmtId="10" fontId="42" fillId="0" borderId="0" xfId="25" applyNumberFormat="1" applyFont="1" applyFill="1"/>
    <xf numFmtId="168" fontId="42" fillId="0" borderId="9" xfId="14" applyNumberFormat="1" applyFont="1" applyBorder="1"/>
    <xf numFmtId="10" fontId="42" fillId="0" borderId="9" xfId="25" applyNumberFormat="1" applyFont="1" applyBorder="1"/>
    <xf numFmtId="10" fontId="42" fillId="0" borderId="0" xfId="25" applyNumberFormat="1" applyFont="1" applyBorder="1"/>
    <xf numFmtId="10" fontId="42" fillId="0" borderId="14" xfId="25" applyNumberFormat="1" applyFont="1" applyBorder="1"/>
    <xf numFmtId="0" fontId="42" fillId="0" borderId="0" xfId="14" applyFont="1" applyFill="1"/>
    <xf numFmtId="0" fontId="42" fillId="0" borderId="0" xfId="14" applyFont="1" applyFill="1" applyAlignment="1">
      <alignment horizontal="left" indent="1"/>
    </xf>
    <xf numFmtId="0" fontId="42" fillId="0" borderId="0" xfId="14" applyNumberFormat="1" applyFont="1" applyAlignment="1"/>
    <xf numFmtId="37" fontId="41" fillId="0" borderId="0" xfId="14" applyNumberFormat="1" applyFont="1" applyAlignment="1">
      <alignment horizontal="centerContinuous"/>
    </xf>
    <xf numFmtId="0" fontId="42" fillId="0" borderId="0" xfId="0" applyFont="1" applyAlignment="1">
      <alignment horizontal="centerContinuous" wrapText="1"/>
    </xf>
    <xf numFmtId="0" fontId="42" fillId="0" borderId="0" xfId="14" applyFont="1" applyAlignment="1">
      <alignment horizontal="left"/>
    </xf>
    <xf numFmtId="0" fontId="42" fillId="0" borderId="0" xfId="14" applyFont="1" applyAlignment="1"/>
    <xf numFmtId="0" fontId="42" fillId="0" borderId="0" xfId="14" applyFont="1" applyFill="1" applyAlignment="1"/>
    <xf numFmtId="176" fontId="42" fillId="0" borderId="0" xfId="14" applyNumberFormat="1" applyFont="1" applyAlignment="1">
      <alignment horizontal="center"/>
    </xf>
    <xf numFmtId="168" fontId="42" fillId="0" borderId="0" xfId="14" applyNumberFormat="1" applyFont="1"/>
    <xf numFmtId="168" fontId="42" fillId="0" borderId="9" xfId="4" applyNumberFormat="1" applyFont="1" applyBorder="1"/>
    <xf numFmtId="41" fontId="42" fillId="0" borderId="0" xfId="14" applyNumberFormat="1" applyFont="1" applyFill="1"/>
    <xf numFmtId="41" fontId="42" fillId="0" borderId="0" xfId="14" applyNumberFormat="1" applyFont="1"/>
    <xf numFmtId="0" fontId="42" fillId="0" borderId="0" xfId="14" applyFont="1" applyAlignment="1">
      <alignment horizontal="left" indent="1"/>
    </xf>
    <xf numFmtId="0" fontId="42" fillId="0" borderId="0" xfId="14" applyFont="1" applyAlignment="1">
      <alignment horizontal="centerContinuous"/>
    </xf>
    <xf numFmtId="168" fontId="42" fillId="0" borderId="0" xfId="4" applyNumberFormat="1" applyFont="1" applyFill="1"/>
    <xf numFmtId="0" fontId="42" fillId="0" borderId="0" xfId="14" applyFont="1" applyFill="1" applyBorder="1" applyAlignment="1">
      <alignment horizontal="center"/>
    </xf>
    <xf numFmtId="43" fontId="42" fillId="0" borderId="0" xfId="4" applyFont="1"/>
    <xf numFmtId="168" fontId="42" fillId="0" borderId="0" xfId="4" applyNumberFormat="1" applyFont="1" applyAlignment="1">
      <alignment horizontal="centerContinuous"/>
    </xf>
    <xf numFmtId="37" fontId="42" fillId="0" borderId="0" xfId="14" applyNumberFormat="1" applyFont="1" applyAlignment="1">
      <alignment horizontal="centerContinuous"/>
    </xf>
    <xf numFmtId="0" fontId="41" fillId="0" borderId="0" xfId="14" applyFont="1" applyBorder="1"/>
    <xf numFmtId="0" fontId="41" fillId="0" borderId="0" xfId="21" applyFont="1"/>
    <xf numFmtId="0" fontId="42" fillId="0" borderId="0" xfId="21" applyFont="1"/>
    <xf numFmtId="0" fontId="42" fillId="0" borderId="0" xfId="21" applyFont="1" applyBorder="1"/>
    <xf numFmtId="0" fontId="42" fillId="0" borderId="0" xfId="22" applyFont="1" applyFill="1" applyAlignment="1">
      <alignment horizontal="left"/>
    </xf>
    <xf numFmtId="0" fontId="42" fillId="0" borderId="0" xfId="22" applyFont="1" applyFill="1"/>
    <xf numFmtId="0" fontId="42" fillId="0" borderId="0" xfId="22" applyFont="1" applyFill="1" applyBorder="1"/>
    <xf numFmtId="0" fontId="42" fillId="0" borderId="0" xfId="22" applyFont="1" applyFill="1" applyBorder="1" applyAlignment="1">
      <alignment horizontal="center"/>
    </xf>
    <xf numFmtId="0" fontId="42" fillId="0" borderId="0" xfId="22" applyFont="1" applyFill="1" applyAlignment="1">
      <alignment horizontal="center"/>
    </xf>
    <xf numFmtId="7" fontId="42" fillId="0" borderId="0" xfId="22" applyNumberFormat="1" applyFont="1" applyFill="1"/>
    <xf numFmtId="44" fontId="42" fillId="0" borderId="0" xfId="10" applyFont="1" applyFill="1"/>
    <xf numFmtId="44" fontId="42" fillId="0" borderId="0" xfId="10" applyFont="1" applyFill="1" applyAlignment="1">
      <alignment horizontal="right"/>
    </xf>
    <xf numFmtId="44" fontId="42" fillId="0" borderId="0" xfId="22" applyNumberFormat="1" applyFont="1" applyFill="1" applyBorder="1" applyAlignment="1">
      <alignment horizontal="right"/>
    </xf>
    <xf numFmtId="0" fontId="42" fillId="0" borderId="0" xfId="22" applyFont="1"/>
    <xf numFmtId="0" fontId="42" fillId="0" borderId="0" xfId="22" applyFont="1" applyFill="1" applyAlignment="1">
      <alignment horizontal="centerContinuous"/>
    </xf>
    <xf numFmtId="177" fontId="41" fillId="0" borderId="0" xfId="22" applyNumberFormat="1" applyFont="1" applyFill="1" applyAlignment="1"/>
    <xf numFmtId="177" fontId="41" fillId="0" borderId="0" xfId="22" applyNumberFormat="1" applyFont="1" applyFill="1"/>
    <xf numFmtId="37" fontId="41" fillId="0" borderId="0" xfId="22" applyNumberFormat="1" applyFont="1" applyFill="1" applyAlignment="1">
      <alignment horizontal="centerContinuous"/>
    </xf>
    <xf numFmtId="0" fontId="42" fillId="0" borderId="0" xfId="16" applyFont="1" applyFill="1"/>
    <xf numFmtId="37" fontId="42" fillId="0" borderId="0" xfId="16" applyNumberFormat="1" applyFont="1" applyFill="1"/>
    <xf numFmtId="37" fontId="42" fillId="0" borderId="0" xfId="16" applyNumberFormat="1" applyFont="1" applyFill="1" applyAlignment="1">
      <alignment horizontal="left"/>
    </xf>
    <xf numFmtId="0" fontId="42" fillId="0" borderId="0" xfId="16" applyFont="1" applyFill="1" applyAlignment="1">
      <alignment horizontal="center"/>
    </xf>
    <xf numFmtId="0" fontId="42" fillId="0" borderId="0" xfId="16" applyFont="1"/>
    <xf numFmtId="37" fontId="41" fillId="0" borderId="0" xfId="16" applyNumberFormat="1" applyFont="1" applyAlignment="1">
      <alignment horizontal="centerContinuous"/>
    </xf>
    <xf numFmtId="0" fontId="41" fillId="0" borderId="0" xfId="16" applyFont="1" applyAlignment="1">
      <alignment horizontal="centerContinuous"/>
    </xf>
    <xf numFmtId="0" fontId="41" fillId="0" borderId="6" xfId="0" applyFont="1" applyBorder="1" applyAlignment="1">
      <alignment horizontal="centerContinuous"/>
    </xf>
    <xf numFmtId="0" fontId="42" fillId="0" borderId="0" xfId="0" applyFont="1" applyAlignment="1">
      <alignment vertical="top"/>
    </xf>
    <xf numFmtId="0" fontId="42" fillId="0" borderId="0" xfId="19" applyFont="1" applyFill="1" applyAlignment="1">
      <alignment horizontal="left"/>
    </xf>
    <xf numFmtId="0" fontId="42" fillId="0" borderId="0" xfId="19" applyFont="1" applyFill="1"/>
    <xf numFmtId="0" fontId="42" fillId="0" borderId="0" xfId="19" applyFont="1" applyFill="1" applyAlignment="1"/>
    <xf numFmtId="7" fontId="42" fillId="0" borderId="0" xfId="19" applyNumberFormat="1" applyFont="1" applyFill="1" applyAlignment="1">
      <alignment horizontal="center"/>
    </xf>
    <xf numFmtId="44" fontId="42" fillId="0" borderId="0" xfId="9" applyFont="1" applyFill="1" applyAlignment="1">
      <alignment horizontal="left"/>
    </xf>
    <xf numFmtId="44" fontId="42" fillId="0" borderId="0" xfId="9" applyFont="1" applyFill="1" applyAlignment="1">
      <alignment horizontal="center"/>
    </xf>
    <xf numFmtId="44" fontId="42" fillId="0" borderId="0" xfId="9" applyFont="1" applyFill="1" applyBorder="1" applyAlignment="1">
      <alignment horizontal="center"/>
    </xf>
    <xf numFmtId="8" fontId="42" fillId="0" borderId="0" xfId="9" applyNumberFormat="1" applyFont="1" applyFill="1" applyAlignment="1">
      <alignment horizontal="center"/>
    </xf>
    <xf numFmtId="8" fontId="42" fillId="0" borderId="0" xfId="9" applyNumberFormat="1" applyFont="1" applyFill="1" applyBorder="1" applyAlignment="1"/>
    <xf numFmtId="178" fontId="42" fillId="0" borderId="0" xfId="19" applyNumberFormat="1" applyFont="1" applyFill="1" applyAlignment="1"/>
    <xf numFmtId="8" fontId="42" fillId="0" borderId="0" xfId="9" applyNumberFormat="1" applyFont="1" applyFill="1" applyAlignment="1"/>
    <xf numFmtId="178" fontId="42" fillId="0" borderId="0" xfId="19" applyNumberFormat="1" applyFont="1" applyFill="1"/>
    <xf numFmtId="168" fontId="42" fillId="0" borderId="0" xfId="6" applyNumberFormat="1" applyFont="1" applyFill="1"/>
    <xf numFmtId="0" fontId="42" fillId="0" borderId="0" xfId="19" applyFont="1"/>
    <xf numFmtId="0" fontId="41" fillId="0" borderId="0" xfId="19" applyFont="1" applyAlignment="1">
      <alignment horizontal="centerContinuous"/>
    </xf>
    <xf numFmtId="0" fontId="41" fillId="0" borderId="0" xfId="0" quotePrefix="1" applyFont="1" applyAlignment="1">
      <alignment horizontal="fill"/>
    </xf>
    <xf numFmtId="39" fontId="42" fillId="0" borderId="0" xfId="0" applyNumberFormat="1" applyFont="1" applyBorder="1" applyProtection="1"/>
    <xf numFmtId="167" fontId="42" fillId="0" borderId="0" xfId="0" applyNumberFormat="1" applyFont="1" applyBorder="1" applyProtection="1"/>
    <xf numFmtId="167" fontId="42" fillId="0" borderId="0" xfId="0" applyNumberFormat="1" applyFont="1" applyProtection="1"/>
    <xf numFmtId="167" fontId="42" fillId="0" borderId="0" xfId="0" applyNumberFormat="1" applyFont="1" applyAlignment="1" applyProtection="1">
      <alignment horizontal="centerContinuous"/>
    </xf>
    <xf numFmtId="0" fontId="41" fillId="0" borderId="1" xfId="0" applyFont="1" applyBorder="1" applyAlignment="1">
      <alignment horizontal="center"/>
    </xf>
    <xf numFmtId="7" fontId="42" fillId="0" borderId="0" xfId="19" applyNumberFormat="1" applyFont="1" applyFill="1" applyBorder="1" applyAlignment="1">
      <alignment horizontal="center"/>
    </xf>
    <xf numFmtId="0" fontId="42" fillId="0" borderId="0" xfId="0" quotePrefix="1" applyFont="1" applyAlignment="1">
      <alignment horizontal="left"/>
    </xf>
    <xf numFmtId="0" fontId="42" fillId="0" borderId="0" xfId="0" applyFont="1" applyFill="1" applyBorder="1" applyAlignment="1">
      <alignment horizontal="center"/>
    </xf>
    <xf numFmtId="0" fontId="42" fillId="0" borderId="0" xfId="0" applyFont="1" applyFill="1" applyBorder="1" applyAlignment="1">
      <alignment horizontal="right"/>
    </xf>
    <xf numFmtId="2" fontId="42" fillId="0" borderId="0" xfId="0" applyNumberFormat="1" applyFont="1" applyBorder="1" applyAlignment="1">
      <alignment horizontal="center"/>
    </xf>
    <xf numFmtId="0" fontId="41" fillId="0" borderId="0" xfId="20" applyFont="1" applyFill="1" applyAlignment="1">
      <alignment horizontal="left"/>
    </xf>
    <xf numFmtId="3" fontId="41" fillId="0" borderId="0" xfId="23" applyNumberFormat="1" applyFont="1" applyFill="1" applyAlignment="1">
      <alignment horizontal="left"/>
    </xf>
    <xf numFmtId="39" fontId="41" fillId="0" borderId="0" xfId="0" applyNumberFormat="1" applyFont="1" applyAlignment="1" applyProtection="1">
      <alignment horizontal="left"/>
    </xf>
    <xf numFmtId="0" fontId="42" fillId="0" borderId="0" xfId="19" applyFont="1" applyFill="1" applyBorder="1"/>
    <xf numFmtId="41" fontId="42" fillId="0" borderId="0" xfId="2" applyNumberFormat="1" applyFont="1" applyAlignment="1"/>
    <xf numFmtId="41" fontId="42" fillId="0" borderId="0" xfId="0" applyNumberFormat="1" applyFont="1" applyAlignment="1">
      <alignment horizontal="left"/>
    </xf>
    <xf numFmtId="176" fontId="42" fillId="0" borderId="0" xfId="0" quotePrefix="1" applyNumberFormat="1" applyFont="1" applyBorder="1" applyAlignment="1">
      <alignment horizontal="centerContinuous"/>
    </xf>
    <xf numFmtId="0" fontId="42" fillId="0" borderId="6" xfId="0" applyFont="1" applyBorder="1" applyAlignment="1">
      <alignment horizontal="center"/>
    </xf>
    <xf numFmtId="10" fontId="55" fillId="0" borderId="6" xfId="0" applyNumberFormat="1" applyFont="1" applyFill="1" applyBorder="1" applyAlignment="1">
      <alignment horizontal="center" vertical="top" wrapText="1"/>
    </xf>
    <xf numFmtId="42" fontId="42" fillId="0" borderId="12" xfId="0" applyNumberFormat="1" applyFont="1" applyBorder="1" applyAlignment="1">
      <alignment horizontal="left"/>
    </xf>
    <xf numFmtId="0" fontId="15" fillId="0" borderId="0" xfId="0" applyFont="1" applyAlignment="1">
      <alignment wrapText="1"/>
    </xf>
    <xf numFmtId="0" fontId="15" fillId="0" borderId="0" xfId="0" quotePrefix="1" applyFont="1" applyAlignment="1">
      <alignment horizontal="center" wrapText="1"/>
    </xf>
    <xf numFmtId="0" fontId="15" fillId="0" borderId="0" xfId="0" applyFont="1" applyAlignment="1">
      <alignment horizontal="center" wrapText="1"/>
    </xf>
    <xf numFmtId="0" fontId="15" fillId="0" borderId="0" xfId="0" quotePrefix="1" applyFont="1"/>
    <xf numFmtId="39" fontId="58" fillId="0" borderId="0" xfId="17" applyNumberFormat="1" applyFont="1" applyFill="1" applyBorder="1"/>
    <xf numFmtId="41" fontId="42" fillId="0" borderId="16" xfId="2" applyFont="1" applyBorder="1" applyAlignment="1"/>
    <xf numFmtId="37" fontId="21" fillId="0" borderId="0" xfId="17" applyNumberFormat="1" applyFont="1" applyFill="1" applyBorder="1"/>
    <xf numFmtId="0" fontId="21" fillId="0" borderId="0" xfId="17" applyFont="1" applyFill="1"/>
    <xf numFmtId="0" fontId="21" fillId="0" borderId="0" xfId="17" applyFont="1" applyFill="1" applyAlignment="1">
      <alignment horizontal="left"/>
    </xf>
    <xf numFmtId="39" fontId="58" fillId="0" borderId="17" xfId="17" applyNumberFormat="1" applyFont="1" applyFill="1" applyBorder="1"/>
    <xf numFmtId="0" fontId="42" fillId="0" borderId="0" xfId="17" applyFont="1" applyFill="1" applyAlignment="1">
      <alignment horizontal="right"/>
    </xf>
    <xf numFmtId="0" fontId="42" fillId="0" borderId="0" xfId="17" applyFont="1" applyFill="1"/>
    <xf numFmtId="41" fontId="42" fillId="0" borderId="0" xfId="17" applyNumberFormat="1" applyFont="1" applyFill="1"/>
    <xf numFmtId="14" fontId="41" fillId="0" borderId="5" xfId="5" quotePrefix="1" applyNumberFormat="1" applyFont="1" applyFill="1" applyBorder="1" applyAlignment="1">
      <alignment horizontal="center" wrapText="1"/>
    </xf>
    <xf numFmtId="43" fontId="41" fillId="0" borderId="0" xfId="5" applyFont="1" applyFill="1" applyBorder="1" applyAlignment="1">
      <alignment horizontal="center" wrapText="1"/>
    </xf>
    <xf numFmtId="43" fontId="41" fillId="0" borderId="0" xfId="5" quotePrefix="1" applyFont="1" applyFill="1" applyBorder="1" applyAlignment="1">
      <alignment horizontal="center" wrapText="1"/>
    </xf>
    <xf numFmtId="39" fontId="42" fillId="0" borderId="0" xfId="17" applyNumberFormat="1" applyFont="1" applyFill="1" applyBorder="1"/>
    <xf numFmtId="39" fontId="42" fillId="0" borderId="0" xfId="17" applyNumberFormat="1" applyFont="1" applyFill="1" applyBorder="1" applyAlignment="1">
      <alignment horizontal="right"/>
    </xf>
    <xf numFmtId="39" fontId="42" fillId="0" borderId="0" xfId="17" applyNumberFormat="1" applyFont="1" applyFill="1" applyBorder="1" applyAlignment="1"/>
    <xf numFmtId="39" fontId="42" fillId="0" borderId="0" xfId="17" quotePrefix="1" applyNumberFormat="1" applyFont="1" applyFill="1" applyBorder="1"/>
    <xf numFmtId="39" fontId="42" fillId="0" borderId="0" xfId="17" quotePrefix="1" applyNumberFormat="1" applyFont="1" applyFill="1" applyBorder="1" applyAlignment="1">
      <alignment horizontal="right"/>
    </xf>
    <xf numFmtId="39" fontId="42" fillId="0" borderId="0" xfId="17" applyNumberFormat="1" applyFont="1" applyFill="1"/>
    <xf numFmtId="176" fontId="42" fillId="0" borderId="0" xfId="17" applyNumberFormat="1" applyFont="1" applyFill="1" applyBorder="1"/>
    <xf numFmtId="41" fontId="42" fillId="0" borderId="0" xfId="17" applyNumberFormat="1" applyFont="1" applyFill="1" applyBorder="1"/>
    <xf numFmtId="38" fontId="42" fillId="0" borderId="0" xfId="17" applyNumberFormat="1" applyFont="1" applyFill="1"/>
    <xf numFmtId="38" fontId="42" fillId="0" borderId="0" xfId="17" applyNumberFormat="1" applyFont="1" applyFill="1" applyBorder="1"/>
    <xf numFmtId="5" fontId="42" fillId="0" borderId="0" xfId="0" applyNumberFormat="1" applyFont="1" applyAlignment="1" applyProtection="1">
      <alignment horizontal="center"/>
    </xf>
    <xf numFmtId="0" fontId="47" fillId="0" borderId="0" xfId="0" applyFont="1" applyFill="1"/>
    <xf numFmtId="0" fontId="47" fillId="0" borderId="0" xfId="0" quotePrefix="1" applyFont="1" applyAlignment="1">
      <alignment horizontal="center"/>
    </xf>
    <xf numFmtId="39" fontId="41" fillId="0" borderId="0" xfId="17" applyNumberFormat="1" applyFont="1" applyFill="1" applyBorder="1" applyAlignment="1">
      <alignment horizontal="center"/>
    </xf>
    <xf numFmtId="41" fontId="42" fillId="0" borderId="0" xfId="0" applyNumberFormat="1" applyFont="1" applyBorder="1" applyAlignment="1">
      <alignment horizontal="center"/>
    </xf>
    <xf numFmtId="0" fontId="42" fillId="0" borderId="0" xfId="0" applyFont="1" applyAlignment="1">
      <alignment horizontal="left" indent="1"/>
    </xf>
    <xf numFmtId="43" fontId="41" fillId="0" borderId="5" xfId="5" applyNumberFormat="1" applyFont="1" applyFill="1" applyBorder="1" applyAlignment="1">
      <alignment horizontal="center" wrapText="1"/>
    </xf>
    <xf numFmtId="43" fontId="42" fillId="0" borderId="0" xfId="17" applyNumberFormat="1" applyFont="1" applyFill="1" applyBorder="1"/>
    <xf numFmtId="43" fontId="42" fillId="0" borderId="15" xfId="17" applyNumberFormat="1" applyFont="1" applyFill="1" applyBorder="1"/>
    <xf numFmtId="43" fontId="42" fillId="0" borderId="0" xfId="17" applyNumberFormat="1" applyFont="1" applyFill="1" applyBorder="1" applyAlignment="1"/>
    <xf numFmtId="43" fontId="42" fillId="0" borderId="0" xfId="17" quotePrefix="1" applyNumberFormat="1" applyFont="1" applyFill="1" applyBorder="1" applyAlignment="1">
      <alignment horizontal="right"/>
    </xf>
    <xf numFmtId="43" fontId="42" fillId="0" borderId="0" xfId="17" applyNumberFormat="1" applyFont="1" applyFill="1" applyBorder="1" applyAlignment="1">
      <alignment horizontal="right"/>
    </xf>
    <xf numFmtId="43" fontId="42" fillId="0" borderId="0" xfId="17" applyNumberFormat="1" applyFont="1" applyFill="1"/>
    <xf numFmtId="43" fontId="21" fillId="0" borderId="0" xfId="17" applyNumberFormat="1" applyFont="1" applyFill="1" applyBorder="1"/>
    <xf numFmtId="43" fontId="21" fillId="0" borderId="5" xfId="17" applyNumberFormat="1" applyFont="1" applyFill="1" applyBorder="1"/>
    <xf numFmtId="43" fontId="21" fillId="0" borderId="9" xfId="17" applyNumberFormat="1" applyFont="1" applyFill="1" applyBorder="1"/>
    <xf numFmtId="43" fontId="58" fillId="0" borderId="0" xfId="17" applyNumberFormat="1" applyFont="1" applyFill="1" applyBorder="1"/>
    <xf numFmtId="43" fontId="20" fillId="0" borderId="0" xfId="17" applyNumberFormat="1" applyFont="1" applyFill="1" applyBorder="1"/>
    <xf numFmtId="43" fontId="58" fillId="0" borderId="17" xfId="17" applyNumberFormat="1" applyFont="1" applyFill="1" applyBorder="1"/>
    <xf numFmtId="39" fontId="21" fillId="0" borderId="0" xfId="17" applyNumberFormat="1" applyFont="1" applyFill="1" applyBorder="1" applyAlignment="1">
      <alignment horizontal="center"/>
    </xf>
    <xf numFmtId="37" fontId="42" fillId="0" borderId="0" xfId="2" applyNumberFormat="1" applyFont="1" applyFill="1" applyBorder="1" applyAlignment="1"/>
    <xf numFmtId="43" fontId="21" fillId="0" borderId="16" xfId="17" applyNumberFormat="1" applyFont="1" applyFill="1" applyBorder="1"/>
    <xf numFmtId="0" fontId="43" fillId="0" borderId="0" xfId="0" applyFont="1" applyBorder="1"/>
    <xf numFmtId="0" fontId="43" fillId="0" borderId="0" xfId="0" applyFont="1" applyBorder="1" applyAlignment="1">
      <alignment horizontal="center"/>
    </xf>
    <xf numFmtId="37" fontId="46" fillId="0" borderId="0" xfId="0" applyNumberFormat="1" applyFont="1" applyBorder="1" applyProtection="1"/>
    <xf numFmtId="39" fontId="21" fillId="0" borderId="2" xfId="17" applyNumberFormat="1" applyFont="1" applyFill="1" applyBorder="1"/>
    <xf numFmtId="43" fontId="21" fillId="0" borderId="7" xfId="17" applyNumberFormat="1" applyFont="1" applyFill="1" applyBorder="1"/>
    <xf numFmtId="43" fontId="21" fillId="0" borderId="18" xfId="17" applyNumberFormat="1" applyFont="1" applyFill="1" applyBorder="1"/>
    <xf numFmtId="43" fontId="20" fillId="0" borderId="14" xfId="17" applyNumberFormat="1" applyFont="1" applyFill="1" applyBorder="1"/>
    <xf numFmtId="39" fontId="20" fillId="0" borderId="0" xfId="17" applyNumberFormat="1" applyFont="1" applyFill="1" applyBorder="1"/>
    <xf numFmtId="43" fontId="20" fillId="0" borderId="16" xfId="17" applyNumberFormat="1" applyFont="1" applyFill="1" applyBorder="1"/>
    <xf numFmtId="37" fontId="42" fillId="0" borderId="0" xfId="2" applyNumberFormat="1" applyFont="1" applyFill="1" applyAlignment="1"/>
    <xf numFmtId="0" fontId="41" fillId="0" borderId="16" xfId="0" applyFont="1" applyFill="1" applyBorder="1" applyAlignment="1" applyProtection="1">
      <alignment horizontal="center"/>
    </xf>
    <xf numFmtId="49" fontId="41" fillId="0" borderId="16" xfId="0" applyNumberFormat="1" applyFont="1" applyFill="1" applyBorder="1"/>
    <xf numFmtId="0" fontId="41" fillId="0" borderId="16" xfId="0" applyFont="1" applyFill="1" applyBorder="1"/>
    <xf numFmtId="49" fontId="41" fillId="0" borderId="0" xfId="0" quotePrefix="1" applyNumberFormat="1" applyFont="1" applyFill="1" applyAlignment="1">
      <alignment horizontal="left"/>
    </xf>
    <xf numFmtId="174" fontId="42" fillId="0" borderId="0" xfId="0" applyNumberFormat="1" applyFont="1" applyFill="1" applyBorder="1" applyProtection="1"/>
    <xf numFmtId="181" fontId="55" fillId="0" borderId="0" xfId="2" applyNumberFormat="1" applyFont="1" applyFill="1" applyBorder="1" applyAlignment="1"/>
    <xf numFmtId="174" fontId="55" fillId="0" borderId="0" xfId="2" applyNumberFormat="1" applyFont="1" applyFill="1" applyBorder="1" applyAlignment="1"/>
    <xf numFmtId="0" fontId="42" fillId="0" borderId="0" xfId="0" quotePrefix="1" applyFont="1" applyFill="1"/>
    <xf numFmtId="0" fontId="41" fillId="0" borderId="0" xfId="0" applyFont="1" applyAlignment="1">
      <alignment wrapText="1"/>
    </xf>
    <xf numFmtId="41" fontId="42" fillId="0" borderId="0" xfId="4" applyNumberFormat="1" applyFont="1"/>
    <xf numFmtId="185" fontId="42" fillId="0" borderId="9" xfId="14" applyNumberFormat="1" applyFont="1" applyBorder="1"/>
    <xf numFmtId="185" fontId="42" fillId="0" borderId="14" xfId="14" applyNumberFormat="1" applyFont="1" applyBorder="1"/>
    <xf numFmtId="185" fontId="42" fillId="0" borderId="0" xfId="4" applyNumberFormat="1" applyFont="1" applyFill="1"/>
    <xf numFmtId="5" fontId="42" fillId="0" borderId="0" xfId="4" applyNumberFormat="1" applyFont="1"/>
    <xf numFmtId="5" fontId="42" fillId="0" borderId="14" xfId="14" applyNumberFormat="1" applyFont="1" applyBorder="1"/>
    <xf numFmtId="41" fontId="42" fillId="0" borderId="11" xfId="0" applyNumberFormat="1" applyFont="1" applyFill="1" applyBorder="1"/>
    <xf numFmtId="49" fontId="42" fillId="0" borderId="0" xfId="0" applyNumberFormat="1" applyFont="1" applyFill="1" applyAlignment="1">
      <alignment horizontal="left" indent="2"/>
    </xf>
    <xf numFmtId="0" fontId="42" fillId="0" borderId="0" xfId="24" applyFont="1" applyFill="1" applyBorder="1"/>
    <xf numFmtId="2" fontId="42" fillId="0" borderId="0" xfId="24" applyNumberFormat="1" applyFont="1" applyFill="1"/>
    <xf numFmtId="3" fontId="42" fillId="0" borderId="0" xfId="24" applyNumberFormat="1" applyFont="1" applyFill="1"/>
    <xf numFmtId="0" fontId="42" fillId="0" borderId="0" xfId="24" applyFont="1" applyFill="1"/>
    <xf numFmtId="7" fontId="42" fillId="0" borderId="0" xfId="24" applyNumberFormat="1" applyFont="1" applyFill="1" applyAlignment="1">
      <alignment horizontal="right"/>
    </xf>
    <xf numFmtId="0" fontId="42" fillId="0" borderId="0" xfId="0" applyFont="1" applyFill="1" applyAlignment="1">
      <alignment horizontal="centerContinuous" wrapText="1"/>
    </xf>
    <xf numFmtId="0" fontId="47" fillId="0" borderId="0" xfId="0" applyFont="1"/>
    <xf numFmtId="49" fontId="42" fillId="0" borderId="0" xfId="0" quotePrefix="1" applyNumberFormat="1" applyFont="1" applyFill="1" applyAlignment="1">
      <alignment horizontal="left" indent="1"/>
    </xf>
    <xf numFmtId="10" fontId="42" fillId="0" borderId="2" xfId="2" applyNumberFormat="1" applyFont="1" applyFill="1" applyBorder="1" applyAlignment="1"/>
    <xf numFmtId="41" fontId="41" fillId="0" borderId="6" xfId="2" applyFont="1" applyFill="1" applyBorder="1" applyAlignment="1">
      <alignment horizontal="center"/>
    </xf>
    <xf numFmtId="41" fontId="41" fillId="0" borderId="6" xfId="2" applyFont="1" applyFill="1" applyBorder="1" applyAlignment="1">
      <alignment horizontal="centerContinuous"/>
    </xf>
    <xf numFmtId="49" fontId="41" fillId="0" borderId="0" xfId="0" applyNumberFormat="1" applyFont="1" applyFill="1" applyAlignment="1">
      <alignment horizontal="right"/>
    </xf>
    <xf numFmtId="42" fontId="41" fillId="0" borderId="2" xfId="7" applyFont="1" applyFill="1" applyBorder="1" applyAlignment="1"/>
    <xf numFmtId="41" fontId="21" fillId="0" borderId="0" xfId="0" applyNumberFormat="1" applyFont="1" applyFill="1"/>
    <xf numFmtId="0" fontId="42" fillId="0" borderId="0" xfId="0" applyFont="1" applyBorder="1" applyAlignment="1">
      <alignment horizontal="left" indent="2"/>
    </xf>
    <xf numFmtId="49" fontId="41" fillId="0" borderId="0" xfId="0" applyNumberFormat="1" applyFont="1" applyFill="1" applyBorder="1" applyAlignment="1">
      <alignment horizontal="right"/>
    </xf>
    <xf numFmtId="41" fontId="42" fillId="0" borderId="0" xfId="7" applyNumberFormat="1" applyFont="1" applyFill="1" applyAlignment="1">
      <alignment horizontal="centerContinuous"/>
    </xf>
    <xf numFmtId="41" fontId="42" fillId="0" borderId="0" xfId="2" applyNumberFormat="1" applyFont="1" applyFill="1" applyAlignment="1"/>
    <xf numFmtId="9" fontId="42" fillId="0" borderId="0" xfId="25" applyFont="1" applyFill="1"/>
    <xf numFmtId="42" fontId="41" fillId="0" borderId="0" xfId="0" applyNumberFormat="1" applyFont="1" applyFill="1"/>
    <xf numFmtId="42" fontId="41" fillId="0" borderId="0" xfId="0" applyNumberFormat="1" applyFont="1" applyFill="1" applyBorder="1"/>
    <xf numFmtId="5" fontId="42" fillId="0" borderId="0" xfId="0" applyNumberFormat="1" applyFont="1" applyFill="1" applyAlignment="1" applyProtection="1"/>
    <xf numFmtId="0" fontId="49" fillId="0" borderId="0" xfId="0" applyFont="1" applyFill="1" applyAlignment="1" applyProtection="1">
      <protection locked="0"/>
    </xf>
    <xf numFmtId="0" fontId="41" fillId="0" borderId="0" xfId="0" applyFont="1" applyFill="1" applyAlignment="1"/>
    <xf numFmtId="49" fontId="47" fillId="0" borderId="0" xfId="0" applyNumberFormat="1" applyFont="1" applyFill="1"/>
    <xf numFmtId="0" fontId="47" fillId="0" borderId="0" xfId="0" quotePrefix="1" applyNumberFormat="1" applyFont="1" applyFill="1" applyAlignment="1">
      <alignment horizontal="left"/>
    </xf>
    <xf numFmtId="0" fontId="41" fillId="0" borderId="0" xfId="22" applyFont="1" applyFill="1" applyAlignment="1">
      <alignment horizontal="left"/>
    </xf>
    <xf numFmtId="0" fontId="41" fillId="0" borderId="0" xfId="22" applyFont="1" applyFill="1"/>
    <xf numFmtId="37" fontId="41" fillId="0" borderId="0" xfId="22" applyNumberFormat="1" applyFont="1" applyFill="1"/>
    <xf numFmtId="0" fontId="41" fillId="0" borderId="0" xfId="22" applyFont="1" applyFill="1" applyAlignment="1">
      <alignment horizontal="right"/>
    </xf>
    <xf numFmtId="0" fontId="41" fillId="0" borderId="0" xfId="22" applyFont="1" applyFill="1" applyAlignment="1"/>
    <xf numFmtId="37" fontId="41" fillId="0" borderId="0" xfId="22" applyNumberFormat="1" applyFont="1" applyFill="1" applyAlignment="1">
      <alignment horizontal="left"/>
    </xf>
    <xf numFmtId="0" fontId="41" fillId="0" borderId="0" xfId="16" applyFont="1" applyFill="1" applyAlignment="1">
      <alignment horizontal="left"/>
    </xf>
    <xf numFmtId="0" fontId="64" fillId="0" borderId="0" xfId="16" applyFont="1" applyFill="1"/>
    <xf numFmtId="0" fontId="41" fillId="0" borderId="0" xfId="16" applyFont="1" applyFill="1"/>
    <xf numFmtId="37" fontId="41" fillId="0" borderId="0" xfId="16" applyNumberFormat="1" applyFont="1" applyFill="1"/>
    <xf numFmtId="37" fontId="41" fillId="0" borderId="0" xfId="16" applyNumberFormat="1" applyFont="1" applyFill="1" applyAlignment="1">
      <alignment horizontal="left"/>
    </xf>
    <xf numFmtId="0" fontId="41" fillId="0" borderId="0" xfId="16" applyFont="1" applyFill="1" applyAlignment="1"/>
    <xf numFmtId="0" fontId="41" fillId="0" borderId="0" xfId="19" applyFont="1" applyFill="1" applyAlignment="1">
      <alignment horizontal="left"/>
    </xf>
    <xf numFmtId="0" fontId="41" fillId="0" borderId="0" xfId="19" applyFont="1" applyFill="1"/>
    <xf numFmtId="0" fontId="64" fillId="0" borderId="0" xfId="19" applyFont="1" applyFill="1"/>
    <xf numFmtId="37" fontId="41" fillId="0" borderId="0" xfId="19" applyNumberFormat="1" applyFont="1" applyFill="1"/>
    <xf numFmtId="9" fontId="41" fillId="0" borderId="0" xfId="19" applyNumberFormat="1" applyFont="1" applyFill="1"/>
    <xf numFmtId="37" fontId="41" fillId="0" borderId="0" xfId="19" applyNumberFormat="1" applyFont="1" applyFill="1" applyAlignment="1">
      <alignment horizontal="left"/>
    </xf>
    <xf numFmtId="0" fontId="41" fillId="0" borderId="0" xfId="19" applyFont="1" applyFill="1" applyAlignment="1">
      <alignment horizontal="right"/>
    </xf>
    <xf numFmtId="0" fontId="41" fillId="0" borderId="0" xfId="19" applyFont="1" applyFill="1" applyAlignment="1"/>
    <xf numFmtId="0" fontId="41" fillId="0" borderId="0" xfId="0" applyFont="1" applyAlignment="1">
      <alignment horizontal="center"/>
    </xf>
    <xf numFmtId="0" fontId="42" fillId="0" borderId="0" xfId="14" applyFont="1" applyAlignment="1">
      <alignment horizontal="center"/>
    </xf>
    <xf numFmtId="42" fontId="42" fillId="0" borderId="0" xfId="0" applyNumberFormat="1" applyFont="1" applyBorder="1" applyAlignment="1">
      <alignment horizontal="left"/>
    </xf>
    <xf numFmtId="41" fontId="41" fillId="0" borderId="5" xfId="2" applyFont="1" applyBorder="1" applyAlignment="1">
      <alignment horizontal="centerContinuous"/>
    </xf>
    <xf numFmtId="41" fontId="41" fillId="0" borderId="5" xfId="2" applyFont="1" applyBorder="1" applyAlignment="1">
      <alignment horizontal="center"/>
    </xf>
    <xf numFmtId="0" fontId="41" fillId="0" borderId="5" xfId="0" applyFont="1" applyBorder="1" applyAlignment="1">
      <alignment horizontal="centerContinuous"/>
    </xf>
    <xf numFmtId="41" fontId="41" fillId="0" borderId="5" xfId="2" applyFont="1" applyFill="1" applyBorder="1" applyAlignment="1">
      <alignment horizontal="center"/>
    </xf>
    <xf numFmtId="41" fontId="41" fillId="0" borderId="5" xfId="2" applyFont="1" applyFill="1" applyBorder="1" applyAlignment="1">
      <alignment horizontal="centerContinuous"/>
    </xf>
    <xf numFmtId="41" fontId="41" fillId="0" borderId="5" xfId="2" applyFont="1" applyBorder="1" applyAlignment="1"/>
    <xf numFmtId="41" fontId="41" fillId="0" borderId="5" xfId="2" quotePrefix="1" applyFont="1" applyFill="1" applyBorder="1" applyAlignment="1">
      <alignment horizontal="center"/>
    </xf>
    <xf numFmtId="41" fontId="41" fillId="0" borderId="5" xfId="2" quotePrefix="1" applyFont="1" applyBorder="1" applyAlignment="1">
      <alignment horizontal="center"/>
    </xf>
    <xf numFmtId="41" fontId="42" fillId="0" borderId="5" xfId="2" applyFont="1" applyBorder="1" applyAlignment="1">
      <alignment horizontal="centerContinuous"/>
    </xf>
    <xf numFmtId="41" fontId="42" fillId="0" borderId="5" xfId="2" applyFont="1" applyBorder="1" applyAlignment="1">
      <alignment horizontal="center"/>
    </xf>
    <xf numFmtId="43" fontId="21" fillId="0" borderId="0" xfId="5" applyNumberFormat="1" applyFont="1" applyFill="1" applyBorder="1" applyAlignment="1">
      <alignment horizontal="left"/>
    </xf>
    <xf numFmtId="43" fontId="21" fillId="0" borderId="7" xfId="5" applyNumberFormat="1" applyFont="1" applyFill="1" applyBorder="1" applyAlignment="1">
      <alignment horizontal="left"/>
    </xf>
    <xf numFmtId="182" fontId="20" fillId="0" borderId="0" xfId="5" applyNumberFormat="1" applyFont="1" applyFill="1" applyBorder="1" applyAlignment="1">
      <alignment horizontal="center"/>
    </xf>
    <xf numFmtId="37" fontId="42" fillId="0" borderId="6" xfId="0" applyNumberFormat="1" applyFont="1" applyFill="1" applyBorder="1" applyProtection="1"/>
    <xf numFmtId="41" fontId="35" fillId="0" borderId="0" xfId="14" applyNumberFormat="1" applyFont="1"/>
    <xf numFmtId="43" fontId="21" fillId="0" borderId="20" xfId="17" applyNumberFormat="1" applyFont="1" applyFill="1" applyBorder="1"/>
    <xf numFmtId="41" fontId="41" fillId="0" borderId="6" xfId="2" applyFont="1" applyBorder="1" applyAlignment="1">
      <alignment horizontal="centerContinuous" wrapText="1"/>
    </xf>
    <xf numFmtId="41" fontId="42" fillId="0" borderId="9" xfId="2" applyFont="1" applyBorder="1" applyAlignment="1"/>
    <xf numFmtId="39" fontId="21" fillId="0" borderId="0" xfId="17" quotePrefix="1" applyNumberFormat="1" applyFont="1" applyFill="1" applyBorder="1" applyAlignment="1">
      <alignment horizontal="center"/>
    </xf>
    <xf numFmtId="39" fontId="20" fillId="0" borderId="0" xfId="17" applyNumberFormat="1" applyFont="1" applyFill="1" applyBorder="1" applyAlignment="1">
      <alignment horizontal="center"/>
    </xf>
    <xf numFmtId="43" fontId="21" fillId="0" borderId="0" xfId="17" applyNumberFormat="1" applyFont="1" applyFill="1" applyAlignment="1">
      <alignment horizontal="right"/>
    </xf>
    <xf numFmtId="43" fontId="21" fillId="0" borderId="6" xfId="17" applyNumberFormat="1" applyFont="1" applyFill="1" applyBorder="1" applyAlignment="1">
      <alignment horizontal="right"/>
    </xf>
    <xf numFmtId="43" fontId="21" fillId="0" borderId="5" xfId="17" applyNumberFormat="1" applyFont="1" applyFill="1" applyBorder="1" applyAlignment="1">
      <alignment horizontal="right"/>
    </xf>
    <xf numFmtId="43" fontId="20" fillId="0" borderId="0" xfId="17" applyNumberFormat="1" applyFont="1" applyFill="1" applyAlignment="1">
      <alignment horizontal="right"/>
    </xf>
    <xf numFmtId="43" fontId="20" fillId="0" borderId="6" xfId="17" applyNumberFormat="1" applyFont="1" applyFill="1" applyBorder="1" applyAlignment="1">
      <alignment horizontal="right"/>
    </xf>
    <xf numFmtId="43" fontId="58" fillId="0" borderId="0" xfId="17" applyNumberFormat="1" applyFont="1" applyFill="1" applyBorder="1" applyAlignment="1">
      <alignment horizontal="right"/>
    </xf>
    <xf numFmtId="43" fontId="58" fillId="0" borderId="0" xfId="17" applyNumberFormat="1" applyFont="1" applyFill="1"/>
    <xf numFmtId="43" fontId="58" fillId="0" borderId="0" xfId="17" applyNumberFormat="1" applyFont="1" applyFill="1" applyAlignment="1">
      <alignment horizontal="right"/>
    </xf>
    <xf numFmtId="43" fontId="20" fillId="0" borderId="0" xfId="17" applyNumberFormat="1" applyFont="1" applyFill="1"/>
    <xf numFmtId="43" fontId="21" fillId="0" borderId="0" xfId="17" applyNumberFormat="1" applyFont="1" applyFill="1"/>
    <xf numFmtId="43" fontId="20" fillId="0" borderId="9" xfId="17" applyNumberFormat="1" applyFont="1" applyFill="1" applyBorder="1" applyAlignment="1">
      <alignment horizontal="right"/>
    </xf>
    <xf numFmtId="43" fontId="21" fillId="0" borderId="9" xfId="17" applyNumberFormat="1" applyFont="1" applyFill="1" applyBorder="1" applyAlignment="1">
      <alignment horizontal="right"/>
    </xf>
    <xf numFmtId="37" fontId="21" fillId="0" borderId="0" xfId="17" applyNumberFormat="1" applyFont="1" applyFill="1" applyAlignment="1">
      <alignment horizontal="right"/>
    </xf>
    <xf numFmtId="37" fontId="21" fillId="0" borderId="0" xfId="17" applyNumberFormat="1" applyFont="1" applyFill="1" applyAlignment="1">
      <alignment horizontal="centerContinuous"/>
    </xf>
    <xf numFmtId="41" fontId="42" fillId="0" borderId="11" xfId="2" applyFont="1" applyFill="1" applyBorder="1" applyAlignment="1"/>
    <xf numFmtId="41" fontId="53" fillId="0" borderId="0" xfId="2" applyFont="1" applyFill="1" applyAlignment="1"/>
    <xf numFmtId="172" fontId="42" fillId="0" borderId="0" xfId="2" applyNumberFormat="1" applyFont="1" applyFill="1" applyAlignment="1"/>
    <xf numFmtId="0" fontId="42" fillId="0" borderId="20" xfId="0" applyFont="1" applyBorder="1"/>
    <xf numFmtId="39" fontId="21" fillId="0" borderId="0" xfId="17" applyNumberFormat="1" applyFont="1" applyFill="1" applyBorder="1" applyAlignment="1">
      <alignment horizontal="left" wrapText="1"/>
    </xf>
    <xf numFmtId="0" fontId="21" fillId="0" borderId="0" xfId="0" applyFont="1" applyFill="1" applyAlignment="1">
      <alignment horizontal="left"/>
    </xf>
    <xf numFmtId="42" fontId="42" fillId="0" borderId="22" xfId="7" applyFont="1" applyBorder="1" applyAlignment="1"/>
    <xf numFmtId="176" fontId="41" fillId="0" borderId="0" xfId="0" quotePrefix="1" applyNumberFormat="1" applyFont="1" applyAlignment="1">
      <alignment horizontal="center"/>
    </xf>
    <xf numFmtId="41" fontId="42" fillId="0" borderId="20" xfId="2" applyFont="1" applyBorder="1" applyAlignment="1"/>
    <xf numFmtId="39" fontId="21" fillId="0" borderId="0" xfId="17" applyNumberFormat="1" applyFont="1" applyFill="1" applyBorder="1" applyAlignment="1">
      <alignment horizontal="left"/>
    </xf>
    <xf numFmtId="0" fontId="66" fillId="0" borderId="0" xfId="0" applyFont="1" applyFill="1"/>
    <xf numFmtId="0" fontId="66" fillId="0" borderId="0" xfId="0" quotePrefix="1" applyFont="1" applyFill="1" applyAlignment="1">
      <alignment horizontal="left"/>
    </xf>
    <xf numFmtId="0" fontId="65" fillId="0" borderId="0" xfId="0" applyFont="1" applyFill="1"/>
    <xf numFmtId="0" fontId="65" fillId="0" borderId="0" xfId="0" applyFont="1" applyFill="1" applyAlignment="1">
      <alignment horizontal="centerContinuous"/>
    </xf>
    <xf numFmtId="3" fontId="42" fillId="0" borderId="0" xfId="23" applyNumberFormat="1" applyFont="1" applyFill="1" applyBorder="1"/>
    <xf numFmtId="0" fontId="42" fillId="0" borderId="0" xfId="23" applyFont="1" applyFill="1" applyBorder="1"/>
    <xf numFmtId="3" fontId="42" fillId="0" borderId="0" xfId="23" applyNumberFormat="1" applyFont="1" applyFill="1"/>
    <xf numFmtId="37" fontId="42" fillId="0" borderId="0" xfId="29" applyNumberFormat="1" applyFont="1" applyFill="1" applyBorder="1"/>
    <xf numFmtId="37" fontId="42" fillId="0" borderId="0" xfId="29" applyNumberFormat="1" applyFont="1" applyFill="1" applyBorder="1" applyAlignment="1">
      <alignment horizontal="center"/>
    </xf>
    <xf numFmtId="0" fontId="42" fillId="0" borderId="0" xfId="23" applyFont="1" applyFill="1"/>
    <xf numFmtId="37" fontId="42" fillId="0" borderId="0" xfId="29" applyNumberFormat="1" applyFont="1" applyFill="1" applyBorder="1" applyAlignment="1">
      <alignment horizontal="right"/>
    </xf>
    <xf numFmtId="37" fontId="42" fillId="0" borderId="15" xfId="23" applyNumberFormat="1" applyFont="1" applyFill="1" applyBorder="1" applyAlignment="1"/>
    <xf numFmtId="7" fontId="42" fillId="0" borderId="0" xfId="23" applyNumberFormat="1" applyFont="1" applyFill="1" applyBorder="1" applyAlignment="1">
      <alignment horizontal="right"/>
    </xf>
    <xf numFmtId="7" fontId="42" fillId="0" borderId="0" xfId="29" applyNumberFormat="1" applyFont="1" applyFill="1" applyBorder="1" applyAlignment="1">
      <alignment horizontal="right"/>
    </xf>
    <xf numFmtId="7" fontId="42" fillId="0" borderId="0" xfId="23" applyNumberFormat="1" applyFont="1" applyFill="1" applyAlignment="1">
      <alignment horizontal="right"/>
    </xf>
    <xf numFmtId="37" fontId="42" fillId="0" borderId="0" xfId="23" applyNumberFormat="1" applyFont="1" applyFill="1" applyBorder="1" applyAlignment="1">
      <alignment horizontal="right"/>
    </xf>
    <xf numFmtId="37" fontId="42" fillId="0" borderId="15" xfId="23" applyNumberFormat="1" applyFont="1" applyFill="1" applyBorder="1" applyAlignment="1">
      <alignment horizontal="right"/>
    </xf>
    <xf numFmtId="0" fontId="42" fillId="0" borderId="0" xfId="23" applyFont="1" applyFill="1" applyBorder="1" applyAlignment="1">
      <alignment horizontal="left"/>
    </xf>
    <xf numFmtId="0" fontId="42" fillId="0" borderId="0" xfId="23" applyFont="1" applyFill="1" applyAlignment="1">
      <alignment horizontal="left"/>
    </xf>
    <xf numFmtId="0" fontId="67" fillId="0" borderId="0" xfId="0" applyFont="1"/>
    <xf numFmtId="0" fontId="67" fillId="0" borderId="0" xfId="0" applyFont="1" applyAlignment="1">
      <alignment horizontal="center"/>
    </xf>
    <xf numFmtId="0" fontId="41" fillId="0" borderId="0" xfId="21" applyFont="1" applyAlignment="1">
      <alignment horizontal="right"/>
    </xf>
    <xf numFmtId="41" fontId="41" fillId="0" borderId="21" xfId="2" applyFont="1" applyBorder="1" applyAlignment="1">
      <alignment horizontal="centerContinuous"/>
    </xf>
    <xf numFmtId="41" fontId="41" fillId="0" borderId="21" xfId="2" applyFont="1" applyBorder="1" applyAlignment="1"/>
    <xf numFmtId="41" fontId="41" fillId="0" borderId="6" xfId="2" quotePrefix="1" applyFont="1" applyFill="1" applyBorder="1" applyAlignment="1">
      <alignment horizontal="center"/>
    </xf>
    <xf numFmtId="0" fontId="42" fillId="0" borderId="0" xfId="0" applyFont="1" applyFill="1" applyAlignment="1">
      <alignment horizontal="left" indent="1"/>
    </xf>
    <xf numFmtId="43" fontId="20" fillId="0" borderId="0" xfId="5" applyNumberFormat="1" applyFont="1" applyFill="1" applyBorder="1" applyAlignment="1">
      <alignment horizontal="left"/>
    </xf>
    <xf numFmtId="43" fontId="20" fillId="0" borderId="15" xfId="5" applyNumberFormat="1" applyFont="1" applyFill="1" applyBorder="1" applyAlignment="1">
      <alignment horizontal="left"/>
    </xf>
    <xf numFmtId="7" fontId="42" fillId="0" borderId="0" xfId="23" quotePrefix="1" applyNumberFormat="1" applyFont="1" applyFill="1" applyBorder="1" applyAlignment="1">
      <alignment horizontal="right"/>
    </xf>
    <xf numFmtId="0" fontId="21" fillId="0" borderId="0" xfId="0" quotePrefix="1" applyFont="1" applyAlignment="1">
      <alignment horizontal="center"/>
    </xf>
    <xf numFmtId="0" fontId="66" fillId="0" borderId="0" xfId="0" applyFont="1"/>
    <xf numFmtId="41" fontId="41" fillId="0" borderId="0" xfId="2" applyFont="1" applyFill="1" applyAlignment="1">
      <alignment horizontal="centerContinuous"/>
    </xf>
    <xf numFmtId="41" fontId="65" fillId="0" borderId="21" xfId="0" applyNumberFormat="1" applyFont="1" applyBorder="1"/>
    <xf numFmtId="49" fontId="42" fillId="0" borderId="0" xfId="0" quotePrefix="1" applyNumberFormat="1" applyFont="1" applyFill="1" applyBorder="1" applyAlignment="1">
      <alignment horizontal="left" indent="1"/>
    </xf>
    <xf numFmtId="37" fontId="41" fillId="0" borderId="0" xfId="0" applyNumberFormat="1" applyFont="1" applyFill="1"/>
    <xf numFmtId="0" fontId="41" fillId="0" borderId="0" xfId="0" applyFont="1" applyFill="1" applyAlignment="1">
      <alignment horizontal="centerContinuous" wrapText="1"/>
    </xf>
    <xf numFmtId="37" fontId="41" fillId="0" borderId="16" xfId="0" applyNumberFormat="1" applyFont="1" applyFill="1" applyBorder="1" applyAlignment="1">
      <alignment horizontal="centerContinuous"/>
    </xf>
    <xf numFmtId="0" fontId="42" fillId="0" borderId="0" xfId="0" applyFont="1" applyFill="1" applyAlignment="1" applyProtection="1">
      <alignment horizontal="center"/>
    </xf>
    <xf numFmtId="49" fontId="41" fillId="0" borderId="0" xfId="0" applyNumberFormat="1" applyFont="1" applyFill="1" applyAlignment="1">
      <alignment horizontal="right" vertical="top" wrapText="1"/>
    </xf>
    <xf numFmtId="42" fontId="41" fillId="0" borderId="2" xfId="7" applyNumberFormat="1" applyFont="1" applyFill="1" applyBorder="1" applyAlignment="1"/>
    <xf numFmtId="0" fontId="42" fillId="0" borderId="0" xfId="0" quotePrefix="1" applyFont="1" applyFill="1" applyAlignment="1" applyProtection="1">
      <alignment horizontal="center"/>
    </xf>
    <xf numFmtId="49" fontId="42" fillId="0" borderId="0" xfId="0" applyNumberFormat="1" applyFont="1" applyFill="1" applyAlignment="1">
      <alignment horizontal="left" indent="3"/>
    </xf>
    <xf numFmtId="0" fontId="41" fillId="0" borderId="0" xfId="0" quotePrefix="1" applyFont="1" applyFill="1" applyAlignment="1">
      <alignment horizontal="centerContinuous"/>
    </xf>
    <xf numFmtId="41" fontId="41" fillId="0" borderId="21" xfId="2" applyFont="1" applyFill="1" applyBorder="1" applyAlignment="1">
      <alignment horizontal="center"/>
    </xf>
    <xf numFmtId="49" fontId="41" fillId="0" borderId="21" xfId="2" applyNumberFormat="1" applyFont="1" applyFill="1" applyBorder="1" applyAlignment="1">
      <alignment horizontal="centerContinuous"/>
    </xf>
    <xf numFmtId="37" fontId="41" fillId="0" borderId="21" xfId="2" applyNumberFormat="1" applyFont="1" applyFill="1" applyBorder="1" applyAlignment="1">
      <alignment horizontal="centerContinuous"/>
    </xf>
    <xf numFmtId="0" fontId="65" fillId="0" borderId="0" xfId="0" applyFont="1"/>
    <xf numFmtId="42" fontId="65" fillId="0" borderId="0" xfId="0" applyNumberFormat="1" applyFont="1"/>
    <xf numFmtId="41" fontId="65" fillId="0" borderId="0" xfId="0" applyNumberFormat="1" applyFont="1"/>
    <xf numFmtId="41" fontId="65" fillId="0" borderId="0" xfId="2" applyFont="1" applyAlignment="1"/>
    <xf numFmtId="0" fontId="65" fillId="0" borderId="0" xfId="0" applyFont="1" applyBorder="1"/>
    <xf numFmtId="41" fontId="41" fillId="0" borderId="5" xfId="2" applyFont="1" applyBorder="1" applyAlignment="1">
      <alignment horizontal="center"/>
    </xf>
    <xf numFmtId="0" fontId="42" fillId="0" borderId="0" xfId="0" applyFont="1" applyAlignment="1">
      <alignment horizontal="center"/>
    </xf>
    <xf numFmtId="0" fontId="65" fillId="0" borderId="0" xfId="0" applyFont="1" applyAlignment="1">
      <alignment horizontal="center"/>
    </xf>
    <xf numFmtId="10" fontId="65" fillId="0" borderId="0" xfId="0" applyNumberFormat="1" applyFont="1" applyFill="1"/>
    <xf numFmtId="10" fontId="65" fillId="0" borderId="0" xfId="2" applyNumberFormat="1" applyFont="1" applyFill="1" applyAlignment="1"/>
    <xf numFmtId="42" fontId="65" fillId="0" borderId="0" xfId="0" applyNumberFormat="1" applyFont="1" applyBorder="1"/>
    <xf numFmtId="0" fontId="3" fillId="0" borderId="0" xfId="0" applyFont="1"/>
    <xf numFmtId="0" fontId="42" fillId="0" borderId="0" xfId="0" applyFont="1" applyAlignment="1" applyProtection="1">
      <alignment horizontal="center" vertical="top"/>
    </xf>
    <xf numFmtId="0" fontId="42" fillId="0" borderId="0" xfId="0" applyFont="1" applyAlignment="1">
      <alignment horizontal="center" vertical="top"/>
    </xf>
    <xf numFmtId="176" fontId="54" fillId="0" borderId="0" xfId="0" applyNumberFormat="1" applyFont="1" applyFill="1" applyAlignment="1">
      <alignment horizontal="center"/>
    </xf>
    <xf numFmtId="0" fontId="0" fillId="0" borderId="0" xfId="0" applyFont="1" applyAlignment="1"/>
    <xf numFmtId="0" fontId="41" fillId="0" borderId="0" xfId="14" applyFont="1"/>
    <xf numFmtId="0" fontId="41" fillId="0" borderId="9" xfId="14" applyFont="1" applyBorder="1"/>
    <xf numFmtId="176" fontId="41" fillId="0" borderId="9" xfId="14" applyNumberFormat="1" applyFont="1" applyBorder="1" applyAlignment="1">
      <alignment horizontal="center"/>
    </xf>
    <xf numFmtId="0" fontId="41" fillId="0" borderId="0" xfId="14" applyFont="1" applyAlignment="1">
      <alignment horizontal="center"/>
    </xf>
    <xf numFmtId="0" fontId="41" fillId="0" borderId="28" xfId="14" applyFont="1" applyBorder="1" applyAlignment="1">
      <alignment horizontal="center"/>
    </xf>
    <xf numFmtId="0" fontId="41" fillId="0" borderId="28" xfId="14" applyFont="1" applyBorder="1"/>
    <xf numFmtId="0" fontId="41" fillId="0" borderId="25" xfId="14" applyFont="1" applyBorder="1"/>
    <xf numFmtId="176" fontId="41" fillId="0" borderId="25" xfId="14" applyNumberFormat="1" applyFont="1" applyBorder="1" applyAlignment="1">
      <alignment horizontal="center"/>
    </xf>
    <xf numFmtId="0" fontId="41" fillId="0" borderId="5" xfId="14" applyFont="1" applyBorder="1" applyAlignment="1">
      <alignment horizontal="center"/>
    </xf>
    <xf numFmtId="0" fontId="41" fillId="0" borderId="0" xfId="14" applyFont="1" applyAlignment="1"/>
    <xf numFmtId="0" fontId="41" fillId="0" borderId="0" xfId="14" applyFont="1" applyAlignment="1">
      <alignment horizontal="left" indent="2"/>
    </xf>
    <xf numFmtId="0" fontId="41" fillId="0" borderId="0" xfId="14" applyFont="1" applyAlignment="1">
      <alignment horizontal="left" indent="10"/>
    </xf>
    <xf numFmtId="0" fontId="41" fillId="0" borderId="0" xfId="14" applyFont="1" applyAlignment="1">
      <alignment horizontal="left"/>
    </xf>
    <xf numFmtId="3" fontId="41" fillId="0" borderId="0" xfId="24" applyNumberFormat="1" applyFont="1" applyFill="1"/>
    <xf numFmtId="37" fontId="41" fillId="0" borderId="0" xfId="24" applyNumberFormat="1" applyFont="1" applyFill="1"/>
    <xf numFmtId="37" fontId="41" fillId="0" borderId="20" xfId="23" applyNumberFormat="1" applyFont="1" applyFill="1" applyBorder="1" applyAlignment="1">
      <alignment horizontal="center"/>
    </xf>
    <xf numFmtId="3" fontId="41" fillId="0" borderId="0" xfId="23" applyNumberFormat="1" applyFont="1" applyFill="1" applyBorder="1" applyAlignment="1">
      <alignment horizontal="center" wrapText="1"/>
    </xf>
    <xf numFmtId="0" fontId="41" fillId="0" borderId="0" xfId="23" applyFont="1" applyFill="1" applyBorder="1" applyAlignment="1">
      <alignment wrapText="1"/>
    </xf>
    <xf numFmtId="2" fontId="41" fillId="0" borderId="0" xfId="23" applyNumberFormat="1" applyFont="1" applyFill="1" applyAlignment="1">
      <alignment horizontal="center" wrapText="1"/>
    </xf>
    <xf numFmtId="0" fontId="41" fillId="0" borderId="0" xfId="23" applyFont="1" applyFill="1" applyBorder="1" applyAlignment="1">
      <alignment horizontal="center" wrapText="1"/>
    </xf>
    <xf numFmtId="0" fontId="41" fillId="0" borderId="0" xfId="24" applyFont="1" applyFill="1" applyBorder="1"/>
    <xf numFmtId="3" fontId="41" fillId="0" borderId="0" xfId="23" applyNumberFormat="1" applyFont="1" applyFill="1" applyBorder="1" applyAlignment="1">
      <alignment horizontal="center"/>
    </xf>
    <xf numFmtId="0" fontId="41" fillId="0" borderId="0" xfId="24" applyFont="1" applyFill="1" applyBorder="1" applyAlignment="1">
      <alignment wrapText="1"/>
    </xf>
    <xf numFmtId="0" fontId="41" fillId="0" borderId="5" xfId="22" applyFont="1" applyFill="1" applyBorder="1" applyAlignment="1">
      <alignment horizontal="fill"/>
    </xf>
    <xf numFmtId="0" fontId="41" fillId="0" borderId="0" xfId="22" applyFont="1" applyFill="1" applyBorder="1"/>
    <xf numFmtId="0" fontId="64" fillId="0" borderId="0" xfId="22" applyFont="1" applyFill="1" applyBorder="1"/>
    <xf numFmtId="0" fontId="41" fillId="0" borderId="0" xfId="22" applyFont="1" applyFill="1" applyBorder="1" applyAlignment="1">
      <alignment horizontal="center"/>
    </xf>
    <xf numFmtId="0" fontId="41" fillId="0" borderId="5" xfId="22" applyFont="1" applyFill="1" applyBorder="1"/>
    <xf numFmtId="0" fontId="41" fillId="0" borderId="5" xfId="22" applyFont="1" applyFill="1" applyBorder="1" applyAlignment="1">
      <alignment horizontal="center"/>
    </xf>
    <xf numFmtId="0" fontId="41" fillId="0" borderId="5" xfId="16" applyFont="1" applyFill="1" applyBorder="1" applyAlignment="1">
      <alignment horizontal="fill"/>
    </xf>
    <xf numFmtId="0" fontId="41" fillId="0" borderId="0" xfId="16" applyFont="1" applyFill="1" applyBorder="1"/>
    <xf numFmtId="0" fontId="64" fillId="0" borderId="0" xfId="16" applyFont="1" applyFill="1" applyBorder="1"/>
    <xf numFmtId="0" fontId="41" fillId="0" borderId="5" xfId="16" applyFont="1" applyFill="1" applyBorder="1" applyAlignment="1">
      <alignment horizontal="center"/>
    </xf>
    <xf numFmtId="0" fontId="41" fillId="0" borderId="0" xfId="16" applyFont="1" applyFill="1" applyBorder="1" applyAlignment="1">
      <alignment horizontal="center"/>
    </xf>
    <xf numFmtId="0" fontId="41" fillId="0" borderId="5" xfId="16" applyFont="1" applyFill="1" applyBorder="1"/>
    <xf numFmtId="0" fontId="41" fillId="0" borderId="0" xfId="0" quotePrefix="1" applyFont="1" applyFill="1" applyBorder="1" applyAlignment="1">
      <alignment horizontal="center"/>
    </xf>
    <xf numFmtId="0" fontId="41" fillId="0" borderId="6" xfId="0" applyFont="1" applyFill="1" applyBorder="1" applyAlignment="1">
      <alignment horizontal="center"/>
    </xf>
    <xf numFmtId="0" fontId="21" fillId="0" borderId="0" xfId="0" applyFont="1" applyAlignment="1">
      <alignment horizontal="center" vertical="top"/>
    </xf>
    <xf numFmtId="7" fontId="41" fillId="0" borderId="0" xfId="19" applyNumberFormat="1" applyFont="1" applyFill="1" applyAlignment="1">
      <alignment horizontal="center"/>
    </xf>
    <xf numFmtId="44" fontId="41" fillId="0" borderId="0" xfId="9" applyFont="1" applyFill="1" applyAlignment="1">
      <alignment horizontal="center"/>
    </xf>
    <xf numFmtId="0" fontId="41" fillId="0" borderId="5" xfId="19" applyFont="1" applyFill="1" applyBorder="1" applyAlignment="1">
      <alignment horizontal="fill"/>
    </xf>
    <xf numFmtId="7" fontId="41" fillId="0" borderId="5" xfId="19" applyNumberFormat="1" applyFont="1" applyFill="1" applyBorder="1" applyAlignment="1">
      <alignment horizontal="center"/>
    </xf>
    <xf numFmtId="44" fontId="41" fillId="0" borderId="5" xfId="9" applyFont="1" applyFill="1" applyBorder="1" applyAlignment="1">
      <alignment horizontal="center"/>
    </xf>
    <xf numFmtId="0" fontId="41" fillId="0" borderId="0" xfId="19" applyFont="1" applyFill="1" applyAlignment="1">
      <alignment horizontal="center"/>
    </xf>
    <xf numFmtId="37" fontId="41" fillId="0" borderId="0" xfId="19" applyNumberFormat="1" applyFont="1" applyFill="1" applyAlignment="1">
      <alignment horizontal="center"/>
    </xf>
    <xf numFmtId="44" fontId="41" fillId="0" borderId="0" xfId="9" applyFont="1" applyFill="1" applyBorder="1" applyAlignment="1">
      <alignment horizontal="center"/>
    </xf>
    <xf numFmtId="7" fontId="64" fillId="0" borderId="0" xfId="19" applyNumberFormat="1" applyFont="1" applyFill="1" applyBorder="1" applyAlignment="1">
      <alignment horizontal="center"/>
    </xf>
    <xf numFmtId="0" fontId="64" fillId="0" borderId="0" xfId="19" applyFont="1" applyFill="1" applyBorder="1" applyAlignment="1">
      <alignment horizontal="center"/>
    </xf>
    <xf numFmtId="44" fontId="64" fillId="0" borderId="0" xfId="9" applyFont="1" applyFill="1" applyBorder="1" applyAlignment="1">
      <alignment horizontal="center"/>
    </xf>
    <xf numFmtId="7" fontId="64" fillId="0" borderId="0" xfId="19" applyNumberFormat="1" applyFont="1" applyFill="1" applyAlignment="1">
      <alignment horizontal="center"/>
    </xf>
    <xf numFmtId="44" fontId="64" fillId="0" borderId="0" xfId="9" applyFont="1" applyFill="1" applyAlignment="1">
      <alignment horizontal="center"/>
    </xf>
    <xf numFmtId="0" fontId="41" fillId="0" borderId="5" xfId="19" applyFont="1" applyFill="1" applyBorder="1" applyAlignment="1">
      <alignment horizontal="center"/>
    </xf>
    <xf numFmtId="0" fontId="41" fillId="0" borderId="5" xfId="19" applyFont="1" applyFill="1" applyBorder="1" applyAlignment="1"/>
    <xf numFmtId="0" fontId="41" fillId="0" borderId="5" xfId="19" applyFont="1" applyFill="1" applyBorder="1"/>
    <xf numFmtId="0" fontId="64" fillId="0" borderId="0" xfId="19" applyFont="1" applyFill="1" applyBorder="1"/>
    <xf numFmtId="0" fontId="65" fillId="0" borderId="0" xfId="0" applyFont="1" applyFill="1" applyAlignment="1">
      <alignment horizontal="center"/>
    </xf>
    <xf numFmtId="37" fontId="65" fillId="0" borderId="0" xfId="0" applyNumberFormat="1" applyFont="1" applyFill="1" applyProtection="1"/>
    <xf numFmtId="41" fontId="65" fillId="0" borderId="0" xfId="2" applyFont="1" applyFill="1" applyAlignment="1"/>
    <xf numFmtId="41" fontId="65" fillId="0" borderId="0" xfId="0" applyNumberFormat="1" applyFont="1" applyFill="1"/>
    <xf numFmtId="0" fontId="65" fillId="0" borderId="0" xfId="0" applyFont="1" applyAlignment="1">
      <alignment horizontal="centerContinuous"/>
    </xf>
    <xf numFmtId="0" fontId="66" fillId="0" borderId="0" xfId="0" applyFont="1" applyAlignment="1">
      <alignment horizontal="centerContinuous"/>
    </xf>
    <xf numFmtId="0" fontId="73" fillId="0" borderId="0" xfId="0" applyFont="1" applyProtection="1">
      <protection locked="0"/>
    </xf>
    <xf numFmtId="0" fontId="41" fillId="0" borderId="0" xfId="0" applyFont="1" applyFill="1" applyAlignment="1">
      <alignment horizontal="justify" wrapText="1"/>
    </xf>
    <xf numFmtId="0" fontId="42" fillId="0" borderId="0" xfId="0" applyFont="1" applyFill="1" applyAlignment="1">
      <alignment wrapText="1"/>
    </xf>
    <xf numFmtId="0" fontId="42" fillId="0" borderId="0" xfId="0" applyFont="1" applyAlignment="1">
      <alignment horizontal="justify" wrapText="1"/>
    </xf>
    <xf numFmtId="0" fontId="41" fillId="0" borderId="0" xfId="0" applyFont="1" applyAlignment="1">
      <alignment horizontal="justify" wrapText="1"/>
    </xf>
    <xf numFmtId="0" fontId="42" fillId="0" borderId="0" xfId="0" applyFont="1" applyAlignment="1">
      <alignment wrapText="1"/>
    </xf>
    <xf numFmtId="0" fontId="41" fillId="0" borderId="0" xfId="0" applyFont="1" applyAlignment="1">
      <alignment horizontal="center"/>
    </xf>
    <xf numFmtId="41" fontId="41" fillId="0" borderId="5" xfId="2" applyFont="1" applyBorder="1" applyAlignment="1">
      <alignment horizontal="center"/>
    </xf>
    <xf numFmtId="0" fontId="41" fillId="0" borderId="5" xfId="0" applyFont="1" applyBorder="1" applyAlignment="1">
      <alignment horizontal="center"/>
    </xf>
    <xf numFmtId="0" fontId="42" fillId="0" borderId="0" xfId="0" applyFont="1" applyAlignment="1"/>
    <xf numFmtId="0" fontId="42" fillId="0" borderId="0" xfId="0" applyFont="1" applyAlignment="1">
      <alignment horizontal="center"/>
    </xf>
    <xf numFmtId="176" fontId="21" fillId="0" borderId="0" xfId="0" applyNumberFormat="1" applyFont="1" applyFill="1"/>
    <xf numFmtId="0" fontId="41" fillId="0" borderId="6" xfId="0" quotePrefix="1" applyFont="1" applyFill="1" applyBorder="1" applyAlignment="1">
      <alignment horizontal="centerContinuous"/>
    </xf>
    <xf numFmtId="41" fontId="41" fillId="0" borderId="6" xfId="2" applyFont="1" applyFill="1" applyBorder="1" applyAlignment="1">
      <alignment horizontal="centerContinuous" wrapText="1"/>
    </xf>
    <xf numFmtId="0" fontId="41" fillId="0" borderId="0" xfId="0" applyFont="1" applyFill="1" applyAlignment="1">
      <alignment horizontal="left" indent="2"/>
    </xf>
    <xf numFmtId="0" fontId="51" fillId="0" borderId="0" xfId="0" applyFont="1" applyFill="1" applyProtection="1">
      <protection locked="0"/>
    </xf>
    <xf numFmtId="0" fontId="41" fillId="0" borderId="0" xfId="0" quotePrefix="1" applyFont="1" applyFill="1" applyAlignment="1">
      <alignment horizontal="left" indent="2"/>
    </xf>
    <xf numFmtId="0" fontId="41" fillId="0" borderId="0" xfId="0" quotePrefix="1" applyFont="1" applyFill="1" applyAlignment="1"/>
    <xf numFmtId="37" fontId="41" fillId="0" borderId="1" xfId="0" applyNumberFormat="1" applyFont="1" applyFill="1" applyBorder="1" applyProtection="1"/>
    <xf numFmtId="42" fontId="42" fillId="0" borderId="0" xfId="2" applyNumberFormat="1" applyFont="1" applyFill="1" applyAlignment="1"/>
    <xf numFmtId="42" fontId="42" fillId="0" borderId="0" xfId="7" applyNumberFormat="1" applyFont="1" applyFill="1" applyAlignment="1"/>
    <xf numFmtId="10" fontId="41" fillId="0" borderId="0" xfId="0" applyNumberFormat="1" applyFont="1" applyFill="1"/>
    <xf numFmtId="10" fontId="41" fillId="0" borderId="1" xfId="0" applyNumberFormat="1" applyFont="1" applyFill="1" applyBorder="1"/>
    <xf numFmtId="176" fontId="41" fillId="0" borderId="0" xfId="0" applyNumberFormat="1" applyFont="1" applyFill="1"/>
    <xf numFmtId="176" fontId="41" fillId="0" borderId="0" xfId="0" applyNumberFormat="1" applyFont="1" applyFill="1" applyAlignment="1">
      <alignment horizontal="centerContinuous"/>
    </xf>
    <xf numFmtId="176" fontId="41" fillId="0" borderId="0" xfId="0" applyNumberFormat="1" applyFont="1" applyFill="1" applyAlignment="1" applyProtection="1">
      <alignment horizontal="center"/>
    </xf>
    <xf numFmtId="176" fontId="42" fillId="0" borderId="0" xfId="0" applyNumberFormat="1" applyFont="1" applyFill="1"/>
    <xf numFmtId="10" fontId="41" fillId="0" borderId="6" xfId="2" applyNumberFormat="1" applyFont="1" applyFill="1" applyBorder="1" applyAlignment="1">
      <alignment horizontal="centerContinuous"/>
    </xf>
    <xf numFmtId="10" fontId="42" fillId="0" borderId="0" xfId="0" applyNumberFormat="1" applyFont="1" applyFill="1"/>
    <xf numFmtId="10" fontId="41" fillId="0" borderId="0" xfId="0" applyNumberFormat="1" applyFont="1" applyFill="1" applyAlignment="1"/>
    <xf numFmtId="0" fontId="41" fillId="0" borderId="0" xfId="0" applyFont="1" applyFill="1" applyBorder="1" applyAlignment="1">
      <alignment horizontal="centerContinuous"/>
    </xf>
    <xf numFmtId="0" fontId="41" fillId="0" borderId="0" xfId="0" applyFont="1" applyFill="1" applyBorder="1" applyAlignment="1">
      <alignment horizontal="center"/>
    </xf>
    <xf numFmtId="10" fontId="41" fillId="0" borderId="0" xfId="0" applyNumberFormat="1" applyFont="1" applyFill="1" applyBorder="1" applyAlignment="1">
      <alignment horizontal="centerContinuous"/>
    </xf>
    <xf numFmtId="0" fontId="42" fillId="0" borderId="0" xfId="0" applyFont="1" applyFill="1" applyAlignment="1">
      <alignment horizontal="centerContinuous" vertical="top"/>
    </xf>
    <xf numFmtId="41" fontId="21" fillId="0" borderId="0" xfId="2" applyFont="1" applyFill="1" applyAlignment="1"/>
    <xf numFmtId="10" fontId="21" fillId="0" borderId="0" xfId="0" applyNumberFormat="1" applyFont="1" applyFill="1" applyProtection="1"/>
    <xf numFmtId="0" fontId="20" fillId="0" borderId="0" xfId="0" applyFont="1" applyFill="1" applyAlignment="1">
      <alignment horizontal="centerContinuous"/>
    </xf>
    <xf numFmtId="0" fontId="20" fillId="0" borderId="0" xfId="0" quotePrefix="1" applyFont="1" applyFill="1" applyAlignment="1">
      <alignment horizontal="left"/>
    </xf>
    <xf numFmtId="0" fontId="41" fillId="0" borderId="1" xfId="0" applyFont="1" applyFill="1" applyBorder="1" applyProtection="1"/>
    <xf numFmtId="176" fontId="41" fillId="0" borderId="0" xfId="0" applyNumberFormat="1" applyFont="1" applyFill="1" applyProtection="1"/>
    <xf numFmtId="176" fontId="18" fillId="0" borderId="0" xfId="0" applyNumberFormat="1" applyFont="1" applyFill="1"/>
    <xf numFmtId="37" fontId="42" fillId="0" borderId="0" xfId="0" applyNumberFormat="1" applyFont="1" applyFill="1" applyAlignment="1" applyProtection="1">
      <alignment horizontal="center"/>
    </xf>
    <xf numFmtId="0" fontId="42" fillId="0" borderId="0" xfId="0" applyFont="1" applyFill="1" applyProtection="1"/>
    <xf numFmtId="42" fontId="42" fillId="0" borderId="0" xfId="0" applyNumberFormat="1" applyFont="1" applyFill="1" applyProtection="1"/>
    <xf numFmtId="42" fontId="42" fillId="0" borderId="12" xfId="7" applyFont="1" applyFill="1" applyBorder="1" applyAlignment="1">
      <alignment horizontal="center"/>
    </xf>
    <xf numFmtId="0" fontId="41" fillId="0" borderId="0" xfId="0" applyFont="1" applyFill="1" applyAlignment="1" applyProtection="1">
      <alignment horizontal="centerContinuous"/>
    </xf>
    <xf numFmtId="37" fontId="41" fillId="0" borderId="0" xfId="0" applyNumberFormat="1" applyFont="1" applyFill="1" applyAlignment="1" applyProtection="1">
      <alignment horizontal="centerContinuous"/>
    </xf>
    <xf numFmtId="164" fontId="41" fillId="0" borderId="0" xfId="0" quotePrefix="1" applyNumberFormat="1" applyFont="1" applyFill="1" applyAlignment="1" applyProtection="1">
      <alignment horizontal="left"/>
    </xf>
    <xf numFmtId="170" fontId="41" fillId="0" borderId="6" xfId="2" applyNumberFormat="1" applyFont="1" applyFill="1" applyBorder="1" applyAlignment="1">
      <alignment horizontal="center"/>
    </xf>
    <xf numFmtId="41" fontId="42" fillId="0" borderId="16" xfId="2" applyFont="1" applyFill="1" applyBorder="1" applyAlignment="1"/>
    <xf numFmtId="42" fontId="42" fillId="0" borderId="2" xfId="7" applyFont="1" applyFill="1" applyBorder="1" applyAlignment="1">
      <alignment horizontal="center"/>
    </xf>
    <xf numFmtId="37" fontId="42" fillId="0" borderId="16" xfId="0" applyNumberFormat="1" applyFont="1" applyFill="1" applyBorder="1" applyProtection="1"/>
    <xf numFmtId="176" fontId="41" fillId="0" borderId="0" xfId="0" applyNumberFormat="1" applyFont="1" applyFill="1" applyAlignment="1">
      <alignment horizontal="center"/>
    </xf>
    <xf numFmtId="0" fontId="41" fillId="0" borderId="0" xfId="0" applyFont="1" applyFill="1" applyAlignment="1">
      <alignment horizontal="left" indent="9"/>
    </xf>
    <xf numFmtId="0" fontId="41" fillId="0" borderId="0" xfId="0" quotePrefix="1" applyFont="1" applyFill="1" applyAlignment="1">
      <alignment horizontal="justify" wrapText="1"/>
    </xf>
    <xf numFmtId="0" fontId="41" fillId="0" borderId="0" xfId="0" applyFont="1" applyFill="1" applyAlignment="1">
      <alignment horizontal="right"/>
    </xf>
    <xf numFmtId="0" fontId="44" fillId="0" borderId="0" xfId="0" applyFont="1" applyFill="1" applyProtection="1"/>
    <xf numFmtId="0" fontId="42" fillId="0" borderId="0" xfId="0" applyFont="1" applyFill="1" applyAlignment="1">
      <alignment horizontal="center" vertical="top"/>
    </xf>
    <xf numFmtId="42" fontId="42" fillId="0" borderId="6" xfId="2" applyNumberFormat="1" applyFont="1" applyFill="1" applyBorder="1" applyAlignment="1"/>
    <xf numFmtId="42" fontId="41" fillId="0" borderId="0" xfId="7" applyNumberFormat="1" applyFont="1" applyFill="1" applyBorder="1" applyAlignment="1"/>
    <xf numFmtId="0" fontId="42" fillId="0" borderId="0" xfId="0" applyFont="1" applyAlignment="1">
      <alignment horizontal="center"/>
    </xf>
    <xf numFmtId="41" fontId="41" fillId="0" borderId="0" xfId="2" applyFont="1" applyFill="1" applyBorder="1" applyAlignment="1">
      <alignment horizontal="center"/>
    </xf>
    <xf numFmtId="37" fontId="41" fillId="0" borderId="0" xfId="2" applyNumberFormat="1" applyFont="1" applyFill="1" applyBorder="1" applyAlignment="1">
      <alignment horizontal="centerContinuous"/>
    </xf>
    <xf numFmtId="175" fontId="42" fillId="0" borderId="0" xfId="0" quotePrefix="1" applyNumberFormat="1" applyFont="1" applyFill="1" applyAlignment="1">
      <alignment horizontal="left"/>
    </xf>
    <xf numFmtId="42" fontId="18" fillId="0" borderId="0" xfId="0" applyNumberFormat="1" applyFont="1"/>
    <xf numFmtId="0" fontId="41" fillId="0" borderId="21" xfId="0" applyFont="1" applyBorder="1" applyAlignment="1">
      <alignment horizontal="center"/>
    </xf>
    <xf numFmtId="0" fontId="42" fillId="0" borderId="21" xfId="0" applyFont="1" applyBorder="1"/>
    <xf numFmtId="41" fontId="42" fillId="0" borderId="21" xfId="0" applyNumberFormat="1" applyFont="1" applyBorder="1"/>
    <xf numFmtId="41" fontId="42" fillId="0" borderId="20" xfId="0" applyNumberFormat="1" applyFont="1" applyBorder="1"/>
    <xf numFmtId="41" fontId="65" fillId="0" borderId="0" xfId="14" applyNumberFormat="1" applyFont="1"/>
    <xf numFmtId="10" fontId="42" fillId="0" borderId="0" xfId="14" applyNumberFormat="1" applyFont="1"/>
    <xf numFmtId="190" fontId="42" fillId="0" borderId="7" xfId="17" applyNumberFormat="1" applyFont="1" applyFill="1" applyBorder="1"/>
    <xf numFmtId="174" fontId="55" fillId="0" borderId="0" xfId="0" applyNumberFormat="1" applyFont="1" applyFill="1" applyProtection="1"/>
    <xf numFmtId="0" fontId="65" fillId="0" borderId="0" xfId="0" quotePrefix="1" applyFont="1" applyFill="1"/>
    <xf numFmtId="43" fontId="42" fillId="0" borderId="0" xfId="17" applyNumberFormat="1" applyFont="1" applyFill="1" applyAlignment="1">
      <alignment horizontal="right"/>
    </xf>
    <xf numFmtId="37" fontId="21" fillId="0" borderId="0" xfId="0" applyNumberFormat="1" applyFont="1" applyFill="1"/>
    <xf numFmtId="0" fontId="50" fillId="0" borderId="0" xfId="0" applyFont="1" applyFill="1" applyAlignment="1">
      <alignment horizontal="left" indent="1"/>
    </xf>
    <xf numFmtId="0" fontId="74" fillId="0" borderId="0" xfId="0" quotePrefix="1" applyFont="1" applyFill="1" applyAlignment="1">
      <alignment horizontal="left" indent="1"/>
    </xf>
    <xf numFmtId="0" fontId="75" fillId="0" borderId="0" xfId="0" applyFont="1" applyFill="1"/>
    <xf numFmtId="176" fontId="41" fillId="0" borderId="29" xfId="0" applyNumberFormat="1" applyFont="1" applyFill="1" applyBorder="1" applyAlignment="1" applyProtection="1">
      <alignment horizontal="center"/>
    </xf>
    <xf numFmtId="176" fontId="41" fillId="0" borderId="29" xfId="0" applyNumberFormat="1" applyFont="1" applyFill="1" applyBorder="1"/>
    <xf numFmtId="0" fontId="65" fillId="2" borderId="0" xfId="0" applyFont="1" applyFill="1"/>
    <xf numFmtId="176" fontId="41" fillId="0" borderId="32" xfId="0" applyNumberFormat="1" applyFont="1" applyFill="1" applyBorder="1" applyAlignment="1">
      <alignment horizontal="center"/>
    </xf>
    <xf numFmtId="176" fontId="41" fillId="0" borderId="32" xfId="0" applyNumberFormat="1" applyFont="1" applyFill="1" applyBorder="1" applyAlignment="1">
      <alignment horizontal="centerContinuous"/>
    </xf>
    <xf numFmtId="176" fontId="41" fillId="0" borderId="32" xfId="0" applyNumberFormat="1" applyFont="1" applyFill="1" applyBorder="1" applyAlignment="1" applyProtection="1">
      <alignment horizontal="center"/>
    </xf>
    <xf numFmtId="0" fontId="41" fillId="0" borderId="33" xfId="0" applyFont="1" applyBorder="1" applyAlignment="1">
      <alignment horizontal="centerContinuous"/>
    </xf>
    <xf numFmtId="43" fontId="21" fillId="0" borderId="7" xfId="0" applyNumberFormat="1" applyFont="1" applyFill="1" applyBorder="1"/>
    <xf numFmtId="41" fontId="41" fillId="0" borderId="31" xfId="2" applyFont="1" applyFill="1" applyBorder="1" applyAlignment="1">
      <alignment horizontal="centerContinuous"/>
    </xf>
    <xf numFmtId="0" fontId="41" fillId="0" borderId="31" xfId="0" quotePrefix="1" applyFont="1" applyFill="1" applyBorder="1" applyAlignment="1">
      <alignment horizontal="centerContinuous"/>
    </xf>
    <xf numFmtId="41" fontId="54" fillId="0" borderId="31" xfId="2" quotePrefix="1" applyFont="1" applyFill="1" applyBorder="1" applyAlignment="1">
      <alignment horizontal="left"/>
    </xf>
    <xf numFmtId="173" fontId="42" fillId="0" borderId="30" xfId="2" applyNumberFormat="1" applyFont="1" applyFill="1" applyBorder="1" applyAlignment="1"/>
    <xf numFmtId="41" fontId="45" fillId="0" borderId="0" xfId="2" applyFont="1" applyFill="1" applyAlignment="1">
      <alignment horizontal="centerContinuous"/>
    </xf>
    <xf numFmtId="41" fontId="41" fillId="0" borderId="31" xfId="2" applyFont="1" applyFill="1" applyBorder="1" applyAlignment="1">
      <alignment horizontal="center"/>
    </xf>
    <xf numFmtId="0" fontId="42" fillId="0" borderId="0" xfId="36" applyFont="1" applyFill="1"/>
    <xf numFmtId="41" fontId="42" fillId="0" borderId="0" xfId="37" applyNumberFormat="1" applyFont="1" applyFill="1" applyAlignment="1">
      <alignment horizontal="center"/>
    </xf>
    <xf numFmtId="0" fontId="42" fillId="0" borderId="0" xfId="36" applyFont="1" applyFill="1" applyAlignment="1">
      <alignment horizontal="left"/>
    </xf>
    <xf numFmtId="0" fontId="42" fillId="0" borderId="0" xfId="36" applyFont="1" applyFill="1" applyAlignment="1">
      <alignment horizontal="center"/>
    </xf>
    <xf numFmtId="43" fontId="42" fillId="0" borderId="0" xfId="36" applyNumberFormat="1" applyFont="1" applyFill="1" applyAlignment="1">
      <alignment horizontal="center"/>
    </xf>
    <xf numFmtId="1" fontId="42" fillId="0" borderId="0" xfId="36" applyNumberFormat="1" applyFont="1" applyFill="1" applyAlignment="1">
      <alignment horizontal="center"/>
    </xf>
    <xf numFmtId="0" fontId="42" fillId="0" borderId="0" xfId="36" quotePrefix="1" applyFont="1" applyFill="1" applyAlignment="1">
      <alignment horizontal="left"/>
    </xf>
    <xf numFmtId="168" fontId="42" fillId="0" borderId="0" xfId="37" applyNumberFormat="1" applyFont="1" applyFill="1" applyAlignment="1">
      <alignment horizontal="center"/>
    </xf>
    <xf numFmtId="0" fontId="42" fillId="0" borderId="0" xfId="38" applyNumberFormat="1" applyFont="1" applyFill="1" applyBorder="1" applyAlignment="1">
      <alignment horizontal="center"/>
    </xf>
    <xf numFmtId="169" fontId="42" fillId="0" borderId="0" xfId="38" applyNumberFormat="1" applyFont="1" applyFill="1" applyBorder="1" applyAlignment="1">
      <alignment horizontal="center"/>
    </xf>
    <xf numFmtId="168" fontId="42" fillId="0" borderId="0" xfId="37" applyNumberFormat="1" applyFont="1" applyFill="1" applyBorder="1" applyAlignment="1"/>
    <xf numFmtId="41" fontId="42" fillId="0" borderId="0" xfId="38" applyNumberFormat="1" applyFont="1" applyFill="1" applyBorder="1" applyAlignment="1"/>
    <xf numFmtId="169" fontId="42" fillId="0" borderId="0" xfId="38" applyNumberFormat="1" applyFont="1" applyFill="1" applyBorder="1" applyAlignment="1"/>
    <xf numFmtId="168" fontId="42" fillId="0" borderId="0" xfId="37" applyNumberFormat="1" applyFont="1" applyFill="1" applyAlignment="1"/>
    <xf numFmtId="9" fontId="42" fillId="0" borderId="0" xfId="35" applyFont="1" applyFill="1" applyBorder="1" applyAlignment="1"/>
    <xf numFmtId="0" fontId="42" fillId="0" borderId="0" xfId="0" quotePrefix="1" applyFont="1" applyFill="1" applyBorder="1" applyAlignment="1">
      <alignment horizontal="left" indent="2"/>
    </xf>
    <xf numFmtId="42" fontId="42" fillId="0" borderId="0" xfId="2" applyNumberFormat="1" applyFont="1" applyFill="1" applyBorder="1" applyAlignment="1"/>
    <xf numFmtId="0" fontId="41" fillId="0" borderId="0" xfId="0" applyFont="1" applyAlignment="1">
      <alignment wrapText="1"/>
    </xf>
    <xf numFmtId="0" fontId="41" fillId="0" borderId="0" xfId="0" applyFont="1" applyAlignment="1">
      <alignment horizontal="center"/>
    </xf>
    <xf numFmtId="41" fontId="65" fillId="0" borderId="21" xfId="0" applyNumberFormat="1" applyFont="1" applyFill="1" applyBorder="1"/>
    <xf numFmtId="41" fontId="41" fillId="0" borderId="31" xfId="2" applyFont="1" applyBorder="1" applyAlignment="1">
      <alignment horizontal="center"/>
    </xf>
    <xf numFmtId="43" fontId="41" fillId="0" borderId="9" xfId="17" applyNumberFormat="1" applyFont="1" applyFill="1" applyBorder="1" applyAlignment="1">
      <alignment horizontal="right"/>
    </xf>
    <xf numFmtId="43" fontId="41" fillId="0" borderId="0" xfId="17" applyNumberFormat="1" applyFont="1" applyFill="1" applyBorder="1" applyAlignment="1">
      <alignment horizontal="right"/>
    </xf>
    <xf numFmtId="43" fontId="42" fillId="0" borderId="7" xfId="17" quotePrefix="1" applyNumberFormat="1" applyFont="1" applyFill="1" applyBorder="1" applyAlignment="1">
      <alignment horizontal="right"/>
    </xf>
    <xf numFmtId="43" fontId="42" fillId="0" borderId="7" xfId="17" applyNumberFormat="1" applyFont="1" applyFill="1" applyBorder="1" applyAlignment="1">
      <alignment horizontal="right"/>
    </xf>
    <xf numFmtId="14" fontId="41" fillId="0" borderId="5" xfId="5" applyNumberFormat="1" applyFont="1" applyFill="1" applyBorder="1" applyAlignment="1">
      <alignment horizontal="center" wrapText="1"/>
    </xf>
    <xf numFmtId="40" fontId="42" fillId="0" borderId="0" xfId="17" applyNumberFormat="1" applyFont="1" applyFill="1"/>
    <xf numFmtId="0" fontId="21" fillId="0" borderId="0" xfId="0" quotePrefix="1" applyFont="1"/>
    <xf numFmtId="0" fontId="67" fillId="0" borderId="0" xfId="36" applyFont="1" applyFill="1"/>
    <xf numFmtId="0" fontId="65" fillId="0" borderId="0" xfId="36" applyFont="1" applyFill="1"/>
    <xf numFmtId="0" fontId="65" fillId="0" borderId="0" xfId="36" applyFont="1" applyFill="1" applyBorder="1"/>
    <xf numFmtId="0" fontId="65" fillId="0" borderId="0" xfId="39" applyFont="1" applyFill="1"/>
    <xf numFmtId="43" fontId="65" fillId="0" borderId="0" xfId="36" applyNumberFormat="1" applyFont="1" applyFill="1" applyAlignment="1">
      <alignment horizontal="center"/>
    </xf>
    <xf numFmtId="41" fontId="65" fillId="0" borderId="0" xfId="37" applyNumberFormat="1" applyFont="1" applyFill="1" applyAlignment="1">
      <alignment horizontal="center"/>
    </xf>
    <xf numFmtId="0" fontId="65" fillId="0" borderId="0" xfId="36" applyFont="1" applyFill="1" applyAlignment="1">
      <alignment horizontal="left"/>
    </xf>
    <xf numFmtId="0" fontId="65" fillId="0" borderId="0" xfId="36" applyFont="1" applyFill="1" applyAlignment="1">
      <alignment horizontal="center"/>
    </xf>
    <xf numFmtId="1" fontId="65" fillId="0" borderId="0" xfId="36" applyNumberFormat="1" applyFont="1" applyFill="1" applyAlignment="1">
      <alignment horizontal="center"/>
    </xf>
    <xf numFmtId="0" fontId="65" fillId="0" borderId="0" xfId="36" applyFont="1" applyFill="1" applyBorder="1" applyAlignment="1">
      <alignment horizontal="center"/>
    </xf>
    <xf numFmtId="0" fontId="65" fillId="0" borderId="0" xfId="36" applyFont="1" applyFill="1" applyBorder="1" applyAlignment="1">
      <alignment horizontal="left"/>
    </xf>
    <xf numFmtId="168" fontId="65" fillId="0" borderId="0" xfId="37" applyNumberFormat="1" applyFont="1" applyFill="1" applyAlignment="1">
      <alignment horizontal="center"/>
    </xf>
    <xf numFmtId="169" fontId="65" fillId="0" borderId="23" xfId="38" applyNumberFormat="1" applyFont="1" applyFill="1" applyBorder="1" applyAlignment="1">
      <alignment horizontal="center"/>
    </xf>
    <xf numFmtId="0" fontId="66" fillId="0" borderId="0" xfId="0" quotePrefix="1" applyFont="1" applyAlignment="1">
      <alignment horizontal="left"/>
    </xf>
    <xf numFmtId="164" fontId="66" fillId="0" borderId="0" xfId="0" applyNumberFormat="1" applyFont="1" applyProtection="1"/>
    <xf numFmtId="165" fontId="66" fillId="0" borderId="0" xfId="0" applyNumberFormat="1" applyFont="1" applyProtection="1"/>
    <xf numFmtId="0" fontId="66" fillId="0" borderId="1" xfId="0" applyFont="1" applyBorder="1"/>
    <xf numFmtId="0" fontId="66" fillId="0" borderId="0" xfId="0" applyFont="1" applyAlignment="1">
      <alignment horizontal="center"/>
    </xf>
    <xf numFmtId="41" fontId="77" fillId="0" borderId="0" xfId="2" applyFont="1" applyAlignment="1">
      <alignment horizontal="center"/>
    </xf>
    <xf numFmtId="41" fontId="77" fillId="0" borderId="0" xfId="2" applyFont="1" applyAlignment="1">
      <alignment horizontal="centerContinuous"/>
    </xf>
    <xf numFmtId="42" fontId="65" fillId="0" borderId="0" xfId="7" applyFont="1" applyFill="1" applyAlignment="1"/>
    <xf numFmtId="42" fontId="65" fillId="0" borderId="0" xfId="7" applyFont="1" applyAlignment="1"/>
    <xf numFmtId="0" fontId="66" fillId="0" borderId="0" xfId="0" applyFont="1" applyAlignment="1">
      <alignment horizontal="left"/>
    </xf>
    <xf numFmtId="41" fontId="78" fillId="0" borderId="0" xfId="2" applyFont="1" applyAlignment="1"/>
    <xf numFmtId="0" fontId="66" fillId="0" borderId="0" xfId="0" applyFont="1" applyBorder="1" applyAlignment="1">
      <alignment horizontal="center"/>
    </xf>
    <xf numFmtId="0" fontId="65" fillId="0" borderId="0" xfId="0" applyFont="1" applyAlignment="1">
      <alignment horizontal="left" indent="2"/>
    </xf>
    <xf numFmtId="0" fontId="65" fillId="0" borderId="0" xfId="44" applyFont="1" applyFill="1" applyAlignment="1">
      <alignment horizontal="center"/>
    </xf>
    <xf numFmtId="0" fontId="65" fillId="0" borderId="0" xfId="44" applyFont="1" applyFill="1" applyAlignment="1">
      <alignment horizontal="left"/>
    </xf>
    <xf numFmtId="0" fontId="65" fillId="0" borderId="0" xfId="44" applyFont="1" applyFill="1" applyBorder="1"/>
    <xf numFmtId="0" fontId="65" fillId="0" borderId="0" xfId="44" applyFont="1" applyBorder="1"/>
    <xf numFmtId="0" fontId="65" fillId="0" borderId="0" xfId="44" applyFont="1"/>
    <xf numFmtId="0" fontId="65" fillId="0" borderId="0" xfId="44" applyFont="1" applyAlignment="1">
      <alignment horizontal="center"/>
    </xf>
    <xf numFmtId="41" fontId="65" fillId="0" borderId="0" xfId="2" applyFont="1" applyBorder="1" applyAlignment="1"/>
    <xf numFmtId="41" fontId="0" fillId="0" borderId="0" xfId="0" applyNumberFormat="1"/>
    <xf numFmtId="0" fontId="67" fillId="0" borderId="0" xfId="0" applyFont="1" applyFill="1"/>
    <xf numFmtId="176" fontId="41" fillId="0" borderId="0" xfId="0" quotePrefix="1" applyNumberFormat="1" applyFont="1" applyFill="1" applyBorder="1" applyAlignment="1">
      <alignment horizontal="center"/>
    </xf>
    <xf numFmtId="176" fontId="41" fillId="0" borderId="10" xfId="0" quotePrefix="1" applyNumberFormat="1" applyFont="1" applyFill="1" applyBorder="1" applyAlignment="1">
      <alignment horizontal="center"/>
    </xf>
    <xf numFmtId="0" fontId="70" fillId="0" borderId="0" xfId="0" applyFont="1"/>
    <xf numFmtId="41" fontId="42" fillId="0" borderId="31" xfId="2" applyFont="1" applyBorder="1" applyAlignment="1"/>
    <xf numFmtId="5" fontId="42" fillId="0" borderId="0" xfId="23" applyNumberFormat="1" applyFont="1" applyFill="1" applyBorder="1" applyAlignment="1">
      <alignment horizontal="right"/>
    </xf>
    <xf numFmtId="5" fontId="42" fillId="0" borderId="15" xfId="23" applyNumberFormat="1" applyFont="1" applyFill="1" applyBorder="1" applyAlignment="1">
      <alignment horizontal="right"/>
    </xf>
    <xf numFmtId="5" fontId="42" fillId="0" borderId="0" xfId="24" applyNumberFormat="1" applyFont="1" applyFill="1" applyBorder="1"/>
    <xf numFmtId="41" fontId="41" fillId="0" borderId="0" xfId="16" applyNumberFormat="1" applyFont="1" applyFill="1" applyBorder="1" applyAlignment="1"/>
    <xf numFmtId="37" fontId="41" fillId="0" borderId="0" xfId="16" applyNumberFormat="1" applyFont="1" applyFill="1" applyBorder="1" applyAlignment="1">
      <alignment horizontal="center"/>
    </xf>
    <xf numFmtId="37" fontId="41" fillId="0" borderId="0" xfId="16" quotePrefix="1" applyNumberFormat="1" applyFont="1" applyFill="1" applyBorder="1" applyAlignment="1">
      <alignment horizontal="center"/>
    </xf>
    <xf numFmtId="42" fontId="42" fillId="0" borderId="35" xfId="0" applyNumberFormat="1" applyFont="1" applyFill="1" applyBorder="1"/>
    <xf numFmtId="42" fontId="41" fillId="0" borderId="35" xfId="7" applyNumberFormat="1" applyFont="1" applyFill="1" applyBorder="1" applyAlignment="1"/>
    <xf numFmtId="0" fontId="80" fillId="0" borderId="0" xfId="0" quotePrefix="1" applyFont="1" applyFill="1"/>
    <xf numFmtId="0" fontId="62" fillId="0" borderId="0" xfId="0" quotePrefix="1" applyNumberFormat="1" applyFont="1" applyFill="1" applyAlignment="1">
      <alignment horizontal="left"/>
    </xf>
    <xf numFmtId="0" fontId="41" fillId="0" borderId="5" xfId="0" applyFont="1" applyBorder="1" applyAlignment="1">
      <alignment horizontal="center"/>
    </xf>
    <xf numFmtId="41" fontId="42" fillId="0" borderId="30" xfId="2" applyFont="1" applyFill="1" applyBorder="1" applyAlignment="1"/>
    <xf numFmtId="0" fontId="41" fillId="0" borderId="0" xfId="0" applyFont="1" applyAlignment="1">
      <alignment horizontal="center"/>
    </xf>
    <xf numFmtId="41" fontId="41" fillId="0" borderId="5" xfId="2" applyFont="1" applyBorder="1" applyAlignment="1">
      <alignment horizontal="center"/>
    </xf>
    <xf numFmtId="0" fontId="42" fillId="0" borderId="0" xfId="0" applyFont="1" applyAlignment="1"/>
    <xf numFmtId="0" fontId="66" fillId="0" borderId="1" xfId="0" applyFont="1" applyBorder="1" applyAlignment="1">
      <alignment horizontal="centerContinuous"/>
    </xf>
    <xf numFmtId="0" fontId="65" fillId="0" borderId="0" xfId="0" quotePrefix="1" applyFont="1" applyAlignment="1">
      <alignment horizontal="left"/>
    </xf>
    <xf numFmtId="42" fontId="65" fillId="0" borderId="0" xfId="0" applyNumberFormat="1" applyFont="1" applyProtection="1"/>
    <xf numFmtId="41" fontId="65" fillId="0" borderId="0" xfId="0" quotePrefix="1" applyNumberFormat="1" applyFont="1" applyAlignment="1" applyProtection="1">
      <alignment horizontal="right"/>
    </xf>
    <xf numFmtId="41" fontId="65" fillId="0" borderId="0" xfId="0" applyNumberFormat="1" applyFont="1" applyProtection="1"/>
    <xf numFmtId="41" fontId="65" fillId="0" borderId="0" xfId="2" applyNumberFormat="1" applyFont="1" applyAlignment="1"/>
    <xf numFmtId="41" fontId="65" fillId="0" borderId="0" xfId="2" applyNumberFormat="1" applyFont="1" applyAlignment="1">
      <alignment horizontal="right"/>
    </xf>
    <xf numFmtId="41" fontId="65" fillId="0" borderId="37" xfId="0" applyNumberFormat="1" applyFont="1" applyBorder="1" applyAlignment="1" applyProtection="1">
      <alignment horizontal="right"/>
    </xf>
    <xf numFmtId="41" fontId="65" fillId="0" borderId="0" xfId="0" applyNumberFormat="1" applyFont="1" applyAlignment="1" applyProtection="1">
      <alignment horizontal="right"/>
    </xf>
    <xf numFmtId="41" fontId="78" fillId="0" borderId="0" xfId="2" applyNumberFormat="1" applyFont="1" applyAlignment="1"/>
    <xf numFmtId="41" fontId="78" fillId="0" borderId="0" xfId="0" applyNumberFormat="1" applyFont="1" applyProtection="1"/>
    <xf numFmtId="37" fontId="65" fillId="0" borderId="0" xfId="0" applyNumberFormat="1" applyFont="1" applyProtection="1"/>
    <xf numFmtId="169" fontId="72" fillId="0" borderId="0" xfId="0" applyNumberFormat="1" applyFont="1" applyProtection="1"/>
    <xf numFmtId="0" fontId="66" fillId="0" borderId="0" xfId="0" applyFont="1" applyBorder="1"/>
    <xf numFmtId="37" fontId="65" fillId="0" borderId="0" xfId="0" applyNumberFormat="1" applyFont="1" applyBorder="1" applyProtection="1"/>
    <xf numFmtId="0" fontId="66" fillId="0" borderId="0" xfId="0" applyFont="1" applyBorder="1" applyAlignment="1">
      <alignment horizontal="centerContinuous"/>
    </xf>
    <xf numFmtId="41" fontId="66" fillId="0" borderId="39" xfId="2" applyFont="1" applyBorder="1" applyAlignment="1">
      <alignment horizontal="centerContinuous"/>
    </xf>
    <xf numFmtId="41" fontId="66" fillId="0" borderId="40" xfId="2" applyFont="1" applyBorder="1" applyAlignment="1">
      <alignment horizontal="center"/>
    </xf>
    <xf numFmtId="41" fontId="66" fillId="0" borderId="40" xfId="2" applyFont="1" applyBorder="1" applyAlignment="1">
      <alignment horizontal="centerContinuous"/>
    </xf>
    <xf numFmtId="0" fontId="65" fillId="0" borderId="0" xfId="0" applyFont="1" applyAlignment="1">
      <alignment horizontal="left"/>
    </xf>
    <xf numFmtId="41" fontId="65" fillId="0" borderId="0" xfId="0" applyNumberFormat="1" applyFont="1" applyFill="1" applyProtection="1"/>
    <xf numFmtId="41" fontId="65" fillId="0" borderId="0" xfId="0" applyNumberFormat="1" applyFont="1" applyBorder="1" applyProtection="1"/>
    <xf numFmtId="41" fontId="65" fillId="0" borderId="0" xfId="0" quotePrefix="1" applyNumberFormat="1" applyFont="1" applyBorder="1" applyProtection="1"/>
    <xf numFmtId="41" fontId="65" fillId="0" borderId="0" xfId="2" applyNumberFormat="1" applyFont="1" applyBorder="1" applyAlignment="1"/>
    <xf numFmtId="41" fontId="66" fillId="0" borderId="41" xfId="2" applyFont="1" applyBorder="1" applyAlignment="1">
      <alignment horizontal="center"/>
    </xf>
    <xf numFmtId="41" fontId="66" fillId="0" borderId="41" xfId="2" applyFont="1" applyBorder="1" applyAlignment="1">
      <alignment horizontal="centerContinuous"/>
    </xf>
    <xf numFmtId="41" fontId="65" fillId="0" borderId="0" xfId="0" quotePrefix="1" applyNumberFormat="1" applyFont="1" applyProtection="1"/>
    <xf numFmtId="41" fontId="78" fillId="0" borderId="0" xfId="2" applyNumberFormat="1" applyFont="1" applyBorder="1" applyAlignment="1"/>
    <xf numFmtId="0" fontId="41" fillId="0" borderId="31" xfId="0" applyFont="1" applyFill="1" applyBorder="1" applyAlignment="1">
      <alignment horizontal="center" wrapText="1"/>
    </xf>
    <xf numFmtId="41" fontId="41" fillId="0" borderId="31" xfId="2" quotePrefix="1" applyFont="1" applyFill="1" applyBorder="1" applyAlignment="1">
      <alignment horizontal="centerContinuous"/>
    </xf>
    <xf numFmtId="189" fontId="55" fillId="0" borderId="0" xfId="0" applyNumberFormat="1" applyFont="1" applyFill="1" applyAlignment="1">
      <alignment wrapText="1"/>
    </xf>
    <xf numFmtId="189" fontId="42" fillId="0" borderId="0" xfId="0" applyNumberFormat="1" applyFont="1" applyFill="1" applyAlignment="1">
      <alignment wrapText="1"/>
    </xf>
    <xf numFmtId="37" fontId="42" fillId="0" borderId="38" xfId="0" applyNumberFormat="1" applyFont="1" applyFill="1" applyBorder="1" applyProtection="1"/>
    <xf numFmtId="43" fontId="42" fillId="0" borderId="2" xfId="2" applyNumberFormat="1" applyFont="1" applyFill="1" applyBorder="1" applyAlignment="1"/>
    <xf numFmtId="173" fontId="42" fillId="0" borderId="2" xfId="2" applyNumberFormat="1" applyFont="1" applyFill="1" applyBorder="1" applyAlignment="1"/>
    <xf numFmtId="42" fontId="42" fillId="0" borderId="0" xfId="0" applyNumberFormat="1" applyFont="1" applyFill="1" applyAlignment="1"/>
    <xf numFmtId="5" fontId="65" fillId="0" borderId="0" xfId="0" applyNumberFormat="1" applyFont="1" applyProtection="1"/>
    <xf numFmtId="0" fontId="65" fillId="0" borderId="0" xfId="0" applyFont="1" applyAlignment="1">
      <alignment horizontal="centerContinuous" vertical="top"/>
    </xf>
    <xf numFmtId="42" fontId="66" fillId="0" borderId="42" xfId="7" applyFont="1" applyBorder="1" applyAlignment="1"/>
    <xf numFmtId="37" fontId="65" fillId="0" borderId="38" xfId="0" applyNumberFormat="1" applyFont="1" applyBorder="1" applyAlignment="1" applyProtection="1">
      <alignment horizontal="right"/>
    </xf>
    <xf numFmtId="37" fontId="65" fillId="0" borderId="38" xfId="0" applyNumberFormat="1" applyFont="1" applyBorder="1" applyProtection="1"/>
    <xf numFmtId="41" fontId="65" fillId="0" borderId="0" xfId="2" applyFont="1" applyAlignment="1">
      <alignment horizontal="right"/>
    </xf>
    <xf numFmtId="41" fontId="65" fillId="0" borderId="0" xfId="7" applyNumberFormat="1" applyFont="1" applyAlignment="1"/>
    <xf numFmtId="0" fontId="65" fillId="0" borderId="0" xfId="0" quotePrefix="1" applyFont="1"/>
    <xf numFmtId="0" fontId="66" fillId="0" borderId="40" xfId="0" applyFont="1" applyBorder="1" applyAlignment="1">
      <alignment horizontal="center"/>
    </xf>
    <xf numFmtId="41" fontId="66" fillId="0" borderId="40" xfId="2" quotePrefix="1" applyFont="1" applyBorder="1" applyAlignment="1">
      <alignment horizontal="center"/>
    </xf>
    <xf numFmtId="0" fontId="71" fillId="0" borderId="0" xfId="0" applyFont="1" applyProtection="1">
      <protection locked="0"/>
    </xf>
    <xf numFmtId="41" fontId="66" fillId="0" borderId="0" xfId="2" applyFont="1" applyBorder="1" applyAlignment="1">
      <alignment horizontal="center"/>
    </xf>
    <xf numFmtId="42" fontId="65" fillId="0" borderId="42" xfId="7" applyFont="1" applyBorder="1" applyAlignment="1"/>
    <xf numFmtId="41" fontId="41" fillId="0" borderId="40" xfId="2" applyFont="1" applyBorder="1" applyAlignment="1">
      <alignment horizontal="center"/>
    </xf>
    <xf numFmtId="41" fontId="41" fillId="0" borderId="40" xfId="2" applyFont="1" applyBorder="1" applyAlignment="1">
      <alignment horizontal="centerContinuous"/>
    </xf>
    <xf numFmtId="0" fontId="42" fillId="0" borderId="0" xfId="0" applyFont="1" applyAlignment="1" applyProtection="1">
      <alignment horizontal="centerContinuous"/>
    </xf>
    <xf numFmtId="41" fontId="53" fillId="0" borderId="0" xfId="0" applyNumberFormat="1" applyFont="1"/>
    <xf numFmtId="0" fontId="47" fillId="0" borderId="0" xfId="0" quotePrefix="1" applyFont="1" applyFill="1" applyAlignment="1">
      <alignment horizontal="left"/>
    </xf>
    <xf numFmtId="0" fontId="42" fillId="0" borderId="0" xfId="0" applyFont="1" applyAlignment="1">
      <alignment horizontal="right"/>
    </xf>
    <xf numFmtId="42" fontId="42" fillId="0" borderId="38" xfId="7" applyFont="1" applyBorder="1" applyAlignment="1"/>
    <xf numFmtId="41" fontId="42" fillId="0" borderId="38" xfId="7" applyNumberFormat="1" applyFont="1" applyBorder="1" applyAlignment="1"/>
    <xf numFmtId="0" fontId="42" fillId="0" borderId="0" xfId="0" quotePrefix="1" applyFont="1" applyFill="1" applyAlignment="1">
      <alignment horizontal="left" indent="3"/>
    </xf>
    <xf numFmtId="42" fontId="53" fillId="0" borderId="0" xfId="7" applyFont="1" applyAlignment="1"/>
    <xf numFmtId="42" fontId="42" fillId="0" borderId="34" xfId="7" applyFont="1" applyBorder="1" applyAlignment="1"/>
    <xf numFmtId="42" fontId="45" fillId="0" borderId="0" xfId="7" applyFont="1" applyAlignment="1"/>
    <xf numFmtId="42" fontId="41" fillId="0" borderId="42" xfId="7" applyFont="1" applyBorder="1" applyAlignment="1"/>
    <xf numFmtId="42" fontId="52" fillId="0" borderId="0" xfId="7" applyFont="1" applyBorder="1" applyAlignment="1"/>
    <xf numFmtId="43" fontId="65" fillId="0" borderId="0" xfId="0" quotePrefix="1" applyNumberFormat="1" applyFont="1" applyBorder="1" applyAlignment="1">
      <alignment horizontal="left" vertical="top" wrapText="1" indent="2"/>
    </xf>
    <xf numFmtId="0" fontId="42" fillId="0" borderId="0" xfId="0" quotePrefix="1" applyFont="1" applyBorder="1" applyAlignment="1">
      <alignment horizontal="left" indent="1"/>
    </xf>
    <xf numFmtId="0" fontId="42" fillId="0" borderId="0" xfId="0" applyFont="1" applyBorder="1" applyAlignment="1">
      <alignment horizontal="left" indent="1"/>
    </xf>
    <xf numFmtId="0" fontId="42" fillId="0" borderId="0" xfId="0" quotePrefix="1" applyFont="1" applyAlignment="1">
      <alignment horizontal="left" indent="1"/>
    </xf>
    <xf numFmtId="42" fontId="41" fillId="0" borderId="0" xfId="7" applyFont="1" applyBorder="1" applyAlignment="1"/>
    <xf numFmtId="42" fontId="41" fillId="0" borderId="43" xfId="7" applyFont="1" applyBorder="1" applyAlignment="1"/>
    <xf numFmtId="0" fontId="42" fillId="0" borderId="0" xfId="0" quotePrefix="1" applyFont="1" applyAlignment="1"/>
    <xf numFmtId="0" fontId="42" fillId="0" borderId="0" xfId="0" quotePrefix="1" applyFont="1" applyAlignment="1">
      <alignment horizontal="right"/>
    </xf>
    <xf numFmtId="42" fontId="53" fillId="0" borderId="0" xfId="0" applyNumberFormat="1" applyFont="1"/>
    <xf numFmtId="41" fontId="41" fillId="0" borderId="0" xfId="2" applyFont="1" applyFill="1" applyBorder="1" applyAlignment="1">
      <alignment horizontal="centerContinuous"/>
    </xf>
    <xf numFmtId="41" fontId="66" fillId="0" borderId="0" xfId="2" applyFont="1" applyBorder="1" applyAlignment="1">
      <alignment horizontal="centerContinuous"/>
    </xf>
    <xf numFmtId="41" fontId="66" fillId="0" borderId="0" xfId="2" quotePrefix="1" applyFont="1" applyBorder="1" applyAlignment="1">
      <alignment horizontal="center"/>
    </xf>
    <xf numFmtId="0" fontId="66" fillId="0" borderId="30" xfId="0" applyFont="1" applyBorder="1" applyAlignment="1">
      <alignment horizontal="centerContinuous"/>
    </xf>
    <xf numFmtId="0" fontId="66" fillId="0" borderId="30" xfId="0" applyFont="1" applyBorder="1" applyAlignment="1">
      <alignment horizontal="center"/>
    </xf>
    <xf numFmtId="41" fontId="65" fillId="0" borderId="30" xfId="0" applyNumberFormat="1" applyFont="1" applyBorder="1" applyProtection="1"/>
    <xf numFmtId="37" fontId="65" fillId="0" borderId="30" xfId="0" applyNumberFormat="1" applyFont="1" applyBorder="1" applyProtection="1"/>
    <xf numFmtId="41" fontId="65" fillId="0" borderId="42" xfId="7" applyNumberFormat="1" applyFont="1" applyBorder="1" applyAlignment="1"/>
    <xf numFmtId="0" fontId="67" fillId="0" borderId="0" xfId="0" applyFont="1" applyFill="1" applyAlignment="1">
      <alignment horizontal="center"/>
    </xf>
    <xf numFmtId="39" fontId="20" fillId="0" borderId="6" xfId="17" applyNumberFormat="1" applyFont="1" applyFill="1" applyBorder="1" applyAlignment="1">
      <alignment horizontal="center" wrapText="1"/>
    </xf>
    <xf numFmtId="39" fontId="20" fillId="0" borderId="0" xfId="17" applyNumberFormat="1" applyFont="1" applyFill="1" applyBorder="1" applyAlignment="1">
      <alignment horizontal="center" wrapText="1"/>
    </xf>
    <xf numFmtId="39" fontId="21" fillId="0" borderId="0" xfId="17" applyNumberFormat="1" applyFont="1" applyFill="1" applyAlignment="1">
      <alignment wrapText="1"/>
    </xf>
    <xf numFmtId="39" fontId="58" fillId="0" borderId="0" xfId="17" applyNumberFormat="1" applyFont="1" applyFill="1" applyBorder="1" applyAlignment="1">
      <alignment horizontal="left"/>
    </xf>
    <xf numFmtId="39" fontId="20" fillId="0" borderId="5" xfId="17" applyNumberFormat="1" applyFont="1" applyFill="1" applyBorder="1" applyAlignment="1">
      <alignment horizontal="center" wrapText="1"/>
    </xf>
    <xf numFmtId="39" fontId="20" fillId="0" borderId="0" xfId="17" applyNumberFormat="1" applyFont="1" applyFill="1" applyBorder="1" applyAlignment="1">
      <alignment wrapText="1"/>
    </xf>
    <xf numFmtId="176" fontId="21" fillId="0" borderId="0" xfId="17" applyNumberFormat="1" applyFont="1" applyFill="1" applyBorder="1" applyAlignment="1">
      <alignment horizontal="left" wrapText="1"/>
    </xf>
    <xf numFmtId="0" fontId="65" fillId="0" borderId="0" xfId="178" applyFont="1" applyFill="1"/>
    <xf numFmtId="0" fontId="65" fillId="0" borderId="0" xfId="178" applyFont="1" applyFill="1" applyAlignment="1">
      <alignment horizontal="left"/>
    </xf>
    <xf numFmtId="0" fontId="65" fillId="0" borderId="0" xfId="178" applyFont="1" applyFill="1" applyAlignment="1">
      <alignment horizontal="center"/>
    </xf>
    <xf numFmtId="168" fontId="65" fillId="0" borderId="0" xfId="49" applyNumberFormat="1" applyFont="1" applyFill="1"/>
    <xf numFmtId="0" fontId="65" fillId="0" borderId="0" xfId="178" applyFont="1" applyFill="1" applyAlignment="1">
      <alignment horizontal="center" wrapText="1"/>
    </xf>
    <xf numFmtId="0" fontId="66" fillId="0" borderId="0" xfId="178" applyFont="1" applyFill="1"/>
    <xf numFmtId="0" fontId="66" fillId="0" borderId="0" xfId="178" applyFont="1" applyFill="1" applyAlignment="1">
      <alignment horizontal="center"/>
    </xf>
    <xf numFmtId="168" fontId="66" fillId="0" borderId="0" xfId="49" applyNumberFormat="1" applyFont="1" applyFill="1" applyBorder="1"/>
    <xf numFmtId="0" fontId="66" fillId="0" borderId="0" xfId="178" applyFont="1" applyFill="1" applyBorder="1"/>
    <xf numFmtId="0" fontId="66" fillId="0" borderId="0" xfId="178" applyFont="1" applyFill="1" applyBorder="1" applyAlignment="1">
      <alignment horizontal="center"/>
    </xf>
    <xf numFmtId="0" fontId="87" fillId="0" borderId="0" xfId="178" applyFont="1" applyFill="1"/>
    <xf numFmtId="0" fontId="87" fillId="0" borderId="0" xfId="178" applyFont="1" applyFill="1" applyBorder="1"/>
    <xf numFmtId="0" fontId="87" fillId="0" borderId="0" xfId="178" applyFont="1" applyFill="1" applyBorder="1" applyAlignment="1">
      <alignment horizontal="center"/>
    </xf>
    <xf numFmtId="168" fontId="65" fillId="0" borderId="0" xfId="178" applyNumberFormat="1" applyFont="1" applyFill="1" applyAlignment="1">
      <alignment horizontal="left"/>
    </xf>
    <xf numFmtId="168" fontId="65" fillId="0" borderId="15" xfId="49" applyNumberFormat="1" applyFont="1" applyFill="1" applyBorder="1"/>
    <xf numFmtId="168" fontId="65" fillId="0" borderId="0" xfId="49" applyNumberFormat="1" applyFont="1" applyFill="1" applyBorder="1"/>
    <xf numFmtId="0" fontId="65" fillId="0" borderId="0" xfId="179" applyFont="1" applyFill="1"/>
    <xf numFmtId="0" fontId="65" fillId="0" borderId="0" xfId="178" applyFont="1" applyFill="1" applyBorder="1" applyAlignment="1">
      <alignment horizontal="center"/>
    </xf>
    <xf numFmtId="0" fontId="65" fillId="0" borderId="0" xfId="178" applyFont="1" applyFill="1" applyBorder="1"/>
    <xf numFmtId="0" fontId="65" fillId="0" borderId="0" xfId="178" applyFont="1" applyFill="1" applyAlignment="1">
      <alignment horizontal="centerContinuous"/>
    </xf>
    <xf numFmtId="168" fontId="66" fillId="0" borderId="15" xfId="49" applyNumberFormat="1" applyFont="1" applyFill="1" applyBorder="1"/>
    <xf numFmtId="0" fontId="66" fillId="0" borderId="0" xfId="178" applyNumberFormat="1" applyFont="1" applyFill="1" applyBorder="1" applyAlignment="1"/>
    <xf numFmtId="0" fontId="65" fillId="0" borderId="0" xfId="178" applyFont="1" applyFill="1" applyAlignment="1">
      <alignment wrapText="1"/>
    </xf>
    <xf numFmtId="0" fontId="65" fillId="0" borderId="0" xfId="178" applyNumberFormat="1" applyFont="1" applyFill="1" applyBorder="1" applyAlignment="1"/>
    <xf numFmtId="0" fontId="65" fillId="0" borderId="0" xfId="178" quotePrefix="1" applyFont="1" applyFill="1" applyAlignment="1">
      <alignment horizontal="center"/>
    </xf>
    <xf numFmtId="0" fontId="66" fillId="0" borderId="0" xfId="178" applyNumberFormat="1" applyFont="1" applyFill="1" applyBorder="1" applyAlignment="1">
      <alignment horizontal="left"/>
    </xf>
    <xf numFmtId="168" fontId="65" fillId="0" borderId="0" xfId="49" applyNumberFormat="1" applyFont="1" applyFill="1" applyBorder="1" applyAlignment="1">
      <alignment horizontal="left" wrapText="1"/>
    </xf>
    <xf numFmtId="168" fontId="65" fillId="0" borderId="0" xfId="49" applyNumberFormat="1" applyFont="1" applyFill="1" applyBorder="1" applyAlignment="1"/>
    <xf numFmtId="0" fontId="66" fillId="0" borderId="0" xfId="178" quotePrefix="1" applyFont="1" applyFill="1" applyAlignment="1">
      <alignment horizontal="left"/>
    </xf>
    <xf numFmtId="0" fontId="65" fillId="0" borderId="0" xfId="18" applyNumberFormat="1" applyFont="1" applyFill="1" applyBorder="1"/>
    <xf numFmtId="0" fontId="65" fillId="0" borderId="0" xfId="178" quotePrefix="1" applyFont="1" applyFill="1" applyAlignment="1">
      <alignment horizontal="left"/>
    </xf>
    <xf numFmtId="168" fontId="65" fillId="0" borderId="0" xfId="178" applyNumberFormat="1" applyFont="1" applyFill="1" applyBorder="1" applyAlignment="1">
      <alignment horizontal="left"/>
    </xf>
    <xf numFmtId="0" fontId="66" fillId="0" borderId="0" xfId="178" quotePrefix="1" applyFont="1" applyFill="1" applyBorder="1" applyAlignment="1">
      <alignment horizontal="left"/>
    </xf>
    <xf numFmtId="0" fontId="65" fillId="0" borderId="0" xfId="178" applyFont="1" applyFill="1" applyBorder="1" applyAlignment="1">
      <alignment horizontal="center" wrapText="1"/>
    </xf>
    <xf numFmtId="168" fontId="65" fillId="0" borderId="0" xfId="178" applyNumberFormat="1" applyFont="1" applyFill="1"/>
    <xf numFmtId="0" fontId="65" fillId="0" borderId="0" xfId="178" quotePrefix="1" applyFont="1" applyFill="1" applyBorder="1" applyAlignment="1">
      <alignment horizontal="center"/>
    </xf>
    <xf numFmtId="0" fontId="65" fillId="0" borderId="0" xfId="178" applyFont="1" applyFill="1" applyBorder="1" applyAlignment="1">
      <alignment horizontal="left"/>
    </xf>
    <xf numFmtId="168" fontId="65" fillId="0" borderId="0" xfId="49" applyNumberFormat="1" applyFont="1" applyFill="1" applyAlignment="1">
      <alignment horizontal="left"/>
    </xf>
    <xf numFmtId="168" fontId="65" fillId="0" borderId="0" xfId="178" applyNumberFormat="1" applyFont="1" applyFill="1" applyBorder="1"/>
    <xf numFmtId="0" fontId="65" fillId="0" borderId="0" xfId="178" quotePrefix="1" applyFont="1" applyFill="1" applyBorder="1" applyAlignment="1">
      <alignment horizontal="left"/>
    </xf>
    <xf numFmtId="41" fontId="65" fillId="0" borderId="0" xfId="178" applyNumberFormat="1" applyFont="1" applyFill="1" applyBorder="1"/>
    <xf numFmtId="168" fontId="65" fillId="0" borderId="0" xfId="178" applyNumberFormat="1" applyFont="1" applyFill="1" applyAlignment="1">
      <alignment horizontal="center"/>
    </xf>
    <xf numFmtId="0" fontId="65" fillId="0" borderId="31" xfId="178" applyFont="1" applyFill="1" applyBorder="1" applyAlignment="1">
      <alignment horizontal="center" wrapText="1"/>
    </xf>
    <xf numFmtId="0" fontId="65" fillId="0" borderId="0" xfId="178" applyFont="1" applyFill="1" applyAlignment="1"/>
    <xf numFmtId="168" fontId="65" fillId="0" borderId="0" xfId="49" applyNumberFormat="1" applyFont="1" applyFill="1" applyAlignment="1"/>
    <xf numFmtId="0" fontId="66" fillId="0" borderId="0" xfId="178" applyFont="1" applyFill="1" applyAlignment="1"/>
    <xf numFmtId="0" fontId="66" fillId="0" borderId="0" xfId="178" applyFont="1" applyFill="1" applyAlignment="1">
      <alignment horizontal="left"/>
    </xf>
    <xf numFmtId="49" fontId="67" fillId="0" borderId="0" xfId="0" applyNumberFormat="1" applyFont="1" applyFill="1" applyAlignment="1">
      <alignment horizontal="center"/>
    </xf>
    <xf numFmtId="43" fontId="67" fillId="0" borderId="0" xfId="0" applyNumberFormat="1" applyFont="1" applyFill="1"/>
    <xf numFmtId="41" fontId="65" fillId="0" borderId="31" xfId="7" applyNumberFormat="1" applyFont="1" applyBorder="1" applyAlignment="1"/>
    <xf numFmtId="168" fontId="65" fillId="0" borderId="0" xfId="49" applyNumberFormat="1" applyFont="1" applyFill="1" applyBorder="1" applyAlignment="1">
      <alignment horizontal="center"/>
    </xf>
    <xf numFmtId="168" fontId="65" fillId="0" borderId="55" xfId="49" applyNumberFormat="1" applyFont="1" applyFill="1" applyBorder="1"/>
    <xf numFmtId="0" fontId="76" fillId="0" borderId="0" xfId="178" applyFont="1" applyFill="1" applyBorder="1" applyAlignment="1">
      <alignment horizontal="center"/>
    </xf>
    <xf numFmtId="0" fontId="76" fillId="0" borderId="0" xfId="178" applyFont="1" applyFill="1" applyBorder="1"/>
    <xf numFmtId="0" fontId="76" fillId="0" borderId="0" xfId="178" applyFont="1" applyFill="1"/>
    <xf numFmtId="168" fontId="76" fillId="0" borderId="0" xfId="49" applyNumberFormat="1" applyFont="1" applyFill="1" applyBorder="1"/>
    <xf numFmtId="0" fontId="76" fillId="0" borderId="0" xfId="178" applyFont="1" applyFill="1" applyAlignment="1">
      <alignment horizontal="center"/>
    </xf>
    <xf numFmtId="168" fontId="76" fillId="0" borderId="0" xfId="49" applyNumberFormat="1" applyFont="1" applyFill="1"/>
    <xf numFmtId="0" fontId="76" fillId="0" borderId="0" xfId="178" applyFont="1" applyFill="1" applyAlignment="1">
      <alignment horizontal="left"/>
    </xf>
    <xf numFmtId="0" fontId="103" fillId="0" borderId="0" xfId="178" applyFont="1" applyFill="1" applyBorder="1" applyAlignment="1">
      <alignment horizontal="center"/>
    </xf>
    <xf numFmtId="0" fontId="103" fillId="0" borderId="0" xfId="178" applyFont="1" applyFill="1" applyBorder="1"/>
    <xf numFmtId="0" fontId="103" fillId="0" borderId="0" xfId="178" applyFont="1" applyFill="1"/>
    <xf numFmtId="168" fontId="103" fillId="0" borderId="0" xfId="49" applyNumberFormat="1" applyFont="1" applyFill="1" applyBorder="1"/>
    <xf numFmtId="168" fontId="103" fillId="0" borderId="0" xfId="49" applyNumberFormat="1" applyFont="1" applyFill="1"/>
    <xf numFmtId="0" fontId="103" fillId="0" borderId="0" xfId="178" applyFont="1" applyFill="1" applyAlignment="1">
      <alignment horizontal="center"/>
    </xf>
    <xf numFmtId="168" fontId="103" fillId="0" borderId="0" xfId="178" applyNumberFormat="1" applyFont="1" applyFill="1" applyAlignment="1">
      <alignment horizontal="left"/>
    </xf>
    <xf numFmtId="0" fontId="76" fillId="0" borderId="0" xfId="178" applyFont="1" applyFill="1" applyAlignment="1">
      <alignment horizontal="center" wrapText="1"/>
    </xf>
    <xf numFmtId="168" fontId="76" fillId="0" borderId="0" xfId="178" applyNumberFormat="1" applyFont="1" applyFill="1" applyAlignment="1">
      <alignment horizontal="left"/>
    </xf>
    <xf numFmtId="0" fontId="20" fillId="0" borderId="0" xfId="17" applyNumberFormat="1" applyFont="1" applyFill="1" applyBorder="1" applyAlignment="1">
      <alignment horizontal="center" wrapText="1"/>
    </xf>
    <xf numFmtId="0" fontId="20" fillId="0" borderId="5" xfId="17" applyNumberFormat="1" applyFont="1" applyFill="1" applyBorder="1" applyAlignment="1">
      <alignment horizontal="center" wrapText="1"/>
    </xf>
    <xf numFmtId="0" fontId="21" fillId="0" borderId="0" xfId="17" applyNumberFormat="1" applyFont="1" applyFill="1" applyBorder="1" applyAlignment="1">
      <alignment horizontal="center" wrapText="1"/>
    </xf>
    <xf numFmtId="0" fontId="21" fillId="0" borderId="0" xfId="17" applyNumberFormat="1" applyFont="1" applyFill="1" applyAlignment="1">
      <alignment horizontal="center" wrapText="1"/>
    </xf>
    <xf numFmtId="0" fontId="58" fillId="0" borderId="0" xfId="17" applyNumberFormat="1" applyFont="1" applyFill="1" applyBorder="1" applyAlignment="1">
      <alignment horizontal="center"/>
    </xf>
    <xf numFmtId="0" fontId="21" fillId="0" borderId="0" xfId="17" applyNumberFormat="1" applyFont="1" applyFill="1" applyBorder="1" applyAlignment="1">
      <alignment horizontal="center"/>
    </xf>
    <xf numFmtId="0" fontId="58" fillId="0" borderId="17" xfId="17" applyNumberFormat="1" applyFont="1" applyFill="1" applyBorder="1" applyAlignment="1">
      <alignment horizontal="center"/>
    </xf>
    <xf numFmtId="0" fontId="20" fillId="0" borderId="0" xfId="17" applyNumberFormat="1" applyFont="1" applyFill="1" applyBorder="1" applyAlignment="1">
      <alignment horizontal="center"/>
    </xf>
    <xf numFmtId="0" fontId="21" fillId="0" borderId="0" xfId="17" quotePrefix="1" applyNumberFormat="1" applyFont="1" applyFill="1" applyBorder="1" applyAlignment="1">
      <alignment horizontal="center"/>
    </xf>
    <xf numFmtId="0" fontId="21" fillId="0" borderId="0" xfId="17" applyFont="1" applyFill="1" applyAlignment="1">
      <alignment horizontal="center"/>
    </xf>
    <xf numFmtId="43" fontId="21" fillId="0" borderId="31" xfId="17" applyNumberFormat="1" applyFont="1" applyFill="1" applyBorder="1"/>
    <xf numFmtId="176" fontId="42" fillId="0" borderId="0" xfId="17" applyNumberFormat="1" applyFont="1" applyFill="1"/>
    <xf numFmtId="183" fontId="42" fillId="0" borderId="0" xfId="0" applyNumberFormat="1" applyFont="1" applyFill="1"/>
    <xf numFmtId="39" fontId="41" fillId="0" borderId="0" xfId="17" applyNumberFormat="1" applyFont="1" applyFill="1" applyAlignment="1">
      <alignment horizontal="center"/>
    </xf>
    <xf numFmtId="38" fontId="42" fillId="0" borderId="9" xfId="17" applyNumberFormat="1" applyFont="1" applyFill="1" applyBorder="1"/>
    <xf numFmtId="176" fontId="42" fillId="0" borderId="0" xfId="17" applyNumberFormat="1" applyFont="1" applyFill="1" applyBorder="1" applyAlignment="1">
      <alignment horizontal="center"/>
    </xf>
    <xf numFmtId="39" fontId="41" fillId="0" borderId="5" xfId="17" applyNumberFormat="1" applyFont="1" applyFill="1" applyBorder="1" applyAlignment="1">
      <alignment horizontal="center" wrapText="1"/>
    </xf>
    <xf numFmtId="43" fontId="41" fillId="0" borderId="5" xfId="17" applyNumberFormat="1" applyFont="1" applyFill="1" applyBorder="1" applyAlignment="1">
      <alignment horizontal="center" wrapText="1"/>
    </xf>
    <xf numFmtId="39" fontId="42" fillId="0" borderId="0" xfId="17" applyNumberFormat="1" applyFont="1" applyFill="1" applyBorder="1" applyAlignment="1">
      <alignment horizontal="center"/>
    </xf>
    <xf numFmtId="39" fontId="41" fillId="0" borderId="0" xfId="17" applyNumberFormat="1" applyFont="1" applyFill="1" applyBorder="1" applyAlignment="1">
      <alignment horizontal="right"/>
    </xf>
    <xf numFmtId="41" fontId="42" fillId="0" borderId="0" xfId="17" quotePrefix="1" applyNumberFormat="1" applyFont="1" applyFill="1" applyBorder="1" applyAlignment="1">
      <alignment horizontal="right"/>
    </xf>
    <xf numFmtId="41" fontId="42" fillId="0" borderId="0" xfId="17" applyNumberFormat="1" applyFont="1" applyFill="1" applyBorder="1" applyAlignment="1">
      <alignment horizontal="right"/>
    </xf>
    <xf numFmtId="39" fontId="41" fillId="0" borderId="0" xfId="17" applyNumberFormat="1" applyFont="1" applyFill="1" applyBorder="1" applyAlignment="1">
      <alignment horizontal="left"/>
    </xf>
    <xf numFmtId="43" fontId="41" fillId="0" borderId="0" xfId="17" applyNumberFormat="1" applyFont="1" applyFill="1" applyBorder="1" applyAlignment="1">
      <alignment horizontal="left"/>
    </xf>
    <xf numFmtId="43" fontId="42" fillId="0" borderId="19" xfId="17" applyNumberFormat="1" applyFont="1" applyFill="1" applyBorder="1"/>
    <xf numFmtId="176" fontId="41" fillId="0" borderId="0" xfId="17" applyNumberFormat="1" applyFont="1" applyFill="1" applyBorder="1"/>
    <xf numFmtId="39" fontId="41" fillId="0" borderId="0" xfId="17" applyNumberFormat="1" applyFont="1" applyFill="1" applyBorder="1"/>
    <xf numFmtId="176" fontId="41" fillId="0" borderId="0" xfId="17" applyNumberFormat="1" applyFont="1" applyFill="1" applyBorder="1" applyAlignment="1">
      <alignment horizontal="center"/>
    </xf>
    <xf numFmtId="39" fontId="42" fillId="0" borderId="0" xfId="17" applyNumberFormat="1" applyFont="1" applyFill="1" applyBorder="1" applyAlignment="1">
      <alignment horizontal="left"/>
    </xf>
    <xf numFmtId="39" fontId="42" fillId="0" borderId="0" xfId="17" applyNumberFormat="1" applyFont="1" applyFill="1" applyAlignment="1">
      <alignment horizontal="right"/>
    </xf>
    <xf numFmtId="41" fontId="65" fillId="0" borderId="0" xfId="0" applyNumberFormat="1" applyFont="1" applyBorder="1" applyAlignment="1" applyProtection="1">
      <alignment horizontal="right"/>
    </xf>
    <xf numFmtId="41" fontId="65" fillId="0" borderId="0" xfId="0" quotePrefix="1" applyNumberFormat="1" applyFont="1" applyBorder="1" applyAlignment="1" applyProtection="1">
      <alignment horizontal="right"/>
    </xf>
    <xf numFmtId="41" fontId="65" fillId="0" borderId="0" xfId="2" applyNumberFormat="1" applyFont="1" applyBorder="1" applyAlignment="1">
      <alignment horizontal="right"/>
    </xf>
    <xf numFmtId="0" fontId="41" fillId="0" borderId="0" xfId="295" applyFont="1"/>
    <xf numFmtId="49" fontId="41" fillId="0" borderId="0" xfId="295" applyNumberFormat="1" applyFont="1"/>
    <xf numFmtId="0" fontId="42" fillId="0" borderId="0" xfId="295" applyFont="1"/>
    <xf numFmtId="39" fontId="41" fillId="0" borderId="0" xfId="295" applyNumberFormat="1" applyFont="1" applyProtection="1"/>
    <xf numFmtId="39" fontId="41" fillId="0" borderId="0" xfId="295" applyNumberFormat="1" applyFont="1" applyAlignment="1" applyProtection="1">
      <alignment horizontal="right"/>
    </xf>
    <xf numFmtId="0" fontId="41" fillId="0" borderId="0" xfId="295" quotePrefix="1" applyFont="1" applyFill="1" applyAlignment="1">
      <alignment horizontal="left"/>
    </xf>
    <xf numFmtId="0" fontId="41" fillId="0" borderId="0" xfId="295" quotePrefix="1" applyFont="1" applyFill="1" applyAlignment="1">
      <alignment horizontal="right"/>
    </xf>
    <xf numFmtId="0" fontId="41" fillId="0" borderId="0" xfId="295" quotePrefix="1" applyFont="1" applyAlignment="1">
      <alignment horizontal="left"/>
    </xf>
    <xf numFmtId="0" fontId="104" fillId="0" borderId="0" xfId="0" quotePrefix="1" applyFont="1" applyAlignment="1">
      <alignment horizontal="left"/>
    </xf>
    <xf numFmtId="0" fontId="104" fillId="0" borderId="0" xfId="0" applyFont="1"/>
    <xf numFmtId="0" fontId="104" fillId="0" borderId="0" xfId="0" applyFont="1" applyAlignment="1">
      <alignment horizontal="center"/>
    </xf>
    <xf numFmtId="0" fontId="104" fillId="0" borderId="1" xfId="0" applyFont="1" applyBorder="1"/>
    <xf numFmtId="0" fontId="104" fillId="0" borderId="1" xfId="0" applyFont="1" applyBorder="1" applyAlignment="1">
      <alignment horizontal="center"/>
    </xf>
    <xf numFmtId="176" fontId="41" fillId="0" borderId="0" xfId="295" applyNumberFormat="1" applyFont="1"/>
    <xf numFmtId="49" fontId="41" fillId="0" borderId="0" xfId="295" applyNumberFormat="1" applyFont="1" applyAlignment="1">
      <alignment horizontal="center"/>
    </xf>
    <xf numFmtId="176" fontId="41" fillId="0" borderId="0" xfId="295" applyNumberFormat="1" applyFont="1" applyAlignment="1">
      <alignment horizontal="center"/>
    </xf>
    <xf numFmtId="0" fontId="41" fillId="0" borderId="0" xfId="295" applyFont="1" applyFill="1" applyAlignment="1">
      <alignment horizontal="center"/>
    </xf>
    <xf numFmtId="0" fontId="41" fillId="0" borderId="0" xfId="295" applyFont="1" applyAlignment="1">
      <alignment horizontal="center"/>
    </xf>
    <xf numFmtId="41" fontId="41" fillId="0" borderId="30" xfId="216" applyFont="1" applyBorder="1" applyAlignment="1">
      <alignment horizontal="center"/>
    </xf>
    <xf numFmtId="0" fontId="41" fillId="0" borderId="30" xfId="295" applyFont="1" applyBorder="1" applyAlignment="1">
      <alignment horizontal="center"/>
    </xf>
    <xf numFmtId="49" fontId="41" fillId="0" borderId="30" xfId="216" applyNumberFormat="1" applyFont="1" applyBorder="1" applyAlignment="1">
      <alignment horizontal="center"/>
    </xf>
    <xf numFmtId="49" fontId="41" fillId="0" borderId="31" xfId="295" quotePrefix="1" applyNumberFormat="1" applyFont="1" applyFill="1" applyBorder="1" applyAlignment="1">
      <alignment horizontal="center" vertical="center" wrapText="1"/>
    </xf>
    <xf numFmtId="49" fontId="41" fillId="0" borderId="31" xfId="295" applyNumberFormat="1" applyFont="1" applyFill="1" applyBorder="1" applyAlignment="1">
      <alignment horizontal="center" vertical="center" wrapText="1"/>
    </xf>
    <xf numFmtId="41" fontId="41" fillId="0" borderId="30" xfId="216" quotePrefix="1" applyFont="1" applyBorder="1" applyAlignment="1">
      <alignment horizontal="center"/>
    </xf>
    <xf numFmtId="49" fontId="48" fillId="0" borderId="0" xfId="295" applyNumberFormat="1" applyFont="1"/>
    <xf numFmtId="39" fontId="42" fillId="0" borderId="0" xfId="295" applyNumberFormat="1" applyFont="1" applyProtection="1"/>
    <xf numFmtId="49" fontId="42" fillId="0" borderId="0" xfId="20" applyNumberFormat="1" applyFont="1" applyFill="1" applyAlignment="1">
      <alignment horizontal="left"/>
    </xf>
    <xf numFmtId="39" fontId="65" fillId="0" borderId="0" xfId="0" applyNumberFormat="1" applyFont="1" applyProtection="1"/>
    <xf numFmtId="49" fontId="47" fillId="0" borderId="0" xfId="20" applyNumberFormat="1" applyFont="1" applyFill="1" applyAlignment="1">
      <alignment horizontal="left"/>
    </xf>
    <xf numFmtId="180" fontId="42" fillId="0" borderId="0" xfId="295" applyNumberFormat="1" applyFont="1" applyAlignment="1"/>
    <xf numFmtId="180" fontId="42" fillId="0" borderId="0" xfId="295" applyNumberFormat="1" applyFont="1" applyAlignment="1" applyProtection="1"/>
    <xf numFmtId="180" fontId="42" fillId="0" borderId="0" xfId="99" applyNumberFormat="1" applyFont="1" applyAlignment="1"/>
    <xf numFmtId="49" fontId="42" fillId="0" borderId="0" xfId="20" quotePrefix="1" applyNumberFormat="1" applyFont="1" applyFill="1" applyAlignment="1">
      <alignment horizontal="left"/>
    </xf>
    <xf numFmtId="0" fontId="42" fillId="0" borderId="0" xfId="20" applyFont="1" applyFill="1" applyAlignment="1">
      <alignment horizontal="left"/>
    </xf>
    <xf numFmtId="180" fontId="42" fillId="0" borderId="0" xfId="295" applyNumberFormat="1" applyFont="1" applyFill="1" applyAlignment="1" applyProtection="1"/>
    <xf numFmtId="0" fontId="20" fillId="0" borderId="0" xfId="0" applyFont="1" applyAlignment="1">
      <alignment horizontal="center"/>
    </xf>
    <xf numFmtId="39" fontId="21" fillId="0" borderId="0" xfId="0" applyNumberFormat="1" applyFont="1" applyProtection="1"/>
    <xf numFmtId="0" fontId="21" fillId="0" borderId="0" xfId="0" applyFont="1" applyAlignment="1">
      <alignment horizontal="center"/>
    </xf>
    <xf numFmtId="0" fontId="20" fillId="0" borderId="0" xfId="0" applyFont="1" applyAlignment="1">
      <alignment horizontal="centerContinuous"/>
    </xf>
    <xf numFmtId="39" fontId="20" fillId="0" borderId="0" xfId="0" applyNumberFormat="1" applyFont="1" applyAlignment="1" applyProtection="1">
      <alignment horizontal="centerContinuous"/>
    </xf>
    <xf numFmtId="0" fontId="41" fillId="0" borderId="0" xfId="304" applyFont="1" applyFill="1"/>
    <xf numFmtId="37" fontId="41" fillId="0" borderId="0" xfId="304" applyNumberFormat="1" applyFont="1" applyFill="1"/>
    <xf numFmtId="168" fontId="41" fillId="0" borderId="0" xfId="82" applyNumberFormat="1" applyFont="1" applyFill="1"/>
    <xf numFmtId="0" fontId="41" fillId="0" borderId="0" xfId="304" applyFont="1" applyFill="1" applyAlignment="1">
      <alignment horizontal="left"/>
    </xf>
    <xf numFmtId="168" fontId="41" fillId="0" borderId="0" xfId="82" applyNumberFormat="1" applyFont="1" applyFill="1" applyBorder="1"/>
    <xf numFmtId="7" fontId="41" fillId="0" borderId="0" xfId="178" applyNumberFormat="1" applyFont="1" applyFill="1" applyAlignment="1">
      <alignment horizontal="right"/>
    </xf>
    <xf numFmtId="0" fontId="41" fillId="0" borderId="0" xfId="39" applyFont="1"/>
    <xf numFmtId="37" fontId="41" fillId="0" borderId="0" xfId="304" applyNumberFormat="1" applyFont="1" applyFill="1" applyBorder="1"/>
    <xf numFmtId="0" fontId="41" fillId="0" borderId="0" xfId="304" applyFont="1" applyFill="1" applyBorder="1" applyAlignment="1">
      <alignment horizontal="left"/>
    </xf>
    <xf numFmtId="0" fontId="41" fillId="0" borderId="0" xfId="304" applyFont="1" applyFill="1" applyAlignment="1"/>
    <xf numFmtId="0" fontId="14" fillId="0" borderId="0" xfId="39" applyFont="1" applyAlignment="1"/>
    <xf numFmtId="0" fontId="41" fillId="0" borderId="0" xfId="304" applyFont="1" applyFill="1" applyBorder="1"/>
    <xf numFmtId="168" fontId="41" fillId="0" borderId="0" xfId="82" applyNumberFormat="1" applyFont="1" applyFill="1" applyBorder="1" applyAlignment="1">
      <alignment horizontal="center"/>
    </xf>
    <xf numFmtId="168" fontId="41" fillId="0" borderId="0" xfId="82" applyNumberFormat="1" applyFont="1" applyFill="1" applyBorder="1" applyAlignment="1">
      <alignment horizontal="center" wrapText="1"/>
    </xf>
    <xf numFmtId="168" fontId="41" fillId="0" borderId="0" xfId="82" applyNumberFormat="1" applyFont="1" applyFill="1" applyAlignment="1">
      <alignment horizontal="center" wrapText="1"/>
    </xf>
    <xf numFmtId="3" fontId="41" fillId="0" borderId="31" xfId="23" applyNumberFormat="1" applyFont="1" applyFill="1" applyBorder="1" applyAlignment="1">
      <alignment horizontal="center"/>
    </xf>
    <xf numFmtId="3" fontId="41" fillId="0" borderId="31" xfId="23" applyNumberFormat="1" applyFont="1" applyFill="1" applyBorder="1" applyAlignment="1">
      <alignment horizontal="center" wrapText="1"/>
    </xf>
    <xf numFmtId="168" fontId="41" fillId="0" borderId="31" xfId="82" applyNumberFormat="1" applyFont="1" applyFill="1" applyBorder="1" applyAlignment="1">
      <alignment horizontal="center" wrapText="1"/>
    </xf>
    <xf numFmtId="0" fontId="41" fillId="0" borderId="31" xfId="23" applyFont="1" applyFill="1" applyBorder="1" applyAlignment="1">
      <alignment horizontal="center" wrapText="1"/>
    </xf>
    <xf numFmtId="0" fontId="42" fillId="0" borderId="0" xfId="304" applyFont="1" applyFill="1" applyBorder="1" applyAlignment="1">
      <alignment horizontal="center"/>
    </xf>
    <xf numFmtId="0" fontId="48" fillId="0" borderId="0" xfId="304" applyFont="1" applyFill="1"/>
    <xf numFmtId="184" fontId="41" fillId="0" borderId="0" xfId="304" applyNumberFormat="1" applyFont="1" applyFill="1" applyBorder="1" applyAlignment="1">
      <alignment horizontal="left"/>
    </xf>
    <xf numFmtId="37" fontId="42" fillId="0" borderId="0" xfId="304" applyNumberFormat="1" applyFont="1" applyFill="1" applyBorder="1" applyAlignment="1">
      <alignment horizontal="right"/>
    </xf>
    <xf numFmtId="168" fontId="42" fillId="0" borderId="0" xfId="82" applyNumberFormat="1" applyFont="1" applyFill="1" applyBorder="1" applyAlignment="1">
      <alignment horizontal="right"/>
    </xf>
    <xf numFmtId="168" fontId="42" fillId="0" borderId="0" xfId="82" applyNumberFormat="1" applyFont="1" applyFill="1" applyBorder="1"/>
    <xf numFmtId="184" fontId="42" fillId="0" borderId="0" xfId="304" applyNumberFormat="1" applyFont="1" applyFill="1" applyBorder="1" applyAlignment="1">
      <alignment horizontal="center"/>
    </xf>
    <xf numFmtId="37" fontId="42" fillId="0" borderId="0" xfId="41" applyNumberFormat="1" applyFont="1" applyFill="1" applyAlignment="1"/>
    <xf numFmtId="37" fontId="42" fillId="0" borderId="0" xfId="305" applyNumberFormat="1" applyFont="1" applyFill="1" applyBorder="1" applyAlignment="1">
      <alignment horizontal="right"/>
    </xf>
    <xf numFmtId="7" fontId="42" fillId="0" borderId="0" xfId="305" applyNumberFormat="1" applyFont="1" applyFill="1" applyBorder="1" applyAlignment="1">
      <alignment horizontal="right"/>
    </xf>
    <xf numFmtId="5" fontId="42" fillId="0" borderId="0" xfId="305" applyNumberFormat="1" applyFont="1" applyFill="1" applyBorder="1" applyAlignment="1">
      <alignment horizontal="right"/>
    </xf>
    <xf numFmtId="42" fontId="65" fillId="0" borderId="0" xfId="93" applyFont="1" applyFill="1" applyAlignment="1"/>
    <xf numFmtId="0" fontId="42" fillId="0" borderId="0" xfId="304" applyFont="1" applyFill="1" applyBorder="1"/>
    <xf numFmtId="16" fontId="42" fillId="0" borderId="0" xfId="304" applyNumberFormat="1" applyFont="1" applyFill="1" applyAlignment="1">
      <alignment horizontal="left" indent="1"/>
    </xf>
    <xf numFmtId="5" fontId="42" fillId="0" borderId="15" xfId="305" applyNumberFormat="1" applyFont="1" applyFill="1" applyBorder="1" applyAlignment="1">
      <alignment horizontal="right"/>
    </xf>
    <xf numFmtId="16" fontId="42" fillId="0" borderId="0" xfId="304" applyNumberFormat="1" applyFont="1" applyFill="1" applyAlignment="1">
      <alignment horizontal="right" indent="2"/>
    </xf>
    <xf numFmtId="37" fontId="42" fillId="0" borderId="0" xfId="304" applyNumberFormat="1" applyFont="1" applyFill="1" applyAlignment="1"/>
    <xf numFmtId="7" fontId="42" fillId="0" borderId="35" xfId="305" applyNumberFormat="1" applyFont="1" applyFill="1" applyBorder="1" applyAlignment="1">
      <alignment horizontal="right"/>
    </xf>
    <xf numFmtId="0" fontId="42" fillId="0" borderId="35" xfId="305" applyNumberFormat="1" applyFont="1" applyFill="1" applyBorder="1" applyAlignment="1">
      <alignment horizontal="right"/>
    </xf>
    <xf numFmtId="184" fontId="41" fillId="0" borderId="0" xfId="304" quotePrefix="1" applyNumberFormat="1" applyFont="1" applyFill="1" applyBorder="1" applyAlignment="1">
      <alignment horizontal="left"/>
    </xf>
    <xf numFmtId="37" fontId="42" fillId="0" borderId="0" xfId="304" applyNumberFormat="1" applyFont="1" applyFill="1" applyBorder="1" applyAlignment="1"/>
    <xf numFmtId="0" fontId="42" fillId="0" borderId="0" xfId="304" applyFont="1" applyFill="1"/>
    <xf numFmtId="184" fontId="42" fillId="0" borderId="0" xfId="304" applyNumberFormat="1" applyFont="1" applyFill="1" applyBorder="1" applyAlignment="1">
      <alignment horizontal="left"/>
    </xf>
    <xf numFmtId="5" fontId="65" fillId="0" borderId="0" xfId="93" applyNumberFormat="1" applyFont="1" applyFill="1" applyAlignment="1"/>
    <xf numFmtId="16" fontId="42" fillId="0" borderId="0" xfId="304" quotePrefix="1" applyNumberFormat="1" applyFont="1" applyFill="1" applyAlignment="1">
      <alignment horizontal="left" indent="1"/>
    </xf>
    <xf numFmtId="37" fontId="42" fillId="0" borderId="15" xfId="41" applyNumberFormat="1" applyFont="1" applyFill="1" applyBorder="1" applyAlignment="1"/>
    <xf numFmtId="168" fontId="42" fillId="0" borderId="15" xfId="82" applyNumberFormat="1" applyFont="1" applyFill="1" applyBorder="1" applyAlignment="1">
      <alignment horizontal="right"/>
    </xf>
    <xf numFmtId="16" fontId="42" fillId="0" borderId="0" xfId="304" quotePrefix="1" applyNumberFormat="1" applyFont="1" applyFill="1" applyAlignment="1">
      <alignment horizontal="left" indent="2"/>
    </xf>
    <xf numFmtId="37" fontId="42" fillId="0" borderId="0" xfId="41" applyNumberFormat="1" applyFont="1" applyFill="1" applyBorder="1" applyAlignment="1"/>
    <xf numFmtId="16" fontId="42" fillId="0" borderId="0" xfId="304" applyNumberFormat="1" applyFont="1" applyFill="1" applyAlignment="1">
      <alignment horizontal="left" indent="2"/>
    </xf>
    <xf numFmtId="7" fontId="42" fillId="0" borderId="0" xfId="218" applyNumberFormat="1" applyFont="1" applyFill="1" applyBorder="1" applyAlignment="1">
      <alignment horizontal="right"/>
    </xf>
    <xf numFmtId="0" fontId="42" fillId="0" borderId="0" xfId="304" applyFont="1" applyFill="1" applyAlignment="1">
      <alignment horizontal="center"/>
    </xf>
    <xf numFmtId="0" fontId="42" fillId="0" borderId="0" xfId="304" applyFont="1" applyFill="1" applyAlignment="1"/>
    <xf numFmtId="37" fontId="41" fillId="0" borderId="0" xfId="304" applyNumberFormat="1" applyFont="1" applyFill="1" applyAlignment="1"/>
    <xf numFmtId="37" fontId="42" fillId="0" borderId="0" xfId="41" applyNumberFormat="1" applyFont="1" applyFill="1" applyBorder="1" applyAlignment="1">
      <alignment horizontal="right"/>
    </xf>
    <xf numFmtId="8" fontId="42" fillId="0" borderId="0" xfId="304" applyNumberFormat="1" applyFont="1" applyFill="1" applyAlignment="1"/>
    <xf numFmtId="16" fontId="42" fillId="0" borderId="0" xfId="304" quotePrefix="1" applyNumberFormat="1" applyFont="1" applyFill="1" applyAlignment="1">
      <alignment horizontal="right" indent="2"/>
    </xf>
    <xf numFmtId="37" fontId="42" fillId="0" borderId="15" xfId="304" applyNumberFormat="1" applyFont="1" applyFill="1" applyBorder="1" applyAlignment="1"/>
    <xf numFmtId="5" fontId="42" fillId="0" borderId="7" xfId="305" applyNumberFormat="1" applyFont="1" applyFill="1" applyBorder="1" applyAlignment="1">
      <alignment horizontal="right"/>
    </xf>
    <xf numFmtId="5" fontId="42" fillId="0" borderId="15" xfId="82" applyNumberFormat="1" applyFont="1" applyFill="1" applyBorder="1" applyAlignment="1">
      <alignment horizontal="right"/>
    </xf>
    <xf numFmtId="7" fontId="42" fillId="0" borderId="35" xfId="218" applyNumberFormat="1" applyFont="1" applyFill="1" applyBorder="1" applyAlignment="1">
      <alignment horizontal="right"/>
    </xf>
    <xf numFmtId="5" fontId="42" fillId="0" borderId="0" xfId="82" applyNumberFormat="1" applyFont="1" applyFill="1" applyBorder="1" applyAlignment="1">
      <alignment horizontal="right"/>
    </xf>
    <xf numFmtId="0" fontId="42" fillId="0" borderId="0" xfId="304" applyFont="1" applyFill="1" applyAlignment="1">
      <alignment horizontal="left"/>
    </xf>
    <xf numFmtId="0" fontId="42" fillId="0" borderId="0" xfId="304" applyFont="1" applyFill="1" applyBorder="1" applyAlignment="1">
      <alignment horizontal="left" indent="2"/>
    </xf>
    <xf numFmtId="168" fontId="42" fillId="0" borderId="0" xfId="82" quotePrefix="1" applyNumberFormat="1" applyFont="1" applyFill="1" applyBorder="1" applyAlignment="1">
      <alignment horizontal="right"/>
    </xf>
    <xf numFmtId="7" fontId="42" fillId="0" borderId="0" xfId="304" applyNumberFormat="1" applyFont="1" applyFill="1" applyBorder="1" applyAlignment="1">
      <alignment horizontal="right"/>
    </xf>
    <xf numFmtId="7" fontId="42" fillId="0" borderId="0" xfId="304" applyNumberFormat="1" applyFont="1" applyFill="1" applyAlignment="1">
      <alignment horizontal="right"/>
    </xf>
    <xf numFmtId="42" fontId="42" fillId="0" borderId="0" xfId="218" applyNumberFormat="1" applyFont="1" applyFill="1" applyAlignment="1">
      <alignment horizontal="right"/>
    </xf>
    <xf numFmtId="168" fontId="42" fillId="0" borderId="0" xfId="82" applyNumberFormat="1" applyFont="1" applyFill="1" applyAlignment="1">
      <alignment horizontal="right"/>
    </xf>
    <xf numFmtId="5" fontId="42" fillId="0" borderId="0" xfId="218" applyNumberFormat="1" applyFont="1" applyFill="1" applyAlignment="1">
      <alignment horizontal="right"/>
    </xf>
    <xf numFmtId="0" fontId="42" fillId="0" borderId="0" xfId="23" applyFont="1" applyFill="1" applyAlignment="1">
      <alignment horizontal="left" indent="2"/>
    </xf>
    <xf numFmtId="41" fontId="42" fillId="0" borderId="31" xfId="218" applyNumberFormat="1" applyFont="1" applyFill="1" applyBorder="1" applyAlignment="1">
      <alignment horizontal="right"/>
    </xf>
    <xf numFmtId="42" fontId="42" fillId="0" borderId="20" xfId="218" applyNumberFormat="1" applyFont="1" applyFill="1" applyBorder="1" applyAlignment="1">
      <alignment horizontal="right"/>
    </xf>
    <xf numFmtId="0" fontId="42" fillId="0" borderId="0" xfId="23" applyFont="1" applyFill="1" applyBorder="1" applyAlignment="1">
      <alignment horizontal="right"/>
    </xf>
    <xf numFmtId="42" fontId="42" fillId="0" borderId="0" xfId="23" applyNumberFormat="1" applyFont="1" applyFill="1" applyAlignment="1">
      <alignment horizontal="right"/>
    </xf>
    <xf numFmtId="10" fontId="107" fillId="0" borderId="0" xfId="35" applyNumberFormat="1" applyFont="1" applyFill="1"/>
    <xf numFmtId="168" fontId="107" fillId="0" borderId="0" xfId="82" applyNumberFormat="1" applyFont="1" applyFill="1"/>
    <xf numFmtId="168" fontId="42" fillId="0" borderId="0" xfId="82" applyNumberFormat="1" applyFont="1" applyFill="1"/>
    <xf numFmtId="0" fontId="42" fillId="0" borderId="0" xfId="23" applyFont="1" applyFill="1" applyAlignment="1">
      <alignment horizontal="right"/>
    </xf>
    <xf numFmtId="168" fontId="66" fillId="0" borderId="0" xfId="178" applyNumberFormat="1" applyFont="1" applyFill="1" applyAlignment="1">
      <alignment horizontal="left"/>
    </xf>
    <xf numFmtId="164" fontId="43" fillId="0" borderId="0" xfId="0" applyNumberFormat="1" applyFont="1" applyBorder="1" applyProtection="1"/>
    <xf numFmtId="0" fontId="43" fillId="0" borderId="0" xfId="0" quotePrefix="1" applyFont="1" applyBorder="1" applyAlignment="1">
      <alignment horizontal="left"/>
    </xf>
    <xf numFmtId="165" fontId="43" fillId="0" borderId="0" xfId="0" applyNumberFormat="1" applyFont="1" applyBorder="1" applyProtection="1"/>
    <xf numFmtId="0" fontId="43" fillId="0" borderId="1" xfId="0" applyFont="1" applyBorder="1"/>
    <xf numFmtId="41" fontId="43" fillId="0" borderId="5" xfId="2" applyFont="1" applyBorder="1" applyAlignment="1">
      <alignment horizontal="center"/>
    </xf>
    <xf numFmtId="0" fontId="46" fillId="0" borderId="0" xfId="0" applyFont="1" applyBorder="1" applyAlignment="1">
      <alignment horizontal="center"/>
    </xf>
    <xf numFmtId="186" fontId="46" fillId="0" borderId="0" xfId="0" applyNumberFormat="1" applyFont="1" applyBorder="1" applyAlignment="1" applyProtection="1">
      <alignment horizontal="left"/>
    </xf>
    <xf numFmtId="42" fontId="46" fillId="0" borderId="0" xfId="0" applyNumberFormat="1" applyFont="1" applyBorder="1" applyProtection="1"/>
    <xf numFmtId="187" fontId="46" fillId="0" borderId="0" xfId="0" applyNumberFormat="1" applyFont="1" applyBorder="1" applyAlignment="1" applyProtection="1">
      <alignment horizontal="left"/>
    </xf>
    <xf numFmtId="41" fontId="46" fillId="0" borderId="0" xfId="0" applyNumberFormat="1" applyFont="1" applyBorder="1" applyProtection="1"/>
    <xf numFmtId="10" fontId="3" fillId="0" borderId="0" xfId="0" applyNumberFormat="1" applyFont="1"/>
    <xf numFmtId="186" fontId="46" fillId="0" borderId="0" xfId="0" quotePrefix="1" applyNumberFormat="1" applyFont="1" applyBorder="1" applyAlignment="1" applyProtection="1">
      <alignment horizontal="left"/>
    </xf>
    <xf numFmtId="17" fontId="46" fillId="0" borderId="0" xfId="0" quotePrefix="1" applyNumberFormat="1" applyFont="1" applyBorder="1" applyAlignment="1" applyProtection="1">
      <alignment horizontal="left"/>
    </xf>
    <xf numFmtId="42" fontId="46" fillId="0" borderId="11" xfId="7" applyNumberFormat="1" applyFont="1" applyBorder="1" applyAlignment="1"/>
    <xf numFmtId="0" fontId="43" fillId="0" borderId="0" xfId="0" applyFont="1" applyBorder="1" applyAlignment="1">
      <alignment horizontal="centerContinuous"/>
    </xf>
    <xf numFmtId="0" fontId="46" fillId="0" borderId="0" xfId="0" applyFont="1" applyBorder="1" applyAlignment="1">
      <alignment horizontal="left"/>
    </xf>
    <xf numFmtId="0" fontId="46" fillId="0" borderId="0" xfId="0" applyFont="1" applyBorder="1" applyAlignment="1">
      <alignment horizontal="centerContinuous"/>
    </xf>
    <xf numFmtId="37" fontId="43" fillId="0" borderId="0" xfId="0" applyNumberFormat="1" applyFont="1" applyBorder="1" applyAlignment="1">
      <alignment horizontal="centerContinuous"/>
    </xf>
    <xf numFmtId="0" fontId="61" fillId="0" borderId="0" xfId="0" applyFont="1" applyBorder="1" applyProtection="1">
      <protection locked="0"/>
    </xf>
    <xf numFmtId="3" fontId="42" fillId="0" borderId="0" xfId="14" applyNumberFormat="1" applyFont="1"/>
    <xf numFmtId="0" fontId="21" fillId="0" borderId="0" xfId="0" applyNumberFormat="1" applyFont="1" applyFill="1" applyAlignment="1">
      <alignment horizontal="center"/>
    </xf>
    <xf numFmtId="0" fontId="21" fillId="0" borderId="0" xfId="0" applyFont="1" applyFill="1" applyAlignment="1">
      <alignment horizontal="right"/>
    </xf>
    <xf numFmtId="0" fontId="41" fillId="0" borderId="30" xfId="0" applyFont="1" applyBorder="1"/>
    <xf numFmtId="0" fontId="41" fillId="0" borderId="30" xfId="0" applyFont="1" applyBorder="1" applyAlignment="1">
      <alignment horizontal="center"/>
    </xf>
    <xf numFmtId="41" fontId="41" fillId="0" borderId="30" xfId="2" applyFont="1" applyBorder="1" applyAlignment="1">
      <alignment horizontal="center"/>
    </xf>
    <xf numFmtId="0" fontId="41" fillId="0" borderId="36" xfId="0" applyFont="1" applyBorder="1"/>
    <xf numFmtId="0" fontId="41" fillId="0" borderId="36" xfId="0" applyFont="1" applyBorder="1" applyAlignment="1">
      <alignment horizontal="center"/>
    </xf>
    <xf numFmtId="41" fontId="41" fillId="0" borderId="36" xfId="2" applyFont="1" applyFill="1" applyBorder="1" applyAlignment="1">
      <alignment horizontal="centerContinuous"/>
    </xf>
    <xf numFmtId="41" fontId="41" fillId="0" borderId="36" xfId="2" applyFont="1" applyBorder="1" applyAlignment="1">
      <alignment horizontal="centerContinuous"/>
    </xf>
    <xf numFmtId="0" fontId="41" fillId="0" borderId="0" xfId="0" applyFont="1" applyFill="1" applyBorder="1"/>
    <xf numFmtId="41" fontId="41" fillId="0" borderId="30" xfId="2" applyFont="1" applyFill="1" applyBorder="1" applyAlignment="1">
      <alignment horizontal="center"/>
    </xf>
    <xf numFmtId="171" fontId="42" fillId="0" borderId="0" xfId="2" applyNumberFormat="1" applyFont="1" applyFill="1" applyBorder="1" applyAlignment="1"/>
    <xf numFmtId="195" fontId="65" fillId="0" borderId="0" xfId="0" applyNumberFormat="1" applyFont="1" applyFill="1" applyAlignment="1" applyProtection="1">
      <alignment horizontal="left"/>
      <protection locked="0"/>
    </xf>
    <xf numFmtId="0" fontId="65" fillId="0" borderId="0" xfId="0" applyFont="1" applyFill="1" applyAlignment="1">
      <alignment horizontal="right"/>
    </xf>
    <xf numFmtId="10" fontId="42" fillId="0" borderId="0" xfId="35" applyNumberFormat="1" applyFont="1"/>
    <xf numFmtId="196" fontId="65" fillId="0" borderId="0" xfId="0" applyNumberFormat="1" applyFont="1" applyFill="1"/>
    <xf numFmtId="168" fontId="42" fillId="0" borderId="20" xfId="4" applyNumberFormat="1" applyFont="1" applyBorder="1"/>
    <xf numFmtId="0" fontId="42" fillId="0" borderId="20" xfId="14" applyFont="1" applyBorder="1"/>
    <xf numFmtId="168" fontId="42" fillId="0" borderId="35" xfId="4" applyNumberFormat="1" applyFont="1" applyBorder="1"/>
    <xf numFmtId="10" fontId="42" fillId="0" borderId="35" xfId="35" applyNumberFormat="1" applyFont="1" applyBorder="1"/>
    <xf numFmtId="168" fontId="42" fillId="0" borderId="0" xfId="0" applyNumberFormat="1" applyFont="1" applyFill="1" applyBorder="1" applyAlignment="1">
      <alignment horizontal="left" indent="4"/>
    </xf>
    <xf numFmtId="42" fontId="41" fillId="0" borderId="0" xfId="7" applyFont="1" applyFill="1" applyBorder="1" applyAlignment="1"/>
    <xf numFmtId="0" fontId="42" fillId="0" borderId="0" xfId="0" applyFont="1" applyFill="1" applyAlignment="1">
      <alignment horizontal="left" wrapText="1"/>
    </xf>
    <xf numFmtId="0" fontId="42" fillId="0" borderId="0" xfId="0" applyFont="1" applyAlignment="1"/>
    <xf numFmtId="0" fontId="42" fillId="0" borderId="0" xfId="0" applyFont="1" applyFill="1" applyBorder="1" applyAlignment="1">
      <alignment horizontal="left"/>
    </xf>
    <xf numFmtId="0" fontId="42" fillId="0" borderId="0" xfId="0" applyFont="1" applyFill="1" applyAlignment="1">
      <alignment wrapText="1"/>
    </xf>
    <xf numFmtId="0" fontId="41" fillId="0" borderId="0" xfId="0" applyFont="1" applyFill="1" applyAlignment="1">
      <alignment wrapText="1"/>
    </xf>
    <xf numFmtId="42" fontId="42" fillId="0" borderId="30" xfId="7" applyFont="1" applyFill="1" applyBorder="1" applyAlignment="1"/>
    <xf numFmtId="41" fontId="65" fillId="0" borderId="0" xfId="7" applyNumberFormat="1" applyFont="1" applyBorder="1" applyAlignment="1"/>
    <xf numFmtId="42" fontId="41" fillId="0" borderId="12" xfId="7" applyFont="1" applyFill="1" applyBorder="1" applyAlignment="1"/>
    <xf numFmtId="41" fontId="41" fillId="0" borderId="31" xfId="2" applyFont="1" applyBorder="1" applyAlignment="1"/>
    <xf numFmtId="0" fontId="42" fillId="0" borderId="31" xfId="0" applyFont="1" applyBorder="1"/>
    <xf numFmtId="0" fontId="42" fillId="0" borderId="30" xfId="0" applyFont="1" applyFill="1" applyBorder="1"/>
    <xf numFmtId="0" fontId="48" fillId="0" borderId="0" xfId="14" applyFont="1" applyAlignment="1">
      <alignment horizontal="left"/>
    </xf>
    <xf numFmtId="0" fontId="41" fillId="0" borderId="0" xfId="0" quotePrefix="1" applyFont="1" applyFill="1" applyAlignment="1">
      <alignment wrapText="1"/>
    </xf>
    <xf numFmtId="42" fontId="42" fillId="0" borderId="0" xfId="0" quotePrefix="1" applyNumberFormat="1" applyFont="1" applyBorder="1" applyAlignment="1"/>
    <xf numFmtId="0" fontId="42" fillId="0" borderId="0" xfId="0" quotePrefix="1" applyNumberFormat="1" applyFont="1" applyFill="1"/>
    <xf numFmtId="41" fontId="41" fillId="0" borderId="0" xfId="7" applyNumberFormat="1" applyFont="1" applyFill="1" applyBorder="1" applyAlignment="1"/>
    <xf numFmtId="41" fontId="42" fillId="0" borderId="30" xfId="2" applyFont="1" applyBorder="1" applyAlignment="1"/>
    <xf numFmtId="42" fontId="41" fillId="0" borderId="35" xfId="7" applyFont="1" applyBorder="1" applyAlignment="1"/>
    <xf numFmtId="41" fontId="65" fillId="0" borderId="31" xfId="2" applyNumberFormat="1" applyFont="1" applyBorder="1" applyAlignment="1">
      <alignment horizontal="right"/>
    </xf>
    <xf numFmtId="41" fontId="65" fillId="0" borderId="0" xfId="0" quotePrefix="1" applyNumberFormat="1" applyFont="1" applyFill="1" applyAlignment="1" applyProtection="1">
      <alignment horizontal="right"/>
    </xf>
    <xf numFmtId="41" fontId="65" fillId="0" borderId="0" xfId="2" applyNumberFormat="1" applyFont="1" applyFill="1" applyBorder="1" applyAlignment="1">
      <alignment horizontal="right"/>
    </xf>
    <xf numFmtId="0" fontId="108" fillId="0" borderId="0" xfId="306" applyFont="1" applyFill="1"/>
    <xf numFmtId="0" fontId="108" fillId="0" borderId="0" xfId="306" applyFont="1" applyFill="1" applyAlignment="1">
      <alignment horizontal="center"/>
    </xf>
    <xf numFmtId="0" fontId="108" fillId="0" borderId="0" xfId="306" applyFont="1" applyFill="1" applyAlignment="1">
      <alignment horizontal="right"/>
    </xf>
    <xf numFmtId="176" fontId="108" fillId="0" borderId="0" xfId="306" applyNumberFormat="1" applyFont="1" applyFill="1"/>
    <xf numFmtId="0" fontId="66" fillId="0" borderId="0" xfId="306" applyFont="1" applyFill="1"/>
    <xf numFmtId="0" fontId="66" fillId="0" borderId="0" xfId="306" applyFont="1" applyFill="1" applyAlignment="1">
      <alignment horizontal="right"/>
    </xf>
    <xf numFmtId="0" fontId="66" fillId="0" borderId="0" xfId="306" applyFont="1" applyFill="1" applyAlignment="1">
      <alignment horizontal="center"/>
    </xf>
    <xf numFmtId="0" fontId="66" fillId="0" borderId="0" xfId="306" applyFont="1" applyFill="1" applyAlignment="1">
      <alignment horizontal="left"/>
    </xf>
    <xf numFmtId="37" fontId="66" fillId="0" borderId="0" xfId="306" applyNumberFormat="1" applyFont="1" applyFill="1" applyAlignment="1">
      <alignment horizontal="center"/>
    </xf>
    <xf numFmtId="9" fontId="66" fillId="0" borderId="0" xfId="306" applyNumberFormat="1" applyFont="1" applyFill="1"/>
    <xf numFmtId="197" fontId="66" fillId="0" borderId="0" xfId="306" applyNumberFormat="1" applyFont="1" applyFill="1" applyAlignment="1">
      <alignment horizontal="left"/>
    </xf>
    <xf numFmtId="39" fontId="65" fillId="0" borderId="0" xfId="36" applyNumberFormat="1" applyFont="1" applyFill="1" applyAlignment="1">
      <alignment horizontal="center"/>
    </xf>
    <xf numFmtId="0" fontId="65" fillId="0" borderId="0" xfId="36" applyFont="1" applyFill="1" applyAlignment="1">
      <alignment horizontal="left" indent="1"/>
    </xf>
    <xf numFmtId="0" fontId="65" fillId="0" borderId="0" xfId="36" applyFont="1" applyFill="1" applyBorder="1" applyAlignment="1">
      <alignment horizontal="left" indent="1"/>
    </xf>
    <xf numFmtId="0" fontId="65" fillId="0" borderId="0" xfId="244" applyFont="1" applyFill="1"/>
    <xf numFmtId="0" fontId="65" fillId="0" borderId="0" xfId="36" applyFont="1" applyFill="1" applyAlignment="1">
      <alignment horizontal="left" wrapText="1"/>
    </xf>
    <xf numFmtId="0" fontId="42" fillId="0" borderId="0" xfId="36" applyFont="1" applyFill="1" applyBorder="1"/>
    <xf numFmtId="41" fontId="42" fillId="0" borderId="34" xfId="37" applyNumberFormat="1" applyFont="1" applyFill="1" applyBorder="1" applyAlignment="1"/>
    <xf numFmtId="42" fontId="42" fillId="0" borderId="23" xfId="38" applyNumberFormat="1" applyFont="1" applyFill="1" applyBorder="1" applyAlignment="1"/>
    <xf numFmtId="171" fontId="42" fillId="0" borderId="0" xfId="41" applyNumberFormat="1" applyFont="1" applyFill="1" applyAlignment="1"/>
    <xf numFmtId="0" fontId="42" fillId="0" borderId="0" xfId="0" applyFont="1" applyAlignment="1"/>
    <xf numFmtId="10" fontId="42" fillId="0" borderId="35" xfId="0" applyNumberFormat="1" applyFont="1" applyFill="1" applyBorder="1"/>
    <xf numFmtId="41" fontId="78" fillId="0" borderId="0" xfId="2" applyNumberFormat="1" applyFont="1" applyFill="1" applyAlignment="1"/>
    <xf numFmtId="41" fontId="78" fillId="0" borderId="0" xfId="0" applyNumberFormat="1" applyFont="1" applyFill="1" applyProtection="1"/>
    <xf numFmtId="181" fontId="55" fillId="0" borderId="2" xfId="2" applyNumberFormat="1" applyFont="1" applyFill="1" applyBorder="1" applyAlignment="1"/>
    <xf numFmtId="190" fontId="55" fillId="0" borderId="2" xfId="2" applyNumberFormat="1" applyFont="1" applyFill="1" applyBorder="1" applyAlignment="1"/>
    <xf numFmtId="174" fontId="55" fillId="0" borderId="2" xfId="2" applyNumberFormat="1" applyFont="1" applyFill="1" applyBorder="1" applyAlignment="1"/>
    <xf numFmtId="0" fontId="42" fillId="0" borderId="0" xfId="0" applyFont="1" applyAlignment="1">
      <alignment wrapText="1"/>
    </xf>
    <xf numFmtId="0" fontId="41" fillId="0" borderId="0" xfId="0" applyFont="1" applyAlignment="1">
      <alignment horizontal="center"/>
    </xf>
    <xf numFmtId="169" fontId="42" fillId="0" borderId="5" xfId="16" applyNumberFormat="1" applyFont="1" applyFill="1" applyBorder="1" applyAlignment="1">
      <alignment horizontal="center"/>
    </xf>
    <xf numFmtId="169" fontId="42" fillId="0" borderId="0" xfId="16" applyNumberFormat="1" applyFont="1" applyFill="1" applyAlignment="1">
      <alignment horizontal="center"/>
    </xf>
    <xf numFmtId="169" fontId="42" fillId="0" borderId="5" xfId="16" applyNumberFormat="1" applyFont="1" applyFill="1" applyBorder="1"/>
    <xf numFmtId="169" fontId="42" fillId="0" borderId="0" xfId="16" applyNumberFormat="1" applyFont="1" applyFill="1"/>
    <xf numFmtId="169" fontId="42" fillId="0" borderId="0" xfId="16" applyNumberFormat="1" applyFont="1" applyFill="1" applyBorder="1"/>
    <xf numFmtId="169" fontId="42" fillId="0" borderId="0" xfId="16" applyNumberFormat="1" applyFont="1"/>
    <xf numFmtId="169" fontId="42" fillId="0" borderId="0" xfId="16" applyNumberFormat="1" applyFont="1" applyBorder="1"/>
    <xf numFmtId="169" fontId="42" fillId="0" borderId="5" xfId="16" applyNumberFormat="1" applyFont="1" applyBorder="1"/>
    <xf numFmtId="0" fontId="41" fillId="0" borderId="31" xfId="0" quotePrefix="1" applyFont="1" applyFill="1" applyBorder="1" applyAlignment="1">
      <alignment horizontal="center"/>
    </xf>
    <xf numFmtId="0" fontId="41" fillId="0" borderId="31" xfId="0" applyFont="1" applyBorder="1" applyAlignment="1">
      <alignment horizontal="center"/>
    </xf>
    <xf numFmtId="41" fontId="41" fillId="0" borderId="30" xfId="2" applyFont="1" applyBorder="1" applyAlignment="1">
      <alignment horizontal="centerContinuous" wrapText="1"/>
    </xf>
    <xf numFmtId="168" fontId="42" fillId="0" borderId="0" xfId="0" applyNumberFormat="1" applyFont="1"/>
    <xf numFmtId="41" fontId="41" fillId="0" borderId="0" xfId="2" applyFont="1" applyBorder="1" applyAlignment="1">
      <alignment horizontal="centerContinuous" wrapText="1"/>
    </xf>
    <xf numFmtId="0" fontId="42" fillId="0" borderId="0" xfId="0" applyFont="1" applyFill="1" applyAlignment="1">
      <alignment horizontal="left" indent="2"/>
    </xf>
    <xf numFmtId="42" fontId="41" fillId="0" borderId="0" xfId="0" applyNumberFormat="1" applyFont="1" applyFill="1" applyAlignment="1">
      <alignment horizontal="left"/>
    </xf>
    <xf numFmtId="42" fontId="41" fillId="0" borderId="0" xfId="0" applyNumberFormat="1" applyFont="1" applyFill="1" applyAlignment="1">
      <alignment horizontal="centerContinuous"/>
    </xf>
    <xf numFmtId="0" fontId="66" fillId="0" borderId="0" xfId="0" applyFont="1" applyAlignment="1">
      <alignment wrapText="1"/>
    </xf>
    <xf numFmtId="169" fontId="42" fillId="0" borderId="31" xfId="16" applyNumberFormat="1" applyFont="1" applyFill="1" applyBorder="1"/>
    <xf numFmtId="0" fontId="65" fillId="0" borderId="0" xfId="16" applyFont="1" applyFill="1"/>
    <xf numFmtId="43" fontId="65" fillId="0" borderId="0" xfId="16" applyNumberFormat="1" applyFont="1" applyFill="1"/>
    <xf numFmtId="0" fontId="65" fillId="0" borderId="0" xfId="16" applyFont="1"/>
    <xf numFmtId="43" fontId="65" fillId="0" borderId="0" xfId="16" applyNumberFormat="1" applyFont="1"/>
    <xf numFmtId="0" fontId="41" fillId="0" borderId="0" xfId="0" applyFont="1" applyAlignment="1">
      <alignment horizontal="center"/>
    </xf>
    <xf numFmtId="43" fontId="65" fillId="0" borderId="0" xfId="0" quotePrefix="1" applyNumberFormat="1" applyFont="1" applyBorder="1" applyAlignment="1">
      <alignment horizontal="left" vertical="top" wrapText="1" indent="2"/>
    </xf>
    <xf numFmtId="0" fontId="66" fillId="0" borderId="0" xfId="0" applyFont="1" applyAlignment="1">
      <alignment horizontal="right"/>
    </xf>
    <xf numFmtId="0" fontId="66" fillId="0" borderId="0" xfId="0" applyFont="1" applyBorder="1" applyAlignment="1">
      <alignment wrapText="1"/>
    </xf>
    <xf numFmtId="41" fontId="77" fillId="0" borderId="0" xfId="2" applyFont="1" applyBorder="1" applyAlignment="1">
      <alignment horizontal="centerContinuous"/>
    </xf>
    <xf numFmtId="0" fontId="66" fillId="0" borderId="0" xfId="0" applyFont="1" applyBorder="1" applyAlignment="1">
      <alignment horizontal="center" wrapText="1"/>
    </xf>
    <xf numFmtId="0" fontId="65" fillId="0" borderId="0" xfId="0" applyFont="1" applyBorder="1" applyAlignment="1">
      <alignment horizontal="center"/>
    </xf>
    <xf numFmtId="41" fontId="65" fillId="0" borderId="0" xfId="2" applyFont="1" applyAlignment="1">
      <alignment horizontal="center"/>
    </xf>
    <xf numFmtId="41" fontId="77" fillId="0" borderId="0" xfId="2" applyNumberFormat="1" applyFont="1" applyAlignment="1">
      <alignment horizontal="center"/>
    </xf>
    <xf numFmtId="41" fontId="77" fillId="0" borderId="0" xfId="2" quotePrefix="1" applyNumberFormat="1" applyFont="1" applyAlignment="1">
      <alignment horizontal="center"/>
    </xf>
    <xf numFmtId="41" fontId="77" fillId="0" borderId="0" xfId="2" quotePrefix="1" applyNumberFormat="1" applyFont="1" applyFill="1" applyAlignment="1">
      <alignment horizontal="center"/>
    </xf>
    <xf numFmtId="41" fontId="65" fillId="0" borderId="0" xfId="2" applyNumberFormat="1" applyFont="1" applyFill="1" applyAlignment="1"/>
    <xf numFmtId="41" fontId="65" fillId="0" borderId="20" xfId="2" applyNumberFormat="1" applyFont="1" applyBorder="1" applyAlignment="1"/>
    <xf numFmtId="41" fontId="65" fillId="0" borderId="20" xfId="2" applyNumberFormat="1" applyFont="1" applyFill="1" applyBorder="1" applyAlignment="1"/>
    <xf numFmtId="41" fontId="65" fillId="0" borderId="15" xfId="2" applyNumberFormat="1" applyFont="1" applyBorder="1" applyAlignment="1"/>
    <xf numFmtId="41" fontId="65" fillId="0" borderId="15" xfId="2" applyNumberFormat="1" applyFont="1" applyFill="1" applyBorder="1" applyAlignment="1"/>
    <xf numFmtId="41" fontId="65" fillId="0" borderId="0" xfId="2" applyNumberFormat="1" applyFont="1" applyFill="1" applyBorder="1" applyAlignment="1"/>
    <xf numFmtId="41" fontId="65" fillId="0" borderId="0" xfId="2" applyNumberFormat="1" applyFont="1" applyAlignment="1">
      <alignment horizontal="center"/>
    </xf>
    <xf numFmtId="41" fontId="77" fillId="0" borderId="0" xfId="2" applyNumberFormat="1" applyFont="1" applyAlignment="1">
      <alignment horizontal="centerContinuous"/>
    </xf>
    <xf numFmtId="0" fontId="65" fillId="0" borderId="0" xfId="0" quotePrefix="1" applyFont="1" applyAlignment="1">
      <alignment horizontal="center"/>
    </xf>
    <xf numFmtId="0" fontId="0" fillId="0" borderId="0" xfId="0" applyAlignment="1">
      <alignment wrapText="1"/>
    </xf>
    <xf numFmtId="43" fontId="42" fillId="0" borderId="0" xfId="0" quotePrefix="1" applyNumberFormat="1" applyFont="1" applyBorder="1" applyAlignment="1">
      <alignment vertical="top"/>
    </xf>
    <xf numFmtId="0" fontId="65" fillId="0" borderId="0" xfId="0" applyFont="1" applyAlignment="1">
      <alignment horizontal="center"/>
    </xf>
    <xf numFmtId="41" fontId="41" fillId="0" borderId="6" xfId="2" applyFont="1" applyFill="1" applyBorder="1" applyAlignment="1">
      <alignment horizontal="center" wrapText="1"/>
    </xf>
    <xf numFmtId="0" fontId="41" fillId="0" borderId="0" xfId="14" applyFont="1" applyAlignment="1">
      <alignment horizontal="center"/>
    </xf>
    <xf numFmtId="0" fontId="41" fillId="0" borderId="28" xfId="0" quotePrefix="1" applyFont="1" applyFill="1" applyBorder="1" applyAlignment="1">
      <alignment wrapText="1"/>
    </xf>
    <xf numFmtId="41" fontId="41" fillId="0" borderId="30" xfId="2" applyFont="1" applyFill="1" applyBorder="1" applyAlignment="1">
      <alignment horizontal="centerContinuous"/>
    </xf>
    <xf numFmtId="0" fontId="41" fillId="0" borderId="30" xfId="0" quotePrefix="1" applyFont="1" applyFill="1" applyBorder="1" applyAlignment="1">
      <alignment horizontal="centerContinuous"/>
    </xf>
    <xf numFmtId="170" fontId="41" fillId="0" borderId="30" xfId="2" applyNumberFormat="1" applyFont="1" applyFill="1" applyBorder="1" applyAlignment="1">
      <alignment horizontal="center"/>
    </xf>
    <xf numFmtId="41" fontId="42" fillId="0" borderId="31" xfId="0" applyNumberFormat="1" applyFont="1" applyBorder="1"/>
    <xf numFmtId="0" fontId="42" fillId="0" borderId="0" xfId="21" applyFont="1" applyAlignment="1">
      <alignment horizontal="right"/>
    </xf>
    <xf numFmtId="0" fontId="36" fillId="0" borderId="0" xfId="21" applyFont="1"/>
    <xf numFmtId="39" fontId="41" fillId="0" borderId="0" xfId="0" applyNumberFormat="1" applyFont="1" applyAlignment="1" applyProtection="1">
      <alignment horizontal="right"/>
    </xf>
    <xf numFmtId="0" fontId="42" fillId="0" borderId="28" xfId="21" applyFont="1" applyBorder="1"/>
    <xf numFmtId="0" fontId="69" fillId="0" borderId="36" xfId="0" applyFont="1" applyBorder="1" applyAlignment="1">
      <alignment horizontal="left"/>
    </xf>
    <xf numFmtId="168" fontId="69" fillId="0" borderId="36" xfId="2" quotePrefix="1" applyNumberFormat="1" applyFont="1" applyBorder="1" applyAlignment="1">
      <alignment horizontal="center"/>
    </xf>
    <xf numFmtId="0" fontId="69" fillId="0" borderId="0" xfId="0" applyFont="1" applyBorder="1" applyAlignment="1">
      <alignment horizontal="center"/>
    </xf>
    <xf numFmtId="0" fontId="69" fillId="0" borderId="31" xfId="0" applyFont="1" applyBorder="1" applyAlignment="1">
      <alignment horizontal="center"/>
    </xf>
    <xf numFmtId="168" fontId="42" fillId="0" borderId="0" xfId="42" applyNumberFormat="1" applyFont="1" applyFill="1"/>
    <xf numFmtId="168" fontId="42" fillId="0" borderId="0" xfId="42" applyNumberFormat="1" applyFont="1"/>
    <xf numFmtId="168" fontId="67" fillId="0" borderId="0" xfId="2" applyNumberFormat="1" applyFont="1" applyAlignment="1"/>
    <xf numFmtId="168" fontId="42" fillId="0" borderId="0" xfId="42" applyNumberFormat="1" applyFont="1" applyFill="1" applyBorder="1"/>
    <xf numFmtId="168" fontId="42" fillId="0" borderId="0" xfId="42" applyNumberFormat="1" applyFont="1" applyBorder="1"/>
    <xf numFmtId="168" fontId="67" fillId="0" borderId="0" xfId="2" applyNumberFormat="1" applyFont="1" applyBorder="1" applyAlignment="1"/>
    <xf numFmtId="168" fontId="42" fillId="0" borderId="31" xfId="42" applyNumberFormat="1" applyFont="1" applyFill="1" applyBorder="1"/>
    <xf numFmtId="168" fontId="67" fillId="0" borderId="31" xfId="2" applyNumberFormat="1" applyFont="1" applyBorder="1" applyAlignment="1"/>
    <xf numFmtId="168" fontId="67" fillId="0" borderId="20" xfId="2" applyNumberFormat="1" applyFont="1" applyBorder="1" applyAlignment="1"/>
    <xf numFmtId="168" fontId="67" fillId="0" borderId="28" xfId="2" applyNumberFormat="1" applyFont="1" applyBorder="1" applyAlignment="1"/>
    <xf numFmtId="168" fontId="67" fillId="0" borderId="28" xfId="2" applyNumberFormat="1" applyFont="1" applyFill="1" applyBorder="1" applyAlignment="1"/>
    <xf numFmtId="168" fontId="67" fillId="0" borderId="0" xfId="2" applyNumberFormat="1" applyFont="1" applyFill="1" applyAlignment="1"/>
    <xf numFmtId="0" fontId="42" fillId="0" borderId="0" xfId="16" applyFont="1" applyFill="1" applyBorder="1"/>
    <xf numFmtId="0" fontId="36" fillId="0" borderId="0" xfId="16" applyFont="1" applyFill="1" applyBorder="1"/>
    <xf numFmtId="0" fontId="41" fillId="0" borderId="31" xfId="19" applyFont="1" applyFill="1" applyBorder="1"/>
    <xf numFmtId="0" fontId="65" fillId="0" borderId="0" xfId="0" applyFont="1" applyAlignment="1">
      <alignment horizontal="center"/>
    </xf>
    <xf numFmtId="0" fontId="41" fillId="0" borderId="0" xfId="0" applyFont="1" applyAlignment="1"/>
    <xf numFmtId="176" fontId="41" fillId="0" borderId="20" xfId="14" applyNumberFormat="1" applyFont="1" applyBorder="1" applyAlignment="1">
      <alignment horizontal="center"/>
    </xf>
    <xf numFmtId="0" fontId="41" fillId="0" borderId="31" xfId="14" applyFont="1" applyBorder="1" applyAlignment="1">
      <alignment horizontal="center"/>
    </xf>
    <xf numFmtId="0" fontId="41" fillId="0" borderId="20" xfId="14" applyFont="1" applyBorder="1"/>
    <xf numFmtId="0" fontId="41" fillId="0" borderId="20" xfId="14" applyFont="1" applyBorder="1" applyAlignment="1">
      <alignment horizontal="center"/>
    </xf>
    <xf numFmtId="14" fontId="41" fillId="0" borderId="31" xfId="14" applyNumberFormat="1" applyFont="1" applyBorder="1" applyAlignment="1">
      <alignment horizontal="center"/>
    </xf>
    <xf numFmtId="0" fontId="41" fillId="0" borderId="31" xfId="14" applyFont="1" applyBorder="1"/>
    <xf numFmtId="10" fontId="42" fillId="0" borderId="0" xfId="35" applyNumberFormat="1" applyFont="1" applyAlignment="1">
      <alignment horizontal="center"/>
    </xf>
    <xf numFmtId="168" fontId="42" fillId="0" borderId="0" xfId="14" applyNumberFormat="1" applyFont="1" applyFill="1"/>
    <xf numFmtId="10" fontId="42" fillId="0" borderId="20" xfId="14" applyNumberFormat="1" applyFont="1" applyBorder="1"/>
    <xf numFmtId="0" fontId="65" fillId="0" borderId="20" xfId="14" applyFont="1" applyBorder="1"/>
    <xf numFmtId="42" fontId="42" fillId="0" borderId="31" xfId="0" applyNumberFormat="1" applyFont="1" applyFill="1" applyBorder="1"/>
    <xf numFmtId="42" fontId="42" fillId="0" borderId="42" xfId="7" applyFont="1" applyBorder="1" applyAlignment="1"/>
    <xf numFmtId="0" fontId="42" fillId="0" borderId="0" xfId="0" applyFont="1" applyAlignment="1" applyProtection="1">
      <alignment horizontal="center"/>
    </xf>
    <xf numFmtId="37" fontId="41" fillId="0" borderId="0" xfId="0" applyNumberFormat="1" applyFont="1" applyFill="1" applyAlignment="1" applyProtection="1">
      <alignment horizontal="center"/>
    </xf>
    <xf numFmtId="0" fontId="69" fillId="0" borderId="36" xfId="0" applyFont="1" applyBorder="1" applyAlignment="1">
      <alignment horizontal="center"/>
    </xf>
    <xf numFmtId="196" fontId="41" fillId="0" borderId="21" xfId="0" applyNumberFormat="1" applyFont="1" applyFill="1" applyBorder="1" applyAlignment="1">
      <alignment horizontal="center" vertical="center" wrapText="1"/>
    </xf>
    <xf numFmtId="3" fontId="41" fillId="0" borderId="21" xfId="23" applyNumberFormat="1" applyFont="1" applyFill="1" applyBorder="1" applyAlignment="1">
      <alignment horizontal="center" wrapText="1"/>
    </xf>
    <xf numFmtId="168" fontId="42" fillId="0" borderId="0" xfId="23" quotePrefix="1" applyNumberFormat="1" applyFont="1" applyFill="1" applyBorder="1" applyAlignment="1">
      <alignment horizontal="right"/>
    </xf>
    <xf numFmtId="168" fontId="42" fillId="0" borderId="15" xfId="23" applyNumberFormat="1" applyFont="1" applyFill="1" applyBorder="1" applyAlignment="1">
      <alignment horizontal="right"/>
    </xf>
    <xf numFmtId="0" fontId="108" fillId="0" borderId="0" xfId="306" applyFont="1" applyFill="1" applyAlignment="1">
      <alignment horizontal="center"/>
    </xf>
    <xf numFmtId="0" fontId="41" fillId="0" borderId="0" xfId="0" applyNumberFormat="1" applyFont="1" applyFill="1" applyAlignment="1">
      <alignment horizontal="right"/>
    </xf>
    <xf numFmtId="42" fontId="41" fillId="0" borderId="27" xfId="7" applyFont="1" applyFill="1" applyBorder="1" applyAlignment="1"/>
    <xf numFmtId="0" fontId="65" fillId="0" borderId="0" xfId="306" applyFont="1" applyFill="1"/>
    <xf numFmtId="0" fontId="65" fillId="0" borderId="0" xfId="306" applyFont="1" applyFill="1" applyAlignment="1">
      <alignment horizontal="left"/>
    </xf>
    <xf numFmtId="0" fontId="65" fillId="0" borderId="0" xfId="306" applyFont="1" applyFill="1" applyAlignment="1">
      <alignment horizontal="right"/>
    </xf>
    <xf numFmtId="0" fontId="65" fillId="0" borderId="0" xfId="306" applyFont="1" applyFill="1" applyAlignment="1">
      <alignment horizontal="center"/>
    </xf>
    <xf numFmtId="0" fontId="65" fillId="0" borderId="31" xfId="306" applyFont="1" applyFill="1" applyBorder="1" applyAlignment="1">
      <alignment horizontal="fill"/>
    </xf>
    <xf numFmtId="0" fontId="65" fillId="0" borderId="31" xfId="306" applyFont="1" applyFill="1" applyBorder="1" applyAlignment="1">
      <alignment horizontal="right"/>
    </xf>
    <xf numFmtId="0" fontId="65" fillId="0" borderId="31" xfId="306" applyFont="1" applyFill="1" applyBorder="1" applyAlignment="1">
      <alignment horizontal="center"/>
    </xf>
    <xf numFmtId="0" fontId="65" fillId="0" borderId="0" xfId="306" applyFont="1" applyFill="1" applyBorder="1" applyAlignment="1">
      <alignment horizontal="fill"/>
    </xf>
    <xf numFmtId="176" fontId="65" fillId="0" borderId="20" xfId="306" applyNumberFormat="1" applyFont="1" applyFill="1" applyBorder="1"/>
    <xf numFmtId="176" fontId="65" fillId="0" borderId="20" xfId="306" applyNumberFormat="1" applyFont="1" applyFill="1" applyBorder="1" applyAlignment="1">
      <alignment horizontal="right"/>
    </xf>
    <xf numFmtId="176" fontId="65" fillId="0" borderId="20" xfId="306" applyNumberFormat="1" applyFont="1" applyFill="1" applyBorder="1" applyAlignment="1">
      <alignment horizontal="center"/>
    </xf>
    <xf numFmtId="176" fontId="65" fillId="0" borderId="0" xfId="306" applyNumberFormat="1" applyFont="1" applyFill="1"/>
    <xf numFmtId="176" fontId="65" fillId="0" borderId="0" xfId="306" applyNumberFormat="1" applyFont="1" applyFill="1" applyAlignment="1">
      <alignment horizontal="right"/>
    </xf>
    <xf numFmtId="176" fontId="65" fillId="0" borderId="0" xfId="306" applyNumberFormat="1" applyFont="1" applyFill="1" applyAlignment="1">
      <alignment horizontal="center"/>
    </xf>
    <xf numFmtId="0" fontId="65" fillId="0" borderId="31" xfId="306" applyFont="1" applyFill="1" applyBorder="1"/>
    <xf numFmtId="0" fontId="65" fillId="0" borderId="0" xfId="306" applyFont="1" applyFill="1" applyBorder="1"/>
    <xf numFmtId="0" fontId="65" fillId="0" borderId="0" xfId="306" applyFont="1" applyFill="1" applyBorder="1" applyAlignment="1">
      <alignment horizontal="center"/>
    </xf>
    <xf numFmtId="10" fontId="65" fillId="0" borderId="0" xfId="35" applyNumberFormat="1" applyFont="1" applyFill="1" applyBorder="1" applyAlignment="1">
      <alignment horizontal="center"/>
    </xf>
    <xf numFmtId="0" fontId="65" fillId="0" borderId="31" xfId="306" applyFont="1" applyFill="1" applyBorder="1" applyAlignment="1">
      <alignment horizontal="center" wrapText="1"/>
    </xf>
    <xf numFmtId="0" fontId="70" fillId="0" borderId="0" xfId="306" applyFont="1" applyFill="1"/>
    <xf numFmtId="41" fontId="65" fillId="0" borderId="0" xfId="306" applyNumberFormat="1" applyFont="1" applyFill="1"/>
    <xf numFmtId="10" fontId="65" fillId="0" borderId="0" xfId="306" applyNumberFormat="1" applyFont="1" applyFill="1" applyAlignment="1">
      <alignment horizontal="center"/>
    </xf>
    <xf numFmtId="38" fontId="65" fillId="0" borderId="0" xfId="307" applyNumberFormat="1" applyFont="1" applyFill="1"/>
    <xf numFmtId="5" fontId="65" fillId="0" borderId="0" xfId="306" applyNumberFormat="1" applyFont="1" applyFill="1"/>
    <xf numFmtId="5" fontId="65" fillId="0" borderId="15" xfId="306" applyNumberFormat="1" applyFont="1" applyFill="1" applyBorder="1"/>
    <xf numFmtId="41" fontId="65" fillId="0" borderId="15" xfId="306" applyNumberFormat="1" applyFont="1" applyFill="1" applyBorder="1"/>
    <xf numFmtId="42" fontId="65" fillId="0" borderId="15" xfId="7" applyFont="1" applyFill="1" applyBorder="1" applyAlignment="1"/>
    <xf numFmtId="5" fontId="65" fillId="0" borderId="15" xfId="7" applyNumberFormat="1" applyFont="1" applyFill="1" applyBorder="1" applyAlignment="1"/>
    <xf numFmtId="41" fontId="65" fillId="0" borderId="15" xfId="7" applyNumberFormat="1" applyFont="1" applyFill="1" applyBorder="1" applyAlignment="1"/>
    <xf numFmtId="198" fontId="42" fillId="0" borderId="0" xfId="24" applyNumberFormat="1" applyFont="1" applyFill="1" applyBorder="1"/>
    <xf numFmtId="0" fontId="41" fillId="0" borderId="0" xfId="0" applyFont="1" applyAlignment="1">
      <alignment horizontal="center"/>
    </xf>
    <xf numFmtId="37" fontId="65" fillId="0" borderId="31" xfId="0" applyNumberFormat="1" applyFont="1" applyBorder="1" applyProtection="1"/>
    <xf numFmtId="49" fontId="42" fillId="0" borderId="0" xfId="0" applyNumberFormat="1" applyFont="1" applyFill="1" applyAlignment="1">
      <alignment horizontal="left" indent="6"/>
    </xf>
    <xf numFmtId="0" fontId="65" fillId="0" borderId="4" xfId="0" applyFont="1" applyFill="1" applyBorder="1"/>
    <xf numFmtId="0" fontId="65" fillId="0" borderId="7" xfId="0" applyFont="1" applyFill="1" applyBorder="1"/>
    <xf numFmtId="0" fontId="65" fillId="0" borderId="8" xfId="0" applyFont="1" applyFill="1" applyBorder="1"/>
    <xf numFmtId="42" fontId="65" fillId="0" borderId="7" xfId="7" applyFont="1" applyFill="1" applyBorder="1" applyAlignment="1"/>
    <xf numFmtId="42" fontId="65" fillId="0" borderId="8" xfId="7" applyFont="1" applyFill="1" applyBorder="1" applyAlignment="1"/>
    <xf numFmtId="168" fontId="42" fillId="0" borderId="0" xfId="0" applyNumberFormat="1" applyFont="1" applyFill="1" applyBorder="1"/>
    <xf numFmtId="42" fontId="41" fillId="0" borderId="0" xfId="0" applyNumberFormat="1" applyFont="1" applyAlignment="1">
      <alignment horizontal="left"/>
    </xf>
    <xf numFmtId="42" fontId="41" fillId="0" borderId="0" xfId="0" applyNumberFormat="1" applyFont="1" applyAlignment="1">
      <alignment horizontal="centerContinuous"/>
    </xf>
    <xf numFmtId="0" fontId="42" fillId="0" borderId="0" xfId="0" quotePrefix="1" applyFont="1" applyFill="1" applyBorder="1" applyAlignment="1">
      <alignment horizontal="left" indent="1"/>
    </xf>
    <xf numFmtId="42" fontId="41" fillId="0" borderId="6" xfId="2" applyNumberFormat="1" applyFont="1" applyFill="1" applyBorder="1" applyAlignment="1"/>
    <xf numFmtId="37" fontId="42" fillId="0" borderId="0" xfId="23" applyNumberFormat="1" applyFont="1" applyFill="1" applyBorder="1" applyAlignment="1"/>
    <xf numFmtId="41" fontId="41" fillId="0" borderId="30" xfId="2" applyFont="1" applyBorder="1" applyAlignment="1">
      <alignment horizontal="center" wrapText="1"/>
    </xf>
    <xf numFmtId="0" fontId="41" fillId="0" borderId="30" xfId="0" applyFont="1" applyBorder="1" applyAlignment="1">
      <alignment horizontal="center" wrapText="1"/>
    </xf>
    <xf numFmtId="0" fontId="3" fillId="0" borderId="0" xfId="0" applyFont="1" applyAlignment="1">
      <alignment horizontal="center" wrapText="1"/>
    </xf>
    <xf numFmtId="42" fontId="42" fillId="0" borderId="15" xfId="0" applyNumberFormat="1" applyFont="1" applyBorder="1"/>
    <xf numFmtId="42" fontId="41" fillId="0" borderId="0" xfId="2" applyNumberFormat="1" applyFont="1" applyFill="1" applyBorder="1" applyAlignment="1"/>
    <xf numFmtId="49" fontId="41" fillId="0" borderId="0" xfId="0" quotePrefix="1" applyNumberFormat="1" applyFont="1" applyFill="1" applyAlignment="1">
      <alignment horizontal="right"/>
    </xf>
    <xf numFmtId="42" fontId="41" fillId="0" borderId="0" xfId="7" quotePrefix="1" applyFont="1" applyAlignment="1">
      <alignment horizontal="center"/>
    </xf>
    <xf numFmtId="41" fontId="41" fillId="0" borderId="0" xfId="2" quotePrefix="1" applyFont="1" applyAlignment="1">
      <alignment horizontal="center"/>
    </xf>
    <xf numFmtId="49" fontId="41" fillId="0" borderId="0" xfId="2" quotePrefix="1" applyNumberFormat="1" applyFont="1" applyAlignment="1">
      <alignment horizontal="center"/>
    </xf>
    <xf numFmtId="49" fontId="41" fillId="0" borderId="0" xfId="2" applyNumberFormat="1" applyFont="1" applyAlignment="1">
      <alignment horizontal="center"/>
    </xf>
    <xf numFmtId="0" fontId="41" fillId="0" borderId="0" xfId="14" applyFont="1" applyAlignment="1">
      <alignment horizontal="center"/>
    </xf>
    <xf numFmtId="49" fontId="65" fillId="0" borderId="0" xfId="0" applyNumberFormat="1" applyFont="1" applyFill="1"/>
    <xf numFmtId="42" fontId="41" fillId="0" borderId="7" xfId="7" applyFont="1" applyFill="1" applyBorder="1" applyAlignment="1"/>
    <xf numFmtId="37" fontId="42" fillId="0" borderId="31" xfId="0" applyNumberFormat="1" applyFont="1" applyBorder="1" applyProtection="1"/>
    <xf numFmtId="0" fontId="42" fillId="0" borderId="0" xfId="45" quotePrefix="1" applyFont="1" applyFill="1"/>
    <xf numFmtId="42" fontId="41" fillId="0" borderId="31" xfId="7" applyFont="1" applyFill="1" applyBorder="1" applyAlignment="1"/>
    <xf numFmtId="42" fontId="41" fillId="0" borderId="31" xfId="7" applyFont="1" applyFill="1" applyBorder="1" applyAlignment="1">
      <alignment horizontal="center"/>
    </xf>
    <xf numFmtId="171" fontId="41" fillId="0" borderId="31" xfId="2" applyNumberFormat="1" applyFont="1" applyFill="1" applyBorder="1" applyAlignment="1">
      <alignment horizontal="center"/>
    </xf>
    <xf numFmtId="171" fontId="41" fillId="0" borderId="35" xfId="2" applyNumberFormat="1" applyFont="1" applyFill="1" applyBorder="1" applyAlignment="1"/>
    <xf numFmtId="41" fontId="109" fillId="0" borderId="0" xfId="2" quotePrefix="1" applyFont="1" applyFill="1" applyAlignment="1">
      <alignment horizontal="left"/>
    </xf>
    <xf numFmtId="0" fontId="55" fillId="0" borderId="0" xfId="0" quotePrefix="1" applyFont="1" applyFill="1" applyAlignment="1">
      <alignment horizontal="left" wrapText="1"/>
    </xf>
    <xf numFmtId="0" fontId="55" fillId="0" borderId="0" xfId="0" quotePrefix="1" applyFont="1" applyFill="1" applyAlignment="1">
      <alignment horizontal="left"/>
    </xf>
    <xf numFmtId="171" fontId="41" fillId="0" borderId="0" xfId="2" applyNumberFormat="1" applyFont="1" applyFill="1" applyBorder="1" applyAlignment="1"/>
    <xf numFmtId="41" fontId="55" fillId="0" borderId="0" xfId="0" applyNumberFormat="1" applyFont="1" applyFill="1" applyBorder="1"/>
    <xf numFmtId="41" fontId="55" fillId="0" borderId="0" xfId="0" applyNumberFormat="1" applyFont="1" applyFill="1"/>
    <xf numFmtId="49" fontId="41" fillId="0" borderId="0" xfId="0" applyNumberFormat="1" applyFont="1" applyFill="1" applyProtection="1"/>
    <xf numFmtId="49" fontId="41" fillId="0" borderId="1" xfId="0" applyNumberFormat="1" applyFont="1" applyFill="1" applyBorder="1" applyProtection="1"/>
    <xf numFmtId="49" fontId="41" fillId="0" borderId="5" xfId="2" applyNumberFormat="1" applyFont="1" applyFill="1" applyBorder="1" applyAlignment="1">
      <alignment horizontal="centerContinuous"/>
    </xf>
    <xf numFmtId="49" fontId="42" fillId="0" borderId="0" xfId="0" quotePrefix="1" applyNumberFormat="1" applyFont="1" applyFill="1"/>
    <xf numFmtId="41" fontId="42" fillId="0" borderId="6" xfId="2" applyNumberFormat="1" applyFont="1" applyFill="1" applyBorder="1" applyAlignment="1"/>
    <xf numFmtId="10" fontId="42" fillId="0" borderId="0" xfId="25" applyNumberFormat="1" applyFont="1" applyFill="1" applyProtection="1"/>
    <xf numFmtId="41" fontId="53" fillId="0" borderId="6" xfId="2" applyFont="1" applyFill="1" applyBorder="1" applyAlignment="1"/>
    <xf numFmtId="41" fontId="53" fillId="0" borderId="0" xfId="2" applyFont="1" applyFill="1" applyBorder="1" applyAlignment="1"/>
    <xf numFmtId="41" fontId="42" fillId="0" borderId="0" xfId="2" applyFont="1" applyFill="1" applyAlignment="1">
      <alignment horizontal="center"/>
    </xf>
    <xf numFmtId="49" fontId="42" fillId="0" borderId="0" xfId="0" applyNumberFormat="1" applyFont="1" applyFill="1" applyProtection="1"/>
    <xf numFmtId="49" fontId="49" fillId="0" borderId="0" xfId="0" applyNumberFormat="1" applyFont="1" applyFill="1" applyProtection="1">
      <protection locked="0"/>
    </xf>
    <xf numFmtId="0" fontId="42" fillId="0" borderId="0" xfId="0" quotePrefix="1" applyFont="1" applyFill="1" applyAlignment="1">
      <alignment horizontal="left" indent="1"/>
    </xf>
    <xf numFmtId="37" fontId="42" fillId="0" borderId="31" xfId="2" applyNumberFormat="1" applyFont="1" applyFill="1" applyBorder="1" applyAlignment="1"/>
    <xf numFmtId="42" fontId="41" fillId="0" borderId="27" xfId="7" applyNumberFormat="1" applyFont="1" applyFill="1" applyBorder="1" applyAlignment="1"/>
    <xf numFmtId="41" fontId="42" fillId="0" borderId="31" xfId="0" applyNumberFormat="1" applyFont="1" applyFill="1" applyBorder="1"/>
    <xf numFmtId="43" fontId="65" fillId="0" borderId="0" xfId="0" quotePrefix="1" applyNumberFormat="1" applyFont="1" applyBorder="1" applyAlignment="1">
      <alignment horizontal="left" vertical="top" wrapText="1"/>
    </xf>
    <xf numFmtId="0" fontId="41" fillId="0" borderId="0" xfId="0" quotePrefix="1" applyFont="1" applyFill="1" applyAlignment="1">
      <alignment horizontal="justify" wrapText="1"/>
    </xf>
    <xf numFmtId="0" fontId="42" fillId="0" borderId="0" xfId="0" applyFont="1" applyFill="1" applyAlignment="1">
      <alignment wrapText="1"/>
    </xf>
    <xf numFmtId="0" fontId="41" fillId="0" borderId="0" xfId="0" applyFont="1" applyAlignment="1">
      <alignment horizontal="center"/>
    </xf>
    <xf numFmtId="176" fontId="65" fillId="0" borderId="20" xfId="306" applyNumberFormat="1" applyFont="1" applyFill="1" applyBorder="1" applyAlignment="1">
      <alignment horizontal="center"/>
    </xf>
    <xf numFmtId="0" fontId="41" fillId="0" borderId="0" xfId="0" applyFont="1" applyFill="1" applyAlignment="1">
      <alignment horizontal="justify" wrapText="1"/>
    </xf>
    <xf numFmtId="41" fontId="41" fillId="0" borderId="6" xfId="2" applyFont="1" applyBorder="1" applyAlignment="1">
      <alignment horizontal="center" wrapText="1"/>
    </xf>
    <xf numFmtId="0" fontId="42" fillId="34" borderId="0" xfId="0" applyFont="1" applyFill="1"/>
    <xf numFmtId="41" fontId="42" fillId="0" borderId="6" xfId="0" applyNumberFormat="1" applyFont="1" applyBorder="1"/>
    <xf numFmtId="0" fontId="41" fillId="0" borderId="0" xfId="14" applyFont="1" applyAlignment="1">
      <alignment horizontal="center" wrapText="1"/>
    </xf>
    <xf numFmtId="0" fontId="65" fillId="0" borderId="0" xfId="0" applyFont="1" applyAlignment="1">
      <alignment horizontal="center"/>
    </xf>
    <xf numFmtId="1" fontId="42" fillId="0" borderId="0" xfId="0" applyNumberFormat="1" applyFont="1"/>
    <xf numFmtId="0" fontId="41" fillId="0" borderId="31" xfId="14" applyFont="1" applyBorder="1" applyAlignment="1">
      <alignment horizontal="center" wrapText="1"/>
    </xf>
    <xf numFmtId="41" fontId="65" fillId="0" borderId="7" xfId="0" applyNumberFormat="1" applyFont="1" applyBorder="1" applyAlignment="1" applyProtection="1">
      <alignment horizontal="right"/>
    </xf>
    <xf numFmtId="0" fontId="65" fillId="0" borderId="0" xfId="0" applyFont="1" applyAlignment="1">
      <alignment horizontal="center"/>
    </xf>
    <xf numFmtId="0" fontId="79" fillId="0" borderId="0" xfId="309" applyFont="1"/>
    <xf numFmtId="0" fontId="42" fillId="0" borderId="0" xfId="15" applyFont="1" applyFill="1" applyAlignment="1">
      <alignment horizontal="left" wrapText="1"/>
    </xf>
    <xf numFmtId="42" fontId="41" fillId="0" borderId="0" xfId="15" applyNumberFormat="1" applyFont="1" applyFill="1" applyBorder="1" applyProtection="1"/>
    <xf numFmtId="0" fontId="42" fillId="0" borderId="0" xfId="15" quotePrefix="1" applyFont="1" applyFill="1" applyAlignment="1">
      <alignment horizontal="left" wrapText="1"/>
    </xf>
    <xf numFmtId="0" fontId="42" fillId="0" borderId="0" xfId="15" quotePrefix="1" applyFont="1" applyFill="1" applyAlignment="1">
      <alignment horizontal="left"/>
    </xf>
    <xf numFmtId="0" fontId="42" fillId="0" borderId="0" xfId="15" applyFont="1" applyFill="1" applyAlignment="1">
      <alignment horizontal="center"/>
    </xf>
    <xf numFmtId="0" fontId="42" fillId="0" borderId="0" xfId="15" applyFont="1" applyFill="1"/>
    <xf numFmtId="0" fontId="42" fillId="0" borderId="0" xfId="15" applyFont="1" applyFill="1" applyAlignment="1">
      <alignment wrapText="1"/>
    </xf>
    <xf numFmtId="0" fontId="41" fillId="0" borderId="0" xfId="15" applyFont="1" applyFill="1" applyAlignment="1">
      <alignment horizontal="center"/>
    </xf>
    <xf numFmtId="0" fontId="45" fillId="0" borderId="0" xfId="15" applyFont="1" applyFill="1" applyBorder="1" applyAlignment="1">
      <alignment horizontal="center"/>
    </xf>
    <xf numFmtId="0" fontId="41" fillId="0" borderId="0" xfId="15" applyFont="1" applyFill="1"/>
    <xf numFmtId="0" fontId="41" fillId="0" borderId="0" xfId="15" applyFont="1" applyFill="1" applyAlignment="1" applyProtection="1">
      <alignment horizontal="center"/>
      <protection locked="0"/>
    </xf>
    <xf numFmtId="0" fontId="42" fillId="0" borderId="1" xfId="15" applyFont="1" applyFill="1" applyBorder="1" applyAlignment="1">
      <alignment horizontal="justify" wrapText="1"/>
    </xf>
    <xf numFmtId="0" fontId="42" fillId="0" borderId="0" xfId="15" applyFont="1" applyFill="1" applyBorder="1" applyAlignment="1">
      <alignment horizontal="justify" wrapText="1"/>
    </xf>
    <xf numFmtId="0" fontId="41" fillId="0" borderId="0" xfId="15" quotePrefix="1" applyFont="1" applyFill="1" applyAlignment="1">
      <alignment horizontal="right"/>
    </xf>
    <xf numFmtId="0" fontId="41" fillId="0" borderId="0" xfId="15" applyFont="1" applyFill="1" applyProtection="1">
      <protection locked="0"/>
    </xf>
    <xf numFmtId="0" fontId="41" fillId="0" borderId="0" xfId="15" quotePrefix="1" applyFont="1" applyFill="1" applyAlignment="1">
      <alignment horizontal="left"/>
    </xf>
    <xf numFmtId="0" fontId="41" fillId="0" borderId="0" xfId="15" applyFont="1" applyFill="1" applyAlignment="1">
      <alignment horizontal="right"/>
    </xf>
    <xf numFmtId="0" fontId="41" fillId="0" borderId="0" xfId="309" applyFont="1"/>
    <xf numFmtId="164" fontId="41" fillId="0" borderId="0" xfId="15" applyNumberFormat="1" applyFont="1" applyFill="1" applyProtection="1"/>
    <xf numFmtId="0" fontId="41" fillId="0" borderId="0" xfId="15" applyFont="1" applyFill="1" applyAlignment="1">
      <alignment horizontal="left" indent="11"/>
    </xf>
    <xf numFmtId="42" fontId="65" fillId="0" borderId="0" xfId="7" applyFont="1" applyAlignment="1">
      <alignment horizontal="center"/>
    </xf>
    <xf numFmtId="0" fontId="77" fillId="0" borderId="0" xfId="0" applyFont="1" applyAlignment="1">
      <alignment horizontal="center"/>
    </xf>
    <xf numFmtId="0" fontId="66" fillId="0" borderId="0" xfId="0" quotePrefix="1" applyFont="1" applyAlignment="1">
      <alignment horizontal="right"/>
    </xf>
    <xf numFmtId="0" fontId="42" fillId="0" borderId="0" xfId="0" applyFont="1" applyAlignment="1">
      <alignment vertical="top" wrapText="1"/>
    </xf>
    <xf numFmtId="0" fontId="42" fillId="0" borderId="0" xfId="0" applyFont="1" applyAlignment="1">
      <alignment horizontal="center" vertical="top" wrapText="1"/>
    </xf>
    <xf numFmtId="41" fontId="78" fillId="0" borderId="0" xfId="2" applyFont="1" applyBorder="1" applyAlignment="1"/>
    <xf numFmtId="169" fontId="72" fillId="0" borderId="0" xfId="0" applyNumberFormat="1" applyFont="1" applyBorder="1" applyProtection="1"/>
    <xf numFmtId="168" fontId="69" fillId="0" borderId="36" xfId="2" quotePrefix="1" applyNumberFormat="1" applyFont="1" applyBorder="1" applyAlignment="1">
      <alignment horizontal="left"/>
    </xf>
    <xf numFmtId="0" fontId="42" fillId="0" borderId="0" xfId="14" quotePrefix="1" applyFont="1" applyFill="1" applyAlignment="1">
      <alignment horizontal="left"/>
    </xf>
    <xf numFmtId="0" fontId="42" fillId="0" borderId="0" xfId="14" quotePrefix="1" applyFont="1" applyAlignment="1"/>
    <xf numFmtId="0" fontId="65" fillId="0" borderId="31" xfId="178" applyFont="1" applyFill="1" applyBorder="1" applyAlignment="1">
      <alignment wrapText="1"/>
    </xf>
    <xf numFmtId="168" fontId="65" fillId="0" borderId="31" xfId="49" applyNumberFormat="1" applyFont="1" applyFill="1" applyBorder="1" applyAlignment="1">
      <alignment horizontal="center" wrapText="1"/>
    </xf>
    <xf numFmtId="0" fontId="42" fillId="0" borderId="0" xfId="0" applyFont="1" applyFill="1" applyAlignment="1">
      <alignment wrapText="1"/>
    </xf>
    <xf numFmtId="0" fontId="65" fillId="0" borderId="0" xfId="45" applyFont="1" applyFill="1" applyAlignment="1">
      <alignment horizontal="left" wrapText="1"/>
    </xf>
    <xf numFmtId="0" fontId="110" fillId="0" borderId="0" xfId="0" applyFont="1" applyFill="1"/>
    <xf numFmtId="0" fontId="65" fillId="0" borderId="0" xfId="0" applyFont="1" applyFill="1" applyAlignment="1">
      <alignment wrapText="1"/>
    </xf>
    <xf numFmtId="0" fontId="65" fillId="0" borderId="0" xfId="176" applyNumberFormat="1" applyFont="1" applyFill="1" applyAlignment="1">
      <alignment wrapText="1"/>
    </xf>
    <xf numFmtId="0" fontId="110" fillId="0" borderId="0" xfId="0" applyFont="1" applyFill="1" applyAlignment="1">
      <alignment wrapText="1"/>
    </xf>
    <xf numFmtId="0" fontId="111" fillId="0" borderId="0" xfId="177" applyNumberFormat="1" applyFont="1" applyFill="1" applyAlignment="1">
      <alignment wrapText="1"/>
    </xf>
    <xf numFmtId="0" fontId="110" fillId="0" borderId="0" xfId="177" applyFont="1" applyFill="1" applyAlignment="1">
      <alignment wrapText="1"/>
    </xf>
    <xf numFmtId="0" fontId="111" fillId="0" borderId="0" xfId="177" applyFont="1" applyFill="1" applyAlignment="1">
      <alignment horizontal="left" wrapText="1"/>
    </xf>
    <xf numFmtId="0" fontId="111" fillId="0" borderId="0" xfId="177" applyFont="1" applyFill="1" applyAlignment="1">
      <alignment wrapText="1"/>
    </xf>
    <xf numFmtId="0" fontId="66" fillId="0" borderId="0" xfId="0" applyFont="1" applyFill="1" applyAlignment="1"/>
    <xf numFmtId="0" fontId="112" fillId="0" borderId="0" xfId="0" applyFont="1" applyAlignment="1">
      <alignment horizontal="centerContinuous"/>
    </xf>
    <xf numFmtId="0" fontId="113" fillId="0" borderId="0" xfId="0" applyFont="1" applyAlignment="1">
      <alignment horizontal="centerContinuous"/>
    </xf>
    <xf numFmtId="0" fontId="39" fillId="0" borderId="0" xfId="116" applyFont="1"/>
    <xf numFmtId="199" fontId="39" fillId="0" borderId="0" xfId="116" applyNumberFormat="1" applyFont="1"/>
    <xf numFmtId="0" fontId="39" fillId="0" borderId="0" xfId="116" applyFont="1" applyFill="1"/>
    <xf numFmtId="0" fontId="114" fillId="0" borderId="0" xfId="116" applyFont="1" applyFill="1" applyAlignment="1">
      <alignment horizontal="centerContinuous"/>
    </xf>
    <xf numFmtId="0" fontId="115" fillId="0" borderId="0" xfId="116" quotePrefix="1" applyFont="1" applyFill="1" applyAlignment="1">
      <alignment horizontal="centerContinuous"/>
    </xf>
    <xf numFmtId="177" fontId="115" fillId="0" borderId="0" xfId="116" applyNumberFormat="1" applyFont="1"/>
    <xf numFmtId="0" fontId="116" fillId="0" borderId="0" xfId="116" applyFont="1"/>
    <xf numFmtId="177" fontId="117" fillId="0" borderId="0" xfId="116" applyNumberFormat="1" applyFont="1"/>
    <xf numFmtId="199" fontId="116" fillId="0" borderId="0" xfId="116" applyNumberFormat="1" applyFont="1"/>
    <xf numFmtId="0" fontId="106" fillId="0" borderId="0" xfId="116" applyFont="1"/>
    <xf numFmtId="199" fontId="106" fillId="0" borderId="0" xfId="116" applyNumberFormat="1" applyFont="1"/>
    <xf numFmtId="0" fontId="104" fillId="0" borderId="0" xfId="116" applyFont="1" applyAlignment="1">
      <alignment horizontal="fill"/>
    </xf>
    <xf numFmtId="0" fontId="104" fillId="0" borderId="0" xfId="116" applyFont="1"/>
    <xf numFmtId="199" fontId="104" fillId="0" borderId="0" xfId="116" applyNumberFormat="1" applyFont="1" applyAlignment="1">
      <alignment horizontal="fill"/>
    </xf>
    <xf numFmtId="200" fontId="104" fillId="0" borderId="0" xfId="116" applyNumberFormat="1" applyFont="1"/>
    <xf numFmtId="0" fontId="104" fillId="0" borderId="0" xfId="116" applyFont="1" applyAlignment="1">
      <alignment horizontal="center"/>
    </xf>
    <xf numFmtId="3" fontId="104" fillId="0" borderId="0" xfId="116" applyNumberFormat="1" applyFont="1" applyAlignment="1">
      <alignment horizontal="fill"/>
    </xf>
    <xf numFmtId="17" fontId="104" fillId="0" borderId="0" xfId="116" applyNumberFormat="1" applyFont="1"/>
    <xf numFmtId="0" fontId="106" fillId="0" borderId="0" xfId="116" applyFont="1" applyAlignment="1">
      <alignment horizontal="fill"/>
    </xf>
    <xf numFmtId="199" fontId="106" fillId="0" borderId="0" xfId="116" applyNumberFormat="1" applyFont="1" applyAlignment="1">
      <alignment horizontal="fill"/>
    </xf>
    <xf numFmtId="0" fontId="106" fillId="0" borderId="31" xfId="116" applyFont="1" applyBorder="1" applyAlignment="1">
      <alignment horizontal="center"/>
    </xf>
    <xf numFmtId="0" fontId="106" fillId="0" borderId="0" xfId="116" applyFont="1" applyAlignment="1">
      <alignment horizontal="center"/>
    </xf>
    <xf numFmtId="199" fontId="106" fillId="0" borderId="0" xfId="116" applyNumberFormat="1" applyFont="1" applyAlignment="1">
      <alignment horizontal="center"/>
    </xf>
    <xf numFmtId="0" fontId="106" fillId="0" borderId="0" xfId="116" applyFont="1" applyAlignment="1">
      <alignment horizontal="centerContinuous"/>
    </xf>
    <xf numFmtId="0" fontId="104" fillId="0" borderId="0" xfId="116" applyFont="1" applyAlignment="1">
      <alignment horizontal="left"/>
    </xf>
    <xf numFmtId="199" fontId="104" fillId="0" borderId="0" xfId="116" applyNumberFormat="1" applyFont="1"/>
    <xf numFmtId="14" fontId="104" fillId="0" borderId="0" xfId="116" applyNumberFormat="1" applyFont="1"/>
    <xf numFmtId="201" fontId="39" fillId="0" borderId="0" xfId="116" applyNumberFormat="1" applyFont="1"/>
    <xf numFmtId="177" fontId="114" fillId="0" borderId="0" xfId="116" applyNumberFormat="1" applyFont="1"/>
    <xf numFmtId="0" fontId="114" fillId="0" borderId="0" xfId="116" applyFont="1" applyAlignment="1">
      <alignment horizontal="centerContinuous"/>
    </xf>
    <xf numFmtId="201" fontId="114" fillId="0" borderId="0" xfId="116" applyNumberFormat="1" applyFont="1" applyAlignment="1">
      <alignment horizontal="centerContinuous"/>
    </xf>
    <xf numFmtId="0" fontId="115" fillId="0" borderId="0" xfId="116" quotePrefix="1" applyFont="1" applyAlignment="1">
      <alignment horizontal="centerContinuous"/>
    </xf>
    <xf numFmtId="201" fontId="104" fillId="0" borderId="0" xfId="116" applyNumberFormat="1" applyFont="1"/>
    <xf numFmtId="3" fontId="104" fillId="0" borderId="31" xfId="116" applyNumberFormat="1" applyFont="1" applyBorder="1" applyAlignment="1">
      <alignment horizontal="right"/>
    </xf>
    <xf numFmtId="0" fontId="104" fillId="0" borderId="0" xfId="116" quotePrefix="1" applyFont="1" applyAlignment="1">
      <alignment horizontal="center"/>
    </xf>
    <xf numFmtId="201" fontId="118" fillId="0" borderId="0" xfId="116" applyNumberFormat="1" applyFont="1"/>
    <xf numFmtId="0" fontId="118" fillId="0" borderId="0" xfId="116" applyFont="1"/>
    <xf numFmtId="17" fontId="104" fillId="0" borderId="31" xfId="116" applyNumberFormat="1" applyFont="1" applyBorder="1" applyAlignment="1">
      <alignment horizontal="center"/>
    </xf>
    <xf numFmtId="37" fontId="104" fillId="0" borderId="0" xfId="116" applyNumberFormat="1" applyFont="1"/>
    <xf numFmtId="17" fontId="104" fillId="0" borderId="31" xfId="116" applyNumberFormat="1" applyFont="1" applyBorder="1"/>
    <xf numFmtId="201" fontId="104" fillId="0" borderId="0" xfId="116" applyNumberFormat="1" applyFont="1" applyAlignment="1">
      <alignment horizontal="fill"/>
    </xf>
    <xf numFmtId="201" fontId="104" fillId="0" borderId="0" xfId="116" applyNumberFormat="1" applyFont="1" applyAlignment="1">
      <alignment horizontal="center"/>
    </xf>
    <xf numFmtId="0" fontId="39" fillId="0" borderId="0" xfId="116" applyFont="1" applyAlignment="1">
      <alignment horizontal="fill"/>
    </xf>
    <xf numFmtId="0" fontId="3" fillId="0" borderId="0" xfId="116" applyFont="1"/>
    <xf numFmtId="0" fontId="17" fillId="0" borderId="0" xfId="116" applyFont="1" applyAlignment="1">
      <alignment horizontal="centerContinuous"/>
    </xf>
    <xf numFmtId="0" fontId="65" fillId="0" borderId="0" xfId="116" applyFont="1"/>
    <xf numFmtId="0" fontId="17" fillId="0" borderId="0" xfId="116" applyFont="1"/>
    <xf numFmtId="0" fontId="37" fillId="0" borderId="0" xfId="116"/>
    <xf numFmtId="0" fontId="37" fillId="0" borderId="0" xfId="116" applyFont="1"/>
    <xf numFmtId="10" fontId="119" fillId="0" borderId="0" xfId="116" applyNumberFormat="1" applyFont="1"/>
    <xf numFmtId="1" fontId="104" fillId="0" borderId="0" xfId="116" applyNumberFormat="1" applyFont="1" applyAlignment="1">
      <alignment horizontal="center"/>
    </xf>
    <xf numFmtId="0" fontId="104" fillId="0" borderId="0" xfId="116" quotePrefix="1" applyFont="1" applyAlignment="1">
      <alignment horizontal="left"/>
    </xf>
    <xf numFmtId="10" fontId="119" fillId="0" borderId="0" xfId="82" applyNumberFormat="1" applyFont="1" applyAlignment="1"/>
    <xf numFmtId="1" fontId="104" fillId="0" borderId="0" xfId="116" applyNumberFormat="1" applyFont="1"/>
    <xf numFmtId="40" fontId="104" fillId="0" borderId="0" xfId="82" applyNumberFormat="1" applyFont="1" applyAlignment="1"/>
    <xf numFmtId="38" fontId="119" fillId="0" borderId="0" xfId="82" applyNumberFormat="1" applyFont="1" applyAlignment="1"/>
    <xf numFmtId="41" fontId="105" fillId="0" borderId="0" xfId="82" applyNumberFormat="1" applyFont="1" applyAlignment="1"/>
    <xf numFmtId="41" fontId="104" fillId="0" borderId="0" xfId="82" applyNumberFormat="1" applyFont="1" applyAlignment="1"/>
    <xf numFmtId="0" fontId="104" fillId="0" borderId="0" xfId="116" applyFont="1" applyAlignment="1">
      <alignment horizontal="left" indent="2"/>
    </xf>
    <xf numFmtId="40" fontId="119" fillId="0" borderId="0" xfId="82" applyNumberFormat="1" applyFont="1" applyAlignment="1"/>
    <xf numFmtId="40" fontId="105" fillId="0" borderId="0" xfId="82" applyFont="1" applyAlignment="1">
      <alignment horizontal="center"/>
    </xf>
    <xf numFmtId="0" fontId="104" fillId="0" borderId="0" xfId="116" applyFont="1" applyAlignment="1">
      <alignment horizontal="centerContinuous"/>
    </xf>
    <xf numFmtId="0" fontId="104" fillId="0" borderId="31" xfId="116" applyFont="1" applyBorder="1"/>
    <xf numFmtId="41" fontId="104" fillId="0" borderId="0" xfId="116" applyNumberFormat="1" applyFont="1"/>
    <xf numFmtId="3" fontId="104" fillId="0" borderId="0" xfId="116" applyNumberFormat="1" applyFont="1"/>
    <xf numFmtId="0" fontId="65" fillId="0" borderId="0" xfId="116" applyNumberFormat="1" applyFont="1" applyAlignment="1"/>
    <xf numFmtId="41" fontId="105" fillId="0" borderId="0" xfId="116" applyNumberFormat="1" applyFont="1"/>
    <xf numFmtId="0" fontId="66" fillId="0" borderId="0" xfId="116" applyFont="1"/>
    <xf numFmtId="0" fontId="104" fillId="0" borderId="0" xfId="116" applyNumberFormat="1" applyFont="1" applyAlignment="1"/>
    <xf numFmtId="43" fontId="106" fillId="0" borderId="0" xfId="116" applyNumberFormat="1" applyFont="1" applyAlignment="1"/>
    <xf numFmtId="3" fontId="104" fillId="0" borderId="0" xfId="116" applyNumberFormat="1" applyFont="1" applyAlignment="1">
      <alignment horizontal="center"/>
    </xf>
    <xf numFmtId="9" fontId="104" fillId="0" borderId="0" xfId="116" applyNumberFormat="1" applyFont="1"/>
    <xf numFmtId="191" fontId="104" fillId="0" borderId="0" xfId="116" applyNumberFormat="1" applyFont="1"/>
    <xf numFmtId="177" fontId="115" fillId="0" borderId="0" xfId="116" applyNumberFormat="1" applyFont="1" applyAlignment="1">
      <alignment horizontal="center"/>
    </xf>
    <xf numFmtId="177" fontId="117" fillId="0" borderId="0" xfId="116" applyNumberFormat="1" applyFont="1" applyAlignment="1">
      <alignment horizontal="center"/>
    </xf>
    <xf numFmtId="0" fontId="120" fillId="0" borderId="0" xfId="116" applyFont="1"/>
    <xf numFmtId="0" fontId="104" fillId="0" borderId="0" xfId="116" applyFont="1" applyBorder="1" applyAlignment="1">
      <alignment horizontal="center"/>
    </xf>
    <xf numFmtId="0" fontId="114" fillId="0" borderId="0" xfId="116" applyFont="1"/>
    <xf numFmtId="0" fontId="106" fillId="0" borderId="0" xfId="116" applyFont="1" applyBorder="1"/>
    <xf numFmtId="0" fontId="106" fillId="0" borderId="0" xfId="116" applyFont="1" applyAlignment="1">
      <alignment horizontal="left"/>
    </xf>
    <xf numFmtId="0" fontId="106" fillId="0" borderId="31" xfId="116" applyFont="1" applyBorder="1"/>
    <xf numFmtId="0" fontId="39" fillId="0" borderId="0" xfId="116" applyFont="1" applyAlignment="1">
      <alignment horizontal="left"/>
    </xf>
    <xf numFmtId="177" fontId="114" fillId="0" borderId="0" xfId="116" applyNumberFormat="1" applyFont="1" applyAlignment="1">
      <alignment horizontal="left"/>
    </xf>
    <xf numFmtId="0" fontId="121" fillId="0" borderId="0" xfId="116" applyFont="1"/>
    <xf numFmtId="0" fontId="121" fillId="0" borderId="0" xfId="116" applyFont="1" applyAlignment="1">
      <alignment horizontal="left"/>
    </xf>
    <xf numFmtId="2" fontId="106" fillId="0" borderId="0" xfId="116" applyNumberFormat="1" applyFont="1"/>
    <xf numFmtId="176" fontId="104" fillId="0" borderId="0" xfId="116" applyNumberFormat="1" applyFont="1"/>
    <xf numFmtId="37" fontId="104" fillId="0" borderId="0" xfId="116" applyNumberFormat="1" applyFont="1" applyAlignment="1">
      <alignment horizontal="center"/>
    </xf>
    <xf numFmtId="0" fontId="120" fillId="0" borderId="0" xfId="116" applyFont="1" applyAlignment="1">
      <alignment horizontal="center"/>
    </xf>
    <xf numFmtId="10" fontId="104" fillId="0" borderId="15" xfId="116" applyNumberFormat="1" applyFont="1" applyBorder="1" applyAlignment="1">
      <alignment horizontal="center"/>
    </xf>
    <xf numFmtId="0" fontId="104" fillId="0" borderId="0" xfId="116" applyFont="1" applyAlignment="1">
      <alignment horizontal="right"/>
    </xf>
    <xf numFmtId="10" fontId="104" fillId="0" borderId="0" xfId="116" applyNumberFormat="1" applyFont="1" applyAlignment="1">
      <alignment horizontal="center"/>
    </xf>
    <xf numFmtId="37" fontId="104" fillId="0" borderId="0" xfId="116" applyNumberFormat="1" applyFont="1" applyAlignment="1">
      <alignment horizontal="left"/>
    </xf>
    <xf numFmtId="0" fontId="104" fillId="0" borderId="31" xfId="116" applyFont="1" applyBorder="1" applyAlignment="1">
      <alignment horizontal="center"/>
    </xf>
    <xf numFmtId="0" fontId="66" fillId="0" borderId="0" xfId="178" applyFont="1" applyFill="1" applyAlignment="1">
      <alignment horizontal="center" wrapText="1"/>
    </xf>
    <xf numFmtId="0" fontId="65" fillId="0" borderId="0" xfId="178" quotePrefix="1" applyFont="1" applyFill="1" applyAlignment="1">
      <alignment horizontal="center" wrapText="1"/>
    </xf>
    <xf numFmtId="0" fontId="103" fillId="0" borderId="0" xfId="178" applyFont="1" applyFill="1" applyAlignment="1">
      <alignment horizontal="center" wrapText="1"/>
    </xf>
    <xf numFmtId="42" fontId="65" fillId="0" borderId="0" xfId="0" applyNumberFormat="1" applyFont="1" applyFill="1"/>
    <xf numFmtId="10" fontId="65" fillId="0" borderId="0" xfId="0" applyNumberFormat="1" applyFont="1" applyFill="1" applyAlignment="1">
      <alignment horizontal="center"/>
    </xf>
    <xf numFmtId="0" fontId="65" fillId="0" borderId="0" xfId="0" applyFont="1" applyFill="1" applyBorder="1"/>
    <xf numFmtId="5" fontId="65" fillId="0" borderId="0" xfId="0" applyNumberFormat="1" applyFont="1" applyFill="1"/>
    <xf numFmtId="42" fontId="65" fillId="0" borderId="0" xfId="0" applyNumberFormat="1" applyFont="1" applyFill="1" applyBorder="1"/>
    <xf numFmtId="41" fontId="65" fillId="0" borderId="0" xfId="0" applyNumberFormat="1" applyFont="1" applyFill="1" applyBorder="1"/>
    <xf numFmtId="0" fontId="65" fillId="0" borderId="0" xfId="14" applyFont="1" applyFill="1"/>
    <xf numFmtId="41" fontId="65" fillId="0" borderId="9" xfId="0" applyNumberFormat="1" applyFont="1" applyFill="1" applyBorder="1"/>
    <xf numFmtId="10" fontId="65" fillId="0" borderId="9" xfId="0" applyNumberFormat="1" applyFont="1" applyFill="1" applyBorder="1"/>
    <xf numFmtId="4" fontId="66" fillId="0" borderId="0" xfId="2" applyNumberFormat="1" applyFont="1" applyFill="1" applyBorder="1" applyAlignment="1"/>
    <xf numFmtId="42" fontId="65" fillId="0" borderId="14" xfId="0" applyNumberFormat="1" applyFont="1" applyFill="1" applyBorder="1"/>
    <xf numFmtId="10" fontId="65" fillId="0" borderId="14" xfId="0" applyNumberFormat="1" applyFont="1" applyFill="1" applyBorder="1"/>
    <xf numFmtId="42" fontId="65" fillId="0" borderId="0" xfId="0" applyNumberFormat="1" applyFont="1" applyFill="1" applyAlignment="1"/>
    <xf numFmtId="0" fontId="65" fillId="0" borderId="0" xfId="0" applyFont="1" applyFill="1" applyAlignment="1"/>
    <xf numFmtId="37" fontId="65" fillId="0" borderId="0" xfId="0" applyNumberFormat="1" applyFont="1" applyFill="1"/>
    <xf numFmtId="39" fontId="65" fillId="0" borderId="0" xfId="0" applyNumberFormat="1" applyFont="1" applyFill="1"/>
    <xf numFmtId="42" fontId="65" fillId="0" borderId="15" xfId="0" applyNumberFormat="1" applyFont="1" applyFill="1" applyBorder="1"/>
    <xf numFmtId="42" fontId="65" fillId="0" borderId="7" xfId="0" applyNumberFormat="1" applyFont="1" applyFill="1" applyBorder="1"/>
    <xf numFmtId="43" fontId="42" fillId="0" borderId="0" xfId="17" applyNumberFormat="1" applyFont="1" applyFill="1" applyBorder="1" applyAlignment="1">
      <alignment horizontal="center"/>
    </xf>
    <xf numFmtId="0" fontId="65" fillId="0" borderId="0" xfId="0" applyFont="1" applyFill="1" applyBorder="1" applyAlignment="1">
      <alignment horizontal="right"/>
    </xf>
    <xf numFmtId="10" fontId="42" fillId="0" borderId="0" xfId="17" applyNumberFormat="1" applyFont="1" applyFill="1" applyBorder="1"/>
    <xf numFmtId="43" fontId="67" fillId="0" borderId="7" xfId="0" applyNumberFormat="1" applyFont="1" applyFill="1" applyBorder="1"/>
    <xf numFmtId="0" fontId="69" fillId="0" borderId="0" xfId="0" applyFont="1" applyFill="1"/>
    <xf numFmtId="43" fontId="67" fillId="0" borderId="15" xfId="0" applyNumberFormat="1" applyFont="1" applyFill="1" applyBorder="1"/>
    <xf numFmtId="39" fontId="20" fillId="0" borderId="6" xfId="17" applyNumberFormat="1" applyFont="1" applyFill="1" applyBorder="1" applyAlignment="1">
      <alignment horizontal="left"/>
    </xf>
    <xf numFmtId="0" fontId="20" fillId="0" borderId="30" xfId="17" applyNumberFormat="1" applyFont="1" applyFill="1" applyBorder="1" applyAlignment="1">
      <alignment horizontal="center" wrapText="1"/>
    </xf>
    <xf numFmtId="39" fontId="29" fillId="0" borderId="0" xfId="17" applyNumberFormat="1" applyFont="1" applyFill="1" applyBorder="1" applyAlignment="1">
      <alignment horizontal="left"/>
    </xf>
    <xf numFmtId="39" fontId="29" fillId="0" borderId="0" xfId="17" applyNumberFormat="1" applyFont="1" applyFill="1" applyBorder="1" applyAlignment="1">
      <alignment horizontal="center" wrapText="1"/>
    </xf>
    <xf numFmtId="188" fontId="21" fillId="0" borderId="0" xfId="17" applyNumberFormat="1" applyFont="1" applyFill="1" applyBorder="1" applyAlignment="1">
      <alignment horizontal="left"/>
    </xf>
    <xf numFmtId="43" fontId="21" fillId="0" borderId="0" xfId="0" applyNumberFormat="1" applyFont="1" applyFill="1" applyAlignment="1">
      <alignment horizontal="left"/>
    </xf>
    <xf numFmtId="43" fontId="21" fillId="0" borderId="0" xfId="17" quotePrefix="1" applyNumberFormat="1" applyFont="1" applyFill="1" applyBorder="1" applyAlignment="1">
      <alignment horizontal="left"/>
    </xf>
    <xf numFmtId="188" fontId="29" fillId="0" borderId="0" xfId="17" applyNumberFormat="1" applyFont="1" applyFill="1" applyBorder="1" applyAlignment="1">
      <alignment horizontal="left"/>
    </xf>
    <xf numFmtId="188" fontId="20" fillId="0" borderId="0" xfId="17" applyNumberFormat="1" applyFont="1" applyFill="1" applyBorder="1" applyAlignment="1">
      <alignment horizontal="left"/>
    </xf>
    <xf numFmtId="39" fontId="20" fillId="0" borderId="0" xfId="17" applyNumberFormat="1" applyFont="1" applyFill="1" applyBorder="1" applyAlignment="1">
      <alignment horizontal="left" wrapText="1"/>
    </xf>
    <xf numFmtId="0" fontId="20" fillId="0" borderId="0" xfId="0" applyFont="1" applyFill="1" applyAlignment="1">
      <alignment horizontal="left"/>
    </xf>
    <xf numFmtId="188" fontId="21" fillId="0" borderId="0" xfId="0" applyNumberFormat="1" applyFont="1" applyFill="1" applyAlignment="1">
      <alignment horizontal="left"/>
    </xf>
    <xf numFmtId="43" fontId="21" fillId="0" borderId="0" xfId="0" applyNumberFormat="1" applyFont="1" applyFill="1"/>
    <xf numFmtId="188" fontId="29" fillId="0" borderId="0" xfId="0" applyNumberFormat="1" applyFont="1" applyFill="1" applyAlignment="1">
      <alignment horizontal="left"/>
    </xf>
    <xf numFmtId="43" fontId="21" fillId="0" borderId="0" xfId="0" applyNumberFormat="1" applyFont="1" applyFill="1" applyBorder="1"/>
    <xf numFmtId="0" fontId="21" fillId="0" borderId="0" xfId="0" quotePrefix="1" applyNumberFormat="1" applyFont="1" applyFill="1" applyAlignment="1">
      <alignment horizontal="center"/>
    </xf>
    <xf numFmtId="0" fontId="21" fillId="0" borderId="0" xfId="0" quotePrefix="1" applyFont="1" applyFill="1"/>
    <xf numFmtId="0" fontId="29" fillId="0" borderId="0" xfId="0" applyFont="1" applyFill="1" applyAlignment="1">
      <alignment horizontal="left"/>
    </xf>
    <xf numFmtId="182" fontId="21" fillId="0" borderId="0" xfId="17" applyNumberFormat="1" applyFont="1" applyFill="1" applyAlignment="1">
      <alignment horizontal="center"/>
    </xf>
    <xf numFmtId="39" fontId="21" fillId="0" borderId="5" xfId="17" quotePrefix="1" applyNumberFormat="1" applyFont="1" applyFill="1" applyBorder="1" applyAlignment="1">
      <alignment horizontal="center"/>
    </xf>
    <xf numFmtId="0" fontId="20" fillId="0" borderId="0" xfId="17" applyFont="1" applyFill="1" applyAlignment="1">
      <alignment horizontal="center"/>
    </xf>
    <xf numFmtId="0" fontId="20" fillId="0" borderId="0" xfId="17" applyFont="1" applyFill="1"/>
    <xf numFmtId="0" fontId="27" fillId="0" borderId="0" xfId="17" applyFont="1" applyFill="1"/>
    <xf numFmtId="0" fontId="29" fillId="0" borderId="0" xfId="17" applyNumberFormat="1" applyFont="1" applyFill="1" applyAlignment="1">
      <alignment horizontal="center"/>
    </xf>
    <xf numFmtId="0" fontId="29" fillId="0" borderId="0" xfId="17" applyFont="1" applyFill="1"/>
    <xf numFmtId="0" fontId="21" fillId="0" borderId="0" xfId="17" applyFont="1" applyFill="1" applyAlignment="1">
      <alignment horizontal="right"/>
    </xf>
    <xf numFmtId="37" fontId="20" fillId="0" borderId="0" xfId="17" applyNumberFormat="1" applyFont="1" applyFill="1" applyAlignment="1">
      <alignment horizontal="right"/>
    </xf>
    <xf numFmtId="0" fontId="27" fillId="0" borderId="0" xfId="17" applyFont="1" applyFill="1" applyAlignment="1">
      <alignment horizontal="center"/>
    </xf>
    <xf numFmtId="0" fontId="27" fillId="0" borderId="0" xfId="17" applyFont="1" applyFill="1" applyAlignment="1">
      <alignment horizontal="left"/>
    </xf>
    <xf numFmtId="0" fontId="21" fillId="0" borderId="0" xfId="17" quotePrefix="1" applyFont="1" applyFill="1" applyAlignment="1">
      <alignment horizontal="center"/>
    </xf>
    <xf numFmtId="0" fontId="21" fillId="0" borderId="0" xfId="17" quotePrefix="1" applyFont="1" applyFill="1"/>
    <xf numFmtId="43" fontId="21" fillId="0" borderId="0" xfId="17" applyNumberFormat="1" applyFont="1" applyFill="1" applyBorder="1" applyAlignment="1">
      <alignment horizontal="right"/>
    </xf>
    <xf numFmtId="43" fontId="20" fillId="0" borderId="0" xfId="17" applyNumberFormat="1" applyFont="1" applyFill="1" applyBorder="1" applyAlignment="1">
      <alignment horizontal="right"/>
    </xf>
    <xf numFmtId="37" fontId="21" fillId="0" borderId="0" xfId="17" applyNumberFormat="1" applyFont="1" applyFill="1" applyBorder="1" applyAlignment="1">
      <alignment horizontal="right"/>
    </xf>
    <xf numFmtId="0" fontId="21" fillId="0" borderId="0" xfId="17" applyFont="1" applyFill="1" applyBorder="1" applyAlignment="1">
      <alignment horizontal="center"/>
    </xf>
    <xf numFmtId="0" fontId="21" fillId="0" borderId="0" xfId="17" applyFont="1" applyFill="1" applyBorder="1"/>
    <xf numFmtId="0" fontId="20" fillId="0" borderId="0" xfId="17" applyFont="1" applyFill="1" applyAlignment="1">
      <alignment horizontal="right"/>
    </xf>
    <xf numFmtId="43" fontId="20" fillId="0" borderId="14" xfId="17" applyNumberFormat="1" applyFont="1" applyFill="1" applyBorder="1" applyAlignment="1">
      <alignment horizontal="right"/>
    </xf>
    <xf numFmtId="39" fontId="58" fillId="0" borderId="0" xfId="17" applyNumberFormat="1" applyFont="1" applyFill="1" applyBorder="1" applyAlignment="1">
      <alignment horizontal="center" wrapText="1"/>
    </xf>
    <xf numFmtId="39" fontId="58" fillId="0" borderId="0" xfId="17" applyNumberFormat="1" applyFont="1" applyFill="1" applyBorder="1" applyAlignment="1">
      <alignment wrapText="1"/>
    </xf>
    <xf numFmtId="37" fontId="58" fillId="0" borderId="0" xfId="17" applyNumberFormat="1" applyFont="1" applyFill="1" applyAlignment="1">
      <alignment horizontal="right"/>
    </xf>
    <xf numFmtId="0" fontId="58" fillId="0" borderId="0" xfId="17" applyFont="1" applyFill="1"/>
    <xf numFmtId="0" fontId="59" fillId="0" borderId="0" xfId="17" applyFont="1" applyFill="1"/>
    <xf numFmtId="39" fontId="58" fillId="0" borderId="0" xfId="17" applyNumberFormat="1" applyFont="1" applyFill="1" applyBorder="1" applyAlignment="1">
      <alignment horizontal="right" wrapText="1"/>
    </xf>
    <xf numFmtId="0" fontId="29" fillId="0" borderId="0" xfId="17" applyFont="1" applyFill="1" applyAlignment="1">
      <alignment horizontal="center"/>
    </xf>
    <xf numFmtId="0" fontId="21" fillId="0" borderId="0" xfId="17" applyFont="1" applyFill="1" applyBorder="1" applyAlignment="1">
      <alignment horizontal="right"/>
    </xf>
    <xf numFmtId="39" fontId="58" fillId="0" borderId="17" xfId="17" applyNumberFormat="1" applyFont="1" applyFill="1" applyBorder="1" applyAlignment="1">
      <alignment wrapText="1"/>
    </xf>
    <xf numFmtId="43" fontId="58" fillId="0" borderId="17" xfId="17" applyNumberFormat="1" applyFont="1" applyFill="1" applyBorder="1" applyAlignment="1">
      <alignment horizontal="right"/>
    </xf>
    <xf numFmtId="0" fontId="58" fillId="0" borderId="0" xfId="17" applyFont="1" applyFill="1" applyAlignment="1">
      <alignment horizontal="right"/>
    </xf>
    <xf numFmtId="0" fontId="58" fillId="0" borderId="0" xfId="17" applyFont="1" applyFill="1" applyBorder="1"/>
    <xf numFmtId="41" fontId="58" fillId="0" borderId="0" xfId="17" applyNumberFormat="1" applyFont="1" applyFill="1" applyAlignment="1">
      <alignment horizontal="right"/>
    </xf>
    <xf numFmtId="0" fontId="60" fillId="0" borderId="0" xfId="17" applyFont="1" applyFill="1" applyAlignment="1">
      <alignment horizontal="centerContinuous"/>
    </xf>
    <xf numFmtId="37" fontId="60" fillId="0" borderId="0" xfId="17" applyNumberFormat="1" applyFont="1" applyFill="1" applyAlignment="1">
      <alignment horizontal="centerContinuous"/>
    </xf>
    <xf numFmtId="37" fontId="21" fillId="0" borderId="0" xfId="17" applyNumberFormat="1" applyFont="1" applyFill="1"/>
    <xf numFmtId="39" fontId="20" fillId="0" borderId="6" xfId="17" applyNumberFormat="1" applyFont="1" applyFill="1" applyBorder="1" applyAlignment="1">
      <alignment horizontal="center"/>
    </xf>
    <xf numFmtId="0" fontId="20" fillId="0" borderId="31" xfId="17" applyNumberFormat="1" applyFont="1" applyFill="1" applyBorder="1" applyAlignment="1">
      <alignment horizontal="center" wrapText="1"/>
    </xf>
    <xf numFmtId="39" fontId="21" fillId="0" borderId="31" xfId="17" applyNumberFormat="1" applyFont="1" applyFill="1" applyBorder="1" applyAlignment="1">
      <alignment wrapText="1"/>
    </xf>
    <xf numFmtId="39" fontId="21" fillId="0" borderId="31" xfId="17" applyNumberFormat="1" applyFont="1" applyFill="1" applyBorder="1"/>
    <xf numFmtId="0" fontId="58" fillId="0" borderId="0" xfId="17" applyNumberFormat="1" applyFont="1" applyFill="1" applyBorder="1" applyAlignment="1">
      <alignment horizontal="center" wrapText="1"/>
    </xf>
    <xf numFmtId="39" fontId="58" fillId="0" borderId="0" xfId="17" applyNumberFormat="1" applyFont="1" applyFill="1" applyBorder="1" applyAlignment="1"/>
    <xf numFmtId="39" fontId="21" fillId="0" borderId="20" xfId="17" applyNumberFormat="1" applyFont="1" applyFill="1" applyBorder="1" applyAlignment="1">
      <alignment wrapText="1"/>
    </xf>
    <xf numFmtId="39" fontId="58" fillId="0" borderId="17" xfId="17" applyNumberFormat="1" applyFont="1" applyFill="1" applyBorder="1" applyAlignment="1">
      <alignment horizontal="left"/>
    </xf>
    <xf numFmtId="39" fontId="21" fillId="0" borderId="0" xfId="17" applyNumberFormat="1" applyFont="1" applyFill="1" applyAlignment="1">
      <alignment horizontal="center"/>
    </xf>
    <xf numFmtId="39" fontId="58" fillId="0" borderId="0" xfId="17" applyNumberFormat="1" applyFont="1" applyFill="1" applyBorder="1" applyAlignment="1">
      <alignment horizontal="center"/>
    </xf>
    <xf numFmtId="0" fontId="65" fillId="0" borderId="57" xfId="0" applyFont="1" applyFill="1" applyBorder="1" applyAlignment="1">
      <alignment horizontal="center"/>
    </xf>
    <xf numFmtId="0" fontId="65" fillId="0" borderId="57" xfId="0" applyFont="1" applyFill="1" applyBorder="1" applyAlignment="1">
      <alignment horizontal="center" wrapText="1"/>
    </xf>
    <xf numFmtId="0" fontId="65" fillId="0" borderId="0" xfId="0" applyFont="1" applyFill="1" applyAlignment="1">
      <alignment horizontal="center" wrapText="1"/>
    </xf>
    <xf numFmtId="10" fontId="65" fillId="0" borderId="0" xfId="25" applyNumberFormat="1" applyFont="1" applyFill="1"/>
    <xf numFmtId="0" fontId="33" fillId="0" borderId="36" xfId="0" applyFont="1" applyFill="1" applyBorder="1" applyAlignment="1">
      <alignment horizontal="center"/>
    </xf>
    <xf numFmtId="0" fontId="33" fillId="0" borderId="36" xfId="0" applyFont="1" applyFill="1" applyBorder="1" applyAlignment="1">
      <alignment horizontal="center" wrapText="1"/>
    </xf>
    <xf numFmtId="0" fontId="33" fillId="0" borderId="0" xfId="0" applyFont="1" applyFill="1" applyBorder="1" applyAlignment="1">
      <alignment horizontal="center"/>
    </xf>
    <xf numFmtId="0" fontId="33" fillId="0" borderId="0" xfId="0" applyFont="1" applyFill="1" applyBorder="1" applyAlignment="1">
      <alignment horizontal="center" wrapText="1"/>
    </xf>
    <xf numFmtId="0" fontId="66" fillId="0" borderId="0" xfId="0" applyFont="1" applyFill="1" applyAlignment="1">
      <alignment horizontal="right"/>
    </xf>
    <xf numFmtId="42" fontId="66" fillId="0" borderId="0" xfId="0" applyNumberFormat="1" applyFont="1" applyFill="1"/>
    <xf numFmtId="0" fontId="33" fillId="0" borderId="3" xfId="0" applyFont="1" applyFill="1" applyBorder="1" applyAlignment="1">
      <alignment horizontal="center"/>
    </xf>
    <xf numFmtId="0" fontId="65" fillId="0" borderId="3" xfId="0" applyFont="1" applyFill="1" applyBorder="1" applyAlignment="1">
      <alignment horizontal="center"/>
    </xf>
    <xf numFmtId="0" fontId="65" fillId="0" borderId="3" xfId="0" applyFont="1" applyFill="1" applyBorder="1" applyAlignment="1">
      <alignment horizontal="center" wrapText="1"/>
    </xf>
    <xf numFmtId="0" fontId="65" fillId="0" borderId="3" xfId="0" quotePrefix="1" applyFont="1" applyFill="1" applyBorder="1" applyAlignment="1">
      <alignment horizontal="center" wrapText="1"/>
    </xf>
    <xf numFmtId="42" fontId="65" fillId="0" borderId="3" xfId="7" applyFont="1" applyFill="1" applyBorder="1" applyAlignment="1"/>
    <xf numFmtId="0" fontId="65" fillId="0" borderId="0" xfId="0" applyFont="1" applyFill="1" applyBorder="1" applyAlignment="1">
      <alignment horizontal="center"/>
    </xf>
    <xf numFmtId="0" fontId="65" fillId="0" borderId="0" xfId="0" applyFont="1" applyFill="1" applyBorder="1" applyAlignment="1">
      <alignment horizontal="center" wrapText="1"/>
    </xf>
    <xf numFmtId="0" fontId="65" fillId="0" borderId="0" xfId="0" quotePrefix="1" applyFont="1" applyFill="1" applyBorder="1" applyAlignment="1">
      <alignment horizontal="center" wrapText="1"/>
    </xf>
    <xf numFmtId="42" fontId="65" fillId="0" borderId="0" xfId="7" applyFont="1" applyFill="1" applyBorder="1" applyAlignment="1"/>
    <xf numFmtId="0" fontId="70" fillId="0" borderId="0" xfId="0" applyFont="1" applyFill="1" applyAlignment="1">
      <alignment horizontal="left" indent="1"/>
    </xf>
    <xf numFmtId="43" fontId="86" fillId="0" borderId="0" xfId="0" applyNumberFormat="1" applyFont="1" applyFill="1" applyBorder="1"/>
    <xf numFmtId="0" fontId="23" fillId="0" borderId="0" xfId="0" applyFont="1" applyFill="1"/>
    <xf numFmtId="0" fontId="42" fillId="0" borderId="0" xfId="17" applyNumberFormat="1" applyFont="1" applyFill="1" applyBorder="1" applyAlignment="1">
      <alignment horizontal="right"/>
    </xf>
    <xf numFmtId="0" fontId="42" fillId="0" borderId="0" xfId="17" applyNumberFormat="1" applyFont="1" applyFill="1" applyBorder="1"/>
    <xf numFmtId="0" fontId="21" fillId="0" borderId="0" xfId="5" applyNumberFormat="1" applyFont="1" applyFill="1" applyBorder="1" applyAlignment="1">
      <alignment horizontal="center"/>
    </xf>
    <xf numFmtId="0" fontId="21" fillId="0" borderId="0" xfId="5" applyNumberFormat="1" applyFont="1" applyFill="1" applyBorder="1" applyAlignment="1">
      <alignment horizontal="center" wrapText="1"/>
    </xf>
    <xf numFmtId="0" fontId="3" fillId="0" borderId="0" xfId="17" applyFont="1" applyFill="1"/>
    <xf numFmtId="0" fontId="21" fillId="0" borderId="0" xfId="17" applyNumberFormat="1" applyFont="1" applyFill="1" applyAlignment="1">
      <alignment horizontal="right"/>
    </xf>
    <xf numFmtId="0" fontId="3" fillId="0" borderId="0" xfId="17" applyFont="1" applyFill="1" applyAlignment="1">
      <alignment horizontal="left"/>
    </xf>
    <xf numFmtId="168" fontId="21" fillId="0" borderId="0" xfId="17" applyNumberFormat="1" applyFont="1" applyFill="1" applyBorder="1"/>
    <xf numFmtId="168" fontId="21" fillId="0" borderId="0" xfId="17" applyNumberFormat="1" applyFont="1" applyFill="1" applyBorder="1" applyAlignment="1">
      <alignment horizontal="center" vertical="center" wrapText="1"/>
    </xf>
    <xf numFmtId="0" fontId="65" fillId="0" borderId="56" xfId="0" applyFont="1" applyFill="1" applyBorder="1" applyAlignment="1">
      <alignment horizontal="justify"/>
    </xf>
    <xf numFmtId="0" fontId="42" fillId="0" borderId="24" xfId="0" applyFont="1" applyFill="1" applyBorder="1" applyAlignment="1">
      <alignment horizontal="justify"/>
    </xf>
    <xf numFmtId="0" fontId="42" fillId="0" borderId="26" xfId="0" applyFont="1" applyFill="1" applyBorder="1" applyAlignment="1">
      <alignment horizontal="justify"/>
    </xf>
    <xf numFmtId="0" fontId="123" fillId="0" borderId="0" xfId="0" applyFont="1" applyFill="1" applyBorder="1" applyAlignment="1">
      <alignment horizontal="left"/>
    </xf>
    <xf numFmtId="0" fontId="86" fillId="0" borderId="0" xfId="0" applyFont="1" applyFill="1" applyBorder="1" applyAlignment="1">
      <alignment horizontal="center"/>
    </xf>
    <xf numFmtId="43" fontId="23" fillId="0" borderId="0" xfId="0" applyNumberFormat="1" applyFont="1" applyFill="1"/>
    <xf numFmtId="0" fontId="86" fillId="0" borderId="9" xfId="0" applyFont="1" applyFill="1" applyBorder="1" applyAlignment="1">
      <alignment horizontal="center"/>
    </xf>
    <xf numFmtId="0" fontId="23" fillId="0" borderId="9" xfId="0" applyFont="1" applyFill="1" applyBorder="1"/>
    <xf numFmtId="43" fontId="23" fillId="0" borderId="9" xfId="0" applyNumberFormat="1" applyFont="1" applyFill="1" applyBorder="1"/>
    <xf numFmtId="43" fontId="23" fillId="0" borderId="7" xfId="0" applyNumberFormat="1" applyFont="1" applyFill="1" applyBorder="1"/>
    <xf numFmtId="43" fontId="23" fillId="0" borderId="0" xfId="0" applyNumberFormat="1" applyFont="1" applyFill="1" applyBorder="1"/>
    <xf numFmtId="0" fontId="23" fillId="0" borderId="0" xfId="0" applyFont="1" applyFill="1" applyAlignment="1">
      <alignment horizontal="left"/>
    </xf>
    <xf numFmtId="0" fontId="123" fillId="0" borderId="0" xfId="0" applyFont="1" applyFill="1" applyBorder="1"/>
    <xf numFmtId="0" fontId="123" fillId="0" borderId="45" xfId="0" applyFont="1" applyFill="1" applyBorder="1" applyAlignment="1">
      <alignment horizontal="center"/>
    </xf>
    <xf numFmtId="0" fontId="123" fillId="0" borderId="44" xfId="0" applyFont="1" applyFill="1" applyBorder="1"/>
    <xf numFmtId="17" fontId="123" fillId="0" borderId="44" xfId="0" applyNumberFormat="1" applyFont="1" applyFill="1" applyBorder="1" applyAlignment="1">
      <alignment horizontal="center"/>
    </xf>
    <xf numFmtId="17" fontId="123" fillId="0" borderId="0" xfId="0" applyNumberFormat="1" applyFont="1" applyFill="1" applyBorder="1" applyAlignment="1">
      <alignment horizontal="center"/>
    </xf>
    <xf numFmtId="43" fontId="123" fillId="0" borderId="0" xfId="0" applyNumberFormat="1" applyFont="1" applyFill="1" applyBorder="1" applyAlignment="1">
      <alignment horizontal="center"/>
    </xf>
    <xf numFmtId="43" fontId="124" fillId="0" borderId="0" xfId="0" applyNumberFormat="1" applyFont="1" applyFill="1" applyBorder="1"/>
    <xf numFmtId="43" fontId="123" fillId="0" borderId="45" xfId="0" applyNumberFormat="1" applyFont="1" applyFill="1" applyBorder="1"/>
    <xf numFmtId="0" fontId="42" fillId="0" borderId="0" xfId="0" applyFont="1" applyFill="1" applyAlignment="1">
      <alignment wrapText="1"/>
    </xf>
    <xf numFmtId="0" fontId="104" fillId="0" borderId="0" xfId="116" applyFont="1" applyAlignment="1">
      <alignment horizontal="center"/>
    </xf>
    <xf numFmtId="0" fontId="32" fillId="0" borderId="0" xfId="0" applyFont="1" applyBorder="1" applyAlignment="1">
      <alignment horizontal="center"/>
    </xf>
    <xf numFmtId="0" fontId="13" fillId="0" borderId="0" xfId="0" applyFont="1" applyBorder="1" applyAlignment="1">
      <alignment horizontal="center"/>
    </xf>
    <xf numFmtId="0" fontId="41" fillId="0" borderId="0" xfId="0" quotePrefix="1" applyFont="1" applyAlignment="1">
      <alignment horizontal="justify" wrapText="1"/>
    </xf>
    <xf numFmtId="0" fontId="42" fillId="0" borderId="0" xfId="0" applyFont="1" applyAlignment="1">
      <alignment horizontal="justify" wrapText="1"/>
    </xf>
    <xf numFmtId="0" fontId="66" fillId="0" borderId="0" xfId="0" applyFont="1" applyAlignment="1">
      <alignment horizontal="justify" wrapText="1"/>
    </xf>
    <xf numFmtId="0" fontId="65" fillId="0" borderId="0" xfId="0" applyFont="1" applyAlignment="1">
      <alignment horizontal="justify" wrapText="1"/>
    </xf>
    <xf numFmtId="0" fontId="41" fillId="0" borderId="0" xfId="0" quotePrefix="1" applyFont="1" applyFill="1" applyAlignment="1" applyProtection="1">
      <alignment horizontal="left" wrapText="1"/>
    </xf>
    <xf numFmtId="0" fontId="41" fillId="0" borderId="0" xfId="0" applyFont="1" applyFill="1" applyAlignment="1" applyProtection="1">
      <alignment horizontal="justify" wrapText="1"/>
    </xf>
    <xf numFmtId="0" fontId="66" fillId="0" borderId="0" xfId="0" applyFont="1" applyBorder="1" applyAlignment="1">
      <alignment horizontal="justify" wrapText="1"/>
    </xf>
    <xf numFmtId="0" fontId="65" fillId="0" borderId="0" xfId="0" applyFont="1" applyBorder="1" applyAlignment="1">
      <alignment horizontal="justify" wrapText="1"/>
    </xf>
    <xf numFmtId="0" fontId="41" fillId="0" borderId="0" xfId="0" quotePrefix="1" applyFont="1" applyFill="1" applyBorder="1" applyAlignment="1">
      <alignment horizontal="left" wrapText="1"/>
    </xf>
    <xf numFmtId="0" fontId="41" fillId="0" borderId="0" xfId="0" quotePrefix="1" applyFont="1" applyFill="1" applyAlignment="1">
      <alignment horizontal="justify" wrapText="1"/>
    </xf>
    <xf numFmtId="0" fontId="42" fillId="0" borderId="0" xfId="0" applyFont="1" applyFill="1" applyAlignment="1">
      <alignment horizontal="justify" wrapText="1"/>
    </xf>
    <xf numFmtId="0" fontId="41" fillId="0" borderId="0" xfId="0" applyFont="1" applyFill="1" applyAlignment="1">
      <alignment wrapText="1"/>
    </xf>
    <xf numFmtId="0" fontId="42" fillId="0" borderId="0" xfId="0" applyFont="1" applyFill="1" applyAlignment="1">
      <alignment wrapText="1"/>
    </xf>
    <xf numFmtId="0" fontId="41" fillId="0" borderId="0" xfId="0" applyFont="1" applyAlignment="1">
      <alignment horizontal="justify" wrapText="1"/>
    </xf>
    <xf numFmtId="0" fontId="41" fillId="0" borderId="0" xfId="0" quotePrefix="1" applyFont="1" applyAlignment="1">
      <alignment horizontal="left" wrapText="1"/>
    </xf>
    <xf numFmtId="0" fontId="41" fillId="0" borderId="0" xfId="0" applyFont="1" applyAlignment="1">
      <alignment wrapText="1"/>
    </xf>
    <xf numFmtId="0" fontId="42" fillId="0" borderId="0" xfId="0" applyFont="1" applyAlignment="1">
      <alignment wrapText="1"/>
    </xf>
    <xf numFmtId="0" fontId="41" fillId="0" borderId="0" xfId="0" applyFont="1" applyAlignment="1">
      <alignment horizontal="center"/>
    </xf>
    <xf numFmtId="41" fontId="41" fillId="0" borderId="31" xfId="2" applyFont="1" applyBorder="1" applyAlignment="1">
      <alignment horizontal="center"/>
    </xf>
    <xf numFmtId="43" fontId="65" fillId="0" borderId="0" xfId="0" quotePrefix="1" applyNumberFormat="1" applyFont="1" applyBorder="1" applyAlignment="1">
      <alignment horizontal="left" vertical="top" wrapText="1" indent="2"/>
    </xf>
    <xf numFmtId="0" fontId="0" fillId="0" borderId="0" xfId="0" applyBorder="1" applyAlignment="1">
      <alignment horizontal="left" wrapText="1" indent="2"/>
    </xf>
    <xf numFmtId="43" fontId="65" fillId="0" borderId="0" xfId="0" quotePrefix="1" applyNumberFormat="1" applyFont="1" applyBorder="1" applyAlignment="1">
      <alignment horizontal="left" wrapText="1" indent="2"/>
    </xf>
    <xf numFmtId="0" fontId="66" fillId="0" borderId="0" xfId="0" applyFont="1" applyAlignment="1">
      <alignment wrapText="1"/>
    </xf>
    <xf numFmtId="0" fontId="65" fillId="0" borderId="0" xfId="0" applyFont="1" applyAlignment="1">
      <alignment wrapText="1"/>
    </xf>
    <xf numFmtId="0" fontId="55" fillId="0" borderId="0" xfId="0" applyFont="1" applyFill="1" applyAlignment="1">
      <alignment wrapText="1"/>
    </xf>
    <xf numFmtId="0" fontId="41" fillId="0" borderId="0" xfId="15" applyFont="1" applyFill="1" applyBorder="1" applyAlignment="1">
      <alignment horizontal="left" wrapText="1"/>
    </xf>
    <xf numFmtId="0" fontId="41" fillId="0" borderId="0" xfId="0" quotePrefix="1" applyFont="1" applyFill="1" applyAlignment="1">
      <alignment horizontal="left" wrapText="1"/>
    </xf>
    <xf numFmtId="0" fontId="66" fillId="0" borderId="0" xfId="0" quotePrefix="1" applyFont="1" applyAlignment="1">
      <alignment horizontal="left" wrapText="1"/>
    </xf>
    <xf numFmtId="0" fontId="77" fillId="0" borderId="0" xfId="0" applyFont="1" applyAlignment="1">
      <alignment horizontal="center"/>
    </xf>
    <xf numFmtId="0" fontId="65" fillId="0" borderId="0" xfId="0" applyFont="1" applyAlignment="1"/>
    <xf numFmtId="0" fontId="65" fillId="0" borderId="0" xfId="0" applyFont="1" applyAlignment="1">
      <alignment horizontal="left" wrapText="1"/>
    </xf>
    <xf numFmtId="0" fontId="65" fillId="0" borderId="31" xfId="306" applyFont="1" applyFill="1" applyBorder="1" applyAlignment="1">
      <alignment horizontal="center"/>
    </xf>
    <xf numFmtId="0" fontId="65" fillId="0" borderId="0" xfId="306" applyFont="1" applyFill="1" applyAlignment="1">
      <alignment horizontal="center"/>
    </xf>
    <xf numFmtId="10" fontId="65" fillId="0" borderId="31" xfId="35" applyNumberFormat="1" applyFont="1" applyFill="1" applyBorder="1" applyAlignment="1">
      <alignment horizontal="center"/>
    </xf>
    <xf numFmtId="176" fontId="65" fillId="0" borderId="20" xfId="306" applyNumberFormat="1" applyFont="1" applyFill="1" applyBorder="1" applyAlignment="1">
      <alignment horizontal="center"/>
    </xf>
    <xf numFmtId="176" fontId="65" fillId="0" borderId="31" xfId="306" applyNumberFormat="1" applyFont="1" applyFill="1" applyBorder="1" applyAlignment="1">
      <alignment horizontal="center"/>
    </xf>
    <xf numFmtId="0" fontId="42" fillId="0" borderId="0" xfId="0" applyFont="1" applyFill="1" applyAlignment="1">
      <alignment horizontal="left" wrapText="1" indent="1"/>
    </xf>
    <xf numFmtId="0" fontId="41" fillId="0" borderId="0" xfId="0" applyFont="1" applyAlignment="1">
      <alignment horizontal="left" wrapText="1"/>
    </xf>
    <xf numFmtId="0" fontId="62" fillId="0" borderId="0" xfId="0" quotePrefix="1" applyFont="1" applyFill="1" applyAlignment="1">
      <alignment wrapText="1"/>
    </xf>
    <xf numFmtId="42" fontId="42" fillId="0" borderId="0" xfId="7" applyFont="1" applyAlignment="1">
      <alignment horizontal="center"/>
    </xf>
    <xf numFmtId="0" fontId="62" fillId="0" borderId="0" xfId="0" quotePrefix="1" applyFont="1" applyAlignment="1">
      <alignment wrapText="1"/>
    </xf>
    <xf numFmtId="0" fontId="0" fillId="0" borderId="0" xfId="0" applyFont="1" applyAlignment="1">
      <alignment wrapText="1"/>
    </xf>
    <xf numFmtId="0" fontId="41" fillId="0" borderId="0" xfId="0" quotePrefix="1" applyFont="1" applyAlignment="1">
      <alignment wrapText="1"/>
    </xf>
    <xf numFmtId="0" fontId="42" fillId="0" borderId="0" xfId="0" applyFont="1" applyAlignment="1"/>
    <xf numFmtId="41" fontId="77" fillId="0" borderId="10" xfId="2" quotePrefix="1" applyNumberFormat="1" applyFont="1" applyBorder="1" applyAlignment="1">
      <alignment horizontal="center"/>
    </xf>
    <xf numFmtId="0" fontId="66" fillId="0" borderId="0" xfId="0" applyFont="1" applyAlignment="1">
      <alignment horizontal="left" wrapText="1"/>
    </xf>
    <xf numFmtId="0" fontId="42" fillId="0" borderId="0" xfId="0" applyFont="1" applyAlignment="1">
      <alignment horizontal="left" vertical="top" wrapText="1"/>
    </xf>
    <xf numFmtId="0" fontId="41" fillId="0" borderId="0" xfId="14" applyFont="1" applyAlignment="1">
      <alignment wrapText="1"/>
    </xf>
    <xf numFmtId="0" fontId="41" fillId="0" borderId="0" xfId="14" applyFont="1" applyAlignment="1">
      <alignment horizontal="center"/>
    </xf>
    <xf numFmtId="0" fontId="41" fillId="0" borderId="0" xfId="14" applyFont="1" applyAlignment="1">
      <alignment horizontal="center" wrapText="1"/>
    </xf>
    <xf numFmtId="41" fontId="46" fillId="0" borderId="0" xfId="0" applyNumberFormat="1" applyFont="1" applyBorder="1" applyAlignment="1" applyProtection="1">
      <alignment horizontal="right"/>
    </xf>
    <xf numFmtId="0" fontId="41" fillId="0" borderId="0" xfId="304" applyFont="1" applyFill="1" applyAlignment="1">
      <alignment horizontal="left" wrapText="1"/>
    </xf>
    <xf numFmtId="0" fontId="41" fillId="0" borderId="31" xfId="304" applyFont="1" applyFill="1" applyBorder="1" applyAlignment="1">
      <alignment horizontal="left" wrapText="1"/>
    </xf>
    <xf numFmtId="0" fontId="41" fillId="0" borderId="0" xfId="22" applyFont="1" applyFill="1" applyAlignment="1">
      <alignment horizontal="left" wrapText="1"/>
    </xf>
    <xf numFmtId="0" fontId="0" fillId="0" borderId="0" xfId="0" applyAlignment="1">
      <alignment wrapText="1"/>
    </xf>
    <xf numFmtId="0" fontId="66" fillId="0" borderId="0" xfId="16" applyFont="1" applyFill="1" applyAlignment="1">
      <alignment horizontal="left" wrapText="1"/>
    </xf>
    <xf numFmtId="7" fontId="41" fillId="0" borderId="0" xfId="19" applyNumberFormat="1" applyFont="1" applyFill="1" applyBorder="1" applyAlignment="1">
      <alignment horizontal="center"/>
    </xf>
    <xf numFmtId="0" fontId="41" fillId="0" borderId="0" xfId="19" applyFont="1" applyFill="1" applyAlignment="1">
      <alignment horizontal="left" wrapText="1"/>
    </xf>
    <xf numFmtId="0" fontId="65" fillId="0" borderId="0" xfId="44" applyFont="1" applyFill="1" applyAlignment="1">
      <alignment horizontal="left" wrapText="1"/>
    </xf>
    <xf numFmtId="0" fontId="42" fillId="0" borderId="0" xfId="0" applyFont="1" applyAlignment="1">
      <alignment vertical="top" wrapText="1"/>
    </xf>
    <xf numFmtId="0" fontId="0" fillId="0" borderId="0" xfId="0" applyAlignment="1">
      <alignment vertical="top" wrapText="1"/>
    </xf>
    <xf numFmtId="0" fontId="42" fillId="0" borderId="20" xfId="0" applyFont="1" applyBorder="1" applyAlignment="1">
      <alignment vertical="top" wrapText="1"/>
    </xf>
    <xf numFmtId="0" fontId="42" fillId="0" borderId="0" xfId="0" applyFont="1" applyBorder="1" applyAlignment="1">
      <alignment vertical="top" wrapText="1"/>
    </xf>
    <xf numFmtId="0" fontId="42" fillId="0" borderId="0" xfId="0" applyFont="1" applyBorder="1" applyAlignment="1">
      <alignment horizontal="left" wrapText="1"/>
    </xf>
    <xf numFmtId="0" fontId="104" fillId="0" borderId="0" xfId="116" applyFont="1" applyAlignment="1">
      <alignment horizontal="center"/>
    </xf>
    <xf numFmtId="0" fontId="65" fillId="0" borderId="0" xfId="178" applyFont="1" applyFill="1" applyAlignment="1">
      <alignment horizontal="center" wrapText="1"/>
    </xf>
    <xf numFmtId="0" fontId="65" fillId="0" borderId="0" xfId="0" applyFont="1" applyFill="1" applyAlignment="1">
      <alignment horizontal="center"/>
    </xf>
    <xf numFmtId="0" fontId="65" fillId="0" borderId="31" xfId="0" applyFont="1" applyFill="1" applyBorder="1" applyAlignment="1">
      <alignment horizontal="center"/>
    </xf>
    <xf numFmtId="39" fontId="41" fillId="0" borderId="0" xfId="17" applyNumberFormat="1" applyFont="1" applyFill="1" applyAlignment="1">
      <alignment horizontal="center"/>
    </xf>
    <xf numFmtId="0" fontId="41" fillId="0" borderId="31" xfId="0" quotePrefix="1" applyFont="1" applyFill="1" applyBorder="1" applyAlignment="1">
      <alignment horizontal="center" wrapText="1"/>
    </xf>
    <xf numFmtId="42" fontId="42" fillId="0" borderId="0" xfId="28" applyNumberFormat="1" applyFont="1" applyFill="1" applyAlignment="1"/>
    <xf numFmtId="171" fontId="42" fillId="0" borderId="0" xfId="46" applyNumberFormat="1" applyFont="1" applyFill="1" applyAlignment="1"/>
    <xf numFmtId="37" fontId="42" fillId="0" borderId="20" xfId="0" applyNumberFormat="1" applyFont="1" applyFill="1" applyBorder="1" applyProtection="1"/>
    <xf numFmtId="0" fontId="42" fillId="0" borderId="20" xfId="0" applyFont="1" applyFill="1" applyBorder="1"/>
    <xf numFmtId="42" fontId="42" fillId="0" borderId="58" xfId="7" applyFont="1" applyFill="1" applyBorder="1" applyAlignment="1"/>
    <xf numFmtId="42" fontId="41" fillId="0" borderId="35" xfId="93" applyFont="1" applyFill="1" applyBorder="1" applyAlignment="1"/>
    <xf numFmtId="171" fontId="41" fillId="0" borderId="35" xfId="67" applyNumberFormat="1" applyFont="1" applyFill="1" applyBorder="1" applyAlignment="1"/>
    <xf numFmtId="41" fontId="125" fillId="0" borderId="0" xfId="93" applyNumberFormat="1" applyFont="1" applyFill="1" applyBorder="1" applyAlignment="1"/>
    <xf numFmtId="171" fontId="125" fillId="0" borderId="0" xfId="67" applyNumberFormat="1" applyFont="1" applyFill="1" applyBorder="1" applyAlignment="1"/>
    <xf numFmtId="42" fontId="41" fillId="0" borderId="31" xfId="93" applyFont="1" applyFill="1" applyBorder="1" applyAlignment="1">
      <alignment horizontal="center"/>
    </xf>
    <xf numFmtId="171" fontId="41" fillId="0" borderId="31" xfId="67" applyNumberFormat="1" applyFont="1" applyFill="1" applyBorder="1" applyAlignment="1">
      <alignment horizontal="center"/>
    </xf>
    <xf numFmtId="42" fontId="41" fillId="0" borderId="58" xfId="7" applyFont="1" applyFill="1" applyBorder="1" applyAlignment="1"/>
    <xf numFmtId="42" fontId="41" fillId="0" borderId="58" xfId="93" applyFont="1" applyFill="1" applyBorder="1" applyAlignment="1"/>
    <xf numFmtId="37" fontId="42" fillId="0" borderId="0" xfId="135" applyNumberFormat="1" applyFont="1" applyFill="1" applyProtection="1"/>
    <xf numFmtId="0" fontId="42" fillId="0" borderId="0" xfId="135" applyFont="1" applyFill="1"/>
    <xf numFmtId="174" fontId="55" fillId="0" borderId="58" xfId="2" applyNumberFormat="1" applyFont="1" applyFill="1" applyBorder="1" applyAlignment="1"/>
    <xf numFmtId="190" fontId="55" fillId="0" borderId="58" xfId="2" applyNumberFormat="1" applyFont="1" applyFill="1" applyBorder="1" applyAlignment="1"/>
    <xf numFmtId="202" fontId="42" fillId="0" borderId="58" xfId="67" applyNumberFormat="1" applyFont="1" applyFill="1" applyBorder="1" applyAlignment="1"/>
    <xf numFmtId="171" fontId="42" fillId="0" borderId="58" xfId="67" applyNumberFormat="1" applyFont="1" applyFill="1" applyBorder="1" applyAlignment="1"/>
    <xf numFmtId="181" fontId="55" fillId="0" borderId="58" xfId="2" applyNumberFormat="1" applyFont="1" applyFill="1" applyBorder="1" applyAlignment="1"/>
    <xf numFmtId="173" fontId="42" fillId="0" borderId="58" xfId="2" applyNumberFormat="1" applyFont="1" applyFill="1" applyBorder="1" applyAlignment="1"/>
  </cellXfs>
  <cellStyles count="851">
    <cellStyle name="########" xfId="1"/>
    <cellStyle name="######## 2" xfId="50"/>
    <cellStyle name="######## 2 2" xfId="310"/>
    <cellStyle name="######## 2 3" xfId="311"/>
    <cellStyle name="20% - Accent1 2" xfId="180"/>
    <cellStyle name="20% - Accent2 2" xfId="181"/>
    <cellStyle name="20% - Accent3 2" xfId="182"/>
    <cellStyle name="20% - Accent4 2" xfId="183"/>
    <cellStyle name="20% - Accent5 2" xfId="184"/>
    <cellStyle name="20% - Accent6 2" xfId="185"/>
    <cellStyle name="40% - Accent1 2" xfId="186"/>
    <cellStyle name="40% - Accent2 2" xfId="187"/>
    <cellStyle name="40% - Accent3 2" xfId="188"/>
    <cellStyle name="40% - Accent4 2" xfId="189"/>
    <cellStyle name="40% - Accent5 2" xfId="190"/>
    <cellStyle name="40% - Accent6 2" xfId="191"/>
    <cellStyle name="60% - Accent1 2" xfId="192"/>
    <cellStyle name="60% - Accent2 2" xfId="193"/>
    <cellStyle name="60% - Accent3 2" xfId="194"/>
    <cellStyle name="60% - Accent4 2" xfId="195"/>
    <cellStyle name="60% - Accent5 2" xfId="196"/>
    <cellStyle name="60% - Accent6 2" xfId="197"/>
    <cellStyle name="Accent1 2" xfId="198"/>
    <cellStyle name="Accent2 2" xfId="199"/>
    <cellStyle name="Accent3 2" xfId="200"/>
    <cellStyle name="Accent4 2" xfId="201"/>
    <cellStyle name="Accent5 2" xfId="202"/>
    <cellStyle name="Accent6 2" xfId="203"/>
    <cellStyle name="Bad 2" xfId="204"/>
    <cellStyle name="Calculation 2" xfId="205"/>
    <cellStyle name="Check Cell 2" xfId="206"/>
    <cellStyle name="Co #" xfId="51"/>
    <cellStyle name="Comma" xfId="2" builtinId="3"/>
    <cellStyle name="Comma 10" xfId="52"/>
    <cellStyle name="Comma 10 2" xfId="53"/>
    <cellStyle name="Comma 10 3" xfId="54"/>
    <cellStyle name="Comma 10 4" xfId="55"/>
    <cellStyle name="Comma 10 5" xfId="312"/>
    <cellStyle name="Comma 11" xfId="56"/>
    <cellStyle name="Comma 11 2" xfId="57"/>
    <cellStyle name="Comma 11 2 2" xfId="58"/>
    <cellStyle name="Comma 11 2 3" xfId="59"/>
    <cellStyle name="Comma 11 2 4" xfId="313"/>
    <cellStyle name="Comma 11 2 4 2" xfId="314"/>
    <cellStyle name="Comma 11 2 4 2 2" xfId="315"/>
    <cellStyle name="Comma 11 2 4 3" xfId="316"/>
    <cellStyle name="Comma 11 2 5" xfId="317"/>
    <cellStyle name="Comma 11 2 5 2" xfId="318"/>
    <cellStyle name="Comma 11 2 6" xfId="319"/>
    <cellStyle name="Comma 11 3" xfId="60"/>
    <cellStyle name="Comma 11 4" xfId="61"/>
    <cellStyle name="Comma 11 4 2" xfId="320"/>
    <cellStyle name="Comma 11 4 2 2" xfId="321"/>
    <cellStyle name="Comma 11 4 2 2 2" xfId="322"/>
    <cellStyle name="Comma 11 4 2 3" xfId="323"/>
    <cellStyle name="Comma 11 4 3" xfId="324"/>
    <cellStyle name="Comma 11 4 3 2" xfId="325"/>
    <cellStyle name="Comma 11 4 4" xfId="326"/>
    <cellStyle name="Comma 12" xfId="62"/>
    <cellStyle name="Comma 13" xfId="63"/>
    <cellStyle name="Comma 14" xfId="64"/>
    <cellStyle name="Comma 15" xfId="41"/>
    <cellStyle name="Comma 15 2" xfId="327"/>
    <cellStyle name="Comma 15 3" xfId="328"/>
    <cellStyle name="Comma 15 4" xfId="329"/>
    <cellStyle name="Comma 16" xfId="330"/>
    <cellStyle name="Comma 16 2" xfId="331"/>
    <cellStyle name="Comma 16 2 2" xfId="332"/>
    <cellStyle name="Comma 16 2 2 2" xfId="333"/>
    <cellStyle name="Comma 16 2 3" xfId="334"/>
    <cellStyle name="Comma 16 3" xfId="335"/>
    <cellStyle name="Comma 16 3 2" xfId="336"/>
    <cellStyle name="Comma 16 4" xfId="337"/>
    <cellStyle name="Comma 17" xfId="338"/>
    <cellStyle name="Comma 17 2" xfId="339"/>
    <cellStyle name="Comma 17 2 2" xfId="340"/>
    <cellStyle name="Comma 17 2 2 2" xfId="341"/>
    <cellStyle name="Comma 17 2 3" xfId="342"/>
    <cellStyle name="Comma 17 3" xfId="343"/>
    <cellStyle name="Comma 17 3 2" xfId="344"/>
    <cellStyle name="Comma 18" xfId="345"/>
    <cellStyle name="Comma 18 2" xfId="346"/>
    <cellStyle name="Comma 18 2 2" xfId="347"/>
    <cellStyle name="Comma 18 2 2 2" xfId="348"/>
    <cellStyle name="Comma 18 2 3" xfId="349"/>
    <cellStyle name="Comma 18 3" xfId="350"/>
    <cellStyle name="Comma 18 3 2" xfId="351"/>
    <cellStyle name="Comma 18 4" xfId="352"/>
    <cellStyle name="Comma 19" xfId="353"/>
    <cellStyle name="Comma 19 2" xfId="354"/>
    <cellStyle name="Comma 19 2 2" xfId="355"/>
    <cellStyle name="Comma 19 2 2 2" xfId="356"/>
    <cellStyle name="Comma 19 2 3" xfId="357"/>
    <cellStyle name="Comma 19 3" xfId="358"/>
    <cellStyle name="Comma 19 3 2" xfId="359"/>
    <cellStyle name="Comma 19 4" xfId="360"/>
    <cellStyle name="Comma 2" xfId="3"/>
    <cellStyle name="Comma 2 10" xfId="361"/>
    <cellStyle name="Comma 2 11" xfId="362"/>
    <cellStyle name="Comma 2 2" xfId="37"/>
    <cellStyle name="Comma 2 2 2" xfId="49"/>
    <cellStyle name="Comma 2 2 3" xfId="65"/>
    <cellStyle name="Comma 2 2 4" xfId="66"/>
    <cellStyle name="Comma 2 2 5" xfId="363"/>
    <cellStyle name="Comma 2 2 6" xfId="364"/>
    <cellStyle name="Comma 2 2 7" xfId="365"/>
    <cellStyle name="Comma 2 3" xfId="67"/>
    <cellStyle name="Comma 2 3 2" xfId="207"/>
    <cellStyle name="Comma 2 3 3" xfId="208"/>
    <cellStyle name="Comma 2 3 3 2" xfId="366"/>
    <cellStyle name="Comma 2 3 4" xfId="209"/>
    <cellStyle name="Comma 2 3 4 2" xfId="367"/>
    <cellStyle name="Comma 2 4" xfId="42"/>
    <cellStyle name="Comma 2 5" xfId="68"/>
    <cellStyle name="Comma 2 6" xfId="69"/>
    <cellStyle name="Comma 2 7" xfId="70"/>
    <cellStyle name="Comma 2 8" xfId="71"/>
    <cellStyle name="Comma 2 8 2" xfId="368"/>
    <cellStyle name="Comma 2 8 2 2" xfId="369"/>
    <cellStyle name="Comma 2 8 2 2 2" xfId="370"/>
    <cellStyle name="Comma 2 8 2 3" xfId="371"/>
    <cellStyle name="Comma 2 8 3" xfId="372"/>
    <cellStyle name="Comma 2 8 3 2" xfId="373"/>
    <cellStyle name="Comma 2 8 4" xfId="374"/>
    <cellStyle name="Comma 2 9" xfId="375"/>
    <cellStyle name="Comma 2 9 2" xfId="376"/>
    <cellStyle name="Comma 2 9 2 2" xfId="377"/>
    <cellStyle name="Comma 2 9 2 2 2" xfId="378"/>
    <cellStyle name="Comma 2 9 2 3" xfId="379"/>
    <cellStyle name="Comma 2 9 3" xfId="380"/>
    <cellStyle name="Comma 2 9 3 2" xfId="381"/>
    <cellStyle name="Comma 2 9 4" xfId="382"/>
    <cellStyle name="Comma 20" xfId="383"/>
    <cellStyle name="Comma 20 2" xfId="384"/>
    <cellStyle name="Comma 20 2 2" xfId="385"/>
    <cellStyle name="Comma 20 2 2 2" xfId="386"/>
    <cellStyle name="Comma 20 2 3" xfId="387"/>
    <cellStyle name="Comma 20 3" xfId="388"/>
    <cellStyle name="Comma 20 3 2" xfId="389"/>
    <cellStyle name="Comma 20 4" xfId="390"/>
    <cellStyle name="Comma 21" xfId="391"/>
    <cellStyle name="Comma 21 2" xfId="392"/>
    <cellStyle name="Comma 21 2 2" xfId="393"/>
    <cellStyle name="Comma 21 2 2 2" xfId="394"/>
    <cellStyle name="Comma 21 2 3" xfId="395"/>
    <cellStyle name="Comma 21 3" xfId="396"/>
    <cellStyle name="Comma 21 3 2" xfId="397"/>
    <cellStyle name="Comma 21 4" xfId="398"/>
    <cellStyle name="Comma 22" xfId="399"/>
    <cellStyle name="Comma 22 2" xfId="400"/>
    <cellStyle name="Comma 22 2 2" xfId="401"/>
    <cellStyle name="Comma 22 2 2 2" xfId="402"/>
    <cellStyle name="Comma 22 2 3" xfId="403"/>
    <cellStyle name="Comma 22 3" xfId="404"/>
    <cellStyle name="Comma 22 3 2" xfId="405"/>
    <cellStyle name="Comma 22 4" xfId="406"/>
    <cellStyle name="Comma 23" xfId="407"/>
    <cellStyle name="Comma 23 2" xfId="408"/>
    <cellStyle name="Comma 23 2 2" xfId="409"/>
    <cellStyle name="Comma 23 3" xfId="410"/>
    <cellStyle name="Comma 24" xfId="411"/>
    <cellStyle name="Comma 24 2" xfId="412"/>
    <cellStyle name="Comma 24 2 2" xfId="413"/>
    <cellStyle name="Comma 24 3" xfId="414"/>
    <cellStyle name="Comma 25" xfId="415"/>
    <cellStyle name="Comma 25 2" xfId="416"/>
    <cellStyle name="Comma 25 2 2" xfId="417"/>
    <cellStyle name="Comma 25 3" xfId="418"/>
    <cellStyle name="Comma 26" xfId="419"/>
    <cellStyle name="Comma 29" xfId="420"/>
    <cellStyle name="Comma 3" xfId="30"/>
    <cellStyle name="Comma 3 2" xfId="72"/>
    <cellStyle name="Comma 3 3" xfId="73"/>
    <cellStyle name="Comma 3 4" xfId="74"/>
    <cellStyle name="Comma 3 5" xfId="210"/>
    <cellStyle name="Comma 3 5 2" xfId="421"/>
    <cellStyle name="Comma 3 5 3" xfId="422"/>
    <cellStyle name="Comma 3 6" xfId="423"/>
    <cellStyle name="Comma 3 7" xfId="424"/>
    <cellStyle name="Comma 30" xfId="425"/>
    <cellStyle name="Comma 31" xfId="426"/>
    <cellStyle name="Comma 32" xfId="427"/>
    <cellStyle name="Comma 33" xfId="428"/>
    <cellStyle name="Comma 34" xfId="429"/>
    <cellStyle name="Comma 4" xfId="75"/>
    <cellStyle name="Comma 4 2" xfId="76"/>
    <cellStyle name="Comma 4 2 2" xfId="211"/>
    <cellStyle name="Comma 4 3" xfId="77"/>
    <cellStyle name="Comma 4 4" xfId="212"/>
    <cellStyle name="Comma 5" xfId="46"/>
    <cellStyle name="Comma 5 2" xfId="78"/>
    <cellStyle name="Comma 5 2 2" xfId="213"/>
    <cellStyle name="Comma 5 2 2 2" xfId="430"/>
    <cellStyle name="Comma 5 2 3" xfId="214"/>
    <cellStyle name="Comma 5 2 3 2" xfId="431"/>
    <cellStyle name="Comma 5 3" xfId="79"/>
    <cellStyle name="Comma 5 4" xfId="80"/>
    <cellStyle name="Comma 5 5" xfId="215"/>
    <cellStyle name="Comma 5 6" xfId="432"/>
    <cellStyle name="Comma 6" xfId="81"/>
    <cellStyle name="Comma 6 2" xfId="216"/>
    <cellStyle name="Comma 7" xfId="82"/>
    <cellStyle name="Comma 8" xfId="83"/>
    <cellStyle name="Comma 9" xfId="84"/>
    <cellStyle name="Comma 9 2" xfId="85"/>
    <cellStyle name="Comma 9 3" xfId="86"/>
    <cellStyle name="Comma 9 4" xfId="433"/>
    <cellStyle name="Comma_090 - B-12 Final - values 1" xfId="307"/>
    <cellStyle name="Comma_090 - Orange County D Schedules" xfId="4"/>
    <cellStyle name="Comma_Miles Grant Acct Reconciliation to NARUC" xfId="5"/>
    <cellStyle name="Comma_UIF E-10" xfId="6"/>
    <cellStyle name="Currency" xfId="7" builtinId="4"/>
    <cellStyle name="Currency 10" xfId="87"/>
    <cellStyle name="Currency 11" xfId="217"/>
    <cellStyle name="Currency 11 2" xfId="434"/>
    <cellStyle name="Currency 2" xfId="8"/>
    <cellStyle name="Currency 2 2" xfId="38"/>
    <cellStyle name="Currency 2 2 2" xfId="47"/>
    <cellStyle name="Currency 2 2 3" xfId="88"/>
    <cellStyle name="Currency 2 2 4" xfId="89"/>
    <cellStyle name="Currency 2 2 5" xfId="435"/>
    <cellStyle name="Currency 2 2 6" xfId="436"/>
    <cellStyle name="Currency 2 2 7" xfId="437"/>
    <cellStyle name="Currency 2 3" xfId="90"/>
    <cellStyle name="Currency 2 4" xfId="91"/>
    <cellStyle name="Currency 2 5" xfId="92"/>
    <cellStyle name="Currency 2 6" xfId="93"/>
    <cellStyle name="Currency 2 7" xfId="438"/>
    <cellStyle name="Currency 3" xfId="28"/>
    <cellStyle name="Currency 3 2" xfId="94"/>
    <cellStyle name="Currency 3 3" xfId="95"/>
    <cellStyle name="Currency 3 4" xfId="218"/>
    <cellStyle name="Currency 3 5" xfId="439"/>
    <cellStyle name="Currency 4" xfId="33"/>
    <cellStyle name="Currency 4 2" xfId="96"/>
    <cellStyle name="Currency 4 3" xfId="97"/>
    <cellStyle name="Currency 4 4" xfId="98"/>
    <cellStyle name="Currency 4 5" xfId="219"/>
    <cellStyle name="Currency 4 6" xfId="440"/>
    <cellStyle name="Currency 5" xfId="99"/>
    <cellStyle name="Currency 5 2" xfId="220"/>
    <cellStyle name="Currency 6" xfId="100"/>
    <cellStyle name="Currency 7" xfId="101"/>
    <cellStyle name="Currency 8" xfId="102"/>
    <cellStyle name="Currency 8 2" xfId="441"/>
    <cellStyle name="Currency 8 3" xfId="442"/>
    <cellStyle name="Currency 9" xfId="103"/>
    <cellStyle name="Currency_091- E-2 2" xfId="305"/>
    <cellStyle name="Currency_UIF E-10" xfId="9"/>
    <cellStyle name="Currency_UIF-E4 FINAL - REVISED" xfId="10"/>
    <cellStyle name="Date" xfId="11"/>
    <cellStyle name="Date 2" xfId="221"/>
    <cellStyle name="Date-Regulatory" xfId="104"/>
    <cellStyle name="Euro" xfId="105"/>
    <cellStyle name="Explanatory Text 2" xfId="222"/>
    <cellStyle name="Good 2" xfId="223"/>
    <cellStyle name="Heading 1 2" xfId="224"/>
    <cellStyle name="Heading 2 2" xfId="225"/>
    <cellStyle name="Heading 3 2" xfId="226"/>
    <cellStyle name="Heading 4 2" xfId="227"/>
    <cellStyle name="Input 2" xfId="228"/>
    <cellStyle name="Linked Cell 2" xfId="229"/>
    <cellStyle name="Neutral 2" xfId="230"/>
    <cellStyle name="Normal" xfId="0" builtinId="0"/>
    <cellStyle name="Normal 10" xfId="106"/>
    <cellStyle name="Normal 10 2" xfId="107"/>
    <cellStyle name="Normal 10 2 2" xfId="108"/>
    <cellStyle name="Normal 10 2 2 2" xfId="443"/>
    <cellStyle name="Normal 10 2 2 2 2" xfId="444"/>
    <cellStyle name="Normal 10 2 2 2 2 2" xfId="445"/>
    <cellStyle name="Normal 10 2 2 2 3" xfId="446"/>
    <cellStyle name="Normal 10 2 2 3" xfId="447"/>
    <cellStyle name="Normal 10 2 2 3 2" xfId="448"/>
    <cellStyle name="Normal 10 2 2 4" xfId="449"/>
    <cellStyle name="Normal 10 2 3" xfId="109"/>
    <cellStyle name="Normal 10 2 3 2" xfId="450"/>
    <cellStyle name="Normal 10 2 3 2 2" xfId="451"/>
    <cellStyle name="Normal 10 2 3 2 2 2" xfId="452"/>
    <cellStyle name="Normal 10 2 3 2 3" xfId="453"/>
    <cellStyle name="Normal 10 2 3 3" xfId="454"/>
    <cellStyle name="Normal 10 2 3 3 2" xfId="455"/>
    <cellStyle name="Normal 10 2 3 4" xfId="456"/>
    <cellStyle name="Normal 10 2 4" xfId="110"/>
    <cellStyle name="Normal 10 2 4 2" xfId="457"/>
    <cellStyle name="Normal 10 2 4 2 2" xfId="458"/>
    <cellStyle name="Normal 10 2 4 2 2 2" xfId="459"/>
    <cellStyle name="Normal 10 2 4 2 3" xfId="460"/>
    <cellStyle name="Normal 10 2 4 3" xfId="461"/>
    <cellStyle name="Normal 10 2 4 3 2" xfId="462"/>
    <cellStyle name="Normal 10 2 4 4" xfId="463"/>
    <cellStyle name="Normal 10 2 5" xfId="464"/>
    <cellStyle name="Normal 10 2 5 2" xfId="465"/>
    <cellStyle name="Normal 10 2 5 2 2" xfId="466"/>
    <cellStyle name="Normal 10 2 5 3" xfId="467"/>
    <cellStyle name="Normal 10 2 6" xfId="468"/>
    <cellStyle name="Normal 10 2 6 2" xfId="469"/>
    <cellStyle name="Normal 10 2 7" xfId="470"/>
    <cellStyle name="Normal 10 3" xfId="111"/>
    <cellStyle name="Normal 10 3 2" xfId="112"/>
    <cellStyle name="Normal 10 3 2 2" xfId="471"/>
    <cellStyle name="Normal 10 3 2 2 2" xfId="472"/>
    <cellStyle name="Normal 10 3 2 2 2 2" xfId="473"/>
    <cellStyle name="Normal 10 3 2 2 3" xfId="474"/>
    <cellStyle name="Normal 10 3 2 3" xfId="475"/>
    <cellStyle name="Normal 10 3 2 3 2" xfId="476"/>
    <cellStyle name="Normal 10 3 2 4" xfId="477"/>
    <cellStyle name="Normal 10 3 3" xfId="113"/>
    <cellStyle name="Normal 10 3 3 2" xfId="478"/>
    <cellStyle name="Normal 10 3 3 2 2" xfId="479"/>
    <cellStyle name="Normal 10 3 3 2 2 2" xfId="480"/>
    <cellStyle name="Normal 10 3 3 2 3" xfId="481"/>
    <cellStyle name="Normal 10 3 3 3" xfId="482"/>
    <cellStyle name="Normal 10 3 3 3 2" xfId="483"/>
    <cellStyle name="Normal 10 3 3 4" xfId="484"/>
    <cellStyle name="Normal 10 3 4" xfId="485"/>
    <cellStyle name="Normal 10 3 5" xfId="486"/>
    <cellStyle name="Normal 10 4" xfId="114"/>
    <cellStyle name="Normal 10 4 2" xfId="487"/>
    <cellStyle name="Normal 10 4 2 2" xfId="488"/>
    <cellStyle name="Normal 10 4 2 2 2" xfId="489"/>
    <cellStyle name="Normal 10 4 2 3" xfId="490"/>
    <cellStyle name="Normal 10 4 3" xfId="491"/>
    <cellStyle name="Normal 10 4 3 2" xfId="492"/>
    <cellStyle name="Normal 10 4 4" xfId="493"/>
    <cellStyle name="Normal 10 5" xfId="115"/>
    <cellStyle name="Normal 10 5 2" xfId="494"/>
    <cellStyle name="Normal 10 5 3" xfId="495"/>
    <cellStyle name="Normal 10 6" xfId="496"/>
    <cellStyle name="Normal 10 6 2" xfId="497"/>
    <cellStyle name="Normal 10 6 2 2" xfId="498"/>
    <cellStyle name="Normal 10 6 3" xfId="499"/>
    <cellStyle name="Normal 10 7" xfId="500"/>
    <cellStyle name="Normal 10 7 2" xfId="501"/>
    <cellStyle name="Normal 10 8" xfId="502"/>
    <cellStyle name="Normal 11" xfId="116"/>
    <cellStyle name="Normal 11 2" xfId="231"/>
    <cellStyle name="Normal 11 2 2" xfId="503"/>
    <cellStyle name="Normal 11 2 3" xfId="504"/>
    <cellStyle name="Normal 11 2 4" xfId="505"/>
    <cellStyle name="Normal 11 2 5" xfId="506"/>
    <cellStyle name="Normal 11 3" xfId="232"/>
    <cellStyle name="Normal 11 3 2" xfId="507"/>
    <cellStyle name="Normal 12" xfId="117"/>
    <cellStyle name="Normal 12 2" xfId="233"/>
    <cellStyle name="Normal 12 2 2" xfId="508"/>
    <cellStyle name="Normal 12 3" xfId="234"/>
    <cellStyle name="Normal 12 3 2" xfId="509"/>
    <cellStyle name="Normal 13" xfId="118"/>
    <cellStyle name="Normal 13 2" xfId="179"/>
    <cellStyle name="Normal 13 2 2" xfId="510"/>
    <cellStyle name="Normal 13 3" xfId="235"/>
    <cellStyle name="Normal 13 3 2" xfId="511"/>
    <cellStyle name="Normal 13 4" xfId="512"/>
    <cellStyle name="Normal 14" xfId="119"/>
    <cellStyle name="Normal 14 2" xfId="513"/>
    <cellStyle name="Normal 14 2 2" xfId="514"/>
    <cellStyle name="Normal 15" xfId="120"/>
    <cellStyle name="Normal 15 2" xfId="236"/>
    <cellStyle name="Normal 15 2 2" xfId="515"/>
    <cellStyle name="Normal 15 3" xfId="237"/>
    <cellStyle name="Normal 15 3 2" xfId="516"/>
    <cellStyle name="Normal 16" xfId="121"/>
    <cellStyle name="Normal 16 2" xfId="238"/>
    <cellStyle name="Normal 16 2 2" xfId="517"/>
    <cellStyle name="Normal 16 3" xfId="239"/>
    <cellStyle name="Normal 16 3 2" xfId="518"/>
    <cellStyle name="Normal 17" xfId="122"/>
    <cellStyle name="Normal 18" xfId="123"/>
    <cellStyle name="Normal 18 2" xfId="519"/>
    <cellStyle name="Normal 18 3" xfId="520"/>
    <cellStyle name="Normal 18 4" xfId="521"/>
    <cellStyle name="Normal 19" xfId="124"/>
    <cellStyle name="Normal 2" xfId="12"/>
    <cellStyle name="Normal 2 10" xfId="125"/>
    <cellStyle name="Normal 2 10 2" xfId="178"/>
    <cellStyle name="Normal 2 11" xfId="240"/>
    <cellStyle name="Normal 2 11 2" xfId="522"/>
    <cellStyle name="Normal 2 11 2 2" xfId="523"/>
    <cellStyle name="Normal 2 11 2 2 2" xfId="524"/>
    <cellStyle name="Normal 2 11 2 2 2 2" xfId="525"/>
    <cellStyle name="Normal 2 11 2 2 3" xfId="526"/>
    <cellStyle name="Normal 2 11 2 2 3 2" xfId="527"/>
    <cellStyle name="Normal 2 11 2 2 4" xfId="528"/>
    <cellStyle name="Normal 2 11 2 2 4 2" xfId="529"/>
    <cellStyle name="Normal 2 11 2 2 5" xfId="530"/>
    <cellStyle name="Normal 2 11 2 2 5 2" xfId="531"/>
    <cellStyle name="Normal 2 11 2 2 6" xfId="532"/>
    <cellStyle name="Normal 2 11 2 2 6 2" xfId="533"/>
    <cellStyle name="Normal 2 11 2 3" xfId="534"/>
    <cellStyle name="Normal 2 11 2 4" xfId="535"/>
    <cellStyle name="Normal 2 11 2 5" xfId="536"/>
    <cellStyle name="Normal 2 11 2 6" xfId="537"/>
    <cellStyle name="Normal 2 11 2 7" xfId="538"/>
    <cellStyle name="Normal 2 11 3" xfId="539"/>
    <cellStyle name="Normal 2 11 3 2" xfId="540"/>
    <cellStyle name="Normal 2 11 3 2 2" xfId="541"/>
    <cellStyle name="Normal 2 11 4" xfId="542"/>
    <cellStyle name="Normal 2 11 4 2" xfId="543"/>
    <cellStyle name="Normal 2 11 5" xfId="544"/>
    <cellStyle name="Normal 2 11 5 2" xfId="545"/>
    <cellStyle name="Normal 2 11 6" xfId="546"/>
    <cellStyle name="Normal 2 11 6 2" xfId="547"/>
    <cellStyle name="Normal 2 11 7" xfId="548"/>
    <cellStyle name="Normal 2 11 7 2" xfId="549"/>
    <cellStyle name="Normal 2 11 8" xfId="550"/>
    <cellStyle name="Normal 2 12" xfId="241"/>
    <cellStyle name="Normal 2 12 2" xfId="551"/>
    <cellStyle name="Normal 2 12 2 2" xfId="552"/>
    <cellStyle name="Normal 2 12 2 3" xfId="553"/>
    <cellStyle name="Normal 2 12 2 4" xfId="554"/>
    <cellStyle name="Normal 2 12 2 5" xfId="555"/>
    <cellStyle name="Normal 2 12 2 6" xfId="556"/>
    <cellStyle name="Normal 2 12 2 7" xfId="557"/>
    <cellStyle name="Normal 2 12 3" xfId="558"/>
    <cellStyle name="Normal 2 12 3 2" xfId="559"/>
    <cellStyle name="Normal 2 12 4" xfId="560"/>
    <cellStyle name="Normal 2 12 4 2" xfId="561"/>
    <cellStyle name="Normal 2 12 5" xfId="562"/>
    <cellStyle name="Normal 2 12 5 2" xfId="563"/>
    <cellStyle name="Normal 2 12 6" xfId="564"/>
    <cellStyle name="Normal 2 12 6 2" xfId="565"/>
    <cellStyle name="Normal 2 12 7" xfId="566"/>
    <cellStyle name="Normal 2 13" xfId="242"/>
    <cellStyle name="Normal 2 13 2" xfId="567"/>
    <cellStyle name="Normal 2 14" xfId="243"/>
    <cellStyle name="Normal 2 14 2" xfId="568"/>
    <cellStyle name="Normal 2 15" xfId="569"/>
    <cellStyle name="Normal 2 16" xfId="570"/>
    <cellStyle name="Normal 2 17" xfId="571"/>
    <cellStyle name="Normal 2 18" xfId="572"/>
    <cellStyle name="Normal 2 19" xfId="573"/>
    <cellStyle name="Normal 2 19 2" xfId="574"/>
    <cellStyle name="Normal 2 2" xfId="36"/>
    <cellStyle name="Normal 2 2 10" xfId="575"/>
    <cellStyle name="Normal 2 2 10 2" xfId="576"/>
    <cellStyle name="Normal 2 2 2" xfId="40"/>
    <cellStyle name="Normal 2 2 2 2" xfId="244"/>
    <cellStyle name="Normal 2 2 2 2 2" xfId="577"/>
    <cellStyle name="Normal 2 2 2 2 2 2" xfId="578"/>
    <cellStyle name="Normal 2 2 2 2 2 2 2" xfId="579"/>
    <cellStyle name="Normal 2 2 2 2 2 2 2 2" xfId="580"/>
    <cellStyle name="Normal 2 2 2 2 2 2 2 3" xfId="581"/>
    <cellStyle name="Normal 2 2 2 2 2 3" xfId="582"/>
    <cellStyle name="Normal 2 2 2 2 2 4" xfId="583"/>
    <cellStyle name="Normal 2 2 2 2 2 5" xfId="584"/>
    <cellStyle name="Normal 2 2 2 2 2 6" xfId="585"/>
    <cellStyle name="Normal 2 2 2 2 2 7" xfId="586"/>
    <cellStyle name="Normal 2 2 2 2 2 8" xfId="587"/>
    <cellStyle name="Normal 2 2 2 2 3" xfId="588"/>
    <cellStyle name="Normal 2 2 2 2 3 2" xfId="589"/>
    <cellStyle name="Normal 2 2 2 2 4" xfId="590"/>
    <cellStyle name="Normal 2 2 2 2 4 2" xfId="591"/>
    <cellStyle name="Normal 2 2 2 2 5" xfId="592"/>
    <cellStyle name="Normal 2 2 2 2 5 2" xfId="593"/>
    <cellStyle name="Normal 2 2 2 2 6" xfId="594"/>
    <cellStyle name="Normal 2 2 2 2 6 2" xfId="595"/>
    <cellStyle name="Normal 2 2 2 2 7" xfId="596"/>
    <cellStyle name="Normal 2 2 2 2 7 2" xfId="597"/>
    <cellStyle name="Normal 2 2 2 3" xfId="598"/>
    <cellStyle name="Normal 2 2 2 4" xfId="599"/>
    <cellStyle name="Normal 2 2 2 5" xfId="600"/>
    <cellStyle name="Normal 2 2 2 6" xfId="601"/>
    <cellStyle name="Normal 2 2 2 7" xfId="602"/>
    <cellStyle name="Normal 2 2 2 8" xfId="603"/>
    <cellStyle name="Normal 2 2 3" xfId="126"/>
    <cellStyle name="Normal 2 2 4" xfId="127"/>
    <cellStyle name="Normal 2 2 4 2" xfId="604"/>
    <cellStyle name="Normal 2 2 4 2 2" xfId="605"/>
    <cellStyle name="Normal 2 2 5" xfId="128"/>
    <cellStyle name="Normal 2 2 5 2" xfId="606"/>
    <cellStyle name="Normal 2 2 5 2 2" xfId="607"/>
    <cellStyle name="Normal 2 2 5 2 2 2" xfId="608"/>
    <cellStyle name="Normal 2 2 5 2 3" xfId="609"/>
    <cellStyle name="Normal 2 2 5 3" xfId="610"/>
    <cellStyle name="Normal 2 2 5 3 2" xfId="611"/>
    <cellStyle name="Normal 2 2 5 4" xfId="612"/>
    <cellStyle name="Normal 2 2 6" xfId="613"/>
    <cellStyle name="Normal 2 2 6 2" xfId="614"/>
    <cellStyle name="Normal 2 2 7" xfId="615"/>
    <cellStyle name="Normal 2 2 7 2" xfId="616"/>
    <cellStyle name="Normal 2 2 8" xfId="617"/>
    <cellStyle name="Normal 2 2 8 2" xfId="618"/>
    <cellStyle name="Normal 2 2 9" xfId="619"/>
    <cellStyle name="Normal 2 2 9 2" xfId="620"/>
    <cellStyle name="Normal 2 20" xfId="621"/>
    <cellStyle name="Normal 2 20 2" xfId="622"/>
    <cellStyle name="Normal 2 21" xfId="623"/>
    <cellStyle name="Normal 2 21 2" xfId="624"/>
    <cellStyle name="Normal 2 22" xfId="625"/>
    <cellStyle name="Normal 2 3" xfId="129"/>
    <cellStyle name="Normal 2 3 2" xfId="245"/>
    <cellStyle name="Normal 2 36" xfId="44"/>
    <cellStyle name="Normal 2 4" xfId="130"/>
    <cellStyle name="Normal 2 5" xfId="131"/>
    <cellStyle name="Normal 2 6" xfId="132"/>
    <cellStyle name="Normal 2 7" xfId="133"/>
    <cellStyle name="Normal 2 8" xfId="134"/>
    <cellStyle name="Normal 2 8 2" xfId="626"/>
    <cellStyle name="Normal 2 8 2 2" xfId="627"/>
    <cellStyle name="Normal 2 8 2 2 2" xfId="628"/>
    <cellStyle name="Normal 2 8 2 3" xfId="629"/>
    <cellStyle name="Normal 2 8 3" xfId="630"/>
    <cellStyle name="Normal 2 8 3 2" xfId="631"/>
    <cellStyle name="Normal 2 8 4" xfId="632"/>
    <cellStyle name="Normal 2 9" xfId="135"/>
    <cellStyle name="Normal 2_LUSIMFR22" xfId="136"/>
    <cellStyle name="Normal 20" xfId="137"/>
    <cellStyle name="Normal 21" xfId="138"/>
    <cellStyle name="Normal 22" xfId="139"/>
    <cellStyle name="Normal 23" xfId="39"/>
    <cellStyle name="Normal 23 2" xfId="633"/>
    <cellStyle name="Normal 23 3" xfId="634"/>
    <cellStyle name="Normal 23 4" xfId="635"/>
    <cellStyle name="Normal 24" xfId="246"/>
    <cellStyle name="Normal 24 2" xfId="636"/>
    <cellStyle name="Normal 24 2 2" xfId="637"/>
    <cellStyle name="Normal 24 2 2 2" xfId="638"/>
    <cellStyle name="Normal 24 2 3" xfId="639"/>
    <cellStyle name="Normal 24 3" xfId="640"/>
    <cellStyle name="Normal 24 3 2" xfId="641"/>
    <cellStyle name="Normal 25" xfId="247"/>
    <cellStyle name="Normal 25 2" xfId="248"/>
    <cellStyle name="Normal 25 2 2" xfId="642"/>
    <cellStyle name="Normal 25 2 2 2" xfId="643"/>
    <cellStyle name="Normal 25 3" xfId="644"/>
    <cellStyle name="Normal 25 3 2" xfId="645"/>
    <cellStyle name="Normal 25 4" xfId="646"/>
    <cellStyle name="Normal 26" xfId="249"/>
    <cellStyle name="Normal 26 2" xfId="250"/>
    <cellStyle name="Normal 26 2 2" xfId="647"/>
    <cellStyle name="Normal 26 2 2 2" xfId="648"/>
    <cellStyle name="Normal 26 3" xfId="649"/>
    <cellStyle name="Normal 26 3 2" xfId="650"/>
    <cellStyle name="Normal 27" xfId="251"/>
    <cellStyle name="Normal 27 2" xfId="651"/>
    <cellStyle name="Normal 27 2 2" xfId="652"/>
    <cellStyle name="Normal 27 2 2 2" xfId="653"/>
    <cellStyle name="Normal 27 2 3" xfId="654"/>
    <cellStyle name="Normal 27 3" xfId="655"/>
    <cellStyle name="Normal 28" xfId="252"/>
    <cellStyle name="Normal 28 2" xfId="656"/>
    <cellStyle name="Normal 28 2 2" xfId="657"/>
    <cellStyle name="Normal 28 2 2 2" xfId="658"/>
    <cellStyle name="Normal 28 2 3" xfId="659"/>
    <cellStyle name="Normal 28 3" xfId="660"/>
    <cellStyle name="Normal 28 3 2" xfId="661"/>
    <cellStyle name="Normal 28 3 2 2" xfId="662"/>
    <cellStyle name="Normal 28 3 3" xfId="663"/>
    <cellStyle name="Normal 28 4" xfId="664"/>
    <cellStyle name="Normal 28 4 2" xfId="665"/>
    <cellStyle name="Normal 29" xfId="253"/>
    <cellStyle name="Normal 29 2" xfId="666"/>
    <cellStyle name="Normal 29 2 2" xfId="667"/>
    <cellStyle name="Normal 29 3" xfId="668"/>
    <cellStyle name="Normal 29 3 2" xfId="669"/>
    <cellStyle name="Normal 3" xfId="13"/>
    <cellStyle name="Normal 3 10" xfId="176"/>
    <cellStyle name="Normal 3 11" xfId="254"/>
    <cellStyle name="Normal 3 11 2" xfId="670"/>
    <cellStyle name="Normal 3 12" xfId="255"/>
    <cellStyle name="Normal 3 12 2" xfId="671"/>
    <cellStyle name="Normal 3 13" xfId="256"/>
    <cellStyle name="Normal 3 13 2" xfId="672"/>
    <cellStyle name="Normal 3 14" xfId="257"/>
    <cellStyle name="Normal 3 14 2" xfId="673"/>
    <cellStyle name="Normal 3 15" xfId="674"/>
    <cellStyle name="Normal 3 15 2" xfId="675"/>
    <cellStyle name="Normal 3 16" xfId="676"/>
    <cellStyle name="Normal 3 16 2" xfId="677"/>
    <cellStyle name="Normal 3 17" xfId="678"/>
    <cellStyle name="Normal 3 17 2" xfId="679"/>
    <cellStyle name="Normal 3 18" xfId="680"/>
    <cellStyle name="Normal 3 18 2" xfId="681"/>
    <cellStyle name="Normal 3 19" xfId="682"/>
    <cellStyle name="Normal 3 19 2" xfId="683"/>
    <cellStyle name="Normal 3 2" xfId="140"/>
    <cellStyle name="Normal 3 2 2" xfId="258"/>
    <cellStyle name="Normal 3 2 2 2" xfId="684"/>
    <cellStyle name="Normal 3 2 2 2 2" xfId="685"/>
    <cellStyle name="Normal 3 2 2 2 2 2" xfId="686"/>
    <cellStyle name="Normal 3 2 2 2 2 2 2" xfId="687"/>
    <cellStyle name="Normal 3 2 2 2 2 2 2 2" xfId="688"/>
    <cellStyle name="Normal 3 2 2 2 2 2 3" xfId="689"/>
    <cellStyle name="Normal 3 2 2 2 2 3" xfId="690"/>
    <cellStyle name="Normal 3 2 2 2 2 3 2" xfId="691"/>
    <cellStyle name="Normal 3 2 2 2 2 4" xfId="692"/>
    <cellStyle name="Normal 3 2 2 2 3" xfId="693"/>
    <cellStyle name="Normal 3 2 2 2 3 2" xfId="694"/>
    <cellStyle name="Normal 3 2 2 2 3 2 2" xfId="695"/>
    <cellStyle name="Normal 3 2 2 2 3 3" xfId="696"/>
    <cellStyle name="Normal 3 2 2 2 4" xfId="697"/>
    <cellStyle name="Normal 3 2 2 2 4 2" xfId="698"/>
    <cellStyle name="Normal 3 2 2 2 5" xfId="699"/>
    <cellStyle name="Normal 3 2 2 3" xfId="700"/>
    <cellStyle name="Normal 3 2 2 3 2" xfId="701"/>
    <cellStyle name="Normal 3 2 2 3 2 2" xfId="702"/>
    <cellStyle name="Normal 3 2 2 3 3" xfId="703"/>
    <cellStyle name="Normal 3 2 2 4" xfId="704"/>
    <cellStyle name="Normal 3 2 2 4 2" xfId="705"/>
    <cellStyle name="Normal 3 2 3" xfId="259"/>
    <cellStyle name="Normal 3 2 3 2" xfId="706"/>
    <cellStyle name="Normal 3 2 4" xfId="308"/>
    <cellStyle name="Normal 3 20" xfId="707"/>
    <cellStyle name="Normal 3 20 2" xfId="708"/>
    <cellStyle name="Normal 3 21" xfId="709"/>
    <cellStyle name="Normal 3 21 2" xfId="710"/>
    <cellStyle name="Normal 3 22" xfId="711"/>
    <cellStyle name="Normal 3 3" xfId="141"/>
    <cellStyle name="Normal 3 3 2" xfId="260"/>
    <cellStyle name="Normal 3 4" xfId="142"/>
    <cellStyle name="Normal 3 5" xfId="143"/>
    <cellStyle name="Normal 3 6" xfId="261"/>
    <cellStyle name="Normal 3 6 2" xfId="712"/>
    <cellStyle name="Normal 3 6 3" xfId="713"/>
    <cellStyle name="Normal 3 7" xfId="262"/>
    <cellStyle name="Normal 3 8" xfId="263"/>
    <cellStyle name="Normal 3 9" xfId="264"/>
    <cellStyle name="Normal 30" xfId="265"/>
    <cellStyle name="Normal 30 2" xfId="714"/>
    <cellStyle name="Normal 30 2 2" xfId="715"/>
    <cellStyle name="Normal 30 3" xfId="716"/>
    <cellStyle name="Normal 30 3 2" xfId="717"/>
    <cellStyle name="Normal 31" xfId="266"/>
    <cellStyle name="Normal 31 2" xfId="718"/>
    <cellStyle name="Normal 31 2 2" xfId="719"/>
    <cellStyle name="Normal 31 2 2 2" xfId="720"/>
    <cellStyle name="Normal 31 2 3" xfId="721"/>
    <cellStyle name="Normal 31 3" xfId="722"/>
    <cellStyle name="Normal 31 3 2" xfId="723"/>
    <cellStyle name="Normal 32" xfId="267"/>
    <cellStyle name="Normal 32 2" xfId="724"/>
    <cellStyle name="Normal 32 2 2" xfId="725"/>
    <cellStyle name="Normal 32 2 2 2" xfId="726"/>
    <cellStyle name="Normal 32 2 3" xfId="727"/>
    <cellStyle name="Normal 32 3" xfId="728"/>
    <cellStyle name="Normal 32 3 2" xfId="729"/>
    <cellStyle name="Normal 33" xfId="268"/>
    <cellStyle name="Normal 33 2" xfId="730"/>
    <cellStyle name="Normal 33 2 2" xfId="731"/>
    <cellStyle name="Normal 33 2 2 2" xfId="732"/>
    <cellStyle name="Normal 33 2 3" xfId="733"/>
    <cellStyle name="Normal 33 3" xfId="734"/>
    <cellStyle name="Normal 33 3 2" xfId="735"/>
    <cellStyle name="Normal 34" xfId="269"/>
    <cellStyle name="Normal 34 2" xfId="736"/>
    <cellStyle name="Normal 34 2 2" xfId="737"/>
    <cellStyle name="Normal 35" xfId="270"/>
    <cellStyle name="Normal 35 2" xfId="738"/>
    <cellStyle name="Normal 35 2 2" xfId="739"/>
    <cellStyle name="Normal 36" xfId="271"/>
    <cellStyle name="Normal 36 2" xfId="740"/>
    <cellStyle name="Normal 36 2 2" xfId="741"/>
    <cellStyle name="Normal 37" xfId="272"/>
    <cellStyle name="Normal 37 2" xfId="742"/>
    <cellStyle name="Normal 37 2 2" xfId="743"/>
    <cellStyle name="Normal 38" xfId="273"/>
    <cellStyle name="Normal 38 2" xfId="744"/>
    <cellStyle name="Normal 38 2 2" xfId="745"/>
    <cellStyle name="Normal 39" xfId="274"/>
    <cellStyle name="Normal 39 2" xfId="746"/>
    <cellStyle name="Normal 39 2 2" xfId="747"/>
    <cellStyle name="Normal 4" xfId="27"/>
    <cellStyle name="Normal 4 2" xfId="144"/>
    <cellStyle name="Normal 4 2 2" xfId="275"/>
    <cellStyle name="Normal 4 2 2 2" xfId="276"/>
    <cellStyle name="Normal 4 2 2 2 2" xfId="748"/>
    <cellStyle name="Normal 4 2 2 3" xfId="749"/>
    <cellStyle name="Normal 4 2 3" xfId="277"/>
    <cellStyle name="Normal 4 2 3 2" xfId="750"/>
    <cellStyle name="Normal 4 3" xfId="145"/>
    <cellStyle name="Normal 4 3 2" xfId="278"/>
    <cellStyle name="Normal 4 3 2 2" xfId="751"/>
    <cellStyle name="Normal 4 4" xfId="146"/>
    <cellStyle name="Normal 4 5" xfId="147"/>
    <cellStyle name="Normal 4 6" xfId="752"/>
    <cellStyle name="Normal 4 6 2" xfId="753"/>
    <cellStyle name="Normal 4 7" xfId="754"/>
    <cellStyle name="Normal 4 7 2" xfId="755"/>
    <cellStyle name="Normal 40" xfId="279"/>
    <cellStyle name="Normal 40 2" xfId="756"/>
    <cellStyle name="Normal 40 2 2" xfId="757"/>
    <cellStyle name="Normal 41" xfId="280"/>
    <cellStyle name="Normal 41 2" xfId="758"/>
    <cellStyle name="Normal 41 2 2" xfId="759"/>
    <cellStyle name="Normal 42" xfId="281"/>
    <cellStyle name="Normal 42 2" xfId="760"/>
    <cellStyle name="Normal 42 2 2" xfId="761"/>
    <cellStyle name="Normal 43" xfId="282"/>
    <cellStyle name="Normal 43 2" xfId="762"/>
    <cellStyle name="Normal 43 2 2" xfId="763"/>
    <cellStyle name="Normal 44" xfId="283"/>
    <cellStyle name="Normal 45" xfId="284"/>
    <cellStyle name="Normal 46" xfId="285"/>
    <cellStyle name="Normal 47" xfId="286"/>
    <cellStyle name="Normal 48" xfId="287"/>
    <cellStyle name="Normal 49" xfId="288"/>
    <cellStyle name="Normal 5" xfId="31"/>
    <cellStyle name="Normal 5 2" xfId="148"/>
    <cellStyle name="Normal 5 2 2" xfId="289"/>
    <cellStyle name="Normal 5 2 3" xfId="764"/>
    <cellStyle name="Normal 5 3" xfId="149"/>
    <cellStyle name="Normal 5 3 2" xfId="765"/>
    <cellStyle name="Normal 5 3 3" xfId="766"/>
    <cellStyle name="Normal 5 4" xfId="290"/>
    <cellStyle name="Normal 5 5" xfId="767"/>
    <cellStyle name="Normal 5 6" xfId="768"/>
    <cellStyle name="Normal 50" xfId="309"/>
    <cellStyle name="Normal 50 2" xfId="769"/>
    <cellStyle name="Normal 6" xfId="32"/>
    <cellStyle name="Normal 6 2" xfId="150"/>
    <cellStyle name="Normal 6 2 2" xfId="291"/>
    <cellStyle name="Normal 6 2 3" xfId="292"/>
    <cellStyle name="Normal 6 2 3 2" xfId="770"/>
    <cellStyle name="Normal 6 3" xfId="151"/>
    <cellStyle name="Normal 6 4" xfId="152"/>
    <cellStyle name="Normal 6 5" xfId="293"/>
    <cellStyle name="Normal 6 6" xfId="771"/>
    <cellStyle name="Normal 62" xfId="43"/>
    <cellStyle name="Normal 7" xfId="45"/>
    <cellStyle name="Normal 7 2" xfId="294"/>
    <cellStyle name="Normal 8" xfId="153"/>
    <cellStyle name="Normal 8 2" xfId="295"/>
    <cellStyle name="Normal 9" xfId="154"/>
    <cellStyle name="Normal 9 2" xfId="155"/>
    <cellStyle name="Normal 9 2 2" xfId="156"/>
    <cellStyle name="Normal 9 2 3" xfId="157"/>
    <cellStyle name="Normal 9 2 4" xfId="158"/>
    <cellStyle name="Normal 9 2 5" xfId="772"/>
    <cellStyle name="Normal_090 - B-12 Final - values 1" xfId="306"/>
    <cellStyle name="Normal_090 - Orange County D Schedules" xfId="14"/>
    <cellStyle name="Normal_091- E-2 2" xfId="304"/>
    <cellStyle name="Normal_B-9 and B-11" xfId="15"/>
    <cellStyle name="Normal_E-5 VALUES" xfId="16"/>
    <cellStyle name="Normal_Miles Grant Acct Reconciliation to NARUC" xfId="17"/>
    <cellStyle name="Normal_REVENUES" xfId="29"/>
    <cellStyle name="Normal_Sheet1 2" xfId="177"/>
    <cellStyle name="Normal_TEMPLATES - ACCT RECONCILIATION TO NARUC - 13 MONTHS PSC" xfId="18"/>
    <cellStyle name="Normal_UIF E-10" xfId="19"/>
    <cellStyle name="Normal_UIF E-2 - with some additions REVISED FOR TITLES" xfId="20"/>
    <cellStyle name="Normal_UIF E-3" xfId="21"/>
    <cellStyle name="Normal_UIF-E4 FINAL - REVISED" xfId="22"/>
    <cellStyle name="Normal_Wedgefield-REV" xfId="23"/>
    <cellStyle name="Normal_Wedgefield-REV 2" xfId="24"/>
    <cellStyle name="Note 10" xfId="773"/>
    <cellStyle name="Note 11" xfId="774"/>
    <cellStyle name="Note 12" xfId="775"/>
    <cellStyle name="Note 13" xfId="776"/>
    <cellStyle name="Note 14" xfId="777"/>
    <cellStyle name="Note 15" xfId="778"/>
    <cellStyle name="Note 2" xfId="296"/>
    <cellStyle name="Note 3" xfId="297"/>
    <cellStyle name="Note 3 2" xfId="779"/>
    <cellStyle name="Note 4" xfId="780"/>
    <cellStyle name="Note 5" xfId="781"/>
    <cellStyle name="Note 6" xfId="782"/>
    <cellStyle name="Note 7" xfId="783"/>
    <cellStyle name="Note 8" xfId="784"/>
    <cellStyle name="Note 9" xfId="785"/>
    <cellStyle name="Output 2" xfId="298"/>
    <cellStyle name="Percent" xfId="25" builtinId="5"/>
    <cellStyle name="Percent 10" xfId="786"/>
    <cellStyle name="Percent 10 2" xfId="787"/>
    <cellStyle name="Percent 10 2 2" xfId="788"/>
    <cellStyle name="Percent 10 2 2 2" xfId="789"/>
    <cellStyle name="Percent 10 2 3" xfId="790"/>
    <cellStyle name="Percent 10 3" xfId="791"/>
    <cellStyle name="Percent 10 3 2" xfId="792"/>
    <cellStyle name="Percent 10 4" xfId="793"/>
    <cellStyle name="Percent 11" xfId="794"/>
    <cellStyle name="Percent 11 2" xfId="795"/>
    <cellStyle name="Percent 11 2 2" xfId="796"/>
    <cellStyle name="Percent 11 2 2 2" xfId="797"/>
    <cellStyle name="Percent 11 2 3" xfId="798"/>
    <cellStyle name="Percent 11 3" xfId="799"/>
    <cellStyle name="Percent 11 3 2" xfId="800"/>
    <cellStyle name="Percent 11 4" xfId="801"/>
    <cellStyle name="Percent 12" xfId="802"/>
    <cellStyle name="Percent 12 2" xfId="803"/>
    <cellStyle name="Percent 12 2 2" xfId="804"/>
    <cellStyle name="Percent 12 3" xfId="805"/>
    <cellStyle name="Percent 13" xfId="806"/>
    <cellStyle name="Percent 13 2" xfId="807"/>
    <cellStyle name="Percent 13 2 2" xfId="808"/>
    <cellStyle name="Percent 13 3" xfId="809"/>
    <cellStyle name="Percent 2" xfId="26"/>
    <cellStyle name="Percent 2 2" xfId="35"/>
    <cellStyle name="Percent 2 2 2" xfId="48"/>
    <cellStyle name="Percent 2 2 3" xfId="159"/>
    <cellStyle name="Percent 2 2 4" xfId="160"/>
    <cellStyle name="Percent 2 2 5" xfId="810"/>
    <cellStyle name="Percent 2 2 6" xfId="811"/>
    <cellStyle name="Percent 2 2 7" xfId="812"/>
    <cellStyle name="Percent 2 3" xfId="161"/>
    <cellStyle name="Percent 2 4" xfId="162"/>
    <cellStyle name="Percent 2 5" xfId="163"/>
    <cellStyle name="Percent 2 6" xfId="164"/>
    <cellStyle name="Percent 2 7" xfId="813"/>
    <cellStyle name="Percent 2 7 2" xfId="814"/>
    <cellStyle name="Percent 2 7 2 2" xfId="815"/>
    <cellStyle name="Percent 2 7 2 2 2" xfId="816"/>
    <cellStyle name="Percent 2 7 2 3" xfId="817"/>
    <cellStyle name="Percent 2 7 3" xfId="818"/>
    <cellStyle name="Percent 2 7 3 2" xfId="819"/>
    <cellStyle name="Percent 2 7 4" xfId="820"/>
    <cellStyle name="Percent 2 8" xfId="821"/>
    <cellStyle name="Percent 3" xfId="34"/>
    <cellStyle name="Percent 3 2" xfId="165"/>
    <cellStyle name="Percent 3 2 2" xfId="299"/>
    <cellStyle name="Percent 3 2 2 2" xfId="822"/>
    <cellStyle name="Percent 3 2 3" xfId="300"/>
    <cellStyle name="Percent 3 2 3 2" xfId="823"/>
    <cellStyle name="Percent 3 3" xfId="166"/>
    <cellStyle name="Percent 3 4" xfId="167"/>
    <cellStyle name="Percent 3 5" xfId="301"/>
    <cellStyle name="Percent 3 5 2" xfId="824"/>
    <cellStyle name="Percent 3 5 2 2" xfId="825"/>
    <cellStyle name="Percent 3 5 2 2 2" xfId="826"/>
    <cellStyle name="Percent 3 5 2 2 2 2" xfId="827"/>
    <cellStyle name="Percent 3 5 2 2 2 2 2" xfId="828"/>
    <cellStyle name="Percent 3 5 2 2 2 3" xfId="829"/>
    <cellStyle name="Percent 3 5 2 2 3" xfId="830"/>
    <cellStyle name="Percent 3 5 2 2 3 2" xfId="831"/>
    <cellStyle name="Percent 3 5 2 2 4" xfId="832"/>
    <cellStyle name="Percent 3 5 2 3" xfId="833"/>
    <cellStyle name="Percent 3 5 2 3 2" xfId="834"/>
    <cellStyle name="Percent 3 5 2 3 2 2" xfId="835"/>
    <cellStyle name="Percent 3 5 2 3 3" xfId="836"/>
    <cellStyle name="Percent 3 5 2 4" xfId="837"/>
    <cellStyle name="Percent 3 5 2 4 2" xfId="838"/>
    <cellStyle name="Percent 3 5 2 5" xfId="839"/>
    <cellStyle name="Percent 3 5 3" xfId="840"/>
    <cellStyle name="Percent 3 5 3 2" xfId="841"/>
    <cellStyle name="Percent 3 5 3 2 2" xfId="842"/>
    <cellStyle name="Percent 3 5 3 3" xfId="843"/>
    <cellStyle name="Percent 3 5 4" xfId="844"/>
    <cellStyle name="Percent 3 5 4 2" xfId="845"/>
    <cellStyle name="Percent 3 6" xfId="846"/>
    <cellStyle name="Percent 3 7" xfId="847"/>
    <cellStyle name="Percent 3 8" xfId="848"/>
    <cellStyle name="Percent 3 9" xfId="849"/>
    <cellStyle name="Percent 4" xfId="168"/>
    <cellStyle name="Percent 5" xfId="169"/>
    <cellStyle name="Percent 5 2" xfId="170"/>
    <cellStyle name="Percent 5 3" xfId="171"/>
    <cellStyle name="Percent 5 4" xfId="850"/>
    <cellStyle name="Percent 6" xfId="172"/>
    <cellStyle name="Percent 7" xfId="173"/>
    <cellStyle name="Percent 8" xfId="174"/>
    <cellStyle name="Percent 9" xfId="175"/>
    <cellStyle name="Total 2" xfId="302"/>
    <cellStyle name="Warning Text 2" xfId="3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0.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5.xml"/><Relationship Id="rId133" Type="http://schemas.openxmlformats.org/officeDocument/2006/relationships/externalLink" Target="externalLinks/externalLink36.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externalLink" Target="externalLinks/externalLink10.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5.xml"/><Relationship Id="rId123" Type="http://schemas.openxmlformats.org/officeDocument/2006/relationships/externalLink" Target="externalLinks/externalLink26.xml"/><Relationship Id="rId128" Type="http://schemas.openxmlformats.org/officeDocument/2006/relationships/externalLink" Target="externalLinks/externalLink3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6.xml"/><Relationship Id="rId118" Type="http://schemas.openxmlformats.org/officeDocument/2006/relationships/externalLink" Target="externalLinks/externalLink21.xml"/><Relationship Id="rId134" Type="http://schemas.openxmlformats.org/officeDocument/2006/relationships/externalLink" Target="externalLinks/externalLink37.xml"/><Relationship Id="rId13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1.xml"/><Relationship Id="rId12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6.xml"/><Relationship Id="rId108" Type="http://schemas.openxmlformats.org/officeDocument/2006/relationships/externalLink" Target="externalLinks/externalLink11.xml"/><Relationship Id="rId116" Type="http://schemas.openxmlformats.org/officeDocument/2006/relationships/externalLink" Target="externalLinks/externalLink19.xml"/><Relationship Id="rId124" Type="http://schemas.openxmlformats.org/officeDocument/2006/relationships/externalLink" Target="externalLinks/externalLink27.xml"/><Relationship Id="rId129" Type="http://schemas.openxmlformats.org/officeDocument/2006/relationships/externalLink" Target="externalLinks/externalLink32.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externalLink" Target="externalLinks/externalLink14.xml"/><Relationship Id="rId132"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9.xml"/><Relationship Id="rId114" Type="http://schemas.openxmlformats.org/officeDocument/2006/relationships/externalLink" Target="externalLinks/externalLink17.xml"/><Relationship Id="rId119" Type="http://schemas.openxmlformats.org/officeDocument/2006/relationships/externalLink" Target="externalLinks/externalLink22.xml"/><Relationship Id="rId12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externalLink" Target="externalLinks/externalLink4.xml"/><Relationship Id="rId122" Type="http://schemas.openxmlformats.org/officeDocument/2006/relationships/externalLink" Target="externalLinks/externalLink25.xml"/><Relationship Id="rId130" Type="http://schemas.openxmlformats.org/officeDocument/2006/relationships/externalLink" Target="externalLinks/externalLink33.xml"/><Relationship Id="rId135"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7.xml"/><Relationship Id="rId120" Type="http://schemas.openxmlformats.org/officeDocument/2006/relationships/externalLink" Target="externalLinks/externalLink23.xml"/><Relationship Id="rId125" Type="http://schemas.openxmlformats.org/officeDocument/2006/relationships/externalLink" Target="externalLinks/externalLink2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3.xml"/><Relationship Id="rId115" Type="http://schemas.openxmlformats.org/officeDocument/2006/relationships/externalLink" Target="externalLinks/externalLink18.xml"/><Relationship Id="rId131" Type="http://schemas.openxmlformats.org/officeDocument/2006/relationships/externalLink" Target="externalLinks/externalLink34.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3.xml"/><Relationship Id="rId105" Type="http://schemas.openxmlformats.org/officeDocument/2006/relationships/externalLink" Target="externalLinks/externalLink8.xml"/><Relationship Id="rId126"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14</xdr:row>
      <xdr:rowOff>0</xdr:rowOff>
    </xdr:from>
    <xdr:to>
      <xdr:col>8</xdr:col>
      <xdr:colOff>466725</xdr:colOff>
      <xdr:row>31</xdr:row>
      <xdr:rowOff>142875</xdr:rowOff>
    </xdr:to>
    <xdr:pic>
      <xdr:nvPicPr>
        <xdr:cNvPr id="48129" name="Picture 4"/>
        <xdr:cNvPicPr>
          <a:picLocks noChangeAspect="1" noChangeArrowheads="1"/>
        </xdr:cNvPicPr>
      </xdr:nvPicPr>
      <xdr:blipFill>
        <a:blip xmlns:r="http://schemas.openxmlformats.org/officeDocument/2006/relationships" r:embed="rId1" cstate="print">
          <a:lum bright="46000" contrast="68000"/>
        </a:blip>
        <a:srcRect/>
        <a:stretch>
          <a:fillRect/>
        </a:stretch>
      </xdr:blipFill>
      <xdr:spPr bwMode="auto">
        <a:xfrm>
          <a:off x="2343150" y="5124450"/>
          <a:ext cx="4381500" cy="2895600"/>
        </a:xfrm>
        <a:prstGeom prst="rect">
          <a:avLst/>
        </a:prstGeom>
        <a:noFill/>
        <a:ln w="9525">
          <a:noFill/>
          <a:miter lim="800000"/>
          <a:headEnd/>
          <a:tailEnd/>
        </a:ln>
      </xdr:spPr>
    </xdr:pic>
    <xdr:clientData/>
  </xdr:twoCellAnchor>
  <xdr:twoCellAnchor editAs="oneCell">
    <xdr:from>
      <xdr:col>3</xdr:col>
      <xdr:colOff>371475</xdr:colOff>
      <xdr:row>64</xdr:row>
      <xdr:rowOff>0</xdr:rowOff>
    </xdr:from>
    <xdr:to>
      <xdr:col>8</xdr:col>
      <xdr:colOff>466725</xdr:colOff>
      <xdr:row>81</xdr:row>
      <xdr:rowOff>142875</xdr:rowOff>
    </xdr:to>
    <xdr:pic>
      <xdr:nvPicPr>
        <xdr:cNvPr id="48130" name="Picture 7"/>
        <xdr:cNvPicPr>
          <a:picLocks noChangeAspect="1" noChangeArrowheads="1"/>
        </xdr:cNvPicPr>
      </xdr:nvPicPr>
      <xdr:blipFill>
        <a:blip xmlns:r="http://schemas.openxmlformats.org/officeDocument/2006/relationships" r:embed="rId1" cstate="print">
          <a:lum bright="46000" contrast="68000"/>
        </a:blip>
        <a:srcRect/>
        <a:stretch>
          <a:fillRect/>
        </a:stretch>
      </xdr:blipFill>
      <xdr:spPr bwMode="auto">
        <a:xfrm>
          <a:off x="2343150" y="17459325"/>
          <a:ext cx="4381500" cy="2895600"/>
        </a:xfrm>
        <a:prstGeom prst="rect">
          <a:avLst/>
        </a:prstGeom>
        <a:noFill/>
        <a:ln w="9525">
          <a:noFill/>
          <a:miter lim="800000"/>
          <a:headEnd/>
          <a:tailEnd/>
        </a:ln>
      </xdr:spPr>
    </xdr:pic>
    <xdr:clientData/>
  </xdr:twoCellAnchor>
  <xdr:twoCellAnchor editAs="oneCell">
    <xdr:from>
      <xdr:col>3</xdr:col>
      <xdr:colOff>371475</xdr:colOff>
      <xdr:row>108</xdr:row>
      <xdr:rowOff>0</xdr:rowOff>
    </xdr:from>
    <xdr:to>
      <xdr:col>8</xdr:col>
      <xdr:colOff>466725</xdr:colOff>
      <xdr:row>125</xdr:row>
      <xdr:rowOff>142875</xdr:rowOff>
    </xdr:to>
    <xdr:pic>
      <xdr:nvPicPr>
        <xdr:cNvPr id="48131" name="Picture 8"/>
        <xdr:cNvPicPr>
          <a:picLocks noChangeAspect="1" noChangeArrowheads="1"/>
        </xdr:cNvPicPr>
      </xdr:nvPicPr>
      <xdr:blipFill>
        <a:blip xmlns:r="http://schemas.openxmlformats.org/officeDocument/2006/relationships" r:embed="rId1" cstate="print">
          <a:lum bright="46000" contrast="68000"/>
        </a:blip>
        <a:srcRect/>
        <a:stretch>
          <a:fillRect/>
        </a:stretch>
      </xdr:blipFill>
      <xdr:spPr bwMode="auto">
        <a:xfrm>
          <a:off x="2343150" y="27813000"/>
          <a:ext cx="4381500" cy="2895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MARIA%20ELENA%20BRAVO/Local%20Settings/Temporary%20Internet%20Files/Content.IE5/URWN6DU1/Documents%20and%20Settings/mbravo/My%20Documents/RATE%20CASES%20-%20UTILITIES,%20INC/TEMPLATES/Blank%20templat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202014%20MSA/2014%20LABRADOR/PRIOR%20RATE%20CASE/LABRADOR%20FINAL%20MFRs%207%20for%20PDF%20TO%20USE%20AS%20WORKFIL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URRENT%20PROJECTS/U02-37%20LABRADOR%202014%20RATE%20CASE/LABRADOR%20FINAL%20MFRs%207%20for%20PDF%20TO%20USE%20AS%20WORKFIL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0nas001\files.uiwater.com\Miles%20Grant%20SUBMITTED%20FOR%20FILING\Miles%20Grant%20MFRs%206-30-07%20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0nas001\files.uiwater.com\Tierra%20Verde%20SUBMITTED%20FOR%20FILING\Tierra%20Verde%20MFRs%2012-31-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OJ)/U02-20%20Tierra%20Verde%20Utilities,%20Inc%20(2007)/Tierra%20Verde%20MFRs%2012-31-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ynthia/2009%20FILINGS%20UI%20RATE%20CASES/Staff%20Workpapers/Sanlando%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0.0.1.157\Financial\FINANCIAL%20DEPT\FPA\ROE%20Schedules\2005%2012%20December\123105%20ROE%202-3v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0nas001\files.uiwater.com\ratecase\Florida\091-Miles%20Grant%20W%20&amp;%20S\2008%20Rate%20Case\Filing\MFR%20Schedules\B%20Schedules\B-9%20&amp;%20B-11%20Schedules\Data%20for%20B-9%20Schedul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MARIA%20ELENA%20BRAVO/Local%20Settings/Temporary%20Internet%20Files/Content.IE5/URWN6DU1/Documents%20and%20Settings/mbravo/My%20Documents/RATE%20CASES%20-%20UTILITIES,%20INC/SOUTH%20GATE/SCHEDULES/SOUTHGATE%20MFR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0.0.1.157\Financial\Documents%20and%20Settings\Phyllis%20Dobbs\Desktop\SE50%20063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nas001\files.uiwater.com\ratecase\Florida\068-Longwood\2009%20Rate%20Case\Filing\Longwood%20MFRs%20TY%2012-31-08_FILED%20with%20PSC.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MPLETED%20PROJECTS/SANLANDO%202010/MARIA%20C%20DRIVE%20AS%20OF%203-22-04%20&amp;%20FORWARD/Longwood%20MFR%206-30-05%20Test%20Ye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mbravo/My%20Documents/A%20-%20UIF%20RATE%20CASE%20-%202006/MFRs%20&amp;%20MISC.%20SCHEDULES/MARION/MARION%20MFR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0nas001\Documents%20and%20Settings\epovich\Local%20Settings\Temporary%20Internet%20Files\OLK16\CYPRESS%20LAKES%20Applic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0nas001\files.uiwater.com\Rate%20Case\Florida\103-UI%20of%20Sandalhaven\Sandalhaven%202011%20RC\Filing\Tax%20Schedule%20Attempt\Sandalhaven%20Draft%20MFR%209-7%202011%20Erin%20Tax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POST%20FILING/DISCOVERY/OPC/OPC%202nd%20ROGS%20%23%2035/Final%20MFRs%20Volume%20I%20Revised%20for%20Deficiencies/LONGWOOD%20%20MFR%20TY%2012-31-2015_FINAL%20Revised%2012-12-1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POST%20FILING/FINAL%20MFRs%20and%20DEFICIENCIES%20RESPONSES%20from%20UIF%20Shared%20Files/Final%20Excel%20files%20-%20Volume%20I/LABRADOR%20MFRs%20TY%2012-31-15_FINAL%208-18-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COMPLETED%20PROJECTS\SANLANDO%202010\Documents%20and%20Settings\dciecier\Desktop\SANLANDO_MFRs_TY_2012-31-10_MSA_Submittal(1)%20-%20with%20Updated%20B7%20&amp;%20B8.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CURRENT%20PROJECTS\U02-37%20LABRADOR%202014%20RATE%20CASE\LABRADOR%20FINAL%20MFRs%207%20for%20PDF%20TO%20USE%20AS%20WORKFILE.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COMPLETED%20PROJECTS\SANLANDO%202010\(PROJ)\U02-14%20Miles%20Grant\Miles%20Grant%20Rate%20Increase%20Application%20TY%206-30-07\Miles%20Grant%20MFRs\Miles%20Grant%20MFRs%206-30-07%20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PROJ)\U02-20%20Tierra%20Verde%20Utilities,%20Inc%20(2007)\Tierra%20Verde%20MFRs%2012-3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0nas001\files.uiwater.com\Documents%20and%20Settings\epovich\Local%20Settings\Temporary%20Internet%20Files\OLK16\Miles%20Grant%20MFRs%206-30-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Cynthia\2009%20FILINGS%20UI%20RATE%20CASES\Staff%20Workpapers\Sanlando%20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PROJ)\U02-39%20UTILITIES%20INC%20CONSOLIDATED%20RATE%20CASE%20FILING\MFR's\LABRADOR%20-%20DS\LABRADOR%20MFRs%20TY%2012-31-15_Class%20A_v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MARIA%20ELENA%20BRAVO\Local%20Settings\Temporary%20Internet%20Files\Content.IE5\URWN6DU1\Documents%20and%20Settings\mbravo\My%20Documents\RATE%20CASES%20-%20UTILITIES,%20INC\SOUTH%20GATE\SCHEDULES\SOUTHGATE%20MFR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PROJ)\U02-39%20UTILITIES%20INC%20CONSOLIDATED%20RATE%20CASE%20FILING\MFR's\CYPRESS%20LAKES%20-%20FS\CYPRESS%20LAKES%20MFR%20TY%2012-31-15_FINAL%208-24-16%20REVISION.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Home\AppData\Local\Microsoft\Windows\Temporary%20Internet%20Files\Content.IE5\A4J6A1QP\Prior%20Rate%20Case%20MFR\SANDALHAVEN%20MFR%20TY%2012-31-201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PROJ)\U02-39%20UTILITIES%20INC%20CONSOLIDATED%20RATE%20CASE%20FILING\MFR's\LONGWOOD%20-%20DS\LONGWOOD%20%20MFR%20TY%2012-31-2015_Class%20A_v1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ROJ)\U02-39%20UTILITIES%20INC%20CONSOLIDATED%20RATE%20CASE%20FILING\MFR's\UTILITIES%20INC.%20OF%20FLORIDA\MARION%20COUNTY\UIF-MARION%20MFRs%2012-31-15_FINAL%208-20-201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Home\Desktop\UI%202015\Sandalhaven\Input\Sandalhaven%202007%20Final%20Projected%202007%20%20MFR%2012-21-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SA%20WORKPAPERS/F%20SCHEDULES/Final%20F%20Schedules/Longwood%206-29%20final%20F%20Schedules%202015%20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mbravo/My%20Documents/A%20-%20UIF%20RATE%20CASE%20-%202006/TEMPLATES/UIF%20-%20CLASS%20A%20W&amp;S%20TEMPLATE%20SCH%20A%20&amp;%20B%20REVIS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dciecier/Desktop/SANLANDO_MFRs_TY_2012-31-10_MSA_Submittal(1)%20-%20with%20Updated%20B7%20&amp;%20B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mbravo.MSA/My%20Documents/A%20-%20UIF%20RATE%20CASE%20-%202006/TEMPLATES/UIF%20-%20CLASS%20A%20W&amp;S%20TEMPLATE%20SCH%20A%20&amp;%20B%20REVIS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PLETED%20PROJECTS/SANLANDO%202010/Documents%20and%20Settings/mbravo/My%20Documents/A%20-%20UIF%20RATE%20CASE%20-%202006/MFRs%20&amp;%20MISC.%20SCHEDULES/ORANGE/DRAFTS/MFRs%20ORANGE%20-%20draf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PLETED%20PROJECTS/SANLANDO%202010/DOCUME~1/mbravo/LOCALS~1/Temp/TIERRA%20VERDE%20MFR%2012-31-05%20TEST%20YE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OMPLETED%20PROJECTS/SANLANDO%202010/(PROJ)/U02-14%20Miles%20Grant/Miles%20Grant%20Rate%20Increase%20Application%20TY%206-30-07/Miles%20Grant%20MFRs/Miles%20Grant%20MFRs%206-30-07%20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s"/>
      <sheetName val="COVER"/>
      <sheetName val="CONTENTS"/>
      <sheetName val="INSTRUCTIONS"/>
      <sheetName val="A 1"/>
      <sheetName val="A 2"/>
      <sheetName val="A 3"/>
      <sheetName val="A 4"/>
      <sheetName val="A 5"/>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 1"/>
      <sheetName val="D 2"/>
      <sheetName val="D 3"/>
      <sheetName val="D 4"/>
      <sheetName val="D 5"/>
      <sheetName val="D 6"/>
      <sheetName val="D 7"/>
      <sheetName val="E 1"/>
      <sheetName val="E 2"/>
      <sheetName val="E 3"/>
      <sheetName val="E 4"/>
      <sheetName val="E 5"/>
      <sheetName val="E 6"/>
      <sheetName val="E 7"/>
      <sheetName val="E 8"/>
      <sheetName val="E 9"/>
      <sheetName val="E 10"/>
      <sheetName val="E 11"/>
      <sheetName val="E 12"/>
      <sheetName val="E 13"/>
      <sheetName val="E 14"/>
      <sheetName val="F 1"/>
      <sheetName val="F 2"/>
      <sheetName val="F 3"/>
      <sheetName val="F 4"/>
      <sheetName val="F 5"/>
      <sheetName val="F 6"/>
      <sheetName val="F 7"/>
      <sheetName val="F 8"/>
      <sheetName val="F 9"/>
      <sheetName val="F 10"/>
    </sheetNames>
    <sheetDataSet>
      <sheetData sheetId="0">
        <row r="18">
          <cell r="E18" t="str">
            <v>Page 1 of 2</v>
          </cell>
        </row>
        <row r="19">
          <cell r="E19" t="str">
            <v>Page 2 of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ow r="39">
          <cell r="F39">
            <v>703973.15827196208</v>
          </cell>
        </row>
      </sheetData>
      <sheetData sheetId="5">
        <row r="40">
          <cell r="F40">
            <v>1354886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7">
          <cell r="F17">
            <v>249568.3</v>
          </cell>
        </row>
      </sheetData>
      <sheetData sheetId="30">
        <row r="17">
          <cell r="F17">
            <v>445644.24</v>
          </cell>
        </row>
      </sheetData>
      <sheetData sheetId="31">
        <row r="178">
          <cell r="I178">
            <v>1455</v>
          </cell>
        </row>
      </sheetData>
      <sheetData sheetId="32">
        <row r="42">
          <cell r="D42">
            <v>955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3">
          <cell r="D43">
            <v>11231</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19">
          <cell r="E19">
            <v>1001064.6102467715</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65">
          <cell r="E65">
            <v>924950</v>
          </cell>
        </row>
      </sheetData>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ADJUSTED MONTHLY FINAL"/>
      <sheetName val="APPENDIX B INC. STAT.ACCT RECON"/>
    </sheetNames>
    <sheetDataSet>
      <sheetData sheetId="0">
        <row r="11">
          <cell r="E11" t="str">
            <v>Preparer:  Erin Povich</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ow r="4">
          <cell r="D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refreshError="1"/>
      <sheetData sheetId="95" refreshError="1"/>
      <sheetData sheetId="9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Rev Requirements Final"/>
      <sheetName val="Rev Req Interim"/>
      <sheetName val="Computation of Rates Final"/>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row r="4">
          <cell r="D4" t="str">
            <v>Page 1 of 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INFO"/>
      <sheetName val="Rbase"/>
      <sheetName val="Noi"/>
      <sheetName val="Adjs"/>
      <sheetName val="Cap"/>
      <sheetName val="Plnt"/>
      <sheetName val="Ciac"/>
      <sheetName val="UUsum"/>
      <sheetName val="Wca"/>
      <sheetName val="AnnualizedRevs"/>
      <sheetName val="OMexp"/>
      <sheetName val="Toti"/>
      <sheetName val="RevRq"/>
      <sheetName val="RevAlloc"/>
      <sheetName val="RateSch"/>
      <sheetName val="BillDeter"/>
      <sheetName val="Security"/>
      <sheetName val="Agreed Audit Adjs."/>
      <sheetName val="A.F.No 2 Plant Sample"/>
      <sheetName val="A.F. No. 3 Proforma"/>
      <sheetName val="A.F. No. 4  ERC Proforma Adj."/>
      <sheetName val="A.F. No. 5 Proj. Phoenix"/>
      <sheetName val="A.F. No. 8-Acc.Amort. of CIAC "/>
      <sheetName val="A.F. 11 Salaries"/>
      <sheetName val="A.F. No. 14 Rate Case Exp."/>
      <sheetName val="A.F.No. 15-HDQ Samples "/>
      <sheetName val="A.F. No. 16-Deferred Maint."/>
      <sheetName val="A.F. 17 O&amp;M Sample"/>
      <sheetName val="A.F. No. 19-Alloc. of TOTI"/>
      <sheetName val="Bad Debt Exp. Adj."/>
      <sheetName val="Chem.Exp.Adj."/>
      <sheetName val="Fuel Expense"/>
      <sheetName val="Plant-CWIP"/>
      <sheetName val="Relocation Exp."/>
      <sheetName val="Working Capital Adj. "/>
      <sheetName val="Reuse bills"/>
      <sheetName val="Macros"/>
    </sheetNames>
    <sheetDataSet>
      <sheetData sheetId="0">
        <row r="14">
          <cell r="D14" t="str">
            <v>Sanlando Utilities Corporation</v>
          </cell>
        </row>
        <row r="16">
          <cell r="D16" t="str">
            <v>Test Year Ended 12/31/08</v>
          </cell>
        </row>
      </sheetData>
      <sheetData sheetId="1"/>
      <sheetData sheetId="2">
        <row r="12">
          <cell r="I12">
            <v>3089848.466365152</v>
          </cell>
        </row>
      </sheetData>
      <sheetData sheetId="3"/>
      <sheetData sheetId="4"/>
      <sheetData sheetId="5">
        <row r="1">
          <cell r="A1" t="str">
            <v>Sanlando Utilities Corporation</v>
          </cell>
        </row>
      </sheetData>
      <sheetData sheetId="6"/>
      <sheetData sheetId="7"/>
      <sheetData sheetId="8"/>
      <sheetData sheetId="9"/>
      <sheetData sheetId="10">
        <row r="9">
          <cell r="H9">
            <v>390658.74406797998</v>
          </cell>
        </row>
      </sheetData>
      <sheetData sheetId="11">
        <row r="11">
          <cell r="I11">
            <v>199091.68212887936</v>
          </cell>
        </row>
      </sheetData>
      <sheetData sheetId="12"/>
      <sheetData sheetId="13"/>
      <sheetData sheetId="14"/>
      <sheetData sheetId="15">
        <row r="49">
          <cell r="E49">
            <v>217874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ROE in ,000"/>
      <sheetName val="ROE"/>
      <sheetName val="UI ROE Relief"/>
      <sheetName val="Com ROE Relief"/>
      <sheetName val="Rate Case Revenue"/>
      <sheetName val="Ratebase"/>
      <sheetName val="Net Plant"/>
      <sheetName val="IS"/>
      <sheetName val="Effective Tax"/>
      <sheetName val="Jurisd Tax"/>
      <sheetName val="D-E"/>
      <sheetName val="Data"/>
      <sheetName val="Reports"/>
      <sheetName val="Closed Reg Rev"/>
      <sheetName val="Pending Reg Rev"/>
      <sheetName val="FORM.COS.SUBS.LIST"/>
      <sheetName val="Co by State"/>
      <sheetName val="9000'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3">
          <cell r="C13">
            <v>1</v>
          </cell>
          <cell r="D13">
            <v>688555.68</v>
          </cell>
          <cell r="F13">
            <v>4</v>
          </cell>
          <cell r="G13">
            <v>0</v>
          </cell>
          <cell r="I13">
            <v>1</v>
          </cell>
          <cell r="J13">
            <v>-149165.1</v>
          </cell>
          <cell r="L13">
            <v>1</v>
          </cell>
          <cell r="M13">
            <v>-9632854</v>
          </cell>
          <cell r="O13">
            <v>4</v>
          </cell>
          <cell r="P13">
            <v>450000</v>
          </cell>
          <cell r="R13">
            <v>4</v>
          </cell>
          <cell r="S13">
            <v>-340495.16</v>
          </cell>
          <cell r="U13">
            <v>2</v>
          </cell>
          <cell r="V13">
            <v>0</v>
          </cell>
          <cell r="X13">
            <v>1</v>
          </cell>
          <cell r="Y13">
            <v>-1412616.3</v>
          </cell>
          <cell r="AA13">
            <v>6</v>
          </cell>
          <cell r="AB13">
            <v>-350</v>
          </cell>
          <cell r="BE13">
            <v>5</v>
          </cell>
          <cell r="BF13">
            <v>24823.043409200007</v>
          </cell>
          <cell r="CF13">
            <v>1</v>
          </cell>
          <cell r="CG13" t="str">
            <v>Y</v>
          </cell>
        </row>
        <row r="14">
          <cell r="C14">
            <v>2</v>
          </cell>
          <cell r="D14">
            <v>6756002.0199999996</v>
          </cell>
          <cell r="F14">
            <v>5</v>
          </cell>
          <cell r="G14">
            <v>0</v>
          </cell>
          <cell r="I14">
            <v>2</v>
          </cell>
          <cell r="J14">
            <v>-4691567.1500000004</v>
          </cell>
          <cell r="L14">
            <v>18</v>
          </cell>
          <cell r="M14">
            <v>27837.56</v>
          </cell>
          <cell r="O14">
            <v>5</v>
          </cell>
          <cell r="P14">
            <v>-450000</v>
          </cell>
          <cell r="R14">
            <v>5</v>
          </cell>
          <cell r="S14">
            <v>-583336.21</v>
          </cell>
          <cell r="U14">
            <v>5</v>
          </cell>
          <cell r="V14">
            <v>3446.76</v>
          </cell>
          <cell r="X14">
            <v>2</v>
          </cell>
          <cell r="Y14">
            <v>-417573</v>
          </cell>
          <cell r="AA14">
            <v>13</v>
          </cell>
          <cell r="AB14">
            <v>-145</v>
          </cell>
          <cell r="BE14">
            <v>6</v>
          </cell>
          <cell r="BF14">
            <v>6108.3140748000005</v>
          </cell>
          <cell r="CF14">
            <v>2</v>
          </cell>
          <cell r="CG14" t="str">
            <v>Y</v>
          </cell>
        </row>
        <row r="15">
          <cell r="C15">
            <v>5</v>
          </cell>
          <cell r="D15">
            <v>2276220.59</v>
          </cell>
          <cell r="F15">
            <v>12</v>
          </cell>
          <cell r="G15">
            <v>-153268.37</v>
          </cell>
          <cell r="I15">
            <v>5</v>
          </cell>
          <cell r="J15">
            <v>-538733.71</v>
          </cell>
          <cell r="L15">
            <v>21</v>
          </cell>
          <cell r="M15">
            <v>102722.39</v>
          </cell>
          <cell r="O15">
            <v>23</v>
          </cell>
          <cell r="P15">
            <v>-975</v>
          </cell>
          <cell r="R15">
            <v>6</v>
          </cell>
          <cell r="S15">
            <v>-272780</v>
          </cell>
          <cell r="U15">
            <v>7</v>
          </cell>
          <cell r="V15">
            <v>3101.75</v>
          </cell>
          <cell r="X15">
            <v>4</v>
          </cell>
          <cell r="Y15">
            <v>1405724</v>
          </cell>
          <cell r="AA15">
            <v>24</v>
          </cell>
          <cell r="AB15">
            <v>-312</v>
          </cell>
          <cell r="BE15">
            <v>7</v>
          </cell>
          <cell r="BF15">
            <v>1074.4178665000002</v>
          </cell>
          <cell r="CF15">
            <v>4</v>
          </cell>
          <cell r="CG15" t="str">
            <v>Y</v>
          </cell>
        </row>
        <row r="16">
          <cell r="C16">
            <v>6</v>
          </cell>
          <cell r="D16">
            <v>1433009.07</v>
          </cell>
          <cell r="F16">
            <v>25</v>
          </cell>
          <cell r="G16">
            <v>0</v>
          </cell>
          <cell r="I16">
            <v>6</v>
          </cell>
          <cell r="J16">
            <v>-213683.09</v>
          </cell>
          <cell r="L16">
            <v>25</v>
          </cell>
          <cell r="M16">
            <v>24482</v>
          </cell>
          <cell r="O16">
            <v>28</v>
          </cell>
          <cell r="P16">
            <v>-5475</v>
          </cell>
          <cell r="R16">
            <v>7</v>
          </cell>
          <cell r="S16">
            <v>-1672</v>
          </cell>
          <cell r="U16">
            <v>8</v>
          </cell>
          <cell r="V16">
            <v>3964.03</v>
          </cell>
          <cell r="X16">
            <v>5</v>
          </cell>
          <cell r="Y16">
            <v>-93194</v>
          </cell>
          <cell r="AA16">
            <v>30</v>
          </cell>
          <cell r="AB16">
            <v>-36</v>
          </cell>
          <cell r="BE16">
            <v>8</v>
          </cell>
          <cell r="BF16">
            <v>4739.6431473000011</v>
          </cell>
          <cell r="CF16">
            <v>5</v>
          </cell>
          <cell r="CG16" t="str">
            <v>Y</v>
          </cell>
        </row>
        <row r="17">
          <cell r="C17">
            <v>7</v>
          </cell>
          <cell r="D17">
            <v>149716.32999999999</v>
          </cell>
          <cell r="F17">
            <v>34</v>
          </cell>
          <cell r="G17">
            <v>3168.25</v>
          </cell>
          <cell r="I17">
            <v>7</v>
          </cell>
          <cell r="J17">
            <v>-8889.58</v>
          </cell>
          <cell r="L17">
            <v>27</v>
          </cell>
          <cell r="M17">
            <v>-963620.89</v>
          </cell>
          <cell r="O17">
            <v>36</v>
          </cell>
          <cell r="P17">
            <v>-56796</v>
          </cell>
          <cell r="R17">
            <v>8</v>
          </cell>
          <cell r="S17">
            <v>-3043.45</v>
          </cell>
          <cell r="U17">
            <v>11</v>
          </cell>
          <cell r="V17">
            <v>0</v>
          </cell>
          <cell r="X17">
            <v>6</v>
          </cell>
          <cell r="Y17">
            <v>-147945</v>
          </cell>
          <cell r="AA17">
            <v>32</v>
          </cell>
          <cell r="AB17">
            <v>-280</v>
          </cell>
          <cell r="BE17">
            <v>9</v>
          </cell>
          <cell r="BF17">
            <v>7262.0274267000023</v>
          </cell>
          <cell r="CF17">
            <v>6</v>
          </cell>
          <cell r="CG17" t="str">
            <v>Y</v>
          </cell>
        </row>
        <row r="18">
          <cell r="C18">
            <v>8</v>
          </cell>
          <cell r="D18">
            <v>205138.07</v>
          </cell>
          <cell r="F18">
            <v>35</v>
          </cell>
          <cell r="G18">
            <v>461446.03</v>
          </cell>
          <cell r="I18">
            <v>8</v>
          </cell>
          <cell r="J18">
            <v>-18446.599999999999</v>
          </cell>
          <cell r="L18">
            <v>34</v>
          </cell>
          <cell r="M18">
            <v>485498.88</v>
          </cell>
          <cell r="O18">
            <v>70</v>
          </cell>
          <cell r="P18">
            <v>2400</v>
          </cell>
          <cell r="R18">
            <v>9</v>
          </cell>
          <cell r="S18">
            <v>-33384.82</v>
          </cell>
          <cell r="U18">
            <v>12</v>
          </cell>
          <cell r="V18">
            <v>8414.3700000000008</v>
          </cell>
          <cell r="X18">
            <v>7</v>
          </cell>
          <cell r="Y18">
            <v>-16011</v>
          </cell>
          <cell r="AA18">
            <v>33</v>
          </cell>
          <cell r="AB18">
            <v>-250</v>
          </cell>
          <cell r="BE18">
            <v>10</v>
          </cell>
          <cell r="BF18">
            <v>0</v>
          </cell>
          <cell r="CF18">
            <v>7</v>
          </cell>
          <cell r="CG18" t="str">
            <v>Y</v>
          </cell>
        </row>
        <row r="19">
          <cell r="C19">
            <v>9</v>
          </cell>
          <cell r="D19">
            <v>484758.46</v>
          </cell>
          <cell r="F19">
            <v>36</v>
          </cell>
          <cell r="G19">
            <v>663847.37</v>
          </cell>
          <cell r="I19">
            <v>9</v>
          </cell>
          <cell r="J19">
            <v>-52441.39</v>
          </cell>
          <cell r="L19">
            <v>36</v>
          </cell>
          <cell r="M19">
            <v>-117417.65</v>
          </cell>
          <cell r="O19">
            <v>80</v>
          </cell>
          <cell r="P19">
            <v>-34510</v>
          </cell>
          <cell r="R19">
            <v>11</v>
          </cell>
          <cell r="S19">
            <v>-17294.22</v>
          </cell>
          <cell r="U19">
            <v>13</v>
          </cell>
          <cell r="V19">
            <v>2984.25</v>
          </cell>
          <cell r="X19">
            <v>8</v>
          </cell>
          <cell r="Y19">
            <v>-11577</v>
          </cell>
          <cell r="AA19">
            <v>34</v>
          </cell>
          <cell r="AB19">
            <v>-84250</v>
          </cell>
          <cell r="BE19">
            <v>11</v>
          </cell>
          <cell r="BF19">
            <v>2277.1194064000001</v>
          </cell>
          <cell r="CF19">
            <v>8</v>
          </cell>
          <cell r="CG19" t="str">
            <v>Y</v>
          </cell>
        </row>
        <row r="20">
          <cell r="C20">
            <v>11</v>
          </cell>
          <cell r="D20">
            <v>116028.15</v>
          </cell>
          <cell r="F20">
            <v>38</v>
          </cell>
          <cell r="G20">
            <v>554049.14</v>
          </cell>
          <cell r="I20">
            <v>11</v>
          </cell>
          <cell r="J20">
            <v>-18023.96</v>
          </cell>
          <cell r="L20">
            <v>38</v>
          </cell>
          <cell r="M20">
            <v>-6341801.4500000002</v>
          </cell>
          <cell r="O20">
            <v>89</v>
          </cell>
          <cell r="P20">
            <v>-38400</v>
          </cell>
          <cell r="R20">
            <v>13</v>
          </cell>
          <cell r="S20">
            <v>-1032850.1</v>
          </cell>
          <cell r="U20">
            <v>14</v>
          </cell>
          <cell r="V20">
            <v>0</v>
          </cell>
          <cell r="X20">
            <v>9</v>
          </cell>
          <cell r="Y20">
            <v>-40240</v>
          </cell>
          <cell r="AA20">
            <v>35</v>
          </cell>
          <cell r="AB20">
            <v>-33840.53</v>
          </cell>
          <cell r="BE20">
            <v>12</v>
          </cell>
          <cell r="BF20">
            <v>1040.1696474999999</v>
          </cell>
          <cell r="CF20">
            <v>9</v>
          </cell>
          <cell r="CG20" t="str">
            <v>Y</v>
          </cell>
        </row>
        <row r="21">
          <cell r="C21">
            <v>12</v>
          </cell>
          <cell r="D21">
            <v>291422.34999999998</v>
          </cell>
          <cell r="F21">
            <v>40</v>
          </cell>
          <cell r="G21">
            <v>12530</v>
          </cell>
          <cell r="I21">
            <v>12</v>
          </cell>
          <cell r="J21">
            <v>22146.25</v>
          </cell>
          <cell r="L21">
            <v>40</v>
          </cell>
          <cell r="M21">
            <v>65673.55</v>
          </cell>
          <cell r="O21">
            <v>90</v>
          </cell>
          <cell r="P21">
            <v>-97052</v>
          </cell>
          <cell r="R21">
            <v>14</v>
          </cell>
          <cell r="S21">
            <v>-3091748.55</v>
          </cell>
          <cell r="U21">
            <v>15</v>
          </cell>
          <cell r="V21">
            <v>1175.3</v>
          </cell>
          <cell r="X21">
            <v>11</v>
          </cell>
          <cell r="Y21">
            <v>-9391</v>
          </cell>
          <cell r="AA21">
            <v>36</v>
          </cell>
          <cell r="AB21">
            <v>-193723.6</v>
          </cell>
          <cell r="BE21">
            <v>13</v>
          </cell>
          <cell r="BF21">
            <v>10580.711716199998</v>
          </cell>
          <cell r="CF21">
            <v>11</v>
          </cell>
          <cell r="CG21" t="str">
            <v>Y</v>
          </cell>
        </row>
        <row r="22">
          <cell r="C22">
            <v>13</v>
          </cell>
          <cell r="D22">
            <v>2576779.79</v>
          </cell>
          <cell r="F22">
            <v>44</v>
          </cell>
          <cell r="G22">
            <v>326.75</v>
          </cell>
          <cell r="I22">
            <v>13</v>
          </cell>
          <cell r="J22">
            <v>-821309.92</v>
          </cell>
          <cell r="L22">
            <v>42</v>
          </cell>
          <cell r="M22">
            <v>40720.080000000002</v>
          </cell>
          <cell r="O22">
            <v>135</v>
          </cell>
          <cell r="P22">
            <v>-658710.19999999995</v>
          </cell>
          <cell r="R22">
            <v>15</v>
          </cell>
          <cell r="S22">
            <v>-32215.34</v>
          </cell>
          <cell r="U22">
            <v>16</v>
          </cell>
          <cell r="V22">
            <v>4276</v>
          </cell>
          <cell r="X22">
            <v>12</v>
          </cell>
          <cell r="Y22">
            <v>-56556</v>
          </cell>
          <cell r="AA22">
            <v>38</v>
          </cell>
          <cell r="AB22">
            <v>-102861.1</v>
          </cell>
          <cell r="BE22">
            <v>14</v>
          </cell>
          <cell r="BF22">
            <v>45948.676116100003</v>
          </cell>
          <cell r="CF22">
            <v>12</v>
          </cell>
          <cell r="CG22" t="str">
            <v>Y</v>
          </cell>
        </row>
        <row r="23">
          <cell r="C23">
            <v>14</v>
          </cell>
          <cell r="D23">
            <v>7411838.9100000001</v>
          </cell>
          <cell r="F23">
            <v>47</v>
          </cell>
          <cell r="G23">
            <v>585306.77</v>
          </cell>
          <cell r="I23">
            <v>14</v>
          </cell>
          <cell r="J23">
            <v>-1853280.79</v>
          </cell>
          <cell r="L23">
            <v>43</v>
          </cell>
          <cell r="M23">
            <v>198411.88</v>
          </cell>
          <cell r="O23">
            <v>160</v>
          </cell>
          <cell r="P23">
            <v>-113080.53</v>
          </cell>
          <cell r="R23">
            <v>16</v>
          </cell>
          <cell r="S23">
            <v>-380488</v>
          </cell>
          <cell r="U23">
            <v>17</v>
          </cell>
          <cell r="V23">
            <v>0</v>
          </cell>
          <cell r="X23">
            <v>13</v>
          </cell>
          <cell r="Y23">
            <v>-90076</v>
          </cell>
          <cell r="AA23">
            <v>40</v>
          </cell>
          <cell r="AB23">
            <v>-42215.58</v>
          </cell>
          <cell r="BE23">
            <v>15</v>
          </cell>
          <cell r="BF23">
            <v>6754.151913900002</v>
          </cell>
          <cell r="CF23">
            <v>13</v>
          </cell>
          <cell r="CG23" t="str">
            <v>Y</v>
          </cell>
        </row>
        <row r="24">
          <cell r="C24">
            <v>15</v>
          </cell>
          <cell r="D24">
            <v>293165.89</v>
          </cell>
          <cell r="F24">
            <v>51</v>
          </cell>
          <cell r="G24">
            <v>70367.09</v>
          </cell>
          <cell r="I24">
            <v>15</v>
          </cell>
          <cell r="J24">
            <v>-78528.899999999994</v>
          </cell>
          <cell r="L24">
            <v>44</v>
          </cell>
          <cell r="M24">
            <v>-87611.65</v>
          </cell>
          <cell r="R24">
            <v>17</v>
          </cell>
          <cell r="S24">
            <v>-109915.67</v>
          </cell>
          <cell r="U24">
            <v>18</v>
          </cell>
          <cell r="V24">
            <v>3950.24</v>
          </cell>
          <cell r="X24">
            <v>14</v>
          </cell>
          <cell r="Y24">
            <v>-312170</v>
          </cell>
          <cell r="AA24">
            <v>44</v>
          </cell>
          <cell r="AB24">
            <v>-12905</v>
          </cell>
          <cell r="BE24">
            <v>16</v>
          </cell>
          <cell r="BF24">
            <v>35390.350280199993</v>
          </cell>
          <cell r="CF24">
            <v>14</v>
          </cell>
          <cell r="CG24" t="str">
            <v>Y</v>
          </cell>
        </row>
        <row r="25">
          <cell r="C25">
            <v>16</v>
          </cell>
          <cell r="D25">
            <v>2236448.91</v>
          </cell>
          <cell r="F25">
            <v>53</v>
          </cell>
          <cell r="G25">
            <v>0</v>
          </cell>
          <cell r="I25">
            <v>16</v>
          </cell>
          <cell r="J25">
            <v>-623130.59</v>
          </cell>
          <cell r="L25">
            <v>51</v>
          </cell>
          <cell r="M25">
            <v>136624</v>
          </cell>
          <cell r="R25">
            <v>18</v>
          </cell>
          <cell r="S25">
            <v>-321287.40999999997</v>
          </cell>
          <cell r="U25">
            <v>20</v>
          </cell>
          <cell r="V25">
            <v>2395</v>
          </cell>
          <cell r="X25">
            <v>15</v>
          </cell>
          <cell r="Y25">
            <v>-34102</v>
          </cell>
          <cell r="AA25">
            <v>47</v>
          </cell>
          <cell r="AB25">
            <v>-36412.5</v>
          </cell>
          <cell r="BE25">
            <v>17</v>
          </cell>
          <cell r="BF25">
            <v>16165.407129700001</v>
          </cell>
          <cell r="CF25">
            <v>15</v>
          </cell>
          <cell r="CG25" t="str">
            <v>Y</v>
          </cell>
        </row>
        <row r="26">
          <cell r="C26">
            <v>17</v>
          </cell>
          <cell r="D26">
            <v>950144.29</v>
          </cell>
          <cell r="F26">
            <v>55</v>
          </cell>
          <cell r="G26">
            <v>416572.64</v>
          </cell>
          <cell r="I26">
            <v>17</v>
          </cell>
          <cell r="J26">
            <v>-340533.38</v>
          </cell>
          <cell r="L26">
            <v>52</v>
          </cell>
          <cell r="M26">
            <v>-561576</v>
          </cell>
          <cell r="R26">
            <v>20</v>
          </cell>
          <cell r="S26">
            <v>-20875.810000000001</v>
          </cell>
          <cell r="U26">
            <v>24</v>
          </cell>
          <cell r="V26">
            <v>13373.75</v>
          </cell>
          <cell r="X26">
            <v>16</v>
          </cell>
          <cell r="Y26">
            <v>-81770</v>
          </cell>
          <cell r="AA26">
            <v>53</v>
          </cell>
          <cell r="AB26">
            <v>-6238.44</v>
          </cell>
          <cell r="BE26">
            <v>18</v>
          </cell>
          <cell r="BF26">
            <v>5298.7770282999991</v>
          </cell>
          <cell r="CF26">
            <v>16</v>
          </cell>
          <cell r="CG26" t="str">
            <v>Y</v>
          </cell>
        </row>
        <row r="27">
          <cell r="C27">
            <v>18</v>
          </cell>
          <cell r="D27">
            <v>874161.07</v>
          </cell>
          <cell r="F27">
            <v>57</v>
          </cell>
          <cell r="G27">
            <v>57827.01</v>
          </cell>
          <cell r="I27">
            <v>18</v>
          </cell>
          <cell r="J27">
            <v>-332223.99</v>
          </cell>
          <cell r="L27">
            <v>53</v>
          </cell>
          <cell r="M27">
            <v>-2798273.96</v>
          </cell>
          <cell r="R27">
            <v>23</v>
          </cell>
          <cell r="S27">
            <v>-20239.14</v>
          </cell>
          <cell r="U27">
            <v>26</v>
          </cell>
          <cell r="V27">
            <v>0</v>
          </cell>
          <cell r="X27">
            <v>17</v>
          </cell>
          <cell r="Y27">
            <v>-30767</v>
          </cell>
          <cell r="AA27">
            <v>57</v>
          </cell>
          <cell r="AB27">
            <v>-47465.43</v>
          </cell>
          <cell r="BE27">
            <v>20</v>
          </cell>
          <cell r="BF27">
            <v>6115.2491770000015</v>
          </cell>
          <cell r="CF27">
            <v>17</v>
          </cell>
          <cell r="CG27" t="str">
            <v>Y</v>
          </cell>
        </row>
        <row r="28">
          <cell r="C28">
            <v>20</v>
          </cell>
          <cell r="D28">
            <v>610755</v>
          </cell>
          <cell r="F28">
            <v>58</v>
          </cell>
          <cell r="G28">
            <v>0</v>
          </cell>
          <cell r="I28">
            <v>20</v>
          </cell>
          <cell r="J28">
            <v>-172583.83</v>
          </cell>
          <cell r="L28">
            <v>55</v>
          </cell>
          <cell r="M28">
            <v>-1601495.92</v>
          </cell>
          <cell r="R28">
            <v>24</v>
          </cell>
          <cell r="S28">
            <v>-474134.68</v>
          </cell>
          <cell r="U28">
            <v>27</v>
          </cell>
          <cell r="V28">
            <v>33094.400000000001</v>
          </cell>
          <cell r="X28">
            <v>18</v>
          </cell>
          <cell r="Y28">
            <v>-35731</v>
          </cell>
          <cell r="AA28">
            <v>60</v>
          </cell>
          <cell r="AB28">
            <v>-1615</v>
          </cell>
          <cell r="BE28">
            <v>21</v>
          </cell>
          <cell r="BF28">
            <v>4122.2344814999997</v>
          </cell>
          <cell r="CF28">
            <v>18</v>
          </cell>
          <cell r="CG28" t="str">
            <v>N</v>
          </cell>
        </row>
        <row r="29">
          <cell r="C29">
            <v>21</v>
          </cell>
          <cell r="D29">
            <v>235094.33</v>
          </cell>
          <cell r="F29">
            <v>60</v>
          </cell>
          <cell r="G29">
            <v>0</v>
          </cell>
          <cell r="I29">
            <v>21</v>
          </cell>
          <cell r="J29">
            <v>-115696.76</v>
          </cell>
          <cell r="L29">
            <v>56</v>
          </cell>
          <cell r="M29">
            <v>-232530.46</v>
          </cell>
          <cell r="R29">
            <v>25</v>
          </cell>
          <cell r="S29">
            <v>-19067.2</v>
          </cell>
          <cell r="U29">
            <v>28</v>
          </cell>
          <cell r="V29">
            <v>2629.25</v>
          </cell>
          <cell r="X29">
            <v>20</v>
          </cell>
          <cell r="Y29">
            <v>-47458</v>
          </cell>
          <cell r="AA29">
            <v>62</v>
          </cell>
          <cell r="AB29">
            <v>-1524</v>
          </cell>
          <cell r="BE29">
            <v>22</v>
          </cell>
          <cell r="BF29">
            <v>1350.7821603999998</v>
          </cell>
          <cell r="CF29">
            <v>20</v>
          </cell>
          <cell r="CG29" t="str">
            <v>Y</v>
          </cell>
        </row>
        <row r="30">
          <cell r="C30">
            <v>22</v>
          </cell>
          <cell r="D30">
            <v>132153.78</v>
          </cell>
          <cell r="F30">
            <v>61</v>
          </cell>
          <cell r="G30">
            <v>125246</v>
          </cell>
          <cell r="I30">
            <v>22</v>
          </cell>
          <cell r="J30">
            <v>-6767.08</v>
          </cell>
          <cell r="L30">
            <v>61</v>
          </cell>
          <cell r="M30">
            <v>280033.48</v>
          </cell>
          <cell r="R30">
            <v>26</v>
          </cell>
          <cell r="S30">
            <v>-56246.13</v>
          </cell>
          <cell r="U30">
            <v>29</v>
          </cell>
          <cell r="V30">
            <v>1698</v>
          </cell>
          <cell r="X30">
            <v>21</v>
          </cell>
          <cell r="Y30">
            <v>-18874</v>
          </cell>
          <cell r="AA30">
            <v>64</v>
          </cell>
          <cell r="AB30">
            <v>-47743</v>
          </cell>
          <cell r="BE30">
            <v>23</v>
          </cell>
          <cell r="BF30">
            <v>4081.6110252000008</v>
          </cell>
          <cell r="CF30">
            <v>21</v>
          </cell>
          <cell r="CG30" t="str">
            <v>Y</v>
          </cell>
        </row>
        <row r="31">
          <cell r="C31">
            <v>23</v>
          </cell>
          <cell r="D31">
            <v>203461.71</v>
          </cell>
          <cell r="F31">
            <v>62</v>
          </cell>
          <cell r="G31">
            <v>14527.79</v>
          </cell>
          <cell r="I31">
            <v>23</v>
          </cell>
          <cell r="J31">
            <v>-36069.78</v>
          </cell>
          <cell r="L31">
            <v>70</v>
          </cell>
          <cell r="M31">
            <v>-464265.59</v>
          </cell>
          <cell r="R31">
            <v>27</v>
          </cell>
          <cell r="S31">
            <v>-1842389.92</v>
          </cell>
          <cell r="U31">
            <v>31</v>
          </cell>
          <cell r="V31">
            <v>11394.74</v>
          </cell>
          <cell r="X31">
            <v>22</v>
          </cell>
          <cell r="Y31">
            <v>-17440</v>
          </cell>
          <cell r="AA31">
            <v>65</v>
          </cell>
          <cell r="AB31">
            <v>-35468</v>
          </cell>
          <cell r="BE31">
            <v>24</v>
          </cell>
          <cell r="BF31">
            <v>44815.010341200003</v>
          </cell>
          <cell r="CF31">
            <v>22</v>
          </cell>
          <cell r="CG31" t="str">
            <v>Y</v>
          </cell>
        </row>
        <row r="32">
          <cell r="C32">
            <v>24</v>
          </cell>
          <cell r="D32">
            <v>3596536.84</v>
          </cell>
          <cell r="F32">
            <v>64</v>
          </cell>
          <cell r="G32">
            <v>724.25</v>
          </cell>
          <cell r="I32">
            <v>24</v>
          </cell>
          <cell r="J32">
            <v>-1005501.67</v>
          </cell>
          <cell r="L32">
            <v>71</v>
          </cell>
          <cell r="M32">
            <v>1220293.1100000001</v>
          </cell>
          <cell r="R32">
            <v>28</v>
          </cell>
          <cell r="S32">
            <v>-209858.6</v>
          </cell>
          <cell r="U32">
            <v>34</v>
          </cell>
          <cell r="V32">
            <v>93182.19</v>
          </cell>
          <cell r="X32">
            <v>23</v>
          </cell>
          <cell r="Y32">
            <v>-18872</v>
          </cell>
          <cell r="AA32">
            <v>66</v>
          </cell>
          <cell r="AB32">
            <v>-50955</v>
          </cell>
          <cell r="BE32">
            <v>25</v>
          </cell>
          <cell r="BF32">
            <v>5164.661117900001</v>
          </cell>
          <cell r="CF32">
            <v>23</v>
          </cell>
          <cell r="CG32" t="str">
            <v>Y</v>
          </cell>
        </row>
        <row r="33">
          <cell r="C33">
            <v>25</v>
          </cell>
          <cell r="D33">
            <v>775698.38</v>
          </cell>
          <cell r="F33">
            <v>65</v>
          </cell>
          <cell r="G33">
            <v>177543.03</v>
          </cell>
          <cell r="I33">
            <v>25</v>
          </cell>
          <cell r="J33">
            <v>-144440.88</v>
          </cell>
          <cell r="L33">
            <v>73</v>
          </cell>
          <cell r="M33">
            <v>336502.6</v>
          </cell>
          <cell r="R33">
            <v>29</v>
          </cell>
          <cell r="S33">
            <v>-623717.93000000005</v>
          </cell>
          <cell r="U33">
            <v>35</v>
          </cell>
          <cell r="V33">
            <v>76688.53</v>
          </cell>
          <cell r="X33">
            <v>24</v>
          </cell>
          <cell r="Y33">
            <v>-350673</v>
          </cell>
          <cell r="AA33">
            <v>67</v>
          </cell>
          <cell r="AB33">
            <v>-128520</v>
          </cell>
          <cell r="BE33">
            <v>26</v>
          </cell>
          <cell r="BF33">
            <v>9044.5252213000022</v>
          </cell>
          <cell r="CF33">
            <v>24</v>
          </cell>
          <cell r="CG33" t="str">
            <v>Y</v>
          </cell>
        </row>
        <row r="34">
          <cell r="C34">
            <v>26</v>
          </cell>
          <cell r="D34">
            <v>943325.53</v>
          </cell>
          <cell r="F34">
            <v>66</v>
          </cell>
          <cell r="G34">
            <v>147.51</v>
          </cell>
          <cell r="I34">
            <v>26</v>
          </cell>
          <cell r="J34">
            <v>-338936.06</v>
          </cell>
          <cell r="L34">
            <v>79</v>
          </cell>
          <cell r="M34">
            <v>284832.56</v>
          </cell>
          <cell r="R34">
            <v>30</v>
          </cell>
          <cell r="S34">
            <v>-109548.74</v>
          </cell>
          <cell r="U34">
            <v>36</v>
          </cell>
          <cell r="V34">
            <v>32834.71</v>
          </cell>
          <cell r="X34">
            <v>25</v>
          </cell>
          <cell r="Y34">
            <v>-38948</v>
          </cell>
          <cell r="AA34">
            <v>68</v>
          </cell>
          <cell r="AB34">
            <v>-30362</v>
          </cell>
          <cell r="BE34">
            <v>27</v>
          </cell>
          <cell r="BF34">
            <v>10698.011668800002</v>
          </cell>
          <cell r="CF34">
            <v>25</v>
          </cell>
          <cell r="CG34" t="str">
            <v>N</v>
          </cell>
        </row>
        <row r="35">
          <cell r="C35">
            <v>27</v>
          </cell>
          <cell r="D35">
            <v>3840653.03</v>
          </cell>
          <cell r="F35">
            <v>67</v>
          </cell>
          <cell r="G35">
            <v>284356.51</v>
          </cell>
          <cell r="I35">
            <v>27</v>
          </cell>
          <cell r="J35">
            <v>-318539.34999999998</v>
          </cell>
          <cell r="L35">
            <v>80</v>
          </cell>
          <cell r="M35">
            <v>-1541397.86</v>
          </cell>
          <cell r="R35">
            <v>34</v>
          </cell>
          <cell r="S35">
            <v>-1756065.79</v>
          </cell>
          <cell r="U35">
            <v>38</v>
          </cell>
          <cell r="V35">
            <v>66039.210000000006</v>
          </cell>
          <cell r="X35">
            <v>26</v>
          </cell>
          <cell r="Y35">
            <v>-144207</v>
          </cell>
          <cell r="AA35">
            <v>69</v>
          </cell>
          <cell r="AB35">
            <v>-31800</v>
          </cell>
          <cell r="BE35">
            <v>28</v>
          </cell>
          <cell r="BF35">
            <v>2454.4645709000006</v>
          </cell>
          <cell r="CF35">
            <v>26</v>
          </cell>
          <cell r="CG35" t="str">
            <v>Y</v>
          </cell>
        </row>
        <row r="36">
          <cell r="C36">
            <v>28</v>
          </cell>
          <cell r="D36">
            <v>439548.09</v>
          </cell>
          <cell r="F36">
            <v>68</v>
          </cell>
          <cell r="G36">
            <v>16881.75</v>
          </cell>
          <cell r="I36">
            <v>28</v>
          </cell>
          <cell r="J36">
            <v>-141469.26</v>
          </cell>
          <cell r="L36">
            <v>83</v>
          </cell>
          <cell r="M36">
            <v>-235041.22</v>
          </cell>
          <cell r="R36">
            <v>35</v>
          </cell>
          <cell r="S36">
            <v>-2337923.81</v>
          </cell>
          <cell r="U36">
            <v>40</v>
          </cell>
          <cell r="V36">
            <v>0</v>
          </cell>
          <cell r="X36">
            <v>27</v>
          </cell>
          <cell r="Y36">
            <v>-113675</v>
          </cell>
          <cell r="AA36">
            <v>70</v>
          </cell>
          <cell r="AB36">
            <v>-215027.33</v>
          </cell>
          <cell r="BE36">
            <v>29</v>
          </cell>
          <cell r="BF36">
            <v>8762.436387400001</v>
          </cell>
          <cell r="CF36">
            <v>27</v>
          </cell>
          <cell r="CG36" t="str">
            <v>Y</v>
          </cell>
        </row>
        <row r="37">
          <cell r="C37">
            <v>29</v>
          </cell>
          <cell r="D37">
            <v>1097276.03</v>
          </cell>
          <cell r="F37">
            <v>69</v>
          </cell>
          <cell r="G37">
            <v>18135.75</v>
          </cell>
          <cell r="I37">
            <v>29</v>
          </cell>
          <cell r="J37">
            <v>-264593.96999999997</v>
          </cell>
          <cell r="L37">
            <v>86</v>
          </cell>
          <cell r="M37">
            <v>341225.02</v>
          </cell>
          <cell r="R37">
            <v>36</v>
          </cell>
          <cell r="S37">
            <v>-6463721.5499999998</v>
          </cell>
          <cell r="U37">
            <v>41</v>
          </cell>
          <cell r="V37">
            <v>5027.5</v>
          </cell>
          <cell r="X37">
            <v>28</v>
          </cell>
          <cell r="Y37">
            <v>-16878</v>
          </cell>
          <cell r="AA37">
            <v>71</v>
          </cell>
          <cell r="AB37">
            <v>-120856.94</v>
          </cell>
          <cell r="BE37">
            <v>30</v>
          </cell>
          <cell r="BF37">
            <v>7574.9101197999998</v>
          </cell>
          <cell r="CF37">
            <v>28</v>
          </cell>
          <cell r="CG37" t="str">
            <v>Y</v>
          </cell>
        </row>
        <row r="38">
          <cell r="C38">
            <v>30</v>
          </cell>
          <cell r="D38">
            <v>584834.87</v>
          </cell>
          <cell r="F38">
            <v>70</v>
          </cell>
          <cell r="G38">
            <v>502973.87</v>
          </cell>
          <cell r="I38">
            <v>30</v>
          </cell>
          <cell r="J38">
            <v>-239932.23</v>
          </cell>
          <cell r="L38">
            <v>87</v>
          </cell>
          <cell r="M38">
            <v>-3777502.16</v>
          </cell>
          <cell r="R38">
            <v>38</v>
          </cell>
          <cell r="S38">
            <v>-3040932.78</v>
          </cell>
          <cell r="U38">
            <v>42</v>
          </cell>
          <cell r="V38">
            <v>12829.22</v>
          </cell>
          <cell r="X38">
            <v>29</v>
          </cell>
          <cell r="Y38">
            <v>-21250</v>
          </cell>
          <cell r="AA38">
            <v>72</v>
          </cell>
          <cell r="AB38">
            <v>-13800</v>
          </cell>
          <cell r="BE38">
            <v>32</v>
          </cell>
          <cell r="BF38">
            <v>160.50348879999993</v>
          </cell>
          <cell r="CF38">
            <v>29</v>
          </cell>
          <cell r="CG38" t="str">
            <v>Y</v>
          </cell>
        </row>
        <row r="39">
          <cell r="C39">
            <v>31</v>
          </cell>
          <cell r="D39">
            <v>424701.88</v>
          </cell>
          <cell r="F39">
            <v>71</v>
          </cell>
          <cell r="G39">
            <v>481354.69</v>
          </cell>
          <cell r="I39">
            <v>31</v>
          </cell>
          <cell r="J39">
            <v>-286864.78000000003</v>
          </cell>
          <cell r="L39">
            <v>90</v>
          </cell>
          <cell r="M39">
            <v>433739.42</v>
          </cell>
          <cell r="R39">
            <v>40</v>
          </cell>
          <cell r="S39">
            <v>-2667782.39</v>
          </cell>
          <cell r="U39">
            <v>43</v>
          </cell>
          <cell r="V39">
            <v>2655.75</v>
          </cell>
          <cell r="X39">
            <v>30</v>
          </cell>
          <cell r="Y39">
            <v>-28960</v>
          </cell>
          <cell r="AA39">
            <v>73</v>
          </cell>
          <cell r="AB39">
            <v>-36730.550000000003</v>
          </cell>
          <cell r="BE39">
            <v>33</v>
          </cell>
          <cell r="BF39">
            <v>895.31728299999975</v>
          </cell>
          <cell r="CF39">
            <v>30</v>
          </cell>
          <cell r="CG39" t="str">
            <v>Y</v>
          </cell>
        </row>
        <row r="40">
          <cell r="C40">
            <v>34</v>
          </cell>
          <cell r="D40">
            <v>4312300.16</v>
          </cell>
          <cell r="F40">
            <v>72</v>
          </cell>
          <cell r="G40">
            <v>0</v>
          </cell>
          <cell r="I40">
            <v>34</v>
          </cell>
          <cell r="J40">
            <v>-524274.72</v>
          </cell>
          <cell r="L40">
            <v>103</v>
          </cell>
          <cell r="M40">
            <v>441303.48</v>
          </cell>
          <cell r="R40">
            <v>41</v>
          </cell>
          <cell r="S40">
            <v>-384013.4</v>
          </cell>
          <cell r="U40">
            <v>44</v>
          </cell>
          <cell r="V40">
            <v>0</v>
          </cell>
          <cell r="X40">
            <v>31</v>
          </cell>
          <cell r="Y40">
            <v>-10408</v>
          </cell>
          <cell r="AA40">
            <v>74</v>
          </cell>
          <cell r="AB40">
            <v>-1200</v>
          </cell>
          <cell r="BE40">
            <v>34</v>
          </cell>
          <cell r="BF40">
            <v>22107.898132900002</v>
          </cell>
          <cell r="CF40">
            <v>31</v>
          </cell>
          <cell r="CG40" t="str">
            <v>Y</v>
          </cell>
        </row>
        <row r="41">
          <cell r="C41">
            <v>35</v>
          </cell>
          <cell r="D41">
            <v>7592242.75</v>
          </cell>
          <cell r="F41">
            <v>73</v>
          </cell>
          <cell r="G41">
            <v>166544.25</v>
          </cell>
          <cell r="I41">
            <v>35</v>
          </cell>
          <cell r="J41">
            <v>-723303.78</v>
          </cell>
          <cell r="L41">
            <v>105</v>
          </cell>
          <cell r="M41">
            <v>958924.18</v>
          </cell>
          <cell r="R41">
            <v>42</v>
          </cell>
          <cell r="S41">
            <v>-328081.02</v>
          </cell>
          <cell r="U41">
            <v>47</v>
          </cell>
          <cell r="V41">
            <v>8730.5</v>
          </cell>
          <cell r="X41">
            <v>34</v>
          </cell>
          <cell r="Y41">
            <v>-269988</v>
          </cell>
          <cell r="AA41">
            <v>75</v>
          </cell>
          <cell r="AB41">
            <v>-35168</v>
          </cell>
          <cell r="BE41">
            <v>35</v>
          </cell>
          <cell r="BF41">
            <v>30831.339511800004</v>
          </cell>
          <cell r="CF41">
            <v>32</v>
          </cell>
          <cell r="CG41" t="str">
            <v>Y</v>
          </cell>
        </row>
        <row r="42">
          <cell r="C42">
            <v>36</v>
          </cell>
          <cell r="D42">
            <v>14628820.08</v>
          </cell>
          <cell r="F42">
            <v>74</v>
          </cell>
          <cell r="G42">
            <v>31.25</v>
          </cell>
          <cell r="I42">
            <v>36</v>
          </cell>
          <cell r="J42">
            <v>-2067870.39</v>
          </cell>
          <cell r="L42">
            <v>106</v>
          </cell>
          <cell r="M42">
            <v>-263680.64000000001</v>
          </cell>
          <cell r="R42">
            <v>43</v>
          </cell>
          <cell r="S42">
            <v>-597213.81000000006</v>
          </cell>
          <cell r="U42">
            <v>50</v>
          </cell>
          <cell r="V42">
            <v>20901.91</v>
          </cell>
          <cell r="X42">
            <v>35</v>
          </cell>
          <cell r="Y42">
            <v>-521846</v>
          </cell>
          <cell r="AA42">
            <v>77</v>
          </cell>
          <cell r="AB42">
            <v>0</v>
          </cell>
          <cell r="BE42">
            <v>36</v>
          </cell>
          <cell r="BF42">
            <v>50643.837685499981</v>
          </cell>
          <cell r="CF42">
            <v>33</v>
          </cell>
          <cell r="CG42" t="str">
            <v>Y</v>
          </cell>
        </row>
        <row r="43">
          <cell r="C43">
            <v>38</v>
          </cell>
          <cell r="D43">
            <v>22374298.640000001</v>
          </cell>
          <cell r="F43">
            <v>75</v>
          </cell>
          <cell r="G43">
            <v>266142.37</v>
          </cell>
          <cell r="I43">
            <v>38</v>
          </cell>
          <cell r="J43">
            <v>-4805178.1399999997</v>
          </cell>
          <cell r="L43">
            <v>107</v>
          </cell>
          <cell r="M43">
            <v>476560.11</v>
          </cell>
          <cell r="R43">
            <v>44</v>
          </cell>
          <cell r="S43">
            <v>-1217893.01</v>
          </cell>
          <cell r="U43">
            <v>51</v>
          </cell>
          <cell r="V43">
            <v>24597.439999999999</v>
          </cell>
          <cell r="X43">
            <v>36</v>
          </cell>
          <cell r="Y43">
            <v>-869454</v>
          </cell>
          <cell r="AA43">
            <v>79</v>
          </cell>
          <cell r="AB43">
            <v>-59355</v>
          </cell>
          <cell r="BE43">
            <v>38</v>
          </cell>
          <cell r="BF43">
            <v>41384.864358200015</v>
          </cell>
          <cell r="CF43">
            <v>34</v>
          </cell>
          <cell r="CG43" t="str">
            <v>N</v>
          </cell>
        </row>
        <row r="44">
          <cell r="C44">
            <v>40</v>
          </cell>
          <cell r="D44">
            <v>6854342.9100000001</v>
          </cell>
          <cell r="F44">
            <v>79</v>
          </cell>
          <cell r="G44">
            <v>312.5</v>
          </cell>
          <cell r="I44">
            <v>40</v>
          </cell>
          <cell r="J44">
            <v>-1182417.1299999999</v>
          </cell>
          <cell r="L44">
            <v>108</v>
          </cell>
          <cell r="M44">
            <v>465759</v>
          </cell>
          <cell r="R44">
            <v>47</v>
          </cell>
          <cell r="S44">
            <v>-16854127.93</v>
          </cell>
          <cell r="U44">
            <v>52</v>
          </cell>
          <cell r="V44">
            <v>1055.5</v>
          </cell>
          <cell r="X44">
            <v>38</v>
          </cell>
          <cell r="Y44">
            <v>-818893</v>
          </cell>
          <cell r="AA44">
            <v>80</v>
          </cell>
          <cell r="AB44">
            <v>-451397.88</v>
          </cell>
          <cell r="BE44">
            <v>40</v>
          </cell>
          <cell r="BF44">
            <v>10270.235442000001</v>
          </cell>
          <cell r="CF44">
            <v>35</v>
          </cell>
          <cell r="CG44" t="str">
            <v>Y</v>
          </cell>
        </row>
        <row r="45">
          <cell r="C45">
            <v>41</v>
          </cell>
          <cell r="D45">
            <v>1308825.4099999999</v>
          </cell>
          <cell r="F45">
            <v>80</v>
          </cell>
          <cell r="G45">
            <v>1076879.6599999999</v>
          </cell>
          <cell r="I45">
            <v>41</v>
          </cell>
          <cell r="J45">
            <v>-225019.62</v>
          </cell>
          <cell r="L45">
            <v>120</v>
          </cell>
          <cell r="M45">
            <v>883155.33</v>
          </cell>
          <cell r="R45">
            <v>50</v>
          </cell>
          <cell r="S45">
            <v>-70077.86</v>
          </cell>
          <cell r="U45">
            <v>53</v>
          </cell>
          <cell r="V45">
            <v>53197.79</v>
          </cell>
          <cell r="X45">
            <v>40</v>
          </cell>
          <cell r="Y45">
            <v>-502348</v>
          </cell>
          <cell r="AA45">
            <v>81</v>
          </cell>
          <cell r="AB45">
            <v>-600</v>
          </cell>
          <cell r="BE45">
            <v>41</v>
          </cell>
          <cell r="BF45">
            <v>1371.1207386999999</v>
          </cell>
          <cell r="CF45">
            <v>36</v>
          </cell>
          <cell r="CG45" t="str">
            <v>Y</v>
          </cell>
        </row>
        <row r="46">
          <cell r="C46">
            <v>42</v>
          </cell>
          <cell r="D46">
            <v>1557599.9</v>
          </cell>
          <cell r="F46">
            <v>83</v>
          </cell>
          <cell r="G46">
            <v>236570.77</v>
          </cell>
          <cell r="I46">
            <v>42</v>
          </cell>
          <cell r="J46">
            <v>-405081.52</v>
          </cell>
          <cell r="L46">
            <v>121</v>
          </cell>
          <cell r="M46">
            <v>4106.7</v>
          </cell>
          <cell r="R46">
            <v>51</v>
          </cell>
          <cell r="S46">
            <v>-218902.12</v>
          </cell>
          <cell r="U46">
            <v>55</v>
          </cell>
          <cell r="V46">
            <v>0</v>
          </cell>
          <cell r="X46">
            <v>41</v>
          </cell>
          <cell r="Y46">
            <v>-104020</v>
          </cell>
          <cell r="AA46">
            <v>83</v>
          </cell>
          <cell r="AB46">
            <v>-42845</v>
          </cell>
          <cell r="BE46">
            <v>42</v>
          </cell>
          <cell r="BF46">
            <v>5406.1091174999983</v>
          </cell>
          <cell r="CF46">
            <v>38</v>
          </cell>
          <cell r="CG46" t="str">
            <v>Y</v>
          </cell>
        </row>
        <row r="47">
          <cell r="C47">
            <v>43</v>
          </cell>
          <cell r="D47">
            <v>2207031.3199999998</v>
          </cell>
          <cell r="F47">
            <v>86</v>
          </cell>
          <cell r="G47">
            <v>282956.40000000002</v>
          </cell>
          <cell r="I47">
            <v>43</v>
          </cell>
          <cell r="J47">
            <v>-869173.47</v>
          </cell>
          <cell r="L47">
            <v>123</v>
          </cell>
          <cell r="M47">
            <v>45333.52</v>
          </cell>
          <cell r="R47">
            <v>52</v>
          </cell>
          <cell r="S47">
            <v>-1658405.65</v>
          </cell>
          <cell r="U47">
            <v>56</v>
          </cell>
          <cell r="V47">
            <v>12769.75</v>
          </cell>
          <cell r="X47">
            <v>42</v>
          </cell>
          <cell r="Y47">
            <v>-78231</v>
          </cell>
          <cell r="AA47">
            <v>86</v>
          </cell>
          <cell r="AB47">
            <v>-5725</v>
          </cell>
          <cell r="BE47">
            <v>43</v>
          </cell>
          <cell r="BF47">
            <v>8572.7909542999987</v>
          </cell>
          <cell r="CF47">
            <v>40</v>
          </cell>
          <cell r="CG47" t="str">
            <v>Y</v>
          </cell>
        </row>
        <row r="48">
          <cell r="C48">
            <v>44</v>
          </cell>
          <cell r="D48">
            <v>4326803.03</v>
          </cell>
          <cell r="F48">
            <v>87</v>
          </cell>
          <cell r="G48">
            <v>120592.92</v>
          </cell>
          <cell r="I48">
            <v>44</v>
          </cell>
          <cell r="J48">
            <v>-1447080.49</v>
          </cell>
          <cell r="L48">
            <v>133</v>
          </cell>
          <cell r="M48">
            <v>-1300309.8600000001</v>
          </cell>
          <cell r="R48">
            <v>55</v>
          </cell>
          <cell r="S48">
            <v>-13016904.640000001</v>
          </cell>
          <cell r="U48">
            <v>57</v>
          </cell>
          <cell r="V48">
            <v>253545.27</v>
          </cell>
          <cell r="X48">
            <v>43</v>
          </cell>
          <cell r="Y48">
            <v>-179342</v>
          </cell>
          <cell r="AA48">
            <v>87</v>
          </cell>
          <cell r="AB48">
            <v>-350</v>
          </cell>
          <cell r="BE48">
            <v>44</v>
          </cell>
          <cell r="BF48">
            <v>7985.5789596999994</v>
          </cell>
          <cell r="CF48">
            <v>41</v>
          </cell>
          <cell r="CG48" t="str">
            <v>Y</v>
          </cell>
        </row>
        <row r="49">
          <cell r="C49">
            <v>47</v>
          </cell>
          <cell r="D49">
            <v>23902484.170000002</v>
          </cell>
          <cell r="F49">
            <v>88</v>
          </cell>
          <cell r="G49">
            <v>255.25</v>
          </cell>
          <cell r="I49">
            <v>47</v>
          </cell>
          <cell r="J49">
            <v>-1720999.26</v>
          </cell>
          <cell r="L49">
            <v>140</v>
          </cell>
          <cell r="M49">
            <v>524032.2</v>
          </cell>
          <cell r="R49">
            <v>56</v>
          </cell>
          <cell r="S49">
            <v>-860113.12</v>
          </cell>
          <cell r="U49">
            <v>58</v>
          </cell>
          <cell r="V49">
            <v>6050.5</v>
          </cell>
          <cell r="X49">
            <v>44</v>
          </cell>
          <cell r="Y49">
            <v>-314366</v>
          </cell>
          <cell r="AA49">
            <v>89</v>
          </cell>
          <cell r="AB49">
            <v>-270975.21000000002</v>
          </cell>
          <cell r="BE49">
            <v>47</v>
          </cell>
          <cell r="BF49">
            <v>21997.196783200012</v>
          </cell>
          <cell r="CF49">
            <v>42</v>
          </cell>
          <cell r="CG49" t="str">
            <v>N</v>
          </cell>
        </row>
        <row r="50">
          <cell r="C50">
            <v>50</v>
          </cell>
          <cell r="D50">
            <v>1285259.99</v>
          </cell>
          <cell r="F50">
            <v>89</v>
          </cell>
          <cell r="G50">
            <v>3112341.05</v>
          </cell>
          <cell r="I50">
            <v>50</v>
          </cell>
          <cell r="J50">
            <v>-377677.53</v>
          </cell>
          <cell r="L50">
            <v>150</v>
          </cell>
          <cell r="M50">
            <v>162244.29999999999</v>
          </cell>
          <cell r="R50">
            <v>57</v>
          </cell>
          <cell r="S50">
            <v>-369385.7</v>
          </cell>
          <cell r="U50">
            <v>60</v>
          </cell>
          <cell r="V50">
            <v>173411.66</v>
          </cell>
          <cell r="X50">
            <v>47</v>
          </cell>
          <cell r="Y50">
            <v>-461936</v>
          </cell>
          <cell r="AA50">
            <v>90</v>
          </cell>
          <cell r="AB50">
            <v>-84690</v>
          </cell>
          <cell r="BE50">
            <v>50</v>
          </cell>
          <cell r="BF50">
            <v>5997.1502156999986</v>
          </cell>
          <cell r="CF50">
            <v>43</v>
          </cell>
          <cell r="CG50" t="str">
            <v>N</v>
          </cell>
        </row>
        <row r="51">
          <cell r="C51">
            <v>51</v>
          </cell>
          <cell r="D51">
            <v>995497.86</v>
          </cell>
          <cell r="F51">
            <v>90</v>
          </cell>
          <cell r="G51">
            <v>122476.85</v>
          </cell>
          <cell r="I51">
            <v>51</v>
          </cell>
          <cell r="J51">
            <v>-401003.12</v>
          </cell>
          <cell r="L51">
            <v>151</v>
          </cell>
          <cell r="M51">
            <v>1209503.26</v>
          </cell>
          <cell r="R51">
            <v>58</v>
          </cell>
          <cell r="S51">
            <v>-103730.28</v>
          </cell>
          <cell r="U51">
            <v>61</v>
          </cell>
          <cell r="V51">
            <v>74441.67</v>
          </cell>
          <cell r="X51">
            <v>50</v>
          </cell>
          <cell r="Y51">
            <v>-68215</v>
          </cell>
          <cell r="AA51">
            <v>91</v>
          </cell>
          <cell r="AB51">
            <v>-16325</v>
          </cell>
          <cell r="BE51">
            <v>51</v>
          </cell>
          <cell r="BF51">
            <v>3767.6126438999981</v>
          </cell>
          <cell r="CF51">
            <v>44</v>
          </cell>
          <cell r="CG51" t="str">
            <v>Y</v>
          </cell>
        </row>
        <row r="52">
          <cell r="C52">
            <v>52</v>
          </cell>
          <cell r="D52">
            <v>4672606</v>
          </cell>
          <cell r="F52">
            <v>91</v>
          </cell>
          <cell r="G52">
            <v>386.5</v>
          </cell>
          <cell r="I52">
            <v>52</v>
          </cell>
          <cell r="J52">
            <v>-1576284.55</v>
          </cell>
          <cell r="L52">
            <v>160</v>
          </cell>
          <cell r="M52">
            <v>-172043.12</v>
          </cell>
          <cell r="R52">
            <v>60</v>
          </cell>
          <cell r="S52">
            <v>-4703721.47</v>
          </cell>
          <cell r="U52">
            <v>62</v>
          </cell>
          <cell r="V52">
            <v>150</v>
          </cell>
          <cell r="X52">
            <v>51</v>
          </cell>
          <cell r="Y52">
            <v>-98179</v>
          </cell>
          <cell r="AA52">
            <v>92</v>
          </cell>
          <cell r="AB52">
            <v>-45</v>
          </cell>
          <cell r="BE52">
            <v>52</v>
          </cell>
          <cell r="BF52">
            <v>7379.2947365000009</v>
          </cell>
          <cell r="CF52">
            <v>47</v>
          </cell>
          <cell r="CG52" t="str">
            <v>Y</v>
          </cell>
        </row>
        <row r="53">
          <cell r="C53">
            <v>53</v>
          </cell>
          <cell r="D53">
            <v>8530989.9800000004</v>
          </cell>
          <cell r="F53">
            <v>93</v>
          </cell>
          <cell r="G53">
            <v>0</v>
          </cell>
          <cell r="I53">
            <v>53</v>
          </cell>
          <cell r="J53">
            <v>-2285484.8199999998</v>
          </cell>
          <cell r="L53">
            <v>165</v>
          </cell>
          <cell r="M53">
            <v>1017337.28</v>
          </cell>
          <cell r="R53">
            <v>61</v>
          </cell>
          <cell r="S53">
            <v>-638289.77</v>
          </cell>
          <cell r="U53">
            <v>64</v>
          </cell>
          <cell r="V53">
            <v>117707.89</v>
          </cell>
          <cell r="X53">
            <v>52</v>
          </cell>
          <cell r="Y53">
            <v>-113062</v>
          </cell>
          <cell r="AA53">
            <v>101</v>
          </cell>
          <cell r="AB53">
            <v>-125339.11</v>
          </cell>
          <cell r="BE53">
            <v>53</v>
          </cell>
          <cell r="BF53">
            <v>16655.742690500003</v>
          </cell>
          <cell r="CF53">
            <v>50</v>
          </cell>
          <cell r="CG53" t="str">
            <v>Y</v>
          </cell>
        </row>
        <row r="54">
          <cell r="C54">
            <v>55</v>
          </cell>
          <cell r="D54">
            <v>21289444.280000001</v>
          </cell>
          <cell r="F54">
            <v>101</v>
          </cell>
          <cell r="G54">
            <v>388441.11</v>
          </cell>
          <cell r="I54">
            <v>55</v>
          </cell>
          <cell r="J54">
            <v>-2861271.17</v>
          </cell>
          <cell r="R54">
            <v>62</v>
          </cell>
          <cell r="S54">
            <v>-96434.69</v>
          </cell>
          <cell r="U54">
            <v>65</v>
          </cell>
          <cell r="V54">
            <v>0</v>
          </cell>
          <cell r="X54">
            <v>53</v>
          </cell>
          <cell r="Y54">
            <v>-293613</v>
          </cell>
          <cell r="AA54">
            <v>103</v>
          </cell>
          <cell r="AB54">
            <v>-16500</v>
          </cell>
          <cell r="BE54">
            <v>55</v>
          </cell>
          <cell r="BF54">
            <v>41382.913161699995</v>
          </cell>
          <cell r="CF54">
            <v>51</v>
          </cell>
          <cell r="CG54" t="str">
            <v>N</v>
          </cell>
        </row>
        <row r="55">
          <cell r="C55">
            <v>56</v>
          </cell>
          <cell r="D55">
            <v>2115622.66</v>
          </cell>
          <cell r="F55">
            <v>103</v>
          </cell>
          <cell r="G55">
            <v>59409.5</v>
          </cell>
          <cell r="I55">
            <v>56</v>
          </cell>
          <cell r="J55">
            <v>-589573.04</v>
          </cell>
          <cell r="R55">
            <v>64</v>
          </cell>
          <cell r="S55">
            <v>-145201.68</v>
          </cell>
          <cell r="U55">
            <v>66</v>
          </cell>
          <cell r="V55">
            <v>29246.61</v>
          </cell>
          <cell r="X55">
            <v>55</v>
          </cell>
          <cell r="Y55">
            <v>185917</v>
          </cell>
          <cell r="AA55">
            <v>104</v>
          </cell>
          <cell r="AB55">
            <v>-11424</v>
          </cell>
          <cell r="BE55">
            <v>56</v>
          </cell>
          <cell r="BF55">
            <v>2453.5620121999991</v>
          </cell>
          <cell r="CF55">
            <v>52</v>
          </cell>
          <cell r="CG55" t="str">
            <v>Y</v>
          </cell>
        </row>
        <row r="56">
          <cell r="C56">
            <v>57</v>
          </cell>
          <cell r="D56">
            <v>2169497.9700000002</v>
          </cell>
          <cell r="F56">
            <v>104</v>
          </cell>
          <cell r="G56">
            <v>0</v>
          </cell>
          <cell r="I56">
            <v>57</v>
          </cell>
          <cell r="J56">
            <v>-747885.22</v>
          </cell>
          <cell r="R56">
            <v>65</v>
          </cell>
          <cell r="S56">
            <v>-78140.649999999994</v>
          </cell>
          <cell r="U56">
            <v>67</v>
          </cell>
          <cell r="V56">
            <v>176495.72</v>
          </cell>
          <cell r="X56">
            <v>56</v>
          </cell>
          <cell r="Y56">
            <v>-48066</v>
          </cell>
          <cell r="AA56">
            <v>105</v>
          </cell>
          <cell r="AB56">
            <v>-41255</v>
          </cell>
          <cell r="BE56">
            <v>57</v>
          </cell>
          <cell r="BF56">
            <v>6736.9271866999961</v>
          </cell>
          <cell r="CF56">
            <v>53</v>
          </cell>
          <cell r="CG56" t="str">
            <v>Y</v>
          </cell>
        </row>
        <row r="57">
          <cell r="C57">
            <v>58</v>
          </cell>
          <cell r="D57">
            <v>1393943.34</v>
          </cell>
          <cell r="F57">
            <v>105</v>
          </cell>
          <cell r="G57">
            <v>0</v>
          </cell>
          <cell r="I57">
            <v>58</v>
          </cell>
          <cell r="J57">
            <v>-136550.89000000001</v>
          </cell>
          <cell r="R57">
            <v>66</v>
          </cell>
          <cell r="S57">
            <v>-1816888.82</v>
          </cell>
          <cell r="U57">
            <v>68</v>
          </cell>
          <cell r="V57">
            <v>56508.37</v>
          </cell>
          <cell r="X57">
            <v>57</v>
          </cell>
          <cell r="Y57">
            <v>-250693</v>
          </cell>
          <cell r="AA57">
            <v>107</v>
          </cell>
          <cell r="AB57">
            <v>-10706</v>
          </cell>
          <cell r="BE57">
            <v>60</v>
          </cell>
          <cell r="BF57">
            <v>42501.437761800007</v>
          </cell>
          <cell r="CF57">
            <v>55</v>
          </cell>
          <cell r="CG57" t="str">
            <v>Y</v>
          </cell>
        </row>
        <row r="58">
          <cell r="C58">
            <v>60</v>
          </cell>
          <cell r="D58">
            <v>16476701.039999999</v>
          </cell>
          <cell r="F58">
            <v>106</v>
          </cell>
          <cell r="G58">
            <v>109930.87</v>
          </cell>
          <cell r="I58">
            <v>60</v>
          </cell>
          <cell r="J58">
            <v>-3634428.02</v>
          </cell>
          <cell r="R58">
            <v>67</v>
          </cell>
          <cell r="S58">
            <v>-9859876.0299999993</v>
          </cell>
          <cell r="U58">
            <v>69</v>
          </cell>
          <cell r="V58">
            <v>40434.93</v>
          </cell>
          <cell r="X58">
            <v>58</v>
          </cell>
          <cell r="Y58">
            <v>-85254</v>
          </cell>
          <cell r="AA58">
            <v>109</v>
          </cell>
          <cell r="AB58">
            <v>-8534</v>
          </cell>
          <cell r="BE58">
            <v>61</v>
          </cell>
          <cell r="BF58">
            <v>5610.7077346999995</v>
          </cell>
          <cell r="CF58">
            <v>56</v>
          </cell>
          <cell r="CG58" t="str">
            <v>Y</v>
          </cell>
        </row>
        <row r="59">
          <cell r="C59">
            <v>61</v>
          </cell>
          <cell r="D59">
            <v>3298819.64</v>
          </cell>
          <cell r="F59">
            <v>107</v>
          </cell>
          <cell r="G59">
            <v>0</v>
          </cell>
          <cell r="I59">
            <v>61</v>
          </cell>
          <cell r="J59">
            <v>-1911967.45</v>
          </cell>
          <cell r="R59">
            <v>68</v>
          </cell>
          <cell r="S59">
            <v>-689127.77</v>
          </cell>
          <cell r="U59">
            <v>70</v>
          </cell>
          <cell r="V59">
            <v>353530.4</v>
          </cell>
          <cell r="X59">
            <v>60</v>
          </cell>
          <cell r="Y59">
            <v>-804889</v>
          </cell>
          <cell r="AA59">
            <v>120</v>
          </cell>
          <cell r="AB59">
            <v>-4742.5</v>
          </cell>
          <cell r="BE59">
            <v>62</v>
          </cell>
          <cell r="BF59">
            <v>1807.3653587999995</v>
          </cell>
          <cell r="CF59">
            <v>57</v>
          </cell>
          <cell r="CG59" t="str">
            <v>Y</v>
          </cell>
        </row>
        <row r="60">
          <cell r="C60">
            <v>62</v>
          </cell>
          <cell r="D60">
            <v>907808.23</v>
          </cell>
          <cell r="F60">
            <v>108</v>
          </cell>
          <cell r="G60">
            <v>75.25</v>
          </cell>
          <cell r="I60">
            <v>62</v>
          </cell>
          <cell r="J60">
            <v>-440381.76</v>
          </cell>
          <cell r="R60">
            <v>69</v>
          </cell>
          <cell r="S60">
            <v>-3846987.72</v>
          </cell>
          <cell r="U60">
            <v>71</v>
          </cell>
          <cell r="V60">
            <v>236274.88</v>
          </cell>
          <cell r="X60">
            <v>61</v>
          </cell>
          <cell r="Y60">
            <v>-87493</v>
          </cell>
          <cell r="AA60">
            <v>121</v>
          </cell>
          <cell r="AB60">
            <v>-1425</v>
          </cell>
          <cell r="BE60">
            <v>64</v>
          </cell>
          <cell r="BF60">
            <v>6913.0273951000017</v>
          </cell>
          <cell r="CF60">
            <v>58</v>
          </cell>
          <cell r="CG60" t="str">
            <v>Y</v>
          </cell>
        </row>
        <row r="61">
          <cell r="C61">
            <v>64</v>
          </cell>
          <cell r="D61">
            <v>4333654.71</v>
          </cell>
          <cell r="F61">
            <v>109</v>
          </cell>
          <cell r="G61">
            <v>304709.61</v>
          </cell>
          <cell r="I61">
            <v>64</v>
          </cell>
          <cell r="J61">
            <v>-2025911.26</v>
          </cell>
          <cell r="R61">
            <v>70</v>
          </cell>
          <cell r="S61">
            <v>-15157623.33</v>
          </cell>
          <cell r="U61">
            <v>72</v>
          </cell>
          <cell r="V61">
            <v>31885.51</v>
          </cell>
          <cell r="X61">
            <v>62</v>
          </cell>
          <cell r="Y61">
            <v>-20502</v>
          </cell>
          <cell r="AA61">
            <v>122</v>
          </cell>
          <cell r="AB61">
            <v>-24100</v>
          </cell>
          <cell r="BE61">
            <v>65</v>
          </cell>
          <cell r="BF61">
            <v>13446.453393099997</v>
          </cell>
          <cell r="CF61">
            <v>60</v>
          </cell>
          <cell r="CG61" t="str">
            <v>Y</v>
          </cell>
        </row>
        <row r="62">
          <cell r="C62">
            <v>65</v>
          </cell>
          <cell r="D62">
            <v>1544826.35</v>
          </cell>
          <cell r="F62">
            <v>120</v>
          </cell>
          <cell r="G62">
            <v>1036269.01</v>
          </cell>
          <cell r="I62">
            <v>65</v>
          </cell>
          <cell r="J62">
            <v>-245734.2</v>
          </cell>
          <cell r="R62">
            <v>71</v>
          </cell>
          <cell r="S62">
            <v>-36562.44</v>
          </cell>
          <cell r="U62">
            <v>73</v>
          </cell>
          <cell r="V62">
            <v>65779.62</v>
          </cell>
          <cell r="X62">
            <v>64</v>
          </cell>
          <cell r="Y62">
            <v>-228794</v>
          </cell>
          <cell r="AA62">
            <v>123</v>
          </cell>
          <cell r="AB62">
            <v>-550</v>
          </cell>
          <cell r="BE62">
            <v>66</v>
          </cell>
          <cell r="BF62">
            <v>14386.646283100003</v>
          </cell>
          <cell r="CF62">
            <v>61</v>
          </cell>
          <cell r="CG62" t="str">
            <v>N</v>
          </cell>
        </row>
        <row r="63">
          <cell r="C63">
            <v>66</v>
          </cell>
          <cell r="D63">
            <v>6542895.0700000003</v>
          </cell>
          <cell r="F63">
            <v>122</v>
          </cell>
          <cell r="G63">
            <v>210.25</v>
          </cell>
          <cell r="I63">
            <v>66</v>
          </cell>
          <cell r="J63">
            <v>-2020524.76</v>
          </cell>
          <cell r="R63">
            <v>72</v>
          </cell>
          <cell r="S63">
            <v>-769694.03</v>
          </cell>
          <cell r="U63">
            <v>74</v>
          </cell>
          <cell r="V63">
            <v>1648</v>
          </cell>
          <cell r="X63">
            <v>65</v>
          </cell>
          <cell r="Y63">
            <v>-186146</v>
          </cell>
          <cell r="AA63">
            <v>133</v>
          </cell>
          <cell r="AB63">
            <v>-3950</v>
          </cell>
          <cell r="BE63">
            <v>67</v>
          </cell>
          <cell r="BF63">
            <v>53238.977536699997</v>
          </cell>
          <cell r="CF63">
            <v>62</v>
          </cell>
          <cell r="CG63" t="str">
            <v>Y</v>
          </cell>
        </row>
        <row r="64">
          <cell r="C64">
            <v>67</v>
          </cell>
          <cell r="D64">
            <v>22426270.309999999</v>
          </cell>
          <cell r="F64">
            <v>123</v>
          </cell>
          <cell r="G64">
            <v>22072</v>
          </cell>
          <cell r="I64">
            <v>67</v>
          </cell>
          <cell r="J64">
            <v>-6106309.0300000003</v>
          </cell>
          <cell r="R64">
            <v>73</v>
          </cell>
          <cell r="S64">
            <v>-1268311.53</v>
          </cell>
          <cell r="U64">
            <v>75</v>
          </cell>
          <cell r="V64">
            <v>33226.559999999998</v>
          </cell>
          <cell r="X64">
            <v>66</v>
          </cell>
          <cell r="Y64">
            <v>-342456</v>
          </cell>
          <cell r="AA64">
            <v>135</v>
          </cell>
          <cell r="AB64">
            <v>-298078.84000000003</v>
          </cell>
          <cell r="BE64">
            <v>68</v>
          </cell>
          <cell r="BF64">
            <v>13272.657975799995</v>
          </cell>
          <cell r="CF64">
            <v>64</v>
          </cell>
          <cell r="CG64" t="str">
            <v>Y</v>
          </cell>
        </row>
        <row r="65">
          <cell r="C65">
            <v>68</v>
          </cell>
          <cell r="D65">
            <v>3623818.45</v>
          </cell>
          <cell r="F65">
            <v>133</v>
          </cell>
          <cell r="G65">
            <v>21245.75</v>
          </cell>
          <cell r="I65">
            <v>68</v>
          </cell>
          <cell r="J65">
            <v>-1616352.38</v>
          </cell>
          <cell r="R65">
            <v>74</v>
          </cell>
          <cell r="S65">
            <v>-100281.8</v>
          </cell>
          <cell r="U65">
            <v>79</v>
          </cell>
          <cell r="V65">
            <v>0</v>
          </cell>
          <cell r="X65">
            <v>67</v>
          </cell>
          <cell r="Y65">
            <v>766</v>
          </cell>
          <cell r="AA65">
            <v>140</v>
          </cell>
          <cell r="AB65">
            <v>-30779.85</v>
          </cell>
          <cell r="BE65">
            <v>69</v>
          </cell>
          <cell r="BF65">
            <v>15384.653113999997</v>
          </cell>
          <cell r="CF65">
            <v>65</v>
          </cell>
          <cell r="CG65" t="str">
            <v>Y</v>
          </cell>
        </row>
        <row r="66">
          <cell r="C66">
            <v>69</v>
          </cell>
          <cell r="D66">
            <v>10712588.039999999</v>
          </cell>
          <cell r="F66">
            <v>135</v>
          </cell>
          <cell r="G66">
            <v>154335.32</v>
          </cell>
          <cell r="I66">
            <v>69</v>
          </cell>
          <cell r="J66">
            <v>-4686497.8499999996</v>
          </cell>
          <cell r="R66">
            <v>75</v>
          </cell>
          <cell r="S66">
            <v>-2596111.9700000002</v>
          </cell>
          <cell r="U66">
            <v>80</v>
          </cell>
          <cell r="V66">
            <v>922879.56</v>
          </cell>
          <cell r="X66">
            <v>68</v>
          </cell>
          <cell r="Y66">
            <v>-271575</v>
          </cell>
          <cell r="AA66">
            <v>151</v>
          </cell>
          <cell r="AB66">
            <v>-21074.25</v>
          </cell>
          <cell r="BE66">
            <v>70</v>
          </cell>
          <cell r="BF66">
            <v>101945.3959799</v>
          </cell>
          <cell r="CF66">
            <v>66</v>
          </cell>
          <cell r="CG66" t="str">
            <v>Y</v>
          </cell>
        </row>
        <row r="67">
          <cell r="C67">
            <v>70</v>
          </cell>
          <cell r="D67">
            <v>39970342.579999998</v>
          </cell>
          <cell r="F67">
            <v>140</v>
          </cell>
          <cell r="G67">
            <v>4721115.71</v>
          </cell>
          <cell r="I67">
            <v>70</v>
          </cell>
          <cell r="J67">
            <v>-5323401.34</v>
          </cell>
          <cell r="R67">
            <v>77</v>
          </cell>
          <cell r="S67">
            <v>0</v>
          </cell>
          <cell r="U67">
            <v>81</v>
          </cell>
          <cell r="V67">
            <v>11436</v>
          </cell>
          <cell r="X67">
            <v>69</v>
          </cell>
          <cell r="Y67">
            <v>229531</v>
          </cell>
          <cell r="AA67">
            <v>160</v>
          </cell>
          <cell r="AB67">
            <v>-118949.1</v>
          </cell>
          <cell r="BE67">
            <v>71</v>
          </cell>
          <cell r="BF67">
            <v>49876.842957700035</v>
          </cell>
          <cell r="CF67">
            <v>67</v>
          </cell>
          <cell r="CG67" t="str">
            <v>Y</v>
          </cell>
        </row>
        <row r="68">
          <cell r="C68">
            <v>71</v>
          </cell>
          <cell r="D68">
            <v>9609705.4900000002</v>
          </cell>
          <cell r="F68">
            <v>151</v>
          </cell>
          <cell r="G68">
            <v>0</v>
          </cell>
          <cell r="I68">
            <v>71</v>
          </cell>
          <cell r="J68">
            <v>-1583103.82</v>
          </cell>
          <cell r="R68">
            <v>79</v>
          </cell>
          <cell r="S68">
            <v>-6777533.75</v>
          </cell>
          <cell r="U68">
            <v>83</v>
          </cell>
          <cell r="V68">
            <v>72005.990000000005</v>
          </cell>
          <cell r="X68">
            <v>70</v>
          </cell>
          <cell r="Y68">
            <v>-1798289</v>
          </cell>
          <cell r="AA68">
            <v>165</v>
          </cell>
          <cell r="AB68">
            <v>-21500</v>
          </cell>
          <cell r="BE68">
            <v>72</v>
          </cell>
          <cell r="BF68">
            <v>11342.433411999995</v>
          </cell>
          <cell r="CF68">
            <v>68</v>
          </cell>
          <cell r="CG68" t="str">
            <v>Y</v>
          </cell>
        </row>
        <row r="69">
          <cell r="C69">
            <v>72</v>
          </cell>
          <cell r="D69">
            <v>4106210.3</v>
          </cell>
          <cell r="F69">
            <v>160</v>
          </cell>
          <cell r="G69">
            <v>217345.06</v>
          </cell>
          <cell r="I69">
            <v>72</v>
          </cell>
          <cell r="J69">
            <v>-1280756.05</v>
          </cell>
          <cell r="R69">
            <v>80</v>
          </cell>
          <cell r="S69">
            <v>-33046498.280000001</v>
          </cell>
          <cell r="U69">
            <v>85</v>
          </cell>
          <cell r="V69">
            <v>0</v>
          </cell>
          <cell r="X69">
            <v>71</v>
          </cell>
          <cell r="Y69">
            <v>-530116</v>
          </cell>
          <cell r="BE69">
            <v>73</v>
          </cell>
          <cell r="BF69">
            <v>14301.041122599996</v>
          </cell>
          <cell r="CF69">
            <v>69</v>
          </cell>
          <cell r="CG69" t="str">
            <v>Y</v>
          </cell>
        </row>
        <row r="70">
          <cell r="C70">
            <v>73</v>
          </cell>
          <cell r="D70">
            <v>6191525.9500000002</v>
          </cell>
          <cell r="F70">
            <v>165</v>
          </cell>
          <cell r="G70">
            <v>0</v>
          </cell>
          <cell r="I70">
            <v>73</v>
          </cell>
          <cell r="J70">
            <v>-2935368.34</v>
          </cell>
          <cell r="R70">
            <v>81</v>
          </cell>
          <cell r="S70">
            <v>-47497.59</v>
          </cell>
          <cell r="U70">
            <v>86</v>
          </cell>
          <cell r="V70">
            <v>3428.44</v>
          </cell>
          <cell r="X70">
            <v>72</v>
          </cell>
          <cell r="Y70">
            <v>-30698</v>
          </cell>
          <cell r="BE70">
            <v>74</v>
          </cell>
          <cell r="BF70">
            <v>1138.7309018999995</v>
          </cell>
          <cell r="CF70">
            <v>70</v>
          </cell>
          <cell r="CG70" t="str">
            <v>Y</v>
          </cell>
        </row>
        <row r="71">
          <cell r="C71">
            <v>74</v>
          </cell>
          <cell r="D71">
            <v>307832.58</v>
          </cell>
          <cell r="I71">
            <v>74</v>
          </cell>
          <cell r="J71">
            <v>-27787.43</v>
          </cell>
          <cell r="R71">
            <v>83</v>
          </cell>
          <cell r="S71">
            <v>-10265035.779999999</v>
          </cell>
          <cell r="U71">
            <v>87</v>
          </cell>
          <cell r="V71">
            <v>60249.8</v>
          </cell>
          <cell r="X71">
            <v>73</v>
          </cell>
          <cell r="Y71">
            <v>-154709</v>
          </cell>
          <cell r="BE71">
            <v>75</v>
          </cell>
          <cell r="BF71">
            <v>12115.671968600003</v>
          </cell>
          <cell r="CF71">
            <v>71</v>
          </cell>
          <cell r="CG71" t="str">
            <v>N</v>
          </cell>
        </row>
        <row r="72">
          <cell r="C72">
            <v>75</v>
          </cell>
          <cell r="D72">
            <v>5431410.4900000002</v>
          </cell>
          <cell r="I72">
            <v>75</v>
          </cell>
          <cell r="J72">
            <v>-599780.57999999996</v>
          </cell>
          <cell r="R72">
            <v>85</v>
          </cell>
          <cell r="S72">
            <v>-50894.94</v>
          </cell>
          <cell r="U72">
            <v>88</v>
          </cell>
          <cell r="V72">
            <v>72969.119999999995</v>
          </cell>
          <cell r="X72">
            <v>74</v>
          </cell>
          <cell r="Y72">
            <v>-42757</v>
          </cell>
          <cell r="BE72">
            <v>77</v>
          </cell>
          <cell r="BF72">
            <v>0</v>
          </cell>
          <cell r="CF72">
            <v>72</v>
          </cell>
          <cell r="CG72" t="str">
            <v>Y</v>
          </cell>
        </row>
        <row r="73">
          <cell r="C73">
            <v>77</v>
          </cell>
          <cell r="D73">
            <v>0</v>
          </cell>
          <cell r="I73">
            <v>77</v>
          </cell>
          <cell r="J73">
            <v>0</v>
          </cell>
          <cell r="R73">
            <v>86</v>
          </cell>
          <cell r="S73">
            <v>-3854909.92</v>
          </cell>
          <cell r="U73">
            <v>89</v>
          </cell>
          <cell r="V73">
            <v>2781</v>
          </cell>
          <cell r="X73">
            <v>75</v>
          </cell>
          <cell r="Y73">
            <v>-384570</v>
          </cell>
          <cell r="BE73">
            <v>79</v>
          </cell>
          <cell r="BF73">
            <v>17336.925242000001</v>
          </cell>
          <cell r="CF73">
            <v>73</v>
          </cell>
          <cell r="CG73" t="str">
            <v>N</v>
          </cell>
        </row>
        <row r="74">
          <cell r="C74">
            <v>79</v>
          </cell>
          <cell r="D74">
            <v>12004929.439999999</v>
          </cell>
          <cell r="I74">
            <v>79</v>
          </cell>
          <cell r="J74">
            <v>-2964792.57</v>
          </cell>
          <cell r="R74">
            <v>87</v>
          </cell>
          <cell r="S74">
            <v>-519851.69</v>
          </cell>
          <cell r="U74">
            <v>90</v>
          </cell>
          <cell r="V74">
            <v>393334.43</v>
          </cell>
          <cell r="X74">
            <v>77</v>
          </cell>
          <cell r="Y74">
            <v>0</v>
          </cell>
          <cell r="BE74">
            <v>80</v>
          </cell>
          <cell r="BF74">
            <v>216066.30235519994</v>
          </cell>
          <cell r="CF74">
            <v>74</v>
          </cell>
          <cell r="CG74" t="str">
            <v>Y</v>
          </cell>
        </row>
        <row r="75">
          <cell r="C75">
            <v>80</v>
          </cell>
          <cell r="D75">
            <v>87305363.549999997</v>
          </cell>
          <cell r="I75">
            <v>80</v>
          </cell>
          <cell r="J75">
            <v>-15777978.869999999</v>
          </cell>
          <cell r="R75">
            <v>88</v>
          </cell>
          <cell r="S75">
            <v>-1521082.66</v>
          </cell>
          <cell r="U75">
            <v>91</v>
          </cell>
          <cell r="V75">
            <v>70160.179999999993</v>
          </cell>
          <cell r="X75">
            <v>79</v>
          </cell>
          <cell r="Y75">
            <v>-511171</v>
          </cell>
          <cell r="BE75">
            <v>81</v>
          </cell>
          <cell r="BF75">
            <v>1967.8688475999993</v>
          </cell>
          <cell r="CF75">
            <v>75</v>
          </cell>
          <cell r="CG75" t="str">
            <v>Y</v>
          </cell>
        </row>
        <row r="76">
          <cell r="C76">
            <v>81</v>
          </cell>
          <cell r="D76">
            <v>1537084.66</v>
          </cell>
          <cell r="I76">
            <v>81</v>
          </cell>
          <cell r="J76">
            <v>-252784.59</v>
          </cell>
          <cell r="R76">
            <v>89</v>
          </cell>
          <cell r="S76">
            <v>-17267824.66</v>
          </cell>
          <cell r="U76">
            <v>92</v>
          </cell>
          <cell r="V76">
            <v>2333</v>
          </cell>
          <cell r="X76">
            <v>80</v>
          </cell>
          <cell r="Y76">
            <v>-4922354</v>
          </cell>
          <cell r="BE76">
            <v>83</v>
          </cell>
          <cell r="BF76">
            <v>61038.529934400009</v>
          </cell>
          <cell r="CF76">
            <v>77</v>
          </cell>
          <cell r="CG76" t="str">
            <v>Y</v>
          </cell>
        </row>
        <row r="77">
          <cell r="C77">
            <v>83</v>
          </cell>
          <cell r="D77">
            <v>20649057.960000001</v>
          </cell>
          <cell r="I77">
            <v>83</v>
          </cell>
          <cell r="J77">
            <v>-4284777.1500000004</v>
          </cell>
          <cell r="R77">
            <v>90</v>
          </cell>
          <cell r="S77">
            <v>-988573.75</v>
          </cell>
          <cell r="U77">
            <v>101</v>
          </cell>
          <cell r="V77">
            <v>31909.05</v>
          </cell>
          <cell r="X77">
            <v>81</v>
          </cell>
          <cell r="Y77">
            <v>-92428</v>
          </cell>
          <cell r="BE77">
            <v>85</v>
          </cell>
          <cell r="BF77">
            <v>1244.4690747999996</v>
          </cell>
          <cell r="CF77">
            <v>79</v>
          </cell>
          <cell r="CG77" t="str">
            <v>N</v>
          </cell>
        </row>
        <row r="78">
          <cell r="C78">
            <v>85</v>
          </cell>
          <cell r="D78">
            <v>277282.78000000003</v>
          </cell>
          <cell r="I78">
            <v>85</v>
          </cell>
          <cell r="J78">
            <v>-42959.86</v>
          </cell>
          <cell r="R78">
            <v>91</v>
          </cell>
          <cell r="S78">
            <v>-473233.51</v>
          </cell>
          <cell r="U78">
            <v>103</v>
          </cell>
          <cell r="V78">
            <v>38183.72</v>
          </cell>
          <cell r="X78">
            <v>83</v>
          </cell>
          <cell r="Y78">
            <v>-1333565</v>
          </cell>
          <cell r="BE78">
            <v>86</v>
          </cell>
          <cell r="BF78">
            <v>13367.725961199996</v>
          </cell>
          <cell r="CF78">
            <v>80</v>
          </cell>
          <cell r="CG78" t="str">
            <v>Y</v>
          </cell>
        </row>
        <row r="79">
          <cell r="C79">
            <v>86</v>
          </cell>
          <cell r="D79">
            <v>6309084.3399999999</v>
          </cell>
          <cell r="I79">
            <v>86</v>
          </cell>
          <cell r="J79">
            <v>-1043550.19</v>
          </cell>
          <cell r="R79">
            <v>92</v>
          </cell>
          <cell r="S79">
            <v>-837770.99</v>
          </cell>
          <cell r="U79">
            <v>104</v>
          </cell>
          <cell r="V79">
            <v>68131.899999999994</v>
          </cell>
          <cell r="X79">
            <v>85</v>
          </cell>
          <cell r="Y79">
            <v>-34693</v>
          </cell>
          <cell r="BE79">
            <v>87</v>
          </cell>
          <cell r="BF79">
            <v>15203.626373500001</v>
          </cell>
          <cell r="CF79">
            <v>81</v>
          </cell>
          <cell r="CG79" t="str">
            <v>Y</v>
          </cell>
        </row>
        <row r="80">
          <cell r="C80">
            <v>87</v>
          </cell>
          <cell r="D80">
            <v>9945525.0199999996</v>
          </cell>
          <cell r="I80">
            <v>87</v>
          </cell>
          <cell r="J80">
            <v>-2825445.2</v>
          </cell>
          <cell r="R80">
            <v>101</v>
          </cell>
          <cell r="S80">
            <v>-7352578.4100000001</v>
          </cell>
          <cell r="U80">
            <v>105</v>
          </cell>
          <cell r="V80">
            <v>31199.89</v>
          </cell>
          <cell r="X80">
            <v>86</v>
          </cell>
          <cell r="Y80">
            <v>-220972</v>
          </cell>
          <cell r="BE80">
            <v>88</v>
          </cell>
          <cell r="BF80">
            <v>15778.216984100003</v>
          </cell>
          <cell r="CF80">
            <v>83</v>
          </cell>
          <cell r="CG80" t="str">
            <v>Y</v>
          </cell>
        </row>
        <row r="81">
          <cell r="C81">
            <v>88</v>
          </cell>
          <cell r="D81">
            <v>6575926.7000000002</v>
          </cell>
          <cell r="I81">
            <v>88</v>
          </cell>
          <cell r="J81">
            <v>-1828359.89</v>
          </cell>
          <cell r="R81">
            <v>103</v>
          </cell>
          <cell r="S81">
            <v>-1495918.53</v>
          </cell>
          <cell r="U81">
            <v>106</v>
          </cell>
          <cell r="V81">
            <v>77097.37</v>
          </cell>
          <cell r="X81">
            <v>87</v>
          </cell>
          <cell r="Y81">
            <v>-288895</v>
          </cell>
          <cell r="BE81">
            <v>89</v>
          </cell>
          <cell r="BF81">
            <v>60526.496573299992</v>
          </cell>
          <cell r="CF81">
            <v>85</v>
          </cell>
          <cell r="CG81" t="str">
            <v>Y</v>
          </cell>
        </row>
        <row r="82">
          <cell r="C82">
            <v>89</v>
          </cell>
          <cell r="D82">
            <v>29794822.359999999</v>
          </cell>
          <cell r="I82">
            <v>89</v>
          </cell>
          <cell r="J82">
            <v>-3753981.35</v>
          </cell>
          <cell r="R82">
            <v>104</v>
          </cell>
          <cell r="S82">
            <v>-9126.7999999999993</v>
          </cell>
          <cell r="U82">
            <v>107</v>
          </cell>
          <cell r="V82">
            <v>150</v>
          </cell>
          <cell r="X82">
            <v>88</v>
          </cell>
          <cell r="Y82">
            <v>-135386</v>
          </cell>
          <cell r="BE82">
            <v>90</v>
          </cell>
          <cell r="BF82">
            <v>58043.765607800007</v>
          </cell>
          <cell r="CF82">
            <v>86</v>
          </cell>
          <cell r="CG82" t="str">
            <v>N</v>
          </cell>
        </row>
        <row r="83">
          <cell r="C83">
            <v>90</v>
          </cell>
          <cell r="D83">
            <v>13495427.01</v>
          </cell>
          <cell r="I83">
            <v>90</v>
          </cell>
          <cell r="J83">
            <v>-4406658.1100000003</v>
          </cell>
          <cell r="R83">
            <v>105</v>
          </cell>
          <cell r="S83">
            <v>-327585.15000000002</v>
          </cell>
          <cell r="U83">
            <v>108</v>
          </cell>
          <cell r="V83">
            <v>23721.26</v>
          </cell>
          <cell r="X83">
            <v>89</v>
          </cell>
          <cell r="Y83">
            <v>-417186.12</v>
          </cell>
          <cell r="BE83">
            <v>91</v>
          </cell>
          <cell r="BF83">
            <v>9717.228866899999</v>
          </cell>
          <cell r="CF83">
            <v>87</v>
          </cell>
          <cell r="CG83" t="str">
            <v>Y</v>
          </cell>
        </row>
        <row r="84">
          <cell r="C84">
            <v>91</v>
          </cell>
          <cell r="D84">
            <v>3826020.21</v>
          </cell>
          <cell r="I84">
            <v>91</v>
          </cell>
          <cell r="J84">
            <v>-1044086.75</v>
          </cell>
          <cell r="R84">
            <v>106</v>
          </cell>
          <cell r="S84">
            <v>-342</v>
          </cell>
          <cell r="U84">
            <v>109</v>
          </cell>
          <cell r="V84">
            <v>9151.7800000000007</v>
          </cell>
          <cell r="X84">
            <v>90</v>
          </cell>
          <cell r="Y84">
            <v>-1076805</v>
          </cell>
          <cell r="BE84">
            <v>92</v>
          </cell>
          <cell r="BF84">
            <v>2081.9724169000006</v>
          </cell>
          <cell r="CF84">
            <v>88</v>
          </cell>
          <cell r="CG84" t="str">
            <v>Y</v>
          </cell>
        </row>
        <row r="85">
          <cell r="C85">
            <v>92</v>
          </cell>
          <cell r="D85">
            <v>1529495.68</v>
          </cell>
          <cell r="I85">
            <v>92</v>
          </cell>
          <cell r="J85">
            <v>-206276.28</v>
          </cell>
          <cell r="R85">
            <v>107</v>
          </cell>
          <cell r="S85">
            <v>-1468875.64</v>
          </cell>
          <cell r="U85">
            <v>120</v>
          </cell>
          <cell r="V85">
            <v>9760.06</v>
          </cell>
          <cell r="X85">
            <v>91</v>
          </cell>
          <cell r="Y85">
            <v>-386189</v>
          </cell>
          <cell r="BE85">
            <v>93</v>
          </cell>
          <cell r="BF85">
            <v>2031.7800385004375</v>
          </cell>
          <cell r="CF85">
            <v>89</v>
          </cell>
          <cell r="CG85" t="str">
            <v>Y</v>
          </cell>
        </row>
        <row r="86">
          <cell r="C86">
            <v>93</v>
          </cell>
          <cell r="D86">
            <v>3046256.94</v>
          </cell>
          <cell r="I86">
            <v>93</v>
          </cell>
          <cell r="J86">
            <v>-1028137.25</v>
          </cell>
          <cell r="R86">
            <v>108</v>
          </cell>
          <cell r="S86">
            <v>-324508.32</v>
          </cell>
          <cell r="U86">
            <v>121</v>
          </cell>
          <cell r="V86">
            <v>24431.82</v>
          </cell>
          <cell r="X86">
            <v>92</v>
          </cell>
          <cell r="Y86">
            <v>-62086</v>
          </cell>
          <cell r="BE86">
            <v>94</v>
          </cell>
          <cell r="BF86">
            <v>976.7031006000002</v>
          </cell>
          <cell r="CF86">
            <v>90</v>
          </cell>
          <cell r="CG86" t="str">
            <v>N</v>
          </cell>
        </row>
        <row r="87">
          <cell r="C87">
            <v>94</v>
          </cell>
          <cell r="D87">
            <v>11634.19</v>
          </cell>
          <cell r="I87">
            <v>94</v>
          </cell>
          <cell r="J87">
            <v>7099.3</v>
          </cell>
          <cell r="R87">
            <v>109</v>
          </cell>
          <cell r="S87">
            <v>-88173.62</v>
          </cell>
          <cell r="U87">
            <v>122</v>
          </cell>
          <cell r="V87">
            <v>47017.13</v>
          </cell>
          <cell r="X87">
            <v>93</v>
          </cell>
          <cell r="Y87">
            <v>37244</v>
          </cell>
          <cell r="BE87">
            <v>101</v>
          </cell>
          <cell r="BF87">
            <v>105625.41562209999</v>
          </cell>
          <cell r="CF87">
            <v>91</v>
          </cell>
          <cell r="CG87" t="str">
            <v>Y</v>
          </cell>
        </row>
        <row r="88">
          <cell r="C88">
            <v>101</v>
          </cell>
          <cell r="D88">
            <v>38755270.740000002</v>
          </cell>
          <cell r="I88">
            <v>101</v>
          </cell>
          <cell r="J88">
            <v>-19234060.050000001</v>
          </cell>
          <cell r="R88">
            <v>120</v>
          </cell>
          <cell r="S88">
            <v>-6636518.1299999999</v>
          </cell>
          <cell r="U88">
            <v>123</v>
          </cell>
          <cell r="V88">
            <v>26600.78</v>
          </cell>
          <cell r="X88">
            <v>94</v>
          </cell>
          <cell r="Y88">
            <v>-10</v>
          </cell>
          <cell r="BE88">
            <v>103</v>
          </cell>
          <cell r="BF88">
            <v>7098.6270731000013</v>
          </cell>
          <cell r="CF88">
            <v>92</v>
          </cell>
          <cell r="CG88" t="str">
            <v>Y</v>
          </cell>
        </row>
        <row r="89">
          <cell r="C89">
            <v>103</v>
          </cell>
          <cell r="D89">
            <v>2570856.2000000002</v>
          </cell>
          <cell r="I89">
            <v>103</v>
          </cell>
          <cell r="J89">
            <v>-833588.68</v>
          </cell>
          <cell r="R89">
            <v>121</v>
          </cell>
          <cell r="S89">
            <v>-18961.72</v>
          </cell>
          <cell r="U89">
            <v>133</v>
          </cell>
          <cell r="V89">
            <v>5167.32</v>
          </cell>
          <cell r="X89">
            <v>101</v>
          </cell>
          <cell r="Y89">
            <v>-47656</v>
          </cell>
          <cell r="BE89">
            <v>104</v>
          </cell>
          <cell r="BF89">
            <v>2270.6207198999982</v>
          </cell>
          <cell r="CF89">
            <v>93</v>
          </cell>
          <cell r="CG89" t="str">
            <v>Y</v>
          </cell>
        </row>
        <row r="90">
          <cell r="C90">
            <v>104</v>
          </cell>
          <cell r="D90">
            <v>716119.17</v>
          </cell>
          <cell r="I90">
            <v>104</v>
          </cell>
          <cell r="J90">
            <v>-329726.15999999997</v>
          </cell>
          <cell r="R90">
            <v>122</v>
          </cell>
          <cell r="S90">
            <v>-280640.56</v>
          </cell>
          <cell r="U90">
            <v>135</v>
          </cell>
          <cell r="V90">
            <v>16920.04</v>
          </cell>
          <cell r="X90">
            <v>103</v>
          </cell>
          <cell r="Y90">
            <v>84835</v>
          </cell>
          <cell r="BE90">
            <v>105</v>
          </cell>
          <cell r="BF90">
            <v>26108.754381600014</v>
          </cell>
          <cell r="CF90">
            <v>94</v>
          </cell>
          <cell r="CG90" t="str">
            <v>Y</v>
          </cell>
        </row>
        <row r="91">
          <cell r="C91">
            <v>105</v>
          </cell>
          <cell r="D91">
            <v>2830210.65</v>
          </cell>
          <cell r="I91">
            <v>105</v>
          </cell>
          <cell r="J91">
            <v>-1539261.59</v>
          </cell>
          <cell r="R91">
            <v>123</v>
          </cell>
          <cell r="S91">
            <v>-409933.66</v>
          </cell>
          <cell r="U91">
            <v>140</v>
          </cell>
          <cell r="V91">
            <v>28890.45</v>
          </cell>
          <cell r="X91">
            <v>104</v>
          </cell>
          <cell r="Y91">
            <v>-51305</v>
          </cell>
          <cell r="BE91">
            <v>106</v>
          </cell>
          <cell r="BF91">
            <v>8369.7166496000027</v>
          </cell>
          <cell r="CF91">
            <v>101</v>
          </cell>
          <cell r="CG91" t="str">
            <v>Y</v>
          </cell>
        </row>
        <row r="92">
          <cell r="C92">
            <v>106</v>
          </cell>
          <cell r="D92">
            <v>2178170.15</v>
          </cell>
          <cell r="I92">
            <v>106</v>
          </cell>
          <cell r="J92">
            <v>-538214.98</v>
          </cell>
          <cell r="R92">
            <v>135</v>
          </cell>
          <cell r="S92">
            <v>-2427089.38</v>
          </cell>
          <cell r="U92">
            <v>150</v>
          </cell>
          <cell r="V92">
            <v>53193.120000000003</v>
          </cell>
          <cell r="X92">
            <v>105</v>
          </cell>
          <cell r="Y92">
            <v>-71259</v>
          </cell>
          <cell r="BE92">
            <v>107</v>
          </cell>
          <cell r="BF92">
            <v>13318.277416699999</v>
          </cell>
          <cell r="CF92">
            <v>103</v>
          </cell>
          <cell r="CG92" t="str">
            <v>N</v>
          </cell>
        </row>
        <row r="93">
          <cell r="C93">
            <v>107</v>
          </cell>
          <cell r="D93">
            <v>4550461.16</v>
          </cell>
          <cell r="I93">
            <v>107</v>
          </cell>
          <cell r="J93">
            <v>-1436091.03</v>
          </cell>
          <cell r="R93">
            <v>140</v>
          </cell>
          <cell r="S93">
            <v>-13532276.01</v>
          </cell>
          <cell r="U93">
            <v>151</v>
          </cell>
          <cell r="V93">
            <v>0</v>
          </cell>
          <cell r="X93">
            <v>106</v>
          </cell>
          <cell r="Y93">
            <v>-118946</v>
          </cell>
          <cell r="BE93">
            <v>108</v>
          </cell>
          <cell r="BF93">
            <v>2207.0997682999996</v>
          </cell>
          <cell r="CF93">
            <v>104</v>
          </cell>
          <cell r="CG93" t="str">
            <v>Y</v>
          </cell>
        </row>
        <row r="94">
          <cell r="C94">
            <v>108</v>
          </cell>
          <cell r="D94">
            <v>3448405.55</v>
          </cell>
          <cell r="I94">
            <v>108</v>
          </cell>
          <cell r="J94">
            <v>-1524294.43</v>
          </cell>
          <cell r="R94">
            <v>150</v>
          </cell>
          <cell r="S94">
            <v>-3242.27</v>
          </cell>
          <cell r="U94">
            <v>160</v>
          </cell>
          <cell r="V94">
            <v>249269.69</v>
          </cell>
          <cell r="X94">
            <v>107</v>
          </cell>
          <cell r="Y94">
            <v>-31625</v>
          </cell>
          <cell r="BE94">
            <v>109</v>
          </cell>
          <cell r="BF94">
            <v>2349.3481518000003</v>
          </cell>
          <cell r="CF94">
            <v>105</v>
          </cell>
          <cell r="CG94" t="str">
            <v>N</v>
          </cell>
        </row>
        <row r="95">
          <cell r="C95">
            <v>109</v>
          </cell>
          <cell r="D95">
            <v>1864421.95</v>
          </cell>
          <cell r="I95">
            <v>109</v>
          </cell>
          <cell r="J95">
            <v>-794791.98</v>
          </cell>
          <cell r="R95">
            <v>151</v>
          </cell>
          <cell r="S95">
            <v>-392975.69</v>
          </cell>
          <cell r="X95">
            <v>108</v>
          </cell>
          <cell r="Y95">
            <v>-24687</v>
          </cell>
          <cell r="BE95">
            <v>120</v>
          </cell>
          <cell r="BF95">
            <v>19795.060191700009</v>
          </cell>
          <cell r="CF95">
            <v>106</v>
          </cell>
          <cell r="CG95" t="str">
            <v>N</v>
          </cell>
        </row>
        <row r="96">
          <cell r="C96">
            <v>120</v>
          </cell>
          <cell r="D96">
            <v>9833724.2599999998</v>
          </cell>
          <cell r="I96">
            <v>120</v>
          </cell>
          <cell r="J96">
            <v>-1744987.04</v>
          </cell>
          <cell r="R96">
            <v>160</v>
          </cell>
          <cell r="S96">
            <v>-76251.429999999993</v>
          </cell>
          <cell r="X96">
            <v>109</v>
          </cell>
          <cell r="Y96">
            <v>-79441</v>
          </cell>
          <cell r="BE96">
            <v>121</v>
          </cell>
          <cell r="BF96">
            <v>1634.3137754000006</v>
          </cell>
          <cell r="CF96">
            <v>107</v>
          </cell>
          <cell r="CG96" t="str">
            <v>N</v>
          </cell>
        </row>
        <row r="97">
          <cell r="C97">
            <v>121</v>
          </cell>
          <cell r="D97">
            <v>461430.26</v>
          </cell>
          <cell r="I97">
            <v>121</v>
          </cell>
          <cell r="J97">
            <v>-310966.19</v>
          </cell>
          <cell r="R97">
            <v>165</v>
          </cell>
          <cell r="S97">
            <v>-46098.14</v>
          </cell>
          <cell r="X97">
            <v>120</v>
          </cell>
          <cell r="Y97">
            <v>-100024</v>
          </cell>
          <cell r="BE97">
            <v>122</v>
          </cell>
          <cell r="BF97">
            <v>10397.667584499997</v>
          </cell>
          <cell r="CF97">
            <v>108</v>
          </cell>
          <cell r="CG97" t="str">
            <v>N</v>
          </cell>
        </row>
        <row r="98">
          <cell r="C98">
            <v>122</v>
          </cell>
          <cell r="D98">
            <v>3989333.29</v>
          </cell>
          <cell r="I98">
            <v>122</v>
          </cell>
          <cell r="J98">
            <v>-888980.55</v>
          </cell>
          <cell r="X98">
            <v>121</v>
          </cell>
          <cell r="Y98">
            <v>-26823</v>
          </cell>
          <cell r="BE98">
            <v>123</v>
          </cell>
          <cell r="BF98">
            <v>1379.4861351</v>
          </cell>
          <cell r="CF98">
            <v>109</v>
          </cell>
          <cell r="CG98" t="str">
            <v>Y</v>
          </cell>
        </row>
        <row r="99">
          <cell r="C99">
            <v>123</v>
          </cell>
          <cell r="D99">
            <v>546039.87</v>
          </cell>
          <cell r="I99">
            <v>123</v>
          </cell>
          <cell r="J99">
            <v>-62611.56</v>
          </cell>
          <cell r="X99">
            <v>122</v>
          </cell>
          <cell r="Y99">
            <v>-181561</v>
          </cell>
          <cell r="BE99">
            <v>133</v>
          </cell>
          <cell r="BF99">
            <v>4597.5310681999963</v>
          </cell>
          <cell r="CF99">
            <v>120</v>
          </cell>
          <cell r="CG99" t="str">
            <v>N</v>
          </cell>
        </row>
        <row r="100">
          <cell r="C100">
            <v>133</v>
          </cell>
          <cell r="D100">
            <v>2356116.27</v>
          </cell>
          <cell r="I100">
            <v>133</v>
          </cell>
          <cell r="J100">
            <v>-373811.89</v>
          </cell>
          <cell r="X100">
            <v>123</v>
          </cell>
          <cell r="Y100">
            <v>-27383</v>
          </cell>
          <cell r="BE100">
            <v>135</v>
          </cell>
          <cell r="BF100">
            <v>60878.416684899996</v>
          </cell>
          <cell r="CF100">
            <v>121</v>
          </cell>
          <cell r="CG100" t="str">
            <v>N</v>
          </cell>
        </row>
        <row r="101">
          <cell r="C101">
            <v>135</v>
          </cell>
          <cell r="D101">
            <v>10390962.67</v>
          </cell>
          <cell r="I101">
            <v>135</v>
          </cell>
          <cell r="J101">
            <v>-3805428.59</v>
          </cell>
          <cell r="X101">
            <v>133</v>
          </cell>
          <cell r="Y101">
            <v>-43217</v>
          </cell>
          <cell r="BE101">
            <v>140</v>
          </cell>
          <cell r="BF101">
            <v>55868.066294499993</v>
          </cell>
          <cell r="CF101">
            <v>122</v>
          </cell>
          <cell r="CG101" t="str">
            <v>Y</v>
          </cell>
        </row>
        <row r="102">
          <cell r="C102">
            <v>140</v>
          </cell>
          <cell r="D102">
            <v>26677223.27</v>
          </cell>
          <cell r="I102">
            <v>140</v>
          </cell>
          <cell r="J102">
            <v>-10111066.41</v>
          </cell>
          <cell r="X102">
            <v>135</v>
          </cell>
          <cell r="Y102">
            <v>-504503</v>
          </cell>
          <cell r="BE102">
            <v>150</v>
          </cell>
          <cell r="BF102">
            <v>5697.056729099997</v>
          </cell>
          <cell r="CF102">
            <v>123</v>
          </cell>
          <cell r="CG102" t="str">
            <v>N</v>
          </cell>
        </row>
        <row r="103">
          <cell r="C103">
            <v>150</v>
          </cell>
          <cell r="D103">
            <v>911439.58</v>
          </cell>
          <cell r="I103">
            <v>150</v>
          </cell>
          <cell r="J103">
            <v>-225628.1</v>
          </cell>
          <cell r="X103">
            <v>140</v>
          </cell>
          <cell r="Y103">
            <v>527767</v>
          </cell>
          <cell r="BE103">
            <v>151</v>
          </cell>
          <cell r="BF103">
            <v>12084.868768700004</v>
          </cell>
          <cell r="CF103">
            <v>133</v>
          </cell>
          <cell r="CG103" t="str">
            <v>Y</v>
          </cell>
        </row>
        <row r="104">
          <cell r="C104">
            <v>151</v>
          </cell>
          <cell r="D104">
            <v>1232028.31</v>
          </cell>
          <cell r="I104">
            <v>151</v>
          </cell>
          <cell r="J104">
            <v>-283063.76</v>
          </cell>
          <cell r="X104">
            <v>150</v>
          </cell>
          <cell r="Y104">
            <v>-146625</v>
          </cell>
          <cell r="BE104">
            <v>160</v>
          </cell>
          <cell r="BF104">
            <v>39447.98193400001</v>
          </cell>
          <cell r="CF104">
            <v>135</v>
          </cell>
          <cell r="CG104" t="str">
            <v>Y</v>
          </cell>
        </row>
        <row r="105">
          <cell r="C105">
            <v>160</v>
          </cell>
          <cell r="D105">
            <v>7692277.9299999997</v>
          </cell>
          <cell r="I105">
            <v>160</v>
          </cell>
          <cell r="J105">
            <v>-3194558</v>
          </cell>
          <cell r="X105">
            <v>151</v>
          </cell>
          <cell r="Y105">
            <v>-114843</v>
          </cell>
          <cell r="BE105">
            <v>165</v>
          </cell>
          <cell r="BF105">
            <v>15260.306241200004</v>
          </cell>
          <cell r="CF105">
            <v>140</v>
          </cell>
          <cell r="CG105" t="str">
            <v>N</v>
          </cell>
        </row>
        <row r="106">
          <cell r="C106">
            <v>165</v>
          </cell>
          <cell r="D106">
            <v>1994603.87</v>
          </cell>
          <cell r="I106">
            <v>165</v>
          </cell>
          <cell r="J106">
            <v>-121322.2</v>
          </cell>
          <cell r="X106">
            <v>160</v>
          </cell>
          <cell r="Y106">
            <v>-358150</v>
          </cell>
          <cell r="CF106">
            <v>150</v>
          </cell>
          <cell r="CG106" t="str">
            <v>Y</v>
          </cell>
        </row>
        <row r="107">
          <cell r="X107">
            <v>165</v>
          </cell>
          <cell r="Y107">
            <v>-160563</v>
          </cell>
          <cell r="CF107">
            <v>151</v>
          </cell>
          <cell r="CG107" t="str">
            <v>N</v>
          </cell>
        </row>
        <row r="108">
          <cell r="CF108">
            <v>160</v>
          </cell>
          <cell r="CG108" t="str">
            <v>Y</v>
          </cell>
        </row>
        <row r="109">
          <cell r="CF109">
            <v>165</v>
          </cell>
          <cell r="CG109" t="str">
            <v>Y</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B 9"/>
      <sheetName val="Combined"/>
      <sheetName val="12.31.06"/>
      <sheetName val="06.30.07"/>
    </sheetNames>
    <sheetDataSet>
      <sheetData sheetId="0">
        <row r="1">
          <cell r="A1" t="str">
            <v>Contractual Services</v>
          </cell>
          <cell r="E1" t="str">
            <v>Florida Public Service Commission</v>
          </cell>
        </row>
        <row r="3">
          <cell r="A3" t="str">
            <v>Company:  Miles Grant Water and Sewer Company</v>
          </cell>
          <cell r="E3" t="str">
            <v>Schedule: B-9</v>
          </cell>
        </row>
        <row r="4">
          <cell r="A4" t="str">
            <v>Docket No.:   070695-WS</v>
          </cell>
          <cell r="E4" t="str">
            <v>Page 1 of 1</v>
          </cell>
        </row>
        <row r="5">
          <cell r="A5" t="str">
            <v>Test Year Ended:  June 30, 2007</v>
          </cell>
          <cell r="E5" t="str">
            <v>Preparer: Erin Povich</v>
          </cell>
        </row>
        <row r="7">
          <cell r="A7" t="str">
            <v>Explanation:  Provide a complete list of outside services which were incurred during the test year.  List  by type of service, such as accounting, engineering or legal, and provide specific detail of work performed by each consultant and the associated co</v>
          </cell>
        </row>
        <row r="15">
          <cell r="A15" t="str">
            <v>(1)</v>
          </cell>
          <cell r="B15" t="str">
            <v>(2)</v>
          </cell>
          <cell r="C15" t="str">
            <v>(3)</v>
          </cell>
          <cell r="D15" t="str">
            <v>(4)</v>
          </cell>
          <cell r="E15" t="str">
            <v>(5)</v>
          </cell>
        </row>
        <row r="16">
          <cell r="A16" t="str">
            <v>Line</v>
          </cell>
        </row>
        <row r="17">
          <cell r="A17" t="str">
            <v>No.</v>
          </cell>
          <cell r="B17" t="str">
            <v>Consultant</v>
          </cell>
          <cell r="C17" t="str">
            <v>Type of Service</v>
          </cell>
          <cell r="D17" t="str">
            <v>Amount</v>
          </cell>
          <cell r="E17" t="str">
            <v>Description of Work Performed</v>
          </cell>
        </row>
        <row r="19">
          <cell r="A19">
            <v>1</v>
          </cell>
          <cell r="B19" t="str">
            <v>Miles Grant Water and Sewer Company did not have experience any charges that were greater than 2% of the revenues from any of our</v>
          </cell>
        </row>
        <row r="20">
          <cell r="A20">
            <v>2</v>
          </cell>
          <cell r="B20" t="str">
            <v xml:space="preserve">outside service providers. </v>
          </cell>
        </row>
        <row r="21">
          <cell r="A21">
            <v>3</v>
          </cell>
        </row>
        <row r="22">
          <cell r="A22">
            <v>4</v>
          </cell>
        </row>
        <row r="23">
          <cell r="A23">
            <v>5</v>
          </cell>
        </row>
        <row r="24">
          <cell r="A24">
            <v>6</v>
          </cell>
        </row>
        <row r="25">
          <cell r="A25">
            <v>7</v>
          </cell>
        </row>
        <row r="26">
          <cell r="A26">
            <v>8</v>
          </cell>
        </row>
        <row r="27">
          <cell r="A27">
            <v>9</v>
          </cell>
        </row>
        <row r="28">
          <cell r="A28">
            <v>10</v>
          </cell>
        </row>
        <row r="29">
          <cell r="A29">
            <v>11</v>
          </cell>
          <cell r="C29" t="str">
            <v>Total</v>
          </cell>
          <cell r="D29">
            <v>0</v>
          </cell>
        </row>
        <row r="33">
          <cell r="B33" t="str">
            <v>ABOVE VERBIAGE AS PROVIDED BY UI 4/30/06.  PLEASE REVIEW TO VERIFY THAT NO OTHER OUTSIDE SERVICES SHOULD</v>
          </cell>
        </row>
        <row r="34">
          <cell r="B34" t="str">
            <v>BE LISTED AND THAT THIS WAS NOT AN ISSUE IN THE OTHER FILINGS.</v>
          </cell>
        </row>
      </sheetData>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DEX"/>
      <sheetName val="SCH A, C, G, H"/>
      <sheetName val="A INC STAT, PROFORMA"/>
      <sheetName val="ACCT RECON EXCERPT"/>
      <sheetName val="B - BAL SHT"/>
      <sheetName val="C, D - RATES &amp; REV"/>
      <sheetName val="E - ANNUALIZED REVENUES"/>
      <sheetName val="F - FIXED ASSETS &amp; DEP"/>
      <sheetName val="PLANT ACCT REC"/>
      <sheetName val="G O&amp;M EXPENSE ADJUSTMENTS"/>
      <sheetName val="B 3"/>
      <sheetName val="A1 OPERATING INCOME ADJUST"/>
      <sheetName val="H - COMP O&amp;M EXP"/>
      <sheetName val="I RATE CASE EXP"/>
      <sheetName val="J1 RATE BASE &amp; ROR EXIST. RATES"/>
      <sheetName val="J2 RATE BASE &amp; ROR PROP. RATES"/>
      <sheetName val="A 3 RATE BASE ADJ."/>
      <sheetName val="R CIAC SCHED"/>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SCHEDULE A</v>
          </cell>
          <cell r="I1" t="str">
            <v>SCHEDULE A</v>
          </cell>
        </row>
        <row r="2">
          <cell r="A2" t="str">
            <v>SANDY CREEK UTILITIES, INC.</v>
          </cell>
          <cell r="I2" t="str">
            <v>SANDY CREEK UTILITIES, INC.</v>
          </cell>
        </row>
        <row r="3">
          <cell r="A3" t="str">
            <v>SUPPORTING SCHEDULE - DETAIL DESCRIPTION OF PRO FORMA ADJUSTMENTS TO RATE BASE - WATER</v>
          </cell>
          <cell r="I3" t="str">
            <v>SUPPORTING SCHEDULE - DETAIL DESCRIPTION OF PRO FORMA ADJUSTMENTS TO RATE BASE - WATER</v>
          </cell>
        </row>
        <row r="5">
          <cell r="A5" t="str">
            <v>Line</v>
          </cell>
          <cell r="I5" t="str">
            <v>Line</v>
          </cell>
        </row>
        <row r="6">
          <cell r="A6" t="str">
            <v>No.</v>
          </cell>
          <cell r="B6" t="str">
            <v>Description</v>
          </cell>
          <cell r="G6" t="str">
            <v>Water</v>
          </cell>
          <cell r="H6" t="str">
            <v>Wastewater</v>
          </cell>
          <cell r="I6" t="str">
            <v>No.</v>
          </cell>
          <cell r="J6" t="str">
            <v>Description</v>
          </cell>
          <cell r="O6" t="str">
            <v>Water</v>
          </cell>
          <cell r="P6" t="str">
            <v>Wastewater</v>
          </cell>
        </row>
        <row r="8">
          <cell r="B8" t="str">
            <v>(A)</v>
          </cell>
          <cell r="C8" t="str">
            <v xml:space="preserve">Test year revenue </v>
          </cell>
          <cell r="J8" t="str">
            <v>(E)</v>
          </cell>
          <cell r="K8" t="str">
            <v>Revenue Increase</v>
          </cell>
        </row>
        <row r="9">
          <cell r="C9" t="str">
            <v>To accrued Fire Protection Revenues for the test year</v>
          </cell>
          <cell r="G9">
            <v>3850.59</v>
          </cell>
          <cell r="K9" t="str">
            <v>Increase in revenue required by the Utility to realize a</v>
          </cell>
        </row>
        <row r="10">
          <cell r="C10" t="str">
            <v>Test year revenue - actual per Schedule B-4</v>
          </cell>
          <cell r="G10">
            <v>0</v>
          </cell>
          <cell r="K10">
            <v>0</v>
          </cell>
          <cell r="L10" t="str">
            <v>% rate of return</v>
          </cell>
          <cell r="O10">
            <v>0</v>
          </cell>
        </row>
        <row r="12">
          <cell r="C12" t="str">
            <v>Adjustment required</v>
          </cell>
          <cell r="G12">
            <v>3850.59</v>
          </cell>
          <cell r="H12">
            <v>0</v>
          </cell>
          <cell r="J12" t="str">
            <v>(F)</v>
          </cell>
          <cell r="K12" t="str">
            <v>Operations &amp; Maintenance (O &amp; M) Expenses</v>
          </cell>
        </row>
        <row r="13">
          <cell r="K13" t="str">
            <v>(1)  Salaries &amp; Wages</v>
          </cell>
        </row>
        <row r="14">
          <cell r="B14" t="str">
            <v>(B)</v>
          </cell>
          <cell r="C14" t="str">
            <v>Operations &amp; Maintenance (O &amp; M) Expenses</v>
          </cell>
          <cell r="K14" t="str">
            <v>A) Add sewer plant laborer</v>
          </cell>
          <cell r="P14">
            <v>0</v>
          </cell>
        </row>
        <row r="15">
          <cell r="C15" t="str">
            <v>(1) Engineering</v>
          </cell>
          <cell r="K15" t="str">
            <v>B) Add plant operator</v>
          </cell>
          <cell r="O15">
            <v>0</v>
          </cell>
        </row>
        <row r="16">
          <cell r="C16" t="str">
            <v>A) Remove engineering expense benefiting future periods</v>
          </cell>
          <cell r="G16">
            <v>0</v>
          </cell>
          <cell r="H16">
            <v>0</v>
          </cell>
          <cell r="K16" t="str">
            <v>C) Reclassify salaries of general and administrative  employees</v>
          </cell>
        </row>
        <row r="17">
          <cell r="C17" t="str">
            <v>B) Remove engineering expense for abandoned projects</v>
          </cell>
          <cell r="K17" t="str">
            <v>to utility per Adjustment (F)(5)(J) (below)</v>
          </cell>
        </row>
        <row r="18">
          <cell r="C18" t="str">
            <v xml:space="preserve">C) Annual amortization of expenses benefiting future </v>
          </cell>
          <cell r="O18" t="str">
            <v>.</v>
          </cell>
        </row>
        <row r="19">
          <cell r="C19" t="str">
            <v>periods (5 years)</v>
          </cell>
          <cell r="G19">
            <v>0</v>
          </cell>
          <cell r="H19">
            <v>0</v>
          </cell>
          <cell r="K19" t="str">
            <v>Total salaries and wages</v>
          </cell>
          <cell r="O19">
            <v>0</v>
          </cell>
          <cell r="P19">
            <v>0</v>
          </cell>
        </row>
        <row r="21">
          <cell r="C21" t="str">
            <v>Net adjustment</v>
          </cell>
          <cell r="G21">
            <v>0</v>
          </cell>
          <cell r="H21">
            <v>0</v>
          </cell>
          <cell r="K21" t="str">
            <v>(2) DEP required expenses per permit renewal conditions (1)</v>
          </cell>
        </row>
        <row r="22">
          <cell r="K22" t="str">
            <v>A) Additional testing</v>
          </cell>
        </row>
        <row r="23">
          <cell r="C23" t="str">
            <v>(2) Legal</v>
          </cell>
          <cell r="K23" t="str">
            <v>B) Annual meter calibration</v>
          </cell>
        </row>
        <row r="24">
          <cell r="C24" t="str">
            <v>A) Reclassify legal expenses to deferred account</v>
          </cell>
          <cell r="K24" t="str">
            <v>C) Clean &amp; scarify pond</v>
          </cell>
        </row>
        <row r="25">
          <cell r="C25" t="str">
            <v>B) Reclassify rate case expense</v>
          </cell>
          <cell r="G25">
            <v>0</v>
          </cell>
          <cell r="H25">
            <v>0</v>
          </cell>
          <cell r="K25" t="str">
            <v>D) Aquatic weed control</v>
          </cell>
        </row>
        <row r="26">
          <cell r="K26" t="str">
            <v>E) Mow &amp; maintain pond embankments and access areas</v>
          </cell>
        </row>
        <row r="27">
          <cell r="C27" t="str">
            <v>Net adjustment</v>
          </cell>
          <cell r="G27">
            <v>0</v>
          </cell>
          <cell r="H27">
            <v>0</v>
          </cell>
          <cell r="K27" t="str">
            <v>F) Increase in purchased power due required plant additions</v>
          </cell>
        </row>
        <row r="28">
          <cell r="K28" t="str">
            <v>G) Monitor 5 sites</v>
          </cell>
        </row>
        <row r="29">
          <cell r="C29" t="str">
            <v>(3) Other Expenses</v>
          </cell>
          <cell r="K29" t="str">
            <v>H) Soil testing</v>
          </cell>
        </row>
        <row r="30">
          <cell r="C30" t="str">
            <v>A) Remove miscellaneous non-utility expenses</v>
          </cell>
          <cell r="K30" t="str">
            <v>I) Engineering reports to DEP</v>
          </cell>
          <cell r="P30">
            <v>0</v>
          </cell>
        </row>
        <row r="31">
          <cell r="C31" t="str">
            <v>B) Adjust management fees for prior period expense</v>
          </cell>
        </row>
        <row r="32">
          <cell r="C32" t="str">
            <v>C) Remove and defer cost of painting facilities</v>
          </cell>
          <cell r="K32" t="str">
            <v>Total DEP required annual expenses</v>
          </cell>
          <cell r="P32">
            <v>0</v>
          </cell>
        </row>
        <row r="33">
          <cell r="C33" t="str">
            <v>D) Amortize deferred cost of painting facilities (5 years)</v>
          </cell>
          <cell r="G33">
            <v>0</v>
          </cell>
          <cell r="H33" t="str">
            <v xml:space="preserve"> </v>
          </cell>
        </row>
        <row r="34">
          <cell r="K34" t="str">
            <v>(3) Y2k compliance expenditures</v>
          </cell>
        </row>
        <row r="35">
          <cell r="C35" t="str">
            <v>Net adjustment</v>
          </cell>
          <cell r="G35">
            <v>0</v>
          </cell>
          <cell r="H35">
            <v>0</v>
          </cell>
          <cell r="K35" t="str">
            <v>A) Service bureau access license</v>
          </cell>
        </row>
        <row r="36">
          <cell r="K36" t="str">
            <v>B) Annual software fees</v>
          </cell>
        </row>
        <row r="37">
          <cell r="C37" t="str">
            <v>Total adjustment to O &amp; M Expense</v>
          </cell>
          <cell r="G37">
            <v>0</v>
          </cell>
          <cell r="H37">
            <v>0</v>
          </cell>
          <cell r="K37" t="str">
            <v>C) Annual telecommunications charges</v>
          </cell>
        </row>
        <row r="38">
          <cell r="K38" t="str">
            <v>D) Remove test year telecommunications charges</v>
          </cell>
        </row>
        <row r="39">
          <cell r="B39" t="str">
            <v>(C)</v>
          </cell>
          <cell r="C39" t="str">
            <v>Non-used and useful depreciation</v>
          </cell>
          <cell r="K39" t="str">
            <v>E) MIS manager allocated charges</v>
          </cell>
        </row>
        <row r="40">
          <cell r="C40" t="str">
            <v>Non-used and useful depreciation per Page B-14</v>
          </cell>
          <cell r="H40">
            <v>0</v>
          </cell>
          <cell r="K40" t="str">
            <v>F) Remove test year MIS manager allocated charges</v>
          </cell>
        </row>
        <row r="41">
          <cell r="K41" t="str">
            <v>G) Service bureau processing fees</v>
          </cell>
        </row>
        <row r="42">
          <cell r="B42" t="str">
            <v>(D)</v>
          </cell>
          <cell r="C42" t="str">
            <v>Taxes Other Than Income</v>
          </cell>
          <cell r="K42" t="str">
            <v>H) Remove test year service bureau processing fees</v>
          </cell>
          <cell r="O42">
            <v>0</v>
          </cell>
          <cell r="P42">
            <v>0</v>
          </cell>
        </row>
        <row r="43">
          <cell r="C43" t="str">
            <v>(2) Regulatory Assessment Fees (RAF's)</v>
          </cell>
        </row>
        <row r="44">
          <cell r="C44" t="str">
            <v xml:space="preserve">     RAF's associated with Adjustment (A) X 4.5%</v>
          </cell>
          <cell r="G44">
            <v>173</v>
          </cell>
          <cell r="H44">
            <v>0</v>
          </cell>
          <cell r="K44" t="str">
            <v>Total Y2k compliance expenditures</v>
          </cell>
          <cell r="O44">
            <v>0</v>
          </cell>
          <cell r="P44">
            <v>0</v>
          </cell>
        </row>
        <row r="49">
          <cell r="A49" t="str">
            <v>SCHEDULE A</v>
          </cell>
          <cell r="I49" t="str">
            <v>SCHEDULE A</v>
          </cell>
        </row>
        <row r="50">
          <cell r="A50" t="str">
            <v>SANDY CREEK UTILITIES, INC.</v>
          </cell>
          <cell r="I50" t="str">
            <v>SANDY CREEK UTILITIES, INC.</v>
          </cell>
        </row>
        <row r="51">
          <cell r="A51" t="str">
            <v>SUPPORTING SCHEDULE - DETAIL DESCRIPTION OF PRO FORMA ADJUSTMENTS TO RATE BASE - WATER</v>
          </cell>
          <cell r="I51" t="str">
            <v>SUPPORTING SCHEDULE - DETAIL DESCRIPTION OF PRO FORMA ADJUSTMENTS TO RATE BASE - WATER</v>
          </cell>
        </row>
        <row r="53">
          <cell r="A53" t="str">
            <v>Line</v>
          </cell>
          <cell r="I53" t="str">
            <v>Line</v>
          </cell>
        </row>
        <row r="54">
          <cell r="A54" t="str">
            <v>No.</v>
          </cell>
          <cell r="B54" t="str">
            <v>Description</v>
          </cell>
          <cell r="G54" t="str">
            <v>Water</v>
          </cell>
          <cell r="H54" t="str">
            <v>Wastewater</v>
          </cell>
          <cell r="I54" t="str">
            <v>No.</v>
          </cell>
          <cell r="J54" t="str">
            <v>Description</v>
          </cell>
          <cell r="O54" t="str">
            <v>Water</v>
          </cell>
          <cell r="P54" t="str">
            <v>Wastewater</v>
          </cell>
        </row>
        <row r="56">
          <cell r="B56" t="str">
            <v>(F)</v>
          </cell>
          <cell r="C56" t="str">
            <v>Operations &amp; Maintenance (O &amp; M) Expenses (Continued)</v>
          </cell>
          <cell r="J56" t="str">
            <v>(G)</v>
          </cell>
          <cell r="K56" t="str">
            <v>Depreciation Expense (Continued)</v>
          </cell>
        </row>
        <row r="57">
          <cell r="C57" t="str">
            <v>(4) Amortization of rate case expense</v>
          </cell>
          <cell r="K57" t="str">
            <v>(1) Depreciation on assets per Schedule A-3 (Continued)</v>
          </cell>
        </row>
        <row r="58">
          <cell r="C58" t="str">
            <v>Amortization per Schedule B-10</v>
          </cell>
          <cell r="G58">
            <v>0</v>
          </cell>
          <cell r="H58">
            <v>0</v>
          </cell>
          <cell r="K58" t="str">
            <v>K) Convert old generator to mobile</v>
          </cell>
          <cell r="O58">
            <v>0</v>
          </cell>
          <cell r="P58">
            <v>0</v>
          </cell>
        </row>
        <row r="59">
          <cell r="C59" t="str">
            <v>Less: Test year amortization</v>
          </cell>
          <cell r="G59">
            <v>0</v>
          </cell>
          <cell r="H59">
            <v>0</v>
          </cell>
          <cell r="K59" t="str">
            <v>L) Capitalize WIP - Indian Mound Rd</v>
          </cell>
        </row>
        <row r="60">
          <cell r="K60" t="str">
            <v>M) Capitalize WIP - Berms at Ponds 6 &amp; 7</v>
          </cell>
          <cell r="O60" t="str">
            <v xml:space="preserve"> </v>
          </cell>
        </row>
        <row r="61">
          <cell r="C61" t="str">
            <v>Net rate case amortization</v>
          </cell>
          <cell r="G61">
            <v>0</v>
          </cell>
          <cell r="H61">
            <v>0</v>
          </cell>
        </row>
        <row r="62">
          <cell r="K62" t="str">
            <v>Total adjustment required</v>
          </cell>
          <cell r="O62">
            <v>0</v>
          </cell>
          <cell r="P62">
            <v>0</v>
          </cell>
        </row>
        <row r="63">
          <cell r="C63" t="str">
            <v>(5) Other Expenses</v>
          </cell>
        </row>
        <row r="64">
          <cell r="C64" t="str">
            <v>A) Indianwood maintenance (2)</v>
          </cell>
          <cell r="K64" t="str">
            <v>(2) Depreciation on assets acquired during the test year</v>
          </cell>
        </row>
        <row r="65">
          <cell r="C65" t="str">
            <v>B) Copier expenses</v>
          </cell>
          <cell r="K65" t="str">
            <v>A) Total annual depreciation</v>
          </cell>
        </row>
        <row r="66">
          <cell r="C66" t="str">
            <v>C) T-1 line expenses</v>
          </cell>
          <cell r="K66" t="str">
            <v>B) Remove depreciation taken during test year</v>
          </cell>
          <cell r="O66">
            <v>0</v>
          </cell>
          <cell r="P66">
            <v>0</v>
          </cell>
        </row>
        <row r="67">
          <cell r="C67" t="str">
            <v>D) Sludge hauling expenses</v>
          </cell>
        </row>
        <row r="68">
          <cell r="C68" t="str">
            <v>E) Remove test year sludge hauling expenses</v>
          </cell>
          <cell r="K68" t="str">
            <v>Total adjustment required</v>
          </cell>
          <cell r="O68">
            <v>0</v>
          </cell>
          <cell r="P68">
            <v>0</v>
          </cell>
        </row>
        <row r="69">
          <cell r="C69" t="str">
            <v>F) Land lease for effluent disposal</v>
          </cell>
        </row>
        <row r="70">
          <cell r="C70" t="str">
            <v>G) Remove test year land lease for effluent disposal</v>
          </cell>
          <cell r="K70" t="str">
            <v>(3) Non-used and useful depreciation</v>
          </cell>
        </row>
        <row r="71">
          <cell r="C71" t="str">
            <v>H) Adjust benefits for increase in health insurance</v>
          </cell>
          <cell r="K71" t="str">
            <v>Non-used and useful depreciation on Adjustment 1(C) above</v>
          </cell>
          <cell r="P71">
            <v>0</v>
          </cell>
        </row>
        <row r="72">
          <cell r="C72" t="str">
            <v>I) Adjust management fees for increase in health insurance</v>
          </cell>
        </row>
        <row r="73">
          <cell r="C73" t="str">
            <v>J) Adjust management fees for reclassification of utility employees</v>
          </cell>
          <cell r="K73" t="str">
            <v>Total depreciation adjustment</v>
          </cell>
          <cell r="O73">
            <v>0</v>
          </cell>
          <cell r="P73">
            <v>0</v>
          </cell>
        </row>
        <row r="74">
          <cell r="C74" t="str">
            <v>from management fees to direct utility</v>
          </cell>
        </row>
        <row r="75">
          <cell r="C75" t="str">
            <v xml:space="preserve">K) Adjust employee benefits for reclassification of utility </v>
          </cell>
          <cell r="J75" t="str">
            <v>(H)</v>
          </cell>
          <cell r="K75" t="str">
            <v>Amortization</v>
          </cell>
        </row>
        <row r="76">
          <cell r="C76" t="str">
            <v>employees per (F)(5)(J) (above)</v>
          </cell>
          <cell r="K76" t="str">
            <v>Annual amortization of deferred legal expenses for acquisition</v>
          </cell>
        </row>
        <row r="77">
          <cell r="C77" t="str">
            <v>L) Employee benefits for new employees per (F)(1)(A) and</v>
          </cell>
          <cell r="K77" t="str">
            <v>of Indianwood system per (B)(2)(A) (above)</v>
          </cell>
          <cell r="O77">
            <v>0</v>
          </cell>
          <cell r="P77">
            <v>0</v>
          </cell>
        </row>
        <row r="78">
          <cell r="C78" t="str">
            <v>(F)(1)(B) (above)</v>
          </cell>
          <cell r="G78">
            <v>0</v>
          </cell>
          <cell r="H78">
            <v>0</v>
          </cell>
        </row>
        <row r="79">
          <cell r="J79" t="str">
            <v>(I)</v>
          </cell>
          <cell r="K79" t="str">
            <v>Taxes Other Than Income</v>
          </cell>
        </row>
        <row r="80">
          <cell r="C80" t="str">
            <v>Total other expenses</v>
          </cell>
          <cell r="G80">
            <v>0</v>
          </cell>
          <cell r="H80">
            <v>0</v>
          </cell>
          <cell r="K80" t="str">
            <v>(1) Regulatory Assessment Fees (RAF's)</v>
          </cell>
        </row>
        <row r="81">
          <cell r="K81" t="str">
            <v>Total revenue requested</v>
          </cell>
          <cell r="O81">
            <v>0</v>
          </cell>
          <cell r="P81">
            <v>0</v>
          </cell>
        </row>
        <row r="82">
          <cell r="C82" t="str">
            <v>Total adjustments to O &amp; M expenses</v>
          </cell>
          <cell r="G82">
            <v>0</v>
          </cell>
          <cell r="H82">
            <v>0</v>
          </cell>
          <cell r="K82" t="str">
            <v>RAF rate</v>
          </cell>
          <cell r="O82">
            <v>4.4999999999999998E-2</v>
          </cell>
        </row>
        <row r="84">
          <cell r="B84" t="str">
            <v>(G)</v>
          </cell>
          <cell r="C84" t="str">
            <v>Depreciation Expense</v>
          </cell>
          <cell r="K84" t="str">
            <v>Total RAF's</v>
          </cell>
          <cell r="O84">
            <v>0</v>
          </cell>
          <cell r="P84">
            <v>0</v>
          </cell>
        </row>
        <row r="85">
          <cell r="C85" t="str">
            <v>(1) Depreciation on assets per Schedule A-3</v>
          </cell>
          <cell r="K85" t="str">
            <v>Adjusted test year RAF's</v>
          </cell>
          <cell r="O85">
            <v>0</v>
          </cell>
        </row>
        <row r="86">
          <cell r="C86" t="str">
            <v>A) Truck addition</v>
          </cell>
          <cell r="G86">
            <v>0</v>
          </cell>
          <cell r="H86">
            <v>0</v>
          </cell>
        </row>
        <row r="87">
          <cell r="C87" t="str">
            <v>B) Truck addition</v>
          </cell>
          <cell r="K87" t="str">
            <v>Adjustment required</v>
          </cell>
          <cell r="O87">
            <v>0</v>
          </cell>
          <cell r="P87">
            <v>0</v>
          </cell>
        </row>
        <row r="88">
          <cell r="C88" t="str">
            <v>C) DEP required improvements</v>
          </cell>
        </row>
        <row r="89">
          <cell r="C89" t="str">
            <v>D) Copier</v>
          </cell>
          <cell r="K89" t="str">
            <v>(2) Payroll Taxes</v>
          </cell>
        </row>
        <row r="90">
          <cell r="C90" t="str">
            <v>F) T-1 line</v>
          </cell>
          <cell r="K90" t="str">
            <v>Total increase in salaries per Adjustment (F)(1) (above)</v>
          </cell>
          <cell r="O90">
            <v>0</v>
          </cell>
          <cell r="P90">
            <v>0</v>
          </cell>
        </row>
        <row r="91">
          <cell r="C91" t="str">
            <v>G) Water plant improvements</v>
          </cell>
          <cell r="K91" t="str">
            <v>Payroll tax rate</v>
          </cell>
          <cell r="O91">
            <v>7.6499999999999999E-2</v>
          </cell>
        </row>
        <row r="92">
          <cell r="C92" t="str">
            <v>H) Phone system</v>
          </cell>
        </row>
        <row r="93">
          <cell r="C93" t="str">
            <v>I) Water plant tie-in to sewer plant</v>
          </cell>
          <cell r="K93" t="str">
            <v>Total increase in payroll taxes</v>
          </cell>
          <cell r="O93">
            <v>0</v>
          </cell>
          <cell r="P93">
            <v>0</v>
          </cell>
        </row>
        <row r="94">
          <cell r="C94" t="str">
            <v>J) Generator</v>
          </cell>
        </row>
        <row r="97">
          <cell r="A97" t="str">
            <v>SCHEDULE A</v>
          </cell>
          <cell r="I97" t="str">
            <v>SCHEDULE A</v>
          </cell>
        </row>
      </sheetData>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ver Sheet"/>
      <sheetName val="SE50 JE Clear WSC"/>
      <sheetName val="SE50 JE WSC"/>
      <sheetName val="SE50 JE Benefits"/>
      <sheetName val="SE50 JE Sal &amp; PR Tax"/>
      <sheetName val="Summary by State"/>
      <sheetName val="Summary by Co"/>
      <sheetName val="Salary Alloc"/>
      <sheetName val="FICA Alloc"/>
      <sheetName val="FUT Alloc"/>
      <sheetName val="SUT Alloc"/>
      <sheetName val="Pension Alloc"/>
      <sheetName val="401k Alloc"/>
      <sheetName val="Health Alloc"/>
      <sheetName val="Other Alloc"/>
      <sheetName val="Cust Eq %"/>
      <sheetName val="Cust Eq Allocation"/>
      <sheetName val="Benefits Rates Input"/>
      <sheetName val="GL Detail"/>
      <sheetName val="Salary Input"/>
      <sheetName val="Employee Info Input"/>
      <sheetName val="Employee by Sub Input"/>
      <sheetName val="Cust Eq Input"/>
      <sheetName val="InvoiceBill Count Input"/>
      <sheetName val="Prior Allocations Input"/>
      <sheetName val="FORM.COS.SUB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sheetName val="B 14"/>
      <sheetName val="B 15"/>
      <sheetName val="C INSTRUCT"/>
      <sheetName val="C 1"/>
      <sheetName val="C 2 (S)"/>
      <sheetName val="C 3 "/>
      <sheetName val="C 4"/>
      <sheetName val="C 5 "/>
      <sheetName val="C 6"/>
      <sheetName val="C 7"/>
      <sheetName val="C 8"/>
      <sheetName val="C 9"/>
      <sheetName val="C 10"/>
      <sheetName val="D-1"/>
      <sheetName val="D-2"/>
      <sheetName val="D-3"/>
      <sheetName val="D-4"/>
      <sheetName val="D-5"/>
      <sheetName val="D-6"/>
      <sheetName val="D 7"/>
      <sheetName val="E 1 S"/>
      <sheetName val="E-2 S"/>
      <sheetName val="E-3"/>
      <sheetName val="E-4 Sewer"/>
      <sheetName val="E-5 "/>
      <sheetName val="E 6"/>
      <sheetName val="E 7"/>
      <sheetName val="E 8"/>
      <sheetName val="E 9 "/>
      <sheetName val="E-10"/>
      <sheetName val="E 11"/>
      <sheetName val="E 12"/>
      <sheetName val="E 13"/>
      <sheetName val="E 14"/>
      <sheetName val="F-2"/>
      <sheetName val="F-4"/>
      <sheetName val="F-6"/>
      <sheetName val="F-7"/>
      <sheetName val="F-8"/>
      <sheetName val="F-10"/>
      <sheetName val="A 2 (I)"/>
      <sheetName val="A 3 (I)"/>
      <sheetName val="B 2 (I)"/>
      <sheetName val="B 3 (I)"/>
      <sheetName val="B 15 (I)"/>
      <sheetName val="C 1 (I)"/>
      <sheetName val="C 2 (S) (I)"/>
      <sheetName val="C 5  (I)"/>
      <sheetName val="D-1 (I)"/>
      <sheetName val="D-2 (I)"/>
      <sheetName val="D 4 (I)"/>
      <sheetName val="E 1 S (I)"/>
      <sheetName val="E-2 - I"/>
      <sheetName val="12-31-08Plant Acc Bal"/>
      <sheetName val="ProForma Plant Additions"/>
      <sheetName val="12-31-08 CIAC Bal &amp; Proj"/>
      <sheetName val="Income Accounts Allocation"/>
      <sheetName val="12-31-08 Depreciation Exp"/>
      <sheetName val="2008 v. 2003 O &amp; M"/>
      <sheetName val="Interest Expense Adj"/>
      <sheetName val="ADJUSTED MONTHLY FINAL"/>
      <sheetName val="APPENDIX B INC. STAT.ACCT RECON"/>
    </sheetNames>
    <sheetDataSet>
      <sheetData sheetId="0">
        <row r="4">
          <cell r="E4" t="str">
            <v>Company:  Utilities, Inc. of Longwood</v>
          </cell>
        </row>
        <row r="10">
          <cell r="E10" t="str">
            <v>Preparer: Kirsten E. Weeks</v>
          </cell>
        </row>
        <row r="12">
          <cell r="E12" t="str">
            <v>Preparer: Erin Povich</v>
          </cell>
        </row>
        <row r="14">
          <cell r="E14" t="str">
            <v>Test Year Ended:  December 31, 2008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D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56">
          <cell r="A56">
            <v>28</v>
          </cell>
        </row>
      </sheetData>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2"/>
      <sheetName val="A 3"/>
      <sheetName val="A 4"/>
      <sheetName val="A 6 (a)"/>
      <sheetName val="A 6 (b)"/>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2"/>
      <sheetName val="B 3"/>
      <sheetName val="B 4"/>
      <sheetName val="B 6"/>
      <sheetName val="B 8"/>
      <sheetName val="B 9"/>
      <sheetName val="B 10"/>
      <sheetName val="B 11"/>
      <sheetName val="B 12"/>
      <sheetName val="B 14"/>
      <sheetName val="B 15"/>
      <sheetName val="C INSTRUCT"/>
      <sheetName val="C 1"/>
      <sheetName val="C 2"/>
      <sheetName val="C 3"/>
      <sheetName val="C 4"/>
      <sheetName val="C 5"/>
      <sheetName val="C 6"/>
      <sheetName val="C 7a"/>
      <sheetName val="C7b"/>
      <sheetName val="C 8"/>
      <sheetName val="C 9"/>
      <sheetName val="C 10"/>
      <sheetName val="D 1"/>
      <sheetName val="D 2"/>
      <sheetName val="D 2 (a)"/>
      <sheetName val="D 3"/>
      <sheetName val="D 4"/>
      <sheetName val="D 4 (a)"/>
      <sheetName val="D 5"/>
      <sheetName val="D 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6"/>
      <sheetName val="E 7"/>
      <sheetName val="E 8"/>
      <sheetName val="E 9 "/>
      <sheetName val="E 12"/>
      <sheetName val="E 13"/>
      <sheetName val="E 14"/>
    </sheetNames>
    <sheetDataSet>
      <sheetData sheetId="0">
        <row r="12">
          <cell r="E12" t="str">
            <v>Preparer: Steven M. Lubertozzi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Information Request"/>
      <sheetName val="General Inputs"/>
      <sheetName val="Plant Inputs"/>
      <sheetName val="TOC"/>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B-1"/>
      <sheetName val="B-2"/>
      <sheetName val="B-3"/>
      <sheetName val="B-4"/>
      <sheetName val="B-5"/>
      <sheetName val="B-6"/>
      <sheetName val="B-7"/>
      <sheetName val="B-8"/>
      <sheetName val="B-9"/>
      <sheetName val="B-10"/>
      <sheetName val="B-11"/>
      <sheetName val="B-12"/>
      <sheetName val="B-13"/>
      <sheetName val="B-14"/>
      <sheetName val="B-15"/>
      <sheetName val="C-1"/>
      <sheetName val="C-2"/>
      <sheetName val="C-3"/>
      <sheetName val="C-4"/>
      <sheetName val="C-5"/>
      <sheetName val="C-6"/>
      <sheetName val="C-7"/>
      <sheetName val="C-8"/>
      <sheetName val="C-9"/>
      <sheetName val="C-10"/>
      <sheetName val="D-1"/>
      <sheetName val="D-2"/>
      <sheetName val="D-3"/>
      <sheetName val="D-4"/>
      <sheetName val="D-5"/>
      <sheetName val="D-6"/>
      <sheetName val="D-7"/>
      <sheetName val="E-1"/>
      <sheetName val="E-2"/>
      <sheetName val="E-3"/>
      <sheetName val="E-4"/>
      <sheetName val="E-5"/>
      <sheetName val="E-6"/>
      <sheetName val="E-7"/>
      <sheetName val="E-8"/>
      <sheetName val="E-9"/>
      <sheetName val="E-10"/>
      <sheetName val="E-11"/>
      <sheetName val="E-12"/>
      <sheetName val="E-13"/>
      <sheetName val="E-14"/>
      <sheetName val="F 1"/>
      <sheetName val="F 2"/>
      <sheetName val="F 3"/>
      <sheetName val="F 4"/>
      <sheetName val="F 5"/>
      <sheetName val="F 6"/>
      <sheetName val="F 7"/>
      <sheetName val="F 8"/>
      <sheetName val="F 9"/>
      <sheetName val="F 10"/>
      <sheetName val="Rates Calculations Water"/>
      <sheetName val="Rates Calculations Wastewater"/>
    </sheetNames>
    <sheetDataSet>
      <sheetData sheetId="0" refreshError="1"/>
      <sheetData sheetId="1" refreshError="1"/>
      <sheetData sheetId="2">
        <row r="4">
          <cell r="D4" t="str">
            <v>A-5 Label</v>
          </cell>
          <cell r="F4">
            <v>2002</v>
          </cell>
          <cell r="G4">
            <v>2003</v>
          </cell>
          <cell r="H4">
            <v>2004</v>
          </cell>
          <cell r="I4">
            <v>2005</v>
          </cell>
        </row>
        <row r="5">
          <cell r="A5">
            <v>1</v>
          </cell>
          <cell r="B5" t="str">
            <v>Intangible Plant</v>
          </cell>
          <cell r="D5" t="str">
            <v>INTANGIBLE PLANT</v>
          </cell>
        </row>
        <row r="6">
          <cell r="A6">
            <v>2</v>
          </cell>
          <cell r="B6">
            <v>301</v>
          </cell>
          <cell r="C6">
            <v>1</v>
          </cell>
          <cell r="D6" t="str">
            <v>301.1  Organization</v>
          </cell>
          <cell r="E6" t="str">
            <v>Organization</v>
          </cell>
          <cell r="F6">
            <v>5274</v>
          </cell>
          <cell r="G6">
            <v>15288</v>
          </cell>
          <cell r="H6">
            <v>15288</v>
          </cell>
          <cell r="I6">
            <v>15338</v>
          </cell>
        </row>
        <row r="7">
          <cell r="A7">
            <v>3</v>
          </cell>
          <cell r="B7">
            <v>302</v>
          </cell>
          <cell r="C7">
            <v>1</v>
          </cell>
          <cell r="D7" t="str">
            <v>302.1  Franchises</v>
          </cell>
          <cell r="E7" t="str">
            <v>Franchises</v>
          </cell>
          <cell r="F7">
            <v>7933</v>
          </cell>
          <cell r="G7">
            <v>7933</v>
          </cell>
          <cell r="H7">
            <v>7933</v>
          </cell>
          <cell r="I7">
            <v>7933</v>
          </cell>
        </row>
        <row r="8">
          <cell r="A8">
            <v>4</v>
          </cell>
          <cell r="B8">
            <v>339</v>
          </cell>
          <cell r="C8">
            <v>1</v>
          </cell>
          <cell r="D8" t="str">
            <v>339.1  Other Plant &amp; Misc. Equipment</v>
          </cell>
          <cell r="E8" t="str">
            <v>Other Plant &amp; Misc. Equipment</v>
          </cell>
          <cell r="F8">
            <v>0</v>
          </cell>
        </row>
        <row r="9">
          <cell r="A9">
            <v>5</v>
          </cell>
          <cell r="B9" t="str">
            <v>Source of Supply and Pumping Plant</v>
          </cell>
          <cell r="D9" t="str">
            <v>SOURCE OF SUPPLY AND PUMPING PLANT</v>
          </cell>
        </row>
        <row r="10">
          <cell r="A10">
            <v>6</v>
          </cell>
          <cell r="B10">
            <v>303</v>
          </cell>
          <cell r="C10">
            <v>2</v>
          </cell>
          <cell r="D10" t="str">
            <v>303.2  Land &amp; Land Rights</v>
          </cell>
          <cell r="E10" t="str">
            <v>Land &amp; Land Rights</v>
          </cell>
          <cell r="F10">
            <v>0</v>
          </cell>
        </row>
        <row r="11">
          <cell r="A11">
            <v>7</v>
          </cell>
          <cell r="B11">
            <v>304</v>
          </cell>
          <cell r="C11">
            <v>2</v>
          </cell>
          <cell r="D11" t="str">
            <v>304.2  Structrures &amp; Improvements</v>
          </cell>
          <cell r="E11" t="str">
            <v>Structrures &amp; Improvements</v>
          </cell>
          <cell r="F11">
            <v>280</v>
          </cell>
          <cell r="G11">
            <v>9349</v>
          </cell>
          <cell r="H11">
            <v>9435</v>
          </cell>
          <cell r="I11">
            <v>14759</v>
          </cell>
        </row>
        <row r="12">
          <cell r="A12">
            <v>8</v>
          </cell>
          <cell r="B12">
            <v>305</v>
          </cell>
          <cell r="C12">
            <v>2</v>
          </cell>
          <cell r="D12" t="str">
            <v>305.2  Collect. &amp; Impound. Reservoirs</v>
          </cell>
          <cell r="E12" t="str">
            <v>Collect. &amp; Impound. Reservoirs</v>
          </cell>
          <cell r="F12">
            <v>0</v>
          </cell>
        </row>
        <row r="13">
          <cell r="A13">
            <v>9</v>
          </cell>
          <cell r="B13">
            <v>306</v>
          </cell>
          <cell r="C13">
            <v>2</v>
          </cell>
          <cell r="D13" t="str">
            <v>306.2  Lake, River &amp; Other Intakes</v>
          </cell>
          <cell r="E13" t="str">
            <v>Lake, River &amp; Other Intakes</v>
          </cell>
          <cell r="F13">
            <v>0</v>
          </cell>
        </row>
        <row r="14">
          <cell r="A14">
            <v>10</v>
          </cell>
          <cell r="B14">
            <v>307</v>
          </cell>
          <cell r="C14">
            <v>2</v>
          </cell>
          <cell r="D14" t="str">
            <v>307.2  Wells &amp; Springs</v>
          </cell>
          <cell r="E14" t="str">
            <v>Wells &amp; Springs</v>
          </cell>
          <cell r="F14">
            <v>47406</v>
          </cell>
          <cell r="G14">
            <v>52075</v>
          </cell>
          <cell r="H14">
            <v>52432</v>
          </cell>
          <cell r="I14">
            <v>55401</v>
          </cell>
        </row>
        <row r="15">
          <cell r="A15">
            <v>11</v>
          </cell>
          <cell r="B15">
            <v>308</v>
          </cell>
          <cell r="C15">
            <v>2</v>
          </cell>
          <cell r="D15" t="str">
            <v>308.2  Infiltration Galleries &amp; Tunnels</v>
          </cell>
          <cell r="E15" t="str">
            <v>Infiltration Galleries &amp; Tunnels</v>
          </cell>
          <cell r="F15">
            <v>0</v>
          </cell>
        </row>
        <row r="16">
          <cell r="A16">
            <v>12</v>
          </cell>
          <cell r="B16">
            <v>309</v>
          </cell>
          <cell r="C16">
            <v>2</v>
          </cell>
          <cell r="D16" t="str">
            <v>309.2  Supply Mains</v>
          </cell>
          <cell r="E16" t="str">
            <v>Supply Mains</v>
          </cell>
          <cell r="F16">
            <v>0</v>
          </cell>
        </row>
        <row r="17">
          <cell r="A17">
            <v>13</v>
          </cell>
          <cell r="B17">
            <v>310</v>
          </cell>
          <cell r="C17">
            <v>2</v>
          </cell>
          <cell r="D17" t="str">
            <v>310.2  Power Generation Equipment</v>
          </cell>
          <cell r="E17" t="str">
            <v>Power Generation Equipment</v>
          </cell>
          <cell r="F17">
            <v>0</v>
          </cell>
        </row>
        <row r="18">
          <cell r="A18">
            <v>14</v>
          </cell>
          <cell r="B18">
            <v>311</v>
          </cell>
          <cell r="C18">
            <v>2</v>
          </cell>
          <cell r="D18" t="str">
            <v>311.2  Pumping Equipment</v>
          </cell>
          <cell r="E18" t="str">
            <v>Pumping Equipment</v>
          </cell>
          <cell r="F18">
            <v>15752</v>
          </cell>
          <cell r="G18">
            <v>20314</v>
          </cell>
          <cell r="H18">
            <v>55149</v>
          </cell>
          <cell r="I18">
            <v>54992</v>
          </cell>
        </row>
        <row r="19">
          <cell r="A19">
            <v>15</v>
          </cell>
          <cell r="B19">
            <v>339</v>
          </cell>
          <cell r="C19">
            <v>2</v>
          </cell>
          <cell r="D19" t="str">
            <v>339.2  Other Plant &amp; Misc. Equipment</v>
          </cell>
          <cell r="E19" t="str">
            <v>Other Plant &amp; Misc. Equipment</v>
          </cell>
          <cell r="F19">
            <v>0</v>
          </cell>
        </row>
        <row r="20">
          <cell r="A20">
            <v>16</v>
          </cell>
          <cell r="B20" t="str">
            <v>Water Treatment Plant</v>
          </cell>
          <cell r="D20" t="str">
            <v>WATER TREATMENT PLANT</v>
          </cell>
        </row>
        <row r="21">
          <cell r="A21">
            <v>17</v>
          </cell>
          <cell r="B21">
            <v>303</v>
          </cell>
          <cell r="C21">
            <v>3</v>
          </cell>
          <cell r="D21" t="str">
            <v>303.3  Land &amp; Land Rights</v>
          </cell>
          <cell r="E21" t="str">
            <v>Land &amp; Land Rights</v>
          </cell>
          <cell r="F21">
            <v>0</v>
          </cell>
        </row>
        <row r="22">
          <cell r="A22">
            <v>18</v>
          </cell>
          <cell r="B22">
            <v>304</v>
          </cell>
          <cell r="C22">
            <v>3</v>
          </cell>
          <cell r="D22" t="str">
            <v>304.3  Structrures &amp; Improvements</v>
          </cell>
          <cell r="E22" t="str">
            <v>Structrures &amp; Improvements</v>
          </cell>
          <cell r="F22">
            <v>0</v>
          </cell>
        </row>
        <row r="23">
          <cell r="A23">
            <v>19</v>
          </cell>
          <cell r="B23">
            <v>320</v>
          </cell>
          <cell r="C23">
            <v>3</v>
          </cell>
          <cell r="D23" t="str">
            <v>320.3  Water Treatment Equipment</v>
          </cell>
          <cell r="E23" t="str">
            <v>Water Treatment Equipment</v>
          </cell>
          <cell r="F23">
            <v>5046</v>
          </cell>
          <cell r="G23">
            <v>5283</v>
          </cell>
          <cell r="H23">
            <v>6609</v>
          </cell>
          <cell r="I23">
            <v>10347</v>
          </cell>
        </row>
        <row r="24">
          <cell r="A24">
            <v>20</v>
          </cell>
          <cell r="B24">
            <v>339</v>
          </cell>
          <cell r="C24">
            <v>3</v>
          </cell>
          <cell r="D24" t="str">
            <v>339.3  Other Plant &amp; Misc. Equipment</v>
          </cell>
          <cell r="E24" t="str">
            <v>Other Plant &amp; Misc. Equipment</v>
          </cell>
          <cell r="F24">
            <v>0</v>
          </cell>
        </row>
        <row r="25">
          <cell r="A25">
            <v>21</v>
          </cell>
          <cell r="B25" t="str">
            <v>Transmission and Distribution Plant</v>
          </cell>
          <cell r="D25" t="str">
            <v>TRANSMISSION AND DISTRIBUTION PLANT</v>
          </cell>
        </row>
        <row r="26">
          <cell r="A26">
            <v>22</v>
          </cell>
          <cell r="B26">
            <v>303</v>
          </cell>
          <cell r="C26">
            <v>4</v>
          </cell>
          <cell r="D26" t="str">
            <v>303.4  Land &amp; Land Rights</v>
          </cell>
          <cell r="E26" t="str">
            <v>Land &amp; Land Rights</v>
          </cell>
          <cell r="F26">
            <v>0</v>
          </cell>
        </row>
        <row r="27">
          <cell r="A27">
            <v>23</v>
          </cell>
          <cell r="B27">
            <v>304</v>
          </cell>
          <cell r="C27">
            <v>4</v>
          </cell>
          <cell r="D27" t="str">
            <v>304.4  Structrures &amp; Improvements</v>
          </cell>
          <cell r="E27" t="str">
            <v>Structrures &amp; Improvements</v>
          </cell>
          <cell r="F27">
            <v>0</v>
          </cell>
        </row>
        <row r="28">
          <cell r="A28">
            <v>24</v>
          </cell>
          <cell r="B28">
            <v>330</v>
          </cell>
          <cell r="C28">
            <v>4</v>
          </cell>
          <cell r="D28" t="str">
            <v>330.4  Distr. Reservoirs &amp; Standpipes</v>
          </cell>
          <cell r="E28" t="str">
            <v>Distr. Reservoirs &amp; Standpipes</v>
          </cell>
          <cell r="F28">
            <v>30988</v>
          </cell>
          <cell r="G28">
            <v>31780</v>
          </cell>
          <cell r="H28">
            <v>35581</v>
          </cell>
          <cell r="I28">
            <v>35822</v>
          </cell>
        </row>
        <row r="29">
          <cell r="A29">
            <v>25</v>
          </cell>
          <cell r="B29">
            <v>331</v>
          </cell>
          <cell r="C29">
            <v>4</v>
          </cell>
          <cell r="D29" t="str">
            <v>331.4  Transm. &amp; Distribution Mains</v>
          </cell>
          <cell r="E29" t="str">
            <v>Transm. &amp; Distribution Mains</v>
          </cell>
          <cell r="F29">
            <v>249642</v>
          </cell>
          <cell r="G29">
            <v>249699</v>
          </cell>
          <cell r="H29">
            <v>250269</v>
          </cell>
          <cell r="I29">
            <v>250269</v>
          </cell>
        </row>
        <row r="30">
          <cell r="A30">
            <v>26</v>
          </cell>
          <cell r="B30">
            <v>333</v>
          </cell>
          <cell r="C30">
            <v>4</v>
          </cell>
          <cell r="D30" t="str">
            <v>333.4  Services</v>
          </cell>
          <cell r="E30" t="str">
            <v>Services</v>
          </cell>
          <cell r="F30">
            <v>2975</v>
          </cell>
          <cell r="G30">
            <v>10625</v>
          </cell>
          <cell r="H30">
            <v>14161</v>
          </cell>
          <cell r="I30">
            <v>17949</v>
          </cell>
        </row>
        <row r="31">
          <cell r="A31">
            <v>27</v>
          </cell>
          <cell r="B31">
            <v>334</v>
          </cell>
          <cell r="C31">
            <v>4</v>
          </cell>
          <cell r="D31" t="str">
            <v>334.4  Meters &amp; Meter Installations</v>
          </cell>
          <cell r="E31" t="str">
            <v>Meters &amp; Meter Installations</v>
          </cell>
          <cell r="F31">
            <v>11859</v>
          </cell>
          <cell r="G31">
            <v>16813</v>
          </cell>
          <cell r="H31">
            <v>19654</v>
          </cell>
          <cell r="I31">
            <v>34918</v>
          </cell>
        </row>
        <row r="32">
          <cell r="A32">
            <v>28</v>
          </cell>
          <cell r="B32">
            <v>335</v>
          </cell>
          <cell r="C32">
            <v>4</v>
          </cell>
          <cell r="D32" t="str">
            <v>335.4  Hydrants</v>
          </cell>
          <cell r="E32" t="str">
            <v>Hydrants</v>
          </cell>
          <cell r="F32">
            <v>0</v>
          </cell>
          <cell r="G32">
            <v>56</v>
          </cell>
          <cell r="H32">
            <v>3356</v>
          </cell>
          <cell r="I32">
            <v>3356</v>
          </cell>
        </row>
        <row r="33">
          <cell r="A33">
            <v>29</v>
          </cell>
          <cell r="B33">
            <v>339</v>
          </cell>
          <cell r="C33">
            <v>4</v>
          </cell>
          <cell r="D33" t="str">
            <v>339.4  Other Plant &amp; Misc. Equipment</v>
          </cell>
          <cell r="E33" t="str">
            <v>Other Plant &amp; Misc. Equipment</v>
          </cell>
          <cell r="F33">
            <v>0</v>
          </cell>
        </row>
        <row r="34">
          <cell r="A34">
            <v>30</v>
          </cell>
          <cell r="B34" t="str">
            <v>General Plant</v>
          </cell>
          <cell r="D34" t="str">
            <v>GENERAL PLANT</v>
          </cell>
        </row>
        <row r="35">
          <cell r="A35">
            <v>31</v>
          </cell>
          <cell r="B35">
            <v>303</v>
          </cell>
          <cell r="C35">
            <v>5</v>
          </cell>
          <cell r="D35" t="str">
            <v>303.5  Land &amp; Land Rights</v>
          </cell>
          <cell r="E35" t="str">
            <v>Land &amp; Land Rights</v>
          </cell>
          <cell r="F35">
            <v>0</v>
          </cell>
        </row>
        <row r="36">
          <cell r="A36">
            <v>32</v>
          </cell>
          <cell r="B36">
            <v>304</v>
          </cell>
          <cell r="C36">
            <v>5</v>
          </cell>
          <cell r="D36" t="str">
            <v>304.5  Structrures &amp; Improvements</v>
          </cell>
          <cell r="E36" t="str">
            <v>Structrures &amp; Improvements</v>
          </cell>
          <cell r="F36">
            <v>0</v>
          </cell>
        </row>
        <row r="37">
          <cell r="A37">
            <v>33</v>
          </cell>
          <cell r="B37">
            <v>340</v>
          </cell>
          <cell r="C37">
            <v>5</v>
          </cell>
          <cell r="D37" t="str">
            <v>340.5  Office Furniture &amp; Equipment</v>
          </cell>
          <cell r="E37" t="str">
            <v>Office Furniture &amp; Equipment</v>
          </cell>
          <cell r="F37">
            <v>383</v>
          </cell>
          <cell r="G37">
            <v>765</v>
          </cell>
          <cell r="H37">
            <v>977</v>
          </cell>
          <cell r="I37">
            <v>1711</v>
          </cell>
        </row>
        <row r="38">
          <cell r="A38">
            <v>34</v>
          </cell>
          <cell r="B38">
            <v>341</v>
          </cell>
          <cell r="C38">
            <v>5</v>
          </cell>
          <cell r="D38" t="str">
            <v>341.5  Transportation Equipment</v>
          </cell>
          <cell r="E38" t="str">
            <v>Transportation Equipment</v>
          </cell>
          <cell r="F38">
            <v>19053</v>
          </cell>
          <cell r="G38">
            <v>19053</v>
          </cell>
          <cell r="H38">
            <v>16588</v>
          </cell>
          <cell r="I38">
            <v>-2409</v>
          </cell>
        </row>
        <row r="39">
          <cell r="A39">
            <v>35</v>
          </cell>
          <cell r="B39">
            <v>342</v>
          </cell>
          <cell r="C39">
            <v>5</v>
          </cell>
          <cell r="D39" t="str">
            <v>342.5  Stores Equipment</v>
          </cell>
          <cell r="E39" t="str">
            <v>Stores Equipment</v>
          </cell>
          <cell r="F39">
            <v>0</v>
          </cell>
        </row>
        <row r="40">
          <cell r="A40">
            <v>36</v>
          </cell>
          <cell r="B40">
            <v>343</v>
          </cell>
          <cell r="C40">
            <v>5</v>
          </cell>
          <cell r="D40" t="str">
            <v>343.5  Tools, Shop &amp; Garage Equipment</v>
          </cell>
          <cell r="E40" t="str">
            <v>Tools, Shop &amp; Garage Equipment</v>
          </cell>
          <cell r="F40">
            <v>15573</v>
          </cell>
          <cell r="G40">
            <v>32948</v>
          </cell>
          <cell r="H40">
            <v>33286</v>
          </cell>
          <cell r="I40">
            <v>28720</v>
          </cell>
        </row>
        <row r="41">
          <cell r="A41">
            <v>37</v>
          </cell>
          <cell r="B41">
            <v>344</v>
          </cell>
          <cell r="C41">
            <v>5</v>
          </cell>
          <cell r="D41" t="str">
            <v>344.5  Laboratory Equipment</v>
          </cell>
          <cell r="E41" t="str">
            <v>Laboratory Equipment</v>
          </cell>
          <cell r="F41">
            <v>358</v>
          </cell>
          <cell r="G41">
            <v>358</v>
          </cell>
          <cell r="H41">
            <v>358</v>
          </cell>
          <cell r="I41">
            <v>358</v>
          </cell>
        </row>
        <row r="42">
          <cell r="A42">
            <v>38</v>
          </cell>
          <cell r="B42">
            <v>345</v>
          </cell>
          <cell r="C42">
            <v>5</v>
          </cell>
          <cell r="D42" t="str">
            <v>345.5  Power Operated Equipment</v>
          </cell>
          <cell r="E42" t="str">
            <v>Power Operated Equipment</v>
          </cell>
          <cell r="F42">
            <v>0</v>
          </cell>
        </row>
        <row r="43">
          <cell r="A43">
            <v>39</v>
          </cell>
          <cell r="B43">
            <v>346</v>
          </cell>
          <cell r="C43">
            <v>5</v>
          </cell>
          <cell r="D43" t="str">
            <v>346.5  Communication Equipment</v>
          </cell>
          <cell r="E43" t="str">
            <v>Communication Equipment</v>
          </cell>
          <cell r="F43">
            <v>0</v>
          </cell>
          <cell r="G43">
            <v>1079</v>
          </cell>
          <cell r="H43">
            <v>1079</v>
          </cell>
          <cell r="I43">
            <v>1079</v>
          </cell>
        </row>
        <row r="44">
          <cell r="A44">
            <v>40</v>
          </cell>
          <cell r="B44">
            <v>347</v>
          </cell>
          <cell r="C44">
            <v>5</v>
          </cell>
          <cell r="D44" t="str">
            <v>347.5  Miscellaneous Equipment</v>
          </cell>
          <cell r="E44" t="str">
            <v>Miscellaneous Equipment</v>
          </cell>
          <cell r="F44">
            <v>0</v>
          </cell>
        </row>
        <row r="45">
          <cell r="A45">
            <v>41</v>
          </cell>
          <cell r="B45">
            <v>348</v>
          </cell>
          <cell r="C45">
            <v>5</v>
          </cell>
          <cell r="D45" t="str">
            <v>348.5  Other Tangible Plant</v>
          </cell>
          <cell r="E45" t="str">
            <v>Other Tangible Plant</v>
          </cell>
          <cell r="F45">
            <v>22165</v>
          </cell>
          <cell r="G45">
            <v>34061</v>
          </cell>
          <cell r="H45">
            <v>32405</v>
          </cell>
          <cell r="I45">
            <v>24105</v>
          </cell>
        </row>
        <row r="149">
          <cell r="D149" t="str">
            <v>A-10 Label</v>
          </cell>
          <cell r="F149">
            <v>2002</v>
          </cell>
          <cell r="G149">
            <v>2003</v>
          </cell>
          <cell r="H149">
            <v>2004</v>
          </cell>
          <cell r="I149">
            <v>2005</v>
          </cell>
        </row>
        <row r="150">
          <cell r="A150">
            <v>1</v>
          </cell>
          <cell r="B150" t="str">
            <v>Intangible Plant</v>
          </cell>
          <cell r="D150" t="str">
            <v>INTANGIBLE PLANT</v>
          </cell>
        </row>
        <row r="151">
          <cell r="A151">
            <v>2</v>
          </cell>
          <cell r="B151">
            <v>351</v>
          </cell>
          <cell r="C151">
            <v>1</v>
          </cell>
          <cell r="D151" t="str">
            <v>351.1  Organization</v>
          </cell>
          <cell r="E151" t="str">
            <v>Organization</v>
          </cell>
        </row>
        <row r="152">
          <cell r="A152">
            <v>3</v>
          </cell>
          <cell r="B152">
            <v>352</v>
          </cell>
          <cell r="C152">
            <v>1</v>
          </cell>
          <cell r="D152" t="str">
            <v>352.1  Franchises</v>
          </cell>
          <cell r="E152" t="str">
            <v>Franchises</v>
          </cell>
        </row>
        <row r="153">
          <cell r="A153">
            <v>4</v>
          </cell>
          <cell r="B153">
            <v>389</v>
          </cell>
          <cell r="C153">
            <v>1</v>
          </cell>
          <cell r="D153" t="str">
            <v>389.1  Other Plant &amp; Misc. Equipment</v>
          </cell>
          <cell r="E153" t="str">
            <v>Other Plant &amp; Misc. Equipment</v>
          </cell>
        </row>
        <row r="154">
          <cell r="A154">
            <v>5</v>
          </cell>
          <cell r="B154" t="str">
            <v>Collection Plant</v>
          </cell>
          <cell r="D154" t="str">
            <v>COLLECTION PLANT</v>
          </cell>
        </row>
        <row r="155">
          <cell r="A155">
            <v>6</v>
          </cell>
          <cell r="B155">
            <v>353</v>
          </cell>
          <cell r="C155">
            <v>2</v>
          </cell>
          <cell r="D155" t="str">
            <v>353.2  Land &amp; Land Rights</v>
          </cell>
          <cell r="E155" t="str">
            <v>Land &amp; Land Rights</v>
          </cell>
        </row>
        <row r="156">
          <cell r="A156">
            <v>7</v>
          </cell>
          <cell r="B156">
            <v>354</v>
          </cell>
          <cell r="C156">
            <v>2</v>
          </cell>
          <cell r="D156" t="str">
            <v>354.2  Structrures &amp; Improvements</v>
          </cell>
          <cell r="E156" t="str">
            <v>Structrures &amp; Improvements</v>
          </cell>
          <cell r="F156">
            <v>198</v>
          </cell>
          <cell r="G156">
            <v>-3397</v>
          </cell>
          <cell r="H156">
            <v>-3198</v>
          </cell>
          <cell r="I156">
            <v>203006</v>
          </cell>
        </row>
        <row r="157">
          <cell r="A157">
            <v>8</v>
          </cell>
          <cell r="B157">
            <v>360</v>
          </cell>
          <cell r="C157">
            <v>2</v>
          </cell>
          <cell r="D157" t="str">
            <v>360.2  Collection Sewers - Force</v>
          </cell>
          <cell r="E157" t="str">
            <v>Collection Sewers - Force</v>
          </cell>
          <cell r="F157">
            <v>96188</v>
          </cell>
          <cell r="G157">
            <v>-1942</v>
          </cell>
          <cell r="H157">
            <v>-1858</v>
          </cell>
          <cell r="I157">
            <v>-6167</v>
          </cell>
        </row>
        <row r="158">
          <cell r="A158">
            <v>9</v>
          </cell>
          <cell r="B158">
            <v>361</v>
          </cell>
          <cell r="C158">
            <v>2</v>
          </cell>
          <cell r="D158" t="str">
            <v>361.2  Collection Sewers - Gravity</v>
          </cell>
          <cell r="E158" t="str">
            <v>Collection Sewers - Gravity</v>
          </cell>
          <cell r="G158">
            <v>112949</v>
          </cell>
          <cell r="H158">
            <v>119704</v>
          </cell>
          <cell r="I158">
            <v>127908</v>
          </cell>
        </row>
        <row r="159">
          <cell r="A159">
            <v>10</v>
          </cell>
          <cell r="B159">
            <v>362</v>
          </cell>
          <cell r="C159">
            <v>2</v>
          </cell>
          <cell r="D159" t="str">
            <v>362.2  Special Collecting Structures</v>
          </cell>
          <cell r="E159" t="str">
            <v>Special Collecting Structures</v>
          </cell>
        </row>
        <row r="160">
          <cell r="A160">
            <v>11</v>
          </cell>
          <cell r="B160">
            <v>363</v>
          </cell>
          <cell r="C160">
            <v>2</v>
          </cell>
          <cell r="D160" t="str">
            <v>363.2  Services to Customers</v>
          </cell>
          <cell r="E160" t="str">
            <v>Services to Customers</v>
          </cell>
        </row>
        <row r="161">
          <cell r="A161">
            <v>12</v>
          </cell>
          <cell r="B161">
            <v>364</v>
          </cell>
          <cell r="C161">
            <v>2</v>
          </cell>
          <cell r="D161" t="str">
            <v>364.2  Flow Measuring Devices</v>
          </cell>
          <cell r="E161" t="str">
            <v>Flow Measuring Devices</v>
          </cell>
        </row>
        <row r="162">
          <cell r="A162">
            <v>13</v>
          </cell>
          <cell r="B162">
            <v>365</v>
          </cell>
          <cell r="C162">
            <v>2</v>
          </cell>
          <cell r="D162" t="str">
            <v>365.2  Flow Measuring Installations</v>
          </cell>
          <cell r="E162" t="str">
            <v>Flow Measuring Installations</v>
          </cell>
        </row>
        <row r="163">
          <cell r="A163">
            <v>14</v>
          </cell>
          <cell r="B163">
            <v>375</v>
          </cell>
          <cell r="C163">
            <v>2</v>
          </cell>
          <cell r="D163" t="str">
            <v>375.2  Reuse Services</v>
          </cell>
          <cell r="E163" t="str">
            <v>Reuse Services</v>
          </cell>
        </row>
        <row r="164">
          <cell r="A164">
            <v>15</v>
          </cell>
          <cell r="B164">
            <v>389</v>
          </cell>
          <cell r="C164">
            <v>2</v>
          </cell>
          <cell r="D164" t="str">
            <v>389.2  Other Plant &amp; Misc. Equipment</v>
          </cell>
          <cell r="E164" t="str">
            <v>Other Plant &amp; Misc. Equipment</v>
          </cell>
        </row>
        <row r="165">
          <cell r="A165">
            <v>16</v>
          </cell>
          <cell r="B165" t="str">
            <v>System Pumping Plant</v>
          </cell>
          <cell r="D165" t="str">
            <v>SYSTEM PUMPING PLANT</v>
          </cell>
        </row>
        <row r="166">
          <cell r="A166">
            <v>17</v>
          </cell>
          <cell r="B166">
            <v>353</v>
          </cell>
          <cell r="C166">
            <v>3</v>
          </cell>
          <cell r="D166" t="str">
            <v>353.3  Land &amp; Land Rights</v>
          </cell>
          <cell r="E166" t="str">
            <v>Land &amp; Land Rights</v>
          </cell>
        </row>
        <row r="167">
          <cell r="A167">
            <v>18</v>
          </cell>
          <cell r="B167">
            <v>354</v>
          </cell>
          <cell r="C167">
            <v>3</v>
          </cell>
          <cell r="D167" t="str">
            <v>354.3  Structrures &amp; Improvements</v>
          </cell>
          <cell r="E167" t="str">
            <v>Structrures &amp; Improvements</v>
          </cell>
        </row>
        <row r="168">
          <cell r="A168">
            <v>19</v>
          </cell>
          <cell r="B168">
            <v>370</v>
          </cell>
          <cell r="C168">
            <v>3</v>
          </cell>
          <cell r="D168" t="str">
            <v>370.3  Receiving Wells</v>
          </cell>
          <cell r="E168" t="str">
            <v>Receiving Wells</v>
          </cell>
          <cell r="F168">
            <v>11000</v>
          </cell>
        </row>
        <row r="169">
          <cell r="A169">
            <v>20</v>
          </cell>
          <cell r="B169">
            <v>371</v>
          </cell>
          <cell r="C169">
            <v>3</v>
          </cell>
          <cell r="D169" t="str">
            <v>371.3  Pumping Equipment</v>
          </cell>
          <cell r="E169" t="str">
            <v>Pumping Equipment</v>
          </cell>
        </row>
        <row r="170">
          <cell r="A170">
            <v>21</v>
          </cell>
          <cell r="B170">
            <v>389</v>
          </cell>
          <cell r="C170">
            <v>3</v>
          </cell>
          <cell r="D170" t="str">
            <v>389.3  Other Plant &amp; Misc. Equipment</v>
          </cell>
          <cell r="E170" t="str">
            <v>Other Plant &amp; Misc. Equipment</v>
          </cell>
        </row>
        <row r="171">
          <cell r="A171">
            <v>22</v>
          </cell>
          <cell r="B171" t="str">
            <v>Treatment and Disposal Plant</v>
          </cell>
          <cell r="D171" t="str">
            <v>TREATMENT AND DISPOSAL PLANT</v>
          </cell>
        </row>
        <row r="172">
          <cell r="A172">
            <v>23</v>
          </cell>
          <cell r="B172">
            <v>353</v>
          </cell>
          <cell r="C172">
            <v>4</v>
          </cell>
          <cell r="D172" t="str">
            <v>353.4  Land &amp; Land Rights</v>
          </cell>
          <cell r="E172" t="str">
            <v>Land &amp; Land Rights</v>
          </cell>
        </row>
        <row r="173">
          <cell r="A173">
            <v>24</v>
          </cell>
          <cell r="B173">
            <v>354</v>
          </cell>
          <cell r="C173">
            <v>4</v>
          </cell>
          <cell r="D173" t="str">
            <v>354.4  Structrures &amp; Improvements</v>
          </cell>
          <cell r="E173" t="str">
            <v>Structrures &amp; Improvements</v>
          </cell>
        </row>
        <row r="174">
          <cell r="A174">
            <v>25</v>
          </cell>
          <cell r="B174">
            <v>380</v>
          </cell>
          <cell r="C174">
            <v>4</v>
          </cell>
          <cell r="D174" t="str">
            <v>380.4  Treatment &amp; Disposal Equipment</v>
          </cell>
          <cell r="E174" t="str">
            <v>Treatment &amp; Disposal Equipment</v>
          </cell>
          <cell r="G174">
            <v>235491</v>
          </cell>
          <cell r="H174">
            <v>256760</v>
          </cell>
          <cell r="I174">
            <v>74852</v>
          </cell>
        </row>
        <row r="175">
          <cell r="A175">
            <v>26</v>
          </cell>
          <cell r="B175">
            <v>381</v>
          </cell>
          <cell r="C175">
            <v>4</v>
          </cell>
          <cell r="D175" t="str">
            <v>381.4  Plant Sewers</v>
          </cell>
          <cell r="E175" t="str">
            <v>Plant Sewers</v>
          </cell>
          <cell r="F175">
            <v>153339</v>
          </cell>
        </row>
        <row r="176">
          <cell r="A176">
            <v>27</v>
          </cell>
          <cell r="B176">
            <v>382</v>
          </cell>
          <cell r="C176">
            <v>4</v>
          </cell>
          <cell r="D176" t="str">
            <v>382.4  Outfall Sewer Lines</v>
          </cell>
          <cell r="E176" t="str">
            <v>Outfall Sewer Lines</v>
          </cell>
        </row>
        <row r="177">
          <cell r="A177">
            <v>28</v>
          </cell>
          <cell r="B177">
            <v>389</v>
          </cell>
          <cell r="C177">
            <v>4</v>
          </cell>
          <cell r="D177" t="str">
            <v>389.4  Other Plant &amp; Misc. Equipment</v>
          </cell>
          <cell r="E177" t="str">
            <v>Other Plant &amp; Misc. Equipment</v>
          </cell>
        </row>
        <row r="178">
          <cell r="A178">
            <v>29</v>
          </cell>
          <cell r="B178" t="str">
            <v>General Plant</v>
          </cell>
          <cell r="D178" t="str">
            <v>GENERAL PLANT</v>
          </cell>
        </row>
        <row r="179">
          <cell r="A179">
            <v>30</v>
          </cell>
          <cell r="B179">
            <v>353</v>
          </cell>
          <cell r="C179">
            <v>5</v>
          </cell>
          <cell r="D179" t="str">
            <v>353.5  Land &amp; Land Rights</v>
          </cell>
          <cell r="E179" t="str">
            <v>Land &amp; Land Rights</v>
          </cell>
        </row>
        <row r="180">
          <cell r="A180">
            <v>31</v>
          </cell>
          <cell r="B180">
            <v>354</v>
          </cell>
          <cell r="C180">
            <v>5</v>
          </cell>
          <cell r="D180" t="str">
            <v>354.5  Structrures &amp; Improvements</v>
          </cell>
          <cell r="E180" t="str">
            <v>Structrures &amp; Improvements</v>
          </cell>
        </row>
        <row r="181">
          <cell r="A181">
            <v>32</v>
          </cell>
          <cell r="B181">
            <v>390</v>
          </cell>
          <cell r="C181">
            <v>5</v>
          </cell>
          <cell r="D181" t="str">
            <v>390.5  Office Furniture &amp; Equipment</v>
          </cell>
          <cell r="E181" t="str">
            <v>Office Furniture &amp; Equipment</v>
          </cell>
          <cell r="F181">
            <v>38</v>
          </cell>
          <cell r="G181">
            <v>9</v>
          </cell>
          <cell r="H181">
            <v>18</v>
          </cell>
          <cell r="I181">
            <v>27</v>
          </cell>
        </row>
        <row r="182">
          <cell r="A182">
            <v>33</v>
          </cell>
          <cell r="B182">
            <v>391</v>
          </cell>
          <cell r="C182">
            <v>5</v>
          </cell>
          <cell r="D182" t="str">
            <v>391.5  Transportation Equipment</v>
          </cell>
          <cell r="E182" t="str">
            <v>Transportation Equipment</v>
          </cell>
        </row>
        <row r="183">
          <cell r="A183">
            <v>34</v>
          </cell>
          <cell r="B183">
            <v>392</v>
          </cell>
          <cell r="C183">
            <v>5</v>
          </cell>
          <cell r="D183" t="str">
            <v>392.5  Stores Equipment</v>
          </cell>
          <cell r="E183" t="str">
            <v>Stores Equipment</v>
          </cell>
        </row>
        <row r="184">
          <cell r="A184">
            <v>35</v>
          </cell>
          <cell r="B184">
            <v>393</v>
          </cell>
          <cell r="C184">
            <v>5</v>
          </cell>
          <cell r="D184" t="str">
            <v>393.5  Tools, Shop &amp; Garage Equipment</v>
          </cell>
          <cell r="E184" t="str">
            <v>Tools, Shop &amp; Garage Equipment</v>
          </cell>
          <cell r="F184">
            <v>2020</v>
          </cell>
          <cell r="G184">
            <v>4</v>
          </cell>
          <cell r="H184">
            <v>7</v>
          </cell>
          <cell r="I184">
            <v>11</v>
          </cell>
        </row>
        <row r="185">
          <cell r="A185">
            <v>36</v>
          </cell>
          <cell r="B185">
            <v>394</v>
          </cell>
          <cell r="C185">
            <v>5</v>
          </cell>
          <cell r="D185" t="str">
            <v>394.5  Laboratory Equipment</v>
          </cell>
          <cell r="E185" t="str">
            <v>Laboratory Equipment</v>
          </cell>
        </row>
        <row r="186">
          <cell r="A186">
            <v>37</v>
          </cell>
          <cell r="B186">
            <v>395</v>
          </cell>
          <cell r="C186">
            <v>5</v>
          </cell>
          <cell r="D186" t="str">
            <v>395.5  Power Operated Equipment</v>
          </cell>
          <cell r="E186" t="str">
            <v>Power Operated Equipment</v>
          </cell>
        </row>
        <row r="187">
          <cell r="A187">
            <v>38</v>
          </cell>
          <cell r="B187">
            <v>396</v>
          </cell>
          <cell r="C187">
            <v>5</v>
          </cell>
          <cell r="D187" t="str">
            <v>396.5  Communication Equipment</v>
          </cell>
          <cell r="E187" t="str">
            <v>Communication Equipment</v>
          </cell>
        </row>
        <row r="188">
          <cell r="A188">
            <v>39</v>
          </cell>
          <cell r="B188">
            <v>397</v>
          </cell>
          <cell r="C188">
            <v>5</v>
          </cell>
          <cell r="D188" t="str">
            <v>397.5  Miscellaneous Equipment</v>
          </cell>
          <cell r="E188" t="str">
            <v>Miscellaneous Equipment</v>
          </cell>
        </row>
        <row r="189">
          <cell r="A189">
            <v>40</v>
          </cell>
          <cell r="B189">
            <v>398</v>
          </cell>
          <cell r="C189">
            <v>5</v>
          </cell>
          <cell r="D189" t="str">
            <v>398.5  Other Tangible Plant</v>
          </cell>
          <cell r="E189" t="str">
            <v>Other Tangible Plant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1 (2)"/>
      <sheetName val="H"/>
      <sheetName val="TB2010"/>
      <sheetName val="TB2010 (2)"/>
      <sheetName val="BalComp"/>
      <sheetName val="Dep Adj"/>
      <sheetName val="Alloc Adj"/>
      <sheetName val="RB 1"/>
      <sheetName val="RB 2"/>
      <sheetName val="RB 2 (2)"/>
      <sheetName val="RB 2 (3)"/>
      <sheetName val="RB 2 (4)"/>
      <sheetName val="RB 2 (5)"/>
      <sheetName val="RB 2 (6)"/>
      <sheetName val="RB 3"/>
      <sheetName val="RB 4"/>
      <sheetName val="RB 4 (2)"/>
      <sheetName val="RB 5"/>
      <sheetName val="A 8x"/>
      <sheetName val="RB 6"/>
      <sheetName val="RB 6 (2)"/>
      <sheetName val="A 11x"/>
      <sheetName val="RB 7"/>
      <sheetName val="RB 7 (2)"/>
      <sheetName val="A 13x"/>
      <sheetName val="RB 8"/>
      <sheetName val="RB 8 (2)"/>
      <sheetName val="RB 9"/>
      <sheetName val="RB 10"/>
      <sheetName val="RB 11"/>
      <sheetName val="RB 12"/>
      <sheetName val="RB 12 (2)"/>
      <sheetName val="RB 13"/>
      <sheetName val="RB 13 (2) "/>
      <sheetName val="RB 14"/>
      <sheetName val="OI 1"/>
      <sheetName val="OI 2"/>
      <sheetName val="OI 2 (2)"/>
      <sheetName val="OPINC"/>
      <sheetName val="WSC"/>
      <sheetName val="Salaries"/>
      <sheetName val="B 4x"/>
      <sheetName val="O&amp;M"/>
      <sheetName val="OI 3"/>
      <sheetName val="B 8x"/>
      <sheetName val="B 9x"/>
      <sheetName val="OI 4"/>
      <sheetName val="B 11"/>
      <sheetName val="OI 5"/>
      <sheetName val="OI 6"/>
      <sheetName val="OI 6 (2)"/>
      <sheetName val="OI 7"/>
      <sheetName val="C INSTRUCT"/>
      <sheetName val="IS2010"/>
      <sheetName val="T 1"/>
      <sheetName val="T 2"/>
      <sheetName val="T 3"/>
      <sheetName val="T 4"/>
      <sheetName val="T 5"/>
      <sheetName val="T 6"/>
      <sheetName val="C 6 (2)"/>
      <sheetName val="C 6 (3)"/>
      <sheetName val="T 7"/>
      <sheetName val="T 7 (2)"/>
      <sheetName val="T 7 (3)"/>
      <sheetName val="T 7 (4)"/>
      <sheetName val="C 8x"/>
      <sheetName val="C 9x"/>
      <sheetName val="C 10x"/>
      <sheetName val="C 1"/>
      <sheetName val="C 2"/>
      <sheetName val="C 3"/>
      <sheetName val="C 4"/>
      <sheetName val="C 5"/>
      <sheetName val="C 6"/>
      <sheetName val="C 7"/>
      <sheetName val="LTD"/>
      <sheetName val="STD"/>
      <sheetName val="EQUITY"/>
      <sheetName val="ADIT"/>
      <sheetName val="R 1"/>
      <sheetName val="Sheet1"/>
      <sheetName val="R 2"/>
      <sheetName val="R 2 (2)"/>
      <sheetName val="R 2 (3)"/>
      <sheetName val="R 3"/>
      <sheetName val="R 4"/>
      <sheetName val="E 5x"/>
      <sheetName val="E 6x"/>
      <sheetName val="E 7x"/>
      <sheetName val="R 5"/>
      <sheetName val="R 6"/>
      <sheetName val="R 7"/>
      <sheetName val="R 8"/>
      <sheetName val="E 12"/>
      <sheetName val="E 13"/>
      <sheetName val="R 9"/>
      <sheetName val="E 1"/>
      <sheetName val="E 2"/>
      <sheetName val="E 3"/>
      <sheetName val="E-3 (2)"/>
      <sheetName val="EWD INVEST"/>
      <sheetName val="E 4"/>
      <sheetName val="E 5"/>
      <sheetName val="E 6"/>
      <sheetName val="WWFLOW"/>
      <sheetName val="REUSE"/>
      <sheetName val="Hist Consump"/>
      <sheetName val="Hist Cust"/>
      <sheetName val="Correction"/>
    </sheetNames>
    <sheetDataSet>
      <sheetData sheetId="0" refreshError="1">
        <row r="4">
          <cell r="E4" t="str">
            <v>Utilities, Inc. of Sandalhaven</v>
          </cell>
        </row>
        <row r="12">
          <cell r="E12" t="str">
            <v>Preparer:  Kirsten Weeks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6"/>
      <sheetName val="B 8 Revised"/>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B 14"/>
      <sheetName val="B 15"/>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A 2 (I)"/>
      <sheetName val="A 3 (I)"/>
      <sheetName val="B 2 (I)"/>
      <sheetName val="B 3 (I)"/>
      <sheetName val="B 15 (I)"/>
      <sheetName val="C 1 (I)"/>
      <sheetName val="C 2 (S) (I)"/>
      <sheetName val="C 5 (S) (I)"/>
      <sheetName val="D 1 (I)"/>
      <sheetName val="D 2 (I)"/>
      <sheetName val="E 1 S (I)"/>
      <sheetName val="E 2 S (I)"/>
      <sheetName val="F-2"/>
      <sheetName val="F-4"/>
      <sheetName val="F-6"/>
      <sheetName val="F-6(3)"/>
      <sheetName val="F-6(2)"/>
      <sheetName val="F-7"/>
      <sheetName val="F-8"/>
      <sheetName val="F-10"/>
      <sheetName val="AR to MFR"/>
      <sheetName val="Trial Blc"/>
      <sheetName val="O&amp;M Per TB"/>
      <sheetName val="PROFORMA ADJUSTMENTS"/>
      <sheetName val="12-31-15 Plant Acc Bal_PerAR"/>
      <sheetName val="12-31-15 CIAC Bal &amp; Proj_PerAR"/>
      <sheetName val="Other BalSheet Acct_PerAR"/>
      <sheetName val="O&amp;M"/>
      <sheetName val="12-31-15 Depreciation Exp_PerAR"/>
      <sheetName val="12-31-13 CIAC Amort Exp_PerAR"/>
      <sheetName val="Rev &amp; other exp"/>
      <sheetName val="Working Capital_PerAR"/>
      <sheetName val="Property Taxes"/>
      <sheetName val="IncomeAccountsAllocationPerAR "/>
      <sheetName val="IncomeAccounts_Water BU"/>
      <sheetName val="IncomeAccounts_Sewer BU"/>
      <sheetName val="ADJUSTED MONTHLY FINAL"/>
      <sheetName val="APPENDIX B INC. STAT.ACCT RECON"/>
      <sheetName val="CommonPlant_PerAR"/>
      <sheetName val="APPENDIX A PLANT ACCT REC"/>
      <sheetName val="Interest Expense Adj_PerAR"/>
      <sheetName val="AR_F-23"/>
      <sheetName val="RateCase&amp;Other Deferred_PerAR"/>
      <sheetName val="C 5 Calculation"/>
      <sheetName val="Rev Requirements Final"/>
      <sheetName val="Rev Requirements Interim"/>
      <sheetName val="Reuse RateBase"/>
      <sheetName val="REVENUE REQUIREMENTS"/>
      <sheetName val="PROFORMA YEAR"/>
      <sheetName val="INTERIM COST OF CAPITAL"/>
    </sheetNames>
    <sheetDataSet>
      <sheetData sheetId="0">
        <row r="4">
          <cell r="E4" t="str">
            <v>Company: Utilities, Inc. of Florida - Longwood</v>
          </cell>
        </row>
        <row r="6">
          <cell r="E6" t="str">
            <v>Docket No.: 160101 - WS</v>
          </cell>
        </row>
        <row r="9">
          <cell r="E9" t="str">
            <v>Schedule Year Ended: December 31, 2015</v>
          </cell>
        </row>
        <row r="10">
          <cell r="E10" t="str">
            <v>Preparer:  Deborah Swain</v>
          </cell>
        </row>
        <row r="11">
          <cell r="E11" t="str">
            <v>Preparer:  John Hoy</v>
          </cell>
        </row>
        <row r="15">
          <cell r="E15" t="str">
            <v>Test Year Ended: December 31, 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C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3 COA"/>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3 COA"/>
      <sheetName val="B 4"/>
      <sheetName val="B 5"/>
      <sheetName val="B 6"/>
      <sheetName val="Labrador B 7 Revised"/>
      <sheetName val="Labrador B 8 Revised"/>
      <sheetName val="B 7"/>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B 13"/>
      <sheetName val="B 14"/>
      <sheetName val="B 15"/>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A 1 (I)"/>
      <sheetName val="A 2 (I) "/>
      <sheetName val="A 3 (I) "/>
      <sheetName val="B 1 (I)"/>
      <sheetName val="B 2 (I)"/>
      <sheetName val="B 3 (I)"/>
      <sheetName val="B 15 (I)"/>
      <sheetName val="C 1 (I)"/>
      <sheetName val="C 2 (W) (I)"/>
      <sheetName val="C 2 (S) (I)"/>
      <sheetName val="C 5 (W) (I)"/>
      <sheetName val="C 5 (S) (I)"/>
      <sheetName val="D 1 (I)"/>
      <sheetName val="D 2 (I)"/>
      <sheetName val="E 1 W (I)"/>
      <sheetName val="E 1 S (I)"/>
      <sheetName val="E 2 W (I)"/>
      <sheetName val="E 2 S (I)"/>
      <sheetName val="F 1"/>
      <sheetName val="F 2"/>
      <sheetName val="F 3"/>
      <sheetName val="F 4"/>
      <sheetName val="F 5"/>
      <sheetName val="F 6"/>
      <sheetName val="F 6 (2)"/>
      <sheetName val="F 7"/>
      <sheetName val="F 8"/>
      <sheetName val="F 9"/>
      <sheetName val="F 10"/>
      <sheetName val="AR to MFR"/>
      <sheetName val="PROFORMA ADJUSTMENTS"/>
      <sheetName val="Trial Blc"/>
      <sheetName val="P&amp;L Per TB"/>
      <sheetName val="12-31-15 Plant Acc Bal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AR_F-23"/>
      <sheetName val="C 5 Calculation"/>
      <sheetName val="Property Taxes"/>
      <sheetName val="12-31-15 Depreciation Exp_PerAR"/>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 val="COA Adjustment to MFRS"/>
      <sheetName val="COA F1-F6"/>
      <sheetName val="COA Revision"/>
      <sheetName val="COA - Deprec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
      <sheetName val="A 3 "/>
      <sheetName val="A 4"/>
      <sheetName val="A 5 "/>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
      <sheetName val="A 19 (a) "/>
      <sheetName val="B 1 "/>
      <sheetName val="B 2 "/>
      <sheetName val="B 3"/>
      <sheetName val="B 4"/>
      <sheetName val="B 5"/>
      <sheetName val="B 6"/>
      <sheetName val="B 7"/>
      <sheetName val="B 8"/>
      <sheetName val="B 9 "/>
      <sheetName val="B 10"/>
      <sheetName val="B 11"/>
      <sheetName val="B12"/>
      <sheetName val="B 13"/>
      <sheetName val="B 14"/>
      <sheetName val="B 15"/>
      <sheetName val="C INSTRUCT"/>
      <sheetName val="C 1"/>
      <sheetName val="C 2 (W)"/>
      <sheetName val="C 2 (S)"/>
      <sheetName val="C 3 "/>
      <sheetName val="C 4"/>
      <sheetName val="C 5  (W)"/>
      <sheetName val="C 5 (S)"/>
      <sheetName val="C 6"/>
      <sheetName val="C 7"/>
      <sheetName val="C 8"/>
      <sheetName val="C 9"/>
      <sheetName val="C 10"/>
      <sheetName val="D 1 "/>
      <sheetName val="D 2 "/>
      <sheetName val="D-3"/>
      <sheetName val="D-4"/>
      <sheetName val="D-5"/>
      <sheetName val="D-6"/>
      <sheetName val="D 7"/>
      <sheetName val="E 1 W"/>
      <sheetName val="E 1 S"/>
      <sheetName val="E-2 W"/>
      <sheetName val="E-2 S"/>
      <sheetName val="E-3"/>
      <sheetName val="E-4 Water"/>
      <sheetName val="E-4 Sewer"/>
      <sheetName val="E-5  (W)"/>
      <sheetName val="E-5(S) "/>
      <sheetName val="E 6"/>
      <sheetName val="E 7"/>
      <sheetName val="E 8"/>
      <sheetName val="E 9 "/>
      <sheetName val="E-10"/>
      <sheetName val="E 11"/>
      <sheetName val="E 12"/>
      <sheetName val="E 13"/>
      <sheetName val="E 14"/>
      <sheetName val="F 1"/>
      <sheetName val="F 2"/>
      <sheetName val="F 3"/>
      <sheetName val="F 4"/>
      <sheetName val="F 5"/>
      <sheetName val="F 6"/>
      <sheetName val="F 7"/>
      <sheetName val="F 8"/>
      <sheetName val="F 9"/>
      <sheetName val="F 10"/>
      <sheetName val="A 1 (I)"/>
      <sheetName val="A 2 (I) "/>
      <sheetName val="A 3 (I) "/>
      <sheetName val="B 1 (I) "/>
      <sheetName val="B 2 (I) "/>
      <sheetName val="B 3 (I)"/>
      <sheetName val="B 15 (I)"/>
      <sheetName val="C 1 (I)"/>
      <sheetName val="C 2 (W) (I)"/>
      <sheetName val="C 2 (S) (I)"/>
      <sheetName val="C 5  (W) (I)"/>
      <sheetName val="C 5 (S) (I)"/>
      <sheetName val="D-1 (I) "/>
      <sheetName val="D-2 (I) "/>
      <sheetName val="D 4 (I)"/>
      <sheetName val="E 1 W (I)"/>
      <sheetName val="E 1 S (I)"/>
      <sheetName val="E-2 W (I)"/>
      <sheetName val="E-2 S (I)"/>
      <sheetName val="12-31-10Plant Acc Bal_PerAR"/>
      <sheetName val="12-31-10 CIAC Bal &amp; Proj_PerAR"/>
      <sheetName val="IncomeAccountsAllocationPerAR "/>
      <sheetName val="12-31-10 Depreciation Exp_PerAR"/>
      <sheetName val="12-31-10 CIAC Amort Exp_PerAR"/>
      <sheetName val="Working Capital_PerAR"/>
      <sheetName val="ADJUSTED MONTHLY FINAL"/>
      <sheetName val="APPENDIX B INC. STAT.ACCT RECON"/>
      <sheetName val="CommonPlant_PerAR"/>
      <sheetName val="Interest Expense Adj_PerAR"/>
      <sheetName val="Other BalSheet Acct_PerAR"/>
      <sheetName val="RateCase&amp;Other Deferred_PerAR"/>
      <sheetName val="O&amp;M Allocation Adj_Per_ERC"/>
      <sheetName val="Property Taxes"/>
      <sheetName val="Sheet1"/>
    </sheetNames>
    <sheetDataSet>
      <sheetData sheetId="0">
        <row r="4">
          <cell r="E4" t="str">
            <v>Company:  Sanlando Utilities Corp.</v>
          </cell>
        </row>
        <row r="10">
          <cell r="E10" t="str">
            <v>Preparer: Kirsten Markwell</v>
          </cell>
        </row>
        <row r="11">
          <cell r="E11" t="str">
            <v>Preparer: Nicole Winans</v>
          </cell>
        </row>
        <row r="14">
          <cell r="E14" t="str">
            <v>Test Year Ended:  12/31/2010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C4" t="str">
            <v>Page 1 of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2">
          <cell r="O12">
            <v>558371.87</v>
          </cell>
        </row>
      </sheetData>
      <sheetData sheetId="37">
        <row r="12">
          <cell r="O12">
            <v>452256.01999999996</v>
          </cell>
        </row>
      </sheetData>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ow r="21">
          <cell r="I21">
            <v>11792.8</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ow r="39">
          <cell r="F39">
            <v>703973.15827196208</v>
          </cell>
        </row>
      </sheetData>
      <sheetData sheetId="5">
        <row r="40">
          <cell r="F40">
            <v>1354886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7">
          <cell r="F17">
            <v>249568.3</v>
          </cell>
        </row>
      </sheetData>
      <sheetData sheetId="30">
        <row r="17">
          <cell r="F17">
            <v>445644.24</v>
          </cell>
        </row>
      </sheetData>
      <sheetData sheetId="31">
        <row r="178">
          <cell r="I178">
            <v>1455</v>
          </cell>
        </row>
      </sheetData>
      <sheetData sheetId="32">
        <row r="42">
          <cell r="D42">
            <v>955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3">
          <cell r="D43">
            <v>11231</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19">
          <cell r="E19">
            <v>1001064.6102467715</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65">
          <cell r="E65">
            <v>924950</v>
          </cell>
        </row>
      </sheetData>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Rev Requirements Final"/>
      <sheetName val="Rev Req Interim"/>
      <sheetName val="Computation of Rates Final"/>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row r="4">
          <cell r="D4" t="str">
            <v>Page 1 of 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 I"/>
      <sheetName val="6-30-07 Plant Acc Bal"/>
      <sheetName val="6-30-07 CIAC Bal &amp; Proj"/>
      <sheetName val="6-30-07 Balance Sheet"/>
      <sheetName val="Income Acc  Alloc "/>
      <sheetName val="Interest Expense Adj"/>
      <sheetName val="6-30-07 Depreciation Exp"/>
      <sheetName val="Computation of Rates"/>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INFO"/>
      <sheetName val="Rbase"/>
      <sheetName val="Noi"/>
      <sheetName val="Adjs"/>
      <sheetName val="Cap"/>
      <sheetName val="Plnt"/>
      <sheetName val="Ciac"/>
      <sheetName val="UUsum"/>
      <sheetName val="Wca"/>
      <sheetName val="AnnualizedRevs"/>
      <sheetName val="OMexp"/>
      <sheetName val="Toti"/>
      <sheetName val="RevRq"/>
      <sheetName val="RevAlloc"/>
      <sheetName val="RateSch"/>
      <sheetName val="BillDeter"/>
      <sheetName val="Security"/>
      <sheetName val="Agreed Audit Adjs."/>
      <sheetName val="A.F.No 2 Plant Sample"/>
      <sheetName val="A.F. No. 3 Proforma"/>
      <sheetName val="A.F. No. 4  ERC Proforma Adj."/>
      <sheetName val="A.F. No. 5 Proj. Phoenix"/>
      <sheetName val="A.F. No. 8-Acc.Amort. of CIAC "/>
      <sheetName val="A.F. 11 Salaries"/>
      <sheetName val="A.F. No. 14 Rate Case Exp."/>
      <sheetName val="A.F.No. 15-HDQ Samples "/>
      <sheetName val="A.F. No. 16-Deferred Maint."/>
      <sheetName val="A.F. 17 O&amp;M Sample"/>
      <sheetName val="A.F. No. 19-Alloc. of TOTI"/>
      <sheetName val="Bad Debt Exp. Adj."/>
      <sheetName val="Chem.Exp.Adj."/>
      <sheetName val="Fuel Expense"/>
      <sheetName val="Plant-CWIP"/>
      <sheetName val="Relocation Exp."/>
      <sheetName val="Working Capital Adj. "/>
      <sheetName val="Reuse bills"/>
      <sheetName val="Macros"/>
    </sheetNames>
    <sheetDataSet>
      <sheetData sheetId="0">
        <row r="14">
          <cell r="D14" t="str">
            <v>Sanlando Utilities Corporation</v>
          </cell>
        </row>
        <row r="16">
          <cell r="D16" t="str">
            <v>Test Year Ended 12/31/08</v>
          </cell>
        </row>
      </sheetData>
      <sheetData sheetId="1"/>
      <sheetData sheetId="2">
        <row r="12">
          <cell r="I12">
            <v>3089848.466365152</v>
          </cell>
        </row>
      </sheetData>
      <sheetData sheetId="3"/>
      <sheetData sheetId="4"/>
      <sheetData sheetId="5">
        <row r="1">
          <cell r="A1" t="str">
            <v>Sanlando Utilities Corporation</v>
          </cell>
        </row>
      </sheetData>
      <sheetData sheetId="6"/>
      <sheetData sheetId="7"/>
      <sheetData sheetId="8"/>
      <sheetData sheetId="9"/>
      <sheetData sheetId="10">
        <row r="9">
          <cell r="H9">
            <v>390658.74406797998</v>
          </cell>
        </row>
      </sheetData>
      <sheetData sheetId="11">
        <row r="11">
          <cell r="I11">
            <v>199091.68212887936</v>
          </cell>
        </row>
      </sheetData>
      <sheetData sheetId="12"/>
      <sheetData sheetId="13"/>
      <sheetData sheetId="14"/>
      <sheetData sheetId="15">
        <row r="49">
          <cell r="E49">
            <v>217874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B 15 (I)"/>
      <sheetName val="A 1 (I)"/>
      <sheetName val="A 2 (I) "/>
      <sheetName val="A 3 (I) "/>
      <sheetName val="B 1 (I) "/>
      <sheetName val="B 2 (I) "/>
      <sheetName val="B 3 (I)"/>
      <sheetName val="C 1 (I)"/>
      <sheetName val="C 2 (W) (I)"/>
      <sheetName val="C 2 (S) (I)"/>
      <sheetName val="C 5 (W) (I)"/>
      <sheetName val="C 5 (S) (I)"/>
      <sheetName val="D 1 (I)"/>
      <sheetName val="D 2 (I)"/>
      <sheetName val="E 1 W (I)"/>
      <sheetName val="E 1 S (I)"/>
      <sheetName val="E 2 W (I)"/>
      <sheetName val="E 2 S (I)"/>
      <sheetName val="Trial Blc"/>
      <sheetName val="P&amp;L Per TB"/>
      <sheetName val="12-31-15 Plant Acc Bal_PerAR"/>
      <sheetName val="12-31-15 Depreciation Exp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C 5 Calculation"/>
      <sheetName val="Property Taxes"/>
      <sheetName val="AR to MFR"/>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C4" t="str">
            <v>Page 1 of 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INDEX"/>
      <sheetName val="SCH A, C, G, H"/>
      <sheetName val="A INC STAT, PROFORMA"/>
      <sheetName val="ACCT RECON EXCERPT"/>
      <sheetName val="B - BAL SHT"/>
      <sheetName val="C, D - RATES &amp; REV"/>
      <sheetName val="E - ANNUALIZED REVENUES"/>
      <sheetName val="F - FIXED ASSETS &amp; DEP"/>
      <sheetName val="PLANT ACCT REC"/>
      <sheetName val="G O&amp;M EXPENSE ADJUSTMENTS"/>
      <sheetName val="B 3"/>
      <sheetName val="A1 OPERATING INCOME ADJUST"/>
      <sheetName val="H - COMP O&amp;M EXP"/>
      <sheetName val="I RATE CASE EXP"/>
      <sheetName val="J1 RATE BASE &amp; ROR EXIST. RATES"/>
      <sheetName val="J2 RATE BASE &amp; ROR PROP. RATES"/>
      <sheetName val="A 3 RATE BASE ADJ."/>
      <sheetName val="R CIAC SCHED"/>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SCHEDULE A</v>
          </cell>
          <cell r="I1" t="str">
            <v>SCHEDULE A</v>
          </cell>
        </row>
        <row r="2">
          <cell r="A2" t="str">
            <v>SANDY CREEK UTILITIES, INC.</v>
          </cell>
          <cell r="I2" t="str">
            <v>SANDY CREEK UTILITIES, INC.</v>
          </cell>
        </row>
        <row r="3">
          <cell r="A3" t="str">
            <v>SUPPORTING SCHEDULE - DETAIL DESCRIPTION OF PRO FORMA ADJUSTMENTS TO RATE BASE - WATER</v>
          </cell>
          <cell r="I3" t="str">
            <v>SUPPORTING SCHEDULE - DETAIL DESCRIPTION OF PRO FORMA ADJUSTMENTS TO RATE BASE - WATER</v>
          </cell>
        </row>
        <row r="5">
          <cell r="A5" t="str">
            <v>Line</v>
          </cell>
          <cell r="I5" t="str">
            <v>Line</v>
          </cell>
        </row>
        <row r="6">
          <cell r="A6" t="str">
            <v>No.</v>
          </cell>
          <cell r="B6" t="str">
            <v>Description</v>
          </cell>
          <cell r="G6" t="str">
            <v>Water</v>
          </cell>
          <cell r="H6" t="str">
            <v>Wastewater</v>
          </cell>
          <cell r="I6" t="str">
            <v>No.</v>
          </cell>
          <cell r="J6" t="str">
            <v>Description</v>
          </cell>
          <cell r="O6" t="str">
            <v>Water</v>
          </cell>
          <cell r="P6" t="str">
            <v>Wastewater</v>
          </cell>
        </row>
        <row r="8">
          <cell r="B8" t="str">
            <v>(A)</v>
          </cell>
          <cell r="C8" t="str">
            <v xml:space="preserve">Test year revenue </v>
          </cell>
          <cell r="J8" t="str">
            <v>(E)</v>
          </cell>
          <cell r="K8" t="str">
            <v>Revenue Increase</v>
          </cell>
        </row>
        <row r="9">
          <cell r="C9" t="str">
            <v>To accrued Fire Protection Revenues for the test year</v>
          </cell>
          <cell r="G9">
            <v>3850.59</v>
          </cell>
          <cell r="K9" t="str">
            <v>Increase in revenue required by the Utility to realize a</v>
          </cell>
        </row>
        <row r="10">
          <cell r="C10" t="str">
            <v>Test year revenue - actual per Schedule B-4</v>
          </cell>
          <cell r="G10">
            <v>0</v>
          </cell>
          <cell r="K10">
            <v>0</v>
          </cell>
          <cell r="L10" t="str">
            <v>% rate of return</v>
          </cell>
          <cell r="O10">
            <v>0</v>
          </cell>
        </row>
        <row r="12">
          <cell r="C12" t="str">
            <v>Adjustment required</v>
          </cell>
          <cell r="G12">
            <v>3850.59</v>
          </cell>
          <cell r="H12">
            <v>0</v>
          </cell>
          <cell r="J12" t="str">
            <v>(F)</v>
          </cell>
          <cell r="K12" t="str">
            <v>Operations &amp; Maintenance (O &amp; M) Expenses</v>
          </cell>
        </row>
        <row r="13">
          <cell r="K13" t="str">
            <v>(1)  Salaries &amp; Wages</v>
          </cell>
        </row>
        <row r="14">
          <cell r="B14" t="str">
            <v>(B)</v>
          </cell>
          <cell r="C14" t="str">
            <v>Operations &amp; Maintenance (O &amp; M) Expenses</v>
          </cell>
          <cell r="K14" t="str">
            <v>A) Add sewer plant laborer</v>
          </cell>
          <cell r="P14">
            <v>0</v>
          </cell>
        </row>
        <row r="15">
          <cell r="C15" t="str">
            <v>(1) Engineering</v>
          </cell>
          <cell r="K15" t="str">
            <v>B) Add plant operator</v>
          </cell>
          <cell r="O15">
            <v>0</v>
          </cell>
        </row>
        <row r="16">
          <cell r="C16" t="str">
            <v>A) Remove engineering expense benefiting future periods</v>
          </cell>
          <cell r="G16">
            <v>0</v>
          </cell>
          <cell r="H16">
            <v>0</v>
          </cell>
          <cell r="K16" t="str">
            <v>C) Reclassify salaries of general and administrative  employees</v>
          </cell>
        </row>
        <row r="17">
          <cell r="C17" t="str">
            <v>B) Remove engineering expense for abandoned projects</v>
          </cell>
          <cell r="K17" t="str">
            <v>to utility per Adjustment (F)(5)(J) (below)</v>
          </cell>
        </row>
        <row r="18">
          <cell r="C18" t="str">
            <v xml:space="preserve">C) Annual amortization of expenses benefiting future </v>
          </cell>
          <cell r="O18" t="str">
            <v>.</v>
          </cell>
        </row>
        <row r="19">
          <cell r="C19" t="str">
            <v>periods (5 years)</v>
          </cell>
          <cell r="G19">
            <v>0</v>
          </cell>
          <cell r="H19">
            <v>0</v>
          </cell>
          <cell r="K19" t="str">
            <v>Total salaries and wages</v>
          </cell>
          <cell r="O19">
            <v>0</v>
          </cell>
          <cell r="P19">
            <v>0</v>
          </cell>
        </row>
        <row r="21">
          <cell r="C21" t="str">
            <v>Net adjustment</v>
          </cell>
          <cell r="G21">
            <v>0</v>
          </cell>
          <cell r="H21">
            <v>0</v>
          </cell>
          <cell r="K21" t="str">
            <v>(2) DEP required expenses per permit renewal conditions (1)</v>
          </cell>
        </row>
        <row r="22">
          <cell r="K22" t="str">
            <v>A) Additional testing</v>
          </cell>
        </row>
        <row r="23">
          <cell r="C23" t="str">
            <v>(2) Legal</v>
          </cell>
          <cell r="K23" t="str">
            <v>B) Annual meter calibration</v>
          </cell>
        </row>
        <row r="24">
          <cell r="C24" t="str">
            <v>A) Reclassify legal expenses to deferred account</v>
          </cell>
          <cell r="K24" t="str">
            <v>C) Clean &amp; scarify pond</v>
          </cell>
        </row>
        <row r="25">
          <cell r="C25" t="str">
            <v>B) Reclassify rate case expense</v>
          </cell>
          <cell r="G25">
            <v>0</v>
          </cell>
          <cell r="H25">
            <v>0</v>
          </cell>
          <cell r="K25" t="str">
            <v>D) Aquatic weed control</v>
          </cell>
        </row>
        <row r="26">
          <cell r="K26" t="str">
            <v>E) Mow &amp; maintain pond embankments and access areas</v>
          </cell>
        </row>
        <row r="27">
          <cell r="C27" t="str">
            <v>Net adjustment</v>
          </cell>
          <cell r="G27">
            <v>0</v>
          </cell>
          <cell r="H27">
            <v>0</v>
          </cell>
          <cell r="K27" t="str">
            <v>F) Increase in purchased power due required plant additions</v>
          </cell>
        </row>
        <row r="28">
          <cell r="K28" t="str">
            <v>G) Monitor 5 sites</v>
          </cell>
        </row>
        <row r="29">
          <cell r="C29" t="str">
            <v>(3) Other Expenses</v>
          </cell>
          <cell r="K29" t="str">
            <v>H) Soil testing</v>
          </cell>
        </row>
        <row r="30">
          <cell r="C30" t="str">
            <v>A) Remove miscellaneous non-utility expenses</v>
          </cell>
          <cell r="K30" t="str">
            <v>I) Engineering reports to DEP</v>
          </cell>
          <cell r="P30">
            <v>0</v>
          </cell>
        </row>
        <row r="31">
          <cell r="C31" t="str">
            <v>B) Adjust management fees for prior period expense</v>
          </cell>
        </row>
        <row r="32">
          <cell r="C32" t="str">
            <v>C) Remove and defer cost of painting facilities</v>
          </cell>
          <cell r="K32" t="str">
            <v>Total DEP required annual expenses</v>
          </cell>
          <cell r="P32">
            <v>0</v>
          </cell>
        </row>
        <row r="33">
          <cell r="C33" t="str">
            <v>D) Amortize deferred cost of painting facilities (5 years)</v>
          </cell>
          <cell r="G33">
            <v>0</v>
          </cell>
          <cell r="H33" t="str">
            <v/>
          </cell>
        </row>
        <row r="34">
          <cell r="K34" t="str">
            <v>(3) Y2k compliance expenditures</v>
          </cell>
        </row>
        <row r="35">
          <cell r="C35" t="str">
            <v>Net adjustment</v>
          </cell>
          <cell r="G35">
            <v>0</v>
          </cell>
          <cell r="H35">
            <v>0</v>
          </cell>
          <cell r="K35" t="str">
            <v>A) Service bureau access license</v>
          </cell>
        </row>
        <row r="36">
          <cell r="K36" t="str">
            <v>B) Annual software fees</v>
          </cell>
        </row>
        <row r="37">
          <cell r="C37" t="str">
            <v>Total adjustment to O &amp; M Expense</v>
          </cell>
          <cell r="G37">
            <v>0</v>
          </cell>
          <cell r="H37">
            <v>0</v>
          </cell>
          <cell r="K37" t="str">
            <v>C) Annual telecommunications charges</v>
          </cell>
        </row>
        <row r="38">
          <cell r="K38" t="str">
            <v>D) Remove test year telecommunications charges</v>
          </cell>
        </row>
        <row r="39">
          <cell r="B39" t="str">
            <v>(C)</v>
          </cell>
          <cell r="C39" t="str">
            <v>Non-used and useful depreciation</v>
          </cell>
          <cell r="K39" t="str">
            <v>E) MIS manager allocated charges</v>
          </cell>
        </row>
        <row r="40">
          <cell r="C40" t="str">
            <v>Non-used and useful depreciation per Page B-14</v>
          </cell>
          <cell r="H40">
            <v>0</v>
          </cell>
          <cell r="K40" t="str">
            <v>F) Remove test year MIS manager allocated charges</v>
          </cell>
        </row>
        <row r="41">
          <cell r="K41" t="str">
            <v>G) Service bureau processing fees</v>
          </cell>
        </row>
        <row r="42">
          <cell r="B42" t="str">
            <v>(D)</v>
          </cell>
          <cell r="C42" t="str">
            <v>Taxes Other Than Income</v>
          </cell>
          <cell r="K42" t="str">
            <v>H) Remove test year service bureau processing fees</v>
          </cell>
          <cell r="O42">
            <v>0</v>
          </cell>
          <cell r="P42">
            <v>0</v>
          </cell>
        </row>
        <row r="43">
          <cell r="C43" t="str">
            <v>(2) Regulatory Assessment Fees (RAF's)</v>
          </cell>
        </row>
        <row r="44">
          <cell r="C44" t="str">
            <v xml:space="preserve">     RAF's associated with Adjustment (A) X 4.5%</v>
          </cell>
          <cell r="G44">
            <v>173</v>
          </cell>
          <cell r="H44">
            <v>0</v>
          </cell>
          <cell r="K44" t="str">
            <v>Total Y2k compliance expenditures</v>
          </cell>
          <cell r="O44">
            <v>0</v>
          </cell>
          <cell r="P44">
            <v>0</v>
          </cell>
        </row>
        <row r="49">
          <cell r="A49" t="str">
            <v>SCHEDULE A</v>
          </cell>
          <cell r="I49" t="str">
            <v>SCHEDULE A</v>
          </cell>
        </row>
        <row r="50">
          <cell r="A50" t="str">
            <v>SANDY CREEK UTILITIES, INC.</v>
          </cell>
          <cell r="I50" t="str">
            <v>SANDY CREEK UTILITIES, INC.</v>
          </cell>
        </row>
        <row r="51">
          <cell r="A51" t="str">
            <v>SUPPORTING SCHEDULE - DETAIL DESCRIPTION OF PRO FORMA ADJUSTMENTS TO RATE BASE - WATER</v>
          </cell>
          <cell r="I51" t="str">
            <v>SUPPORTING SCHEDULE - DETAIL DESCRIPTION OF PRO FORMA ADJUSTMENTS TO RATE BASE - WATER</v>
          </cell>
        </row>
        <row r="53">
          <cell r="A53" t="str">
            <v>Line</v>
          </cell>
          <cell r="I53" t="str">
            <v>Line</v>
          </cell>
        </row>
        <row r="54">
          <cell r="A54" t="str">
            <v>No.</v>
          </cell>
          <cell r="B54" t="str">
            <v>Description</v>
          </cell>
          <cell r="G54" t="str">
            <v>Water</v>
          </cell>
          <cell r="H54" t="str">
            <v>Wastewater</v>
          </cell>
          <cell r="I54" t="str">
            <v>No.</v>
          </cell>
          <cell r="J54" t="str">
            <v>Description</v>
          </cell>
          <cell r="O54" t="str">
            <v>Water</v>
          </cell>
          <cell r="P54" t="str">
            <v>Wastewater</v>
          </cell>
        </row>
        <row r="56">
          <cell r="B56" t="str">
            <v>(F)</v>
          </cell>
          <cell r="C56" t="str">
            <v>Operations &amp; Maintenance (O &amp; M) Expenses (Continued)</v>
          </cell>
          <cell r="J56" t="str">
            <v>(G)</v>
          </cell>
          <cell r="K56" t="str">
            <v>Depreciation Expense (Continued)</v>
          </cell>
        </row>
        <row r="57">
          <cell r="C57" t="str">
            <v>(4) Amortization of rate case expense</v>
          </cell>
          <cell r="K57" t="str">
            <v>(1) Depreciation on assets per Schedule A-3 (Continued)</v>
          </cell>
        </row>
        <row r="58">
          <cell r="C58" t="str">
            <v>Amortization per Schedule B-10</v>
          </cell>
          <cell r="G58">
            <v>0</v>
          </cell>
          <cell r="H58">
            <v>0</v>
          </cell>
          <cell r="K58" t="str">
            <v>K) Convert old generator to mobile</v>
          </cell>
          <cell r="O58">
            <v>0</v>
          </cell>
          <cell r="P58">
            <v>0</v>
          </cell>
        </row>
        <row r="59">
          <cell r="C59" t="str">
            <v>Less: Test year amortization</v>
          </cell>
          <cell r="G59">
            <v>0</v>
          </cell>
          <cell r="H59">
            <v>0</v>
          </cell>
          <cell r="K59" t="str">
            <v>L) Capitalize WIP - Indian Mound Rd</v>
          </cell>
        </row>
        <row r="60">
          <cell r="K60" t="str">
            <v>M) Capitalize WIP - Berms at Ponds 6 &amp; 7</v>
          </cell>
          <cell r="O60" t="str">
            <v/>
          </cell>
        </row>
        <row r="61">
          <cell r="C61" t="str">
            <v>Net rate case amortization</v>
          </cell>
          <cell r="G61">
            <v>0</v>
          </cell>
          <cell r="H61">
            <v>0</v>
          </cell>
        </row>
        <row r="62">
          <cell r="K62" t="str">
            <v>Total adjustment required</v>
          </cell>
          <cell r="O62">
            <v>0</v>
          </cell>
          <cell r="P62">
            <v>0</v>
          </cell>
        </row>
        <row r="63">
          <cell r="C63" t="str">
            <v>(5) Other Expenses</v>
          </cell>
        </row>
        <row r="64">
          <cell r="C64" t="str">
            <v>A) Indianwood maintenance (2)</v>
          </cell>
          <cell r="K64" t="str">
            <v>(2) Depreciation on assets acquired during the test year</v>
          </cell>
        </row>
        <row r="65">
          <cell r="C65" t="str">
            <v>B) Copier expenses</v>
          </cell>
          <cell r="K65" t="str">
            <v>A) Total annual depreciation</v>
          </cell>
        </row>
        <row r="66">
          <cell r="C66" t="str">
            <v>C) T-1 line expenses</v>
          </cell>
          <cell r="K66" t="str">
            <v>B) Remove depreciation taken during test year</v>
          </cell>
          <cell r="O66">
            <v>0</v>
          </cell>
          <cell r="P66">
            <v>0</v>
          </cell>
        </row>
        <row r="67">
          <cell r="C67" t="str">
            <v>D) Sludge hauling expenses</v>
          </cell>
        </row>
        <row r="68">
          <cell r="C68" t="str">
            <v>E) Remove test year sludge hauling expenses</v>
          </cell>
          <cell r="K68" t="str">
            <v>Total adjustment required</v>
          </cell>
          <cell r="O68">
            <v>0</v>
          </cell>
          <cell r="P68">
            <v>0</v>
          </cell>
        </row>
        <row r="69">
          <cell r="C69" t="str">
            <v>F) Land lease for effluent disposal</v>
          </cell>
        </row>
        <row r="70">
          <cell r="C70" t="str">
            <v>G) Remove test year land lease for effluent disposal</v>
          </cell>
          <cell r="K70" t="str">
            <v>(3) Non-used and useful depreciation</v>
          </cell>
        </row>
        <row r="71">
          <cell r="C71" t="str">
            <v>H) Adjust benefits for increase in health insurance</v>
          </cell>
          <cell r="K71" t="str">
            <v>Non-used and useful depreciation on Adjustment 1(C) above</v>
          </cell>
          <cell r="P71">
            <v>0</v>
          </cell>
        </row>
        <row r="72">
          <cell r="C72" t="str">
            <v>I) Adjust management fees for increase in health insurance</v>
          </cell>
        </row>
        <row r="73">
          <cell r="C73" t="str">
            <v>J) Adjust management fees for reclassification of utility employees</v>
          </cell>
          <cell r="K73" t="str">
            <v>Total depreciation adjustment</v>
          </cell>
          <cell r="O73">
            <v>0</v>
          </cell>
          <cell r="P73">
            <v>0</v>
          </cell>
        </row>
        <row r="74">
          <cell r="C74" t="str">
            <v>from management fees to direct utility</v>
          </cell>
        </row>
        <row r="75">
          <cell r="C75" t="str">
            <v xml:space="preserve">K) Adjust employee benefits for reclassification of utility </v>
          </cell>
          <cell r="J75" t="str">
            <v>(H)</v>
          </cell>
          <cell r="K75" t="str">
            <v>Amortization</v>
          </cell>
        </row>
        <row r="76">
          <cell r="C76" t="str">
            <v>employees per (F)(5)(J) (above)</v>
          </cell>
          <cell r="K76" t="str">
            <v>Annual amortization of deferred legal expenses for acquisition</v>
          </cell>
        </row>
        <row r="77">
          <cell r="C77" t="str">
            <v>L) Employee benefits for new employees per (F)(1)(A) and</v>
          </cell>
          <cell r="K77" t="str">
            <v>of Indianwood system per (B)(2)(A) (above)</v>
          </cell>
          <cell r="O77">
            <v>0</v>
          </cell>
          <cell r="P77">
            <v>0</v>
          </cell>
        </row>
        <row r="78">
          <cell r="C78" t="str">
            <v>(F)(1)(B) (above)</v>
          </cell>
          <cell r="G78">
            <v>0</v>
          </cell>
          <cell r="H78">
            <v>0</v>
          </cell>
        </row>
        <row r="79">
          <cell r="J79" t="str">
            <v>(I)</v>
          </cell>
          <cell r="K79" t="str">
            <v>Taxes Other Than Income</v>
          </cell>
        </row>
        <row r="80">
          <cell r="C80" t="str">
            <v>Total other expenses</v>
          </cell>
          <cell r="G80">
            <v>0</v>
          </cell>
          <cell r="H80">
            <v>0</v>
          </cell>
          <cell r="K80" t="str">
            <v>(1) Regulatory Assessment Fees (RAF's)</v>
          </cell>
        </row>
        <row r="81">
          <cell r="K81" t="str">
            <v>Total revenue requested</v>
          </cell>
          <cell r="O81">
            <v>0</v>
          </cell>
          <cell r="P81">
            <v>0</v>
          </cell>
        </row>
        <row r="82">
          <cell r="C82" t="str">
            <v>Total adjustments to O &amp; M expenses</v>
          </cell>
          <cell r="G82">
            <v>0</v>
          </cell>
          <cell r="H82">
            <v>0</v>
          </cell>
          <cell r="K82" t="str">
            <v>RAF rate</v>
          </cell>
          <cell r="O82">
            <v>4.4999999999999998E-2</v>
          </cell>
        </row>
        <row r="84">
          <cell r="B84" t="str">
            <v>(G)</v>
          </cell>
          <cell r="C84" t="str">
            <v>Depreciation Expense</v>
          </cell>
          <cell r="K84" t="str">
            <v>Total RAF's</v>
          </cell>
          <cell r="O84">
            <v>0</v>
          </cell>
          <cell r="P84">
            <v>0</v>
          </cell>
        </row>
        <row r="85">
          <cell r="C85" t="str">
            <v>(1) Depreciation on assets per Schedule A-3</v>
          </cell>
          <cell r="K85" t="str">
            <v>Adjusted test year RAF's</v>
          </cell>
          <cell r="O85">
            <v>0</v>
          </cell>
        </row>
        <row r="86">
          <cell r="C86" t="str">
            <v>A) Truck addition</v>
          </cell>
          <cell r="G86">
            <v>0</v>
          </cell>
          <cell r="H86">
            <v>0</v>
          </cell>
        </row>
        <row r="87">
          <cell r="C87" t="str">
            <v>B) Truck addition</v>
          </cell>
          <cell r="K87" t="str">
            <v>Adjustment required</v>
          </cell>
          <cell r="O87">
            <v>0</v>
          </cell>
          <cell r="P87">
            <v>0</v>
          </cell>
        </row>
        <row r="88">
          <cell r="C88" t="str">
            <v>C) DEP required improvements</v>
          </cell>
        </row>
        <row r="89">
          <cell r="C89" t="str">
            <v>D) Copier</v>
          </cell>
          <cell r="K89" t="str">
            <v>(2) Payroll Taxes</v>
          </cell>
        </row>
        <row r="90">
          <cell r="C90" t="str">
            <v>F) T-1 line</v>
          </cell>
          <cell r="K90" t="str">
            <v>Total increase in salaries per Adjustment (F)(1) (above)</v>
          </cell>
          <cell r="O90">
            <v>0</v>
          </cell>
          <cell r="P90">
            <v>0</v>
          </cell>
        </row>
        <row r="91">
          <cell r="C91" t="str">
            <v>G) Water plant improvements</v>
          </cell>
          <cell r="K91" t="str">
            <v>Payroll tax rate</v>
          </cell>
          <cell r="O91">
            <v>7.6499999999999999E-2</v>
          </cell>
        </row>
        <row r="92">
          <cell r="C92" t="str">
            <v>H) Phone system</v>
          </cell>
        </row>
        <row r="93">
          <cell r="C93" t="str">
            <v>I) Water plant tie-in to sewer plant</v>
          </cell>
          <cell r="K93" t="str">
            <v>Total increase in payroll taxes</v>
          </cell>
          <cell r="O93">
            <v>0</v>
          </cell>
          <cell r="P93">
            <v>0</v>
          </cell>
        </row>
        <row r="94">
          <cell r="C94" t="str">
            <v>J) Generator</v>
          </cell>
        </row>
        <row r="97">
          <cell r="A97" t="str">
            <v>SCHEDULE A</v>
          </cell>
          <cell r="I97" t="str">
            <v>SCHEDULE A</v>
          </cell>
        </row>
      </sheetData>
      <sheetData sheetId="12"/>
      <sheetData sheetId="13"/>
      <sheetData sheetId="14"/>
      <sheetData sheetId="15"/>
      <sheetData sheetId="16"/>
      <sheetData sheetId="17"/>
      <sheetData sheetId="1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Macros"/>
      <sheetName val="TB2015"/>
      <sheetName val="COVER"/>
      <sheetName val="CONTENTS vol 1"/>
      <sheetName val="APPENDIX A PLANT ACCT REC"/>
      <sheetName val="CONTENTS vol 2"/>
      <sheetName val="A 1"/>
      <sheetName val="A 2"/>
      <sheetName val="A 3"/>
      <sheetName val="A 4"/>
      <sheetName val="A 5 "/>
      <sheetName val="A 5  (a)"/>
      <sheetName val="ProformaAdd"/>
      <sheetName val="ProformaExp"/>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sheetName val="A 19 (a) "/>
      <sheetName val="B 1"/>
      <sheetName val="B 2"/>
      <sheetName val="B 3"/>
      <sheetName val="B 4"/>
      <sheetName val="B 5"/>
      <sheetName val="B 6"/>
      <sheetName val="B 9 "/>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
      <sheetName val="D 2 "/>
      <sheetName val="D 3"/>
      <sheetName val="D 4"/>
      <sheetName val="D 5"/>
      <sheetName val="D 6"/>
      <sheetName val="D 7"/>
      <sheetName val="E 1 W"/>
      <sheetName val="E 1 S"/>
      <sheetName val="E 2 W"/>
      <sheetName val="E 2 S"/>
      <sheetName val="E 3"/>
      <sheetName val="E 4 Water"/>
      <sheetName val="E 4 Sewer"/>
      <sheetName val="E 5(W)"/>
      <sheetName val="E 5(S)"/>
      <sheetName val="E 6"/>
      <sheetName val="Hydrants"/>
      <sheetName val="E 7"/>
      <sheetName val="E 8"/>
      <sheetName val="E 9 "/>
      <sheetName val="E 10"/>
      <sheetName val="E 11"/>
      <sheetName val="E 12"/>
      <sheetName val="E 13"/>
      <sheetName val="E 14"/>
      <sheetName val="F 1"/>
      <sheetName val="F 2"/>
      <sheetName val="F 3"/>
      <sheetName val="F 4"/>
      <sheetName val="F 5"/>
      <sheetName val="F 6"/>
      <sheetName val="F 6(2)"/>
      <sheetName val="F 7"/>
      <sheetName val="F 8"/>
      <sheetName val="F 9"/>
      <sheetName val="F 10"/>
      <sheetName val="A 1 (I)"/>
      <sheetName val="A 2 (I)"/>
      <sheetName val="A 3 (I)"/>
      <sheetName val="B 1 (I)"/>
      <sheetName val="B 2 (I)"/>
      <sheetName val="B 3 (I)"/>
      <sheetName val="B 15 (I)"/>
      <sheetName val="C 1 (I)"/>
      <sheetName val="C 2 (W) (I)"/>
      <sheetName val="C 2 (S) (I)"/>
      <sheetName val="C 5 (W) (I)"/>
      <sheetName val="C 5 (S) (I)"/>
      <sheetName val="D 1 (I) "/>
      <sheetName val="D 2 (I)"/>
      <sheetName val="E 1 W (I)"/>
      <sheetName val="E 1 S (I)"/>
      <sheetName val="E 2 W (I)"/>
      <sheetName val="E 2 S (I)"/>
      <sheetName val="12-31-15Plant Acc Bal_PerAR"/>
      <sheetName val="12-31-15 CIAC Bal &amp; Proj_PerAR"/>
      <sheetName val="IncallocperAR"/>
      <sheetName val="IncomeAccounts_WBU"/>
      <sheetName val="IncomeAccounts_WWBU"/>
      <sheetName val="12-31-15 Depreciation Exp_PerAR"/>
      <sheetName val="12-31-15 CIAC Amort Exp_PerAR"/>
      <sheetName val="Working Capital_PerAR"/>
      <sheetName val="ADJUSTED MONTHLY FINAL"/>
      <sheetName val="APPENDIX B INC. STAT.ACCT RECON"/>
      <sheetName val="Interest Expense Adj_PerAR"/>
      <sheetName val="Other BalSheet Acct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ARtoMFR"/>
      <sheetName val="Chemicals"/>
    </sheetNames>
    <sheetDataSet>
      <sheetData sheetId="0">
        <row r="4">
          <cell r="E4" t="str">
            <v>Company:  Utilities, Inc. of Florida - Cypress Lakes</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4">
          <cell r="C4" t="str">
            <v>Page 1 of 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Macros"/>
      <sheetName val="COVER"/>
      <sheetName val="CONTENTS vol 1"/>
      <sheetName val=" A 2"/>
      <sheetName val="A 3"/>
      <sheetName val="A 3 (2)"/>
      <sheetName val="A 4"/>
      <sheetName val="A-6"/>
      <sheetName val=" A 6(2)"/>
      <sheetName val="A 7"/>
      <sheetName val="A 8"/>
      <sheetName val=" A-10"/>
      <sheetName val="A 10(2)"/>
      <sheetName val="A 11"/>
      <sheetName val="A-12"/>
      <sheetName val="A-12(2)"/>
      <sheetName val="A 13"/>
      <sheetName val="A 14"/>
      <sheetName val=" A 14(2)"/>
      <sheetName val="A 15"/>
      <sheetName val="A 16"/>
      <sheetName val="A 17 "/>
      <sheetName val=" A-18"/>
      <sheetName val="A-18(a)"/>
      <sheetName val=" A-19"/>
      <sheetName val=" A-19(a)"/>
      <sheetName val="B-2"/>
      <sheetName val="B 3"/>
      <sheetName val="B 4"/>
      <sheetName val="B-6"/>
      <sheetName val="B 8"/>
      <sheetName val="B-9"/>
      <sheetName val="B 10"/>
      <sheetName val="B 11"/>
      <sheetName val="B12 - 1.31.2014"/>
      <sheetName val="B12 - 2.28.2014"/>
      <sheetName val="B12 - 3.31.2014"/>
      <sheetName val="B12 - 4.30.2014"/>
      <sheetName val="B12 - 5.31.2014"/>
      <sheetName val="B12 - 6.30.2014"/>
      <sheetName val="B12 - 7.31.2014"/>
      <sheetName val="B12 - 8.31.2014"/>
      <sheetName val="B12 - 9.30.2014"/>
      <sheetName val="B12 - 10.31.2014"/>
      <sheetName val="B12 - 11.30.2014"/>
      <sheetName val="B12 - 12.31.2014"/>
      <sheetName val="B12 - Test Year"/>
      <sheetName val=" B-14"/>
      <sheetName val="B 8x"/>
      <sheetName val="B 9x"/>
      <sheetName val="DefRC"/>
      <sheetName val=" B-15"/>
      <sheetName val="C 1"/>
      <sheetName val="C 2"/>
      <sheetName val="C 3"/>
      <sheetName val="C 4"/>
      <sheetName val="C 5"/>
      <sheetName val="C 6"/>
      <sheetName val="C 7"/>
      <sheetName val="C 7 (2)"/>
      <sheetName val="C 7 (3)"/>
      <sheetName val="C 7 (4)"/>
      <sheetName val="C 8"/>
      <sheetName val="C 9"/>
      <sheetName val="C 10"/>
      <sheetName val="D 1"/>
      <sheetName val="D 2"/>
      <sheetName val="D 3"/>
      <sheetName val="D 4"/>
      <sheetName val="D 5"/>
      <sheetName val="D 6"/>
      <sheetName val="D 7"/>
      <sheetName val="LTD"/>
      <sheetName val="STD"/>
      <sheetName val="EQUITY"/>
      <sheetName val="ADIT"/>
      <sheetName val="E 1 "/>
      <sheetName val="E-2"/>
      <sheetName val="E 3"/>
      <sheetName val="E-4 "/>
      <sheetName val="E-5"/>
      <sheetName val="E 6"/>
      <sheetName val="E 7"/>
      <sheetName val="E 8"/>
      <sheetName val="E 9 "/>
      <sheetName val="E-10"/>
      <sheetName val="E 11"/>
      <sheetName val="E 12"/>
      <sheetName val="E 13"/>
      <sheetName val="E 14"/>
      <sheetName val="F 2"/>
      <sheetName val="F 4"/>
      <sheetName val="F 6"/>
      <sheetName val="F 6 (2)"/>
      <sheetName val="F 6 (3)"/>
      <sheetName val="F 7"/>
      <sheetName val="F 8"/>
      <sheetName val="F 10"/>
      <sheetName val=" A 2 (I)"/>
      <sheetName val="A 3 (I)"/>
      <sheetName val="B-2 (I)"/>
      <sheetName val="B 3 (I)"/>
      <sheetName val=" B-15 (I)"/>
      <sheetName val="C 1 (I)"/>
      <sheetName val="C 2 (I)"/>
      <sheetName val="C 3 (I)"/>
      <sheetName val="C 5 (I)"/>
      <sheetName val="D 1 (I)"/>
      <sheetName val="D 2 (I)"/>
      <sheetName val="E 1  (I)"/>
      <sheetName val="E-2 (I)"/>
      <sheetName val="RB 2 (6)"/>
      <sheetName val="OI 2 (2)"/>
      <sheetName val="OPINC"/>
      <sheetName val="WSC"/>
      <sheetName val="Salaries"/>
      <sheetName val="O&amp;M"/>
      <sheetName val="OI 6 (2)"/>
      <sheetName val="13 Month TB"/>
      <sheetName val="12 Mo IS"/>
      <sheetName val="WWFLOW"/>
      <sheetName val="REUSE"/>
      <sheetName val="Hist Consump"/>
      <sheetName val="Hist Cust"/>
      <sheetName val="AR to MFR"/>
      <sheetName val="Interest Expense Adj_PerAR"/>
      <sheetName val="Rev Requirements Final"/>
      <sheetName val="Rev Requirements Interim"/>
      <sheetName val="Correction"/>
      <sheetName val="Net Loss"/>
      <sheetName val="Da Agreements"/>
      <sheetName val="Recalculation of EWD amort_cy"/>
      <sheetName val="Sheet1"/>
    </sheetNames>
    <sheetDataSet>
      <sheetData sheetId="0">
        <row r="6">
          <cell r="E6" t="str">
            <v>Docket No.: 150102-SU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6"/>
      <sheetName val="B 8"/>
      <sheetName val="B 9"/>
      <sheetName val="B 10"/>
      <sheetName val="B 11"/>
      <sheetName val="B 14"/>
      <sheetName val="B 15"/>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A 2 (I)"/>
      <sheetName val="A 3 (I)"/>
      <sheetName val="B 2 (I)"/>
      <sheetName val="B 3 (I)"/>
      <sheetName val="B 15 (I)"/>
      <sheetName val="C 1 (I)"/>
      <sheetName val="C 2 (S) (I)"/>
      <sheetName val="C 5 (S) (I)"/>
      <sheetName val="D 1 (I)"/>
      <sheetName val="D 2 (I)"/>
      <sheetName val="E 1 S (I)"/>
      <sheetName val="E 2 S (I)"/>
      <sheetName val="AR to MFR"/>
      <sheetName val="Trial Blc"/>
      <sheetName val="O&amp;M Per TB"/>
      <sheetName val="PROFORMA ADJUSTMENTS"/>
      <sheetName val="12-31-15 Plant Acc Bal_PerAR"/>
      <sheetName val="12-31-15 CIAC Bal &amp; Proj_PerAR"/>
      <sheetName val="Other BalSheet Acct_PerAR"/>
      <sheetName val="O&amp;M"/>
      <sheetName val="12-31-15 Depreciation Exp_PerAR"/>
      <sheetName val="12-31-13 CIAC Amort Exp_PerAR"/>
      <sheetName val="Rev &amp; other exp"/>
      <sheetName val="Working Capital_PerAR"/>
      <sheetName val="Property Taxes"/>
      <sheetName val="IncomeAccountsAllocationPerAR "/>
      <sheetName val="IncomeAccounts_Water BU"/>
      <sheetName val="IncomeAccounts_Sewer BU"/>
      <sheetName val="ADJUSTED MONTHLY FINAL"/>
      <sheetName val="APPENDIX B INC. STAT.ACCT RECON"/>
      <sheetName val="CommonPlant_PerAR"/>
      <sheetName val="APPENDIX A PLANT ACCT REC"/>
      <sheetName val="Interest Expense Adj_PerAR"/>
      <sheetName val="AR_F-23"/>
      <sheetName val="RateCase&amp;Other Deferred_PerAR"/>
      <sheetName val="C 5 Calculation"/>
      <sheetName val="Rev Requirements Final"/>
      <sheetName val="Rev Requirements Interim"/>
      <sheetName val="Reuse RateBase"/>
      <sheetName val="REVENUE REQUIREMENTS"/>
      <sheetName val="PROFORMA YEAR"/>
      <sheetName val="INTERIM COST OF CAPITAL"/>
    </sheetNames>
    <sheetDataSet>
      <sheetData sheetId="0" refreshError="1">
        <row r="6">
          <cell r="E6" t="str">
            <v>Docket No.: 160101 - WS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
      <sheetName val="A 18 (a)"/>
      <sheetName val="A 19 "/>
      <sheetName val="A 19 (a) "/>
      <sheetName val="B 1"/>
      <sheetName val="B 2"/>
      <sheetName val="B 3"/>
      <sheetName val="B 4"/>
      <sheetName val="B 5"/>
      <sheetName val="B 5 (a)"/>
      <sheetName val="B 6"/>
      <sheetName val="B 6 (a)"/>
      <sheetName val="B 7"/>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sheetName val="D 2"/>
      <sheetName val="D 2 (a)"/>
      <sheetName val="D 3"/>
      <sheetName val="D 4"/>
      <sheetName val="D 5"/>
      <sheetName val="D 6"/>
      <sheetName val="D 7"/>
      <sheetName val="E 1 (w) "/>
      <sheetName val="E 1 (s)"/>
      <sheetName val="E 2 (w)"/>
      <sheetName val="E 2 (s)"/>
      <sheetName val="E 3"/>
      <sheetName val="E 4 (w)"/>
      <sheetName val="E 4 (s)"/>
      <sheetName val="E 5 (w)"/>
      <sheetName val="E 5 (s)"/>
      <sheetName val="E 6 (w)"/>
      <sheetName val="E 7"/>
      <sheetName val="E 8"/>
      <sheetName val="E 9"/>
      <sheetName val="E 10"/>
      <sheetName val="E 11"/>
      <sheetName val="E 12"/>
      <sheetName val="E 13"/>
      <sheetName val="E 14"/>
      <sheetName val="A 1 INT"/>
      <sheetName val="A 2 INT"/>
      <sheetName val="A 3 INT"/>
      <sheetName val="B 1 INT"/>
      <sheetName val="B 2 INT"/>
      <sheetName val="B 3 INT"/>
      <sheetName val="B 15 INT"/>
      <sheetName val="C 1 INT"/>
      <sheetName val="C 2 (W) (S) INT"/>
      <sheetName val="C 3 INT"/>
      <sheetName val="C 5 (W) (S) INT"/>
      <sheetName val="D-1 INT"/>
      <sheetName val="D-2 INT"/>
      <sheetName val="E 1 (w) INT"/>
      <sheetName val=" E 1 (s) INT"/>
      <sheetName val="E 2 (w)INT"/>
      <sheetName val="E 2 (s) INT"/>
      <sheetName val="Monthly BS -UC Ledger FORMATTED"/>
      <sheetName val="Marion Balance Sheet"/>
      <sheetName val="APPENDIX A PLANT ACCT "/>
      <sheetName val="REVENUES TESTING"/>
      <sheetName val="Monthly IS -UC Ledger FORMATTED"/>
      <sheetName val="O&amp;M EXPENSES ALLOCATED"/>
      <sheetName val="TAX EXPENSE"/>
      <sheetName val="13-Mth TY UIF Consol Trial Bal"/>
      <sheetName val="UIF only"/>
      <sheetName val="REVENUE REQUIREMENTS"/>
      <sheetName val="PROFORMA YEAR"/>
      <sheetName val="INTERIM COST OF CAPITAL"/>
      <sheetName val="EQUITY RETURN CALCULATION"/>
      <sheetName val="Leverage Formula"/>
      <sheetName val="2011 Corporate ERC"/>
      <sheetName val="2011 UIF ERC"/>
      <sheetName val="2014_2015 UIF ERC"/>
      <sheetName val="2007 - 2009 &amp; Test Year BS"/>
      <sheetName val="Sewer Balance Sheet"/>
      <sheetName val="Water Balance Sheet"/>
      <sheetName val="Common Plant"/>
      <sheetName val="Chemicals Marion"/>
    </sheetNames>
    <sheetDataSet>
      <sheetData sheetId="0">
        <row r="7">
          <cell r="E7" t="str">
            <v>Test Year Ended: December 31, 2015</v>
          </cell>
        </row>
        <row r="10">
          <cell r="E10" t="str">
            <v>Preparer: Deborah D. Swain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Information Request"/>
      <sheetName val="Budget"/>
      <sheetName val="General Inputs"/>
      <sheetName val="Cust"/>
      <sheetName val="SAC"/>
      <sheetName val="Plant Inputs"/>
      <sheetName val="TOC"/>
      <sheetName val="TOC (2)"/>
      <sheetName val="A-1"/>
      <sheetName val="A-2"/>
      <sheetName val="A-3"/>
      <sheetName val="A-4"/>
      <sheetName val="A-5"/>
      <sheetName val="A-6"/>
      <sheetName val="A-6 (2)"/>
      <sheetName val="A-7"/>
      <sheetName val="A-8"/>
      <sheetName val="A-9"/>
      <sheetName val="A-10"/>
      <sheetName val="A-10 (2)"/>
      <sheetName val="A-11"/>
      <sheetName val="A-12"/>
      <sheetName val="A-12(2)"/>
      <sheetName val="A-12 (3)"/>
      <sheetName val="A-13"/>
      <sheetName val="A-14"/>
      <sheetName val="A-14 (2)"/>
      <sheetName val="A-15"/>
      <sheetName val="A-16"/>
      <sheetName val="A-17"/>
      <sheetName val="A-18"/>
      <sheetName val="A-19"/>
      <sheetName val="B-1"/>
      <sheetName val="B-2"/>
      <sheetName val="B-3"/>
      <sheetName val="B-4"/>
      <sheetName val="B-5"/>
      <sheetName val="B-6"/>
      <sheetName val="B-6 (2)"/>
      <sheetName val="B-7"/>
      <sheetName val="B-8"/>
      <sheetName val="B-8 (2)"/>
      <sheetName val="B-9"/>
      <sheetName val="B-10"/>
      <sheetName val="B-11"/>
      <sheetName val="B-12"/>
      <sheetName val="B-12 (2)"/>
      <sheetName val="B-12 (3)"/>
      <sheetName val="B-12 (4)"/>
      <sheetName val="B-13"/>
      <sheetName val="B-14"/>
      <sheetName val="B-15"/>
      <sheetName val="C-1"/>
      <sheetName val="C-2"/>
      <sheetName val="C-3"/>
      <sheetName val="C-4"/>
      <sheetName val="C-5"/>
      <sheetName val="C-6"/>
      <sheetName val="C-6 (2)"/>
      <sheetName val="C-6 (3)"/>
      <sheetName val="C-7"/>
      <sheetName val="C-8"/>
      <sheetName val="C-9"/>
      <sheetName val="C-10"/>
      <sheetName val="D-1"/>
      <sheetName val="D-2"/>
      <sheetName val="D-3"/>
      <sheetName val="D-4"/>
      <sheetName val="D-5"/>
      <sheetName val="D-6"/>
      <sheetName val="D-7"/>
      <sheetName val="E-1"/>
      <sheetName val="E-2"/>
      <sheetName val="E-2 (2)"/>
      <sheetName val="E-3"/>
      <sheetName val="E-4"/>
      <sheetName val="E-5"/>
      <sheetName val="E-6"/>
      <sheetName val="E-7"/>
      <sheetName val="E-8"/>
      <sheetName val="E-9"/>
      <sheetName val="E-10"/>
      <sheetName val="E-11"/>
      <sheetName val="E-12"/>
      <sheetName val="E-13"/>
      <sheetName val="E-13(2)"/>
      <sheetName val="E-14 x"/>
      <sheetName val="E-14"/>
      <sheetName val="F-1"/>
      <sheetName val="F 2"/>
      <sheetName val="F-3"/>
      <sheetName val="F 4"/>
      <sheetName val="F-5"/>
      <sheetName val="F 6"/>
      <sheetName val="F 6(2)"/>
      <sheetName val="F 7"/>
      <sheetName val="F 8"/>
      <sheetName val="F-9"/>
      <sheetName val="F 10"/>
      <sheetName val="RCW"/>
      <sheetName val="RCWW"/>
    </sheetNames>
    <sheetDataSet>
      <sheetData sheetId="0"/>
      <sheetData sheetId="1"/>
      <sheetData sheetId="2">
        <row r="5">
          <cell r="B5" t="str">
            <v>December 31, 2005</v>
          </cell>
        </row>
        <row r="6">
          <cell r="B6" t="str">
            <v>December 31, 2007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F-2"/>
      <sheetName val="F-3"/>
      <sheetName val="F-4"/>
      <sheetName val="F-5"/>
      <sheetName val="F-6"/>
      <sheetName val="F-6(2)"/>
      <sheetName val="F-7"/>
      <sheetName val="F-8"/>
      <sheetName val="F-9"/>
      <sheetName val="F-10"/>
      <sheetName val="W"/>
      <sheetName val="WFLOW"/>
      <sheetName val="WW"/>
      <sheetName val="Newsales"/>
      <sheetName val="Plant"/>
    </sheetNames>
    <sheetDataSet>
      <sheetData sheetId="0">
        <row r="4">
          <cell r="A4" t="str">
            <v>Company: Utilities Inc. of Longwood (246-450)</v>
          </cell>
        </row>
        <row r="5">
          <cell r="A5" t="str">
            <v>Docket No.: 160101-WS</v>
          </cell>
          <cell r="J5" t="str">
            <v>Preparer: F. Seidman</v>
          </cell>
        </row>
        <row r="6">
          <cell r="A6" t="str">
            <v>Test Year Ended: December 31, 2015</v>
          </cell>
        </row>
        <row r="30">
          <cell r="K30">
            <v>137.34400000000002</v>
          </cell>
        </row>
      </sheetData>
      <sheetData sheetId="1"/>
      <sheetData sheetId="2"/>
      <sheetData sheetId="3"/>
      <sheetData sheetId="4"/>
      <sheetData sheetId="5"/>
      <sheetData sheetId="6"/>
      <sheetData sheetId="7"/>
      <sheetData sheetId="8"/>
      <sheetData sheetId="9">
        <row r="25">
          <cell r="I25">
            <v>1648.5</v>
          </cell>
          <cell r="O25">
            <v>22883761</v>
          </cell>
        </row>
      </sheetData>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
      <sheetName val="A 3 "/>
      <sheetName val="A 4"/>
      <sheetName val="A 5 "/>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
      <sheetName val="A 19 (a) "/>
      <sheetName val="B 1 "/>
      <sheetName val="B 2 "/>
      <sheetName val="B 3"/>
      <sheetName val="B 4"/>
      <sheetName val="B 5"/>
      <sheetName val="B 6"/>
      <sheetName val="B 7"/>
      <sheetName val="B 8"/>
      <sheetName val="B 9 "/>
      <sheetName val="B 10"/>
      <sheetName val="B 11"/>
      <sheetName val="B12"/>
      <sheetName val="B 13"/>
      <sheetName val="B 14"/>
      <sheetName val="B 15"/>
      <sheetName val="C INSTRUCT"/>
      <sheetName val="C 1"/>
      <sheetName val="C 2 (W)"/>
      <sheetName val="C 2 (S)"/>
      <sheetName val="C 3 "/>
      <sheetName val="C 4"/>
      <sheetName val="C 5  (W)"/>
      <sheetName val="C 5 (S)"/>
      <sheetName val="C 6"/>
      <sheetName val="C 7"/>
      <sheetName val="C 8"/>
      <sheetName val="C 9"/>
      <sheetName val="C 10"/>
      <sheetName val="D 1 "/>
      <sheetName val="D 2 "/>
      <sheetName val="D-3"/>
      <sheetName val="D-4"/>
      <sheetName val="D-5"/>
      <sheetName val="D-6"/>
      <sheetName val="D 7"/>
      <sheetName val="E 1 W"/>
      <sheetName val="E 1 S"/>
      <sheetName val="E-2 W"/>
      <sheetName val="E-2 S"/>
      <sheetName val="E-3"/>
      <sheetName val="E-4 Water"/>
      <sheetName val="E-4 Sewer"/>
      <sheetName val="E-5  (W)"/>
      <sheetName val="E-5(S) "/>
      <sheetName val="E 6"/>
      <sheetName val="E 7"/>
      <sheetName val="E 8"/>
      <sheetName val="E 9 "/>
      <sheetName val="E-10"/>
      <sheetName val="E 11"/>
      <sheetName val="E 12"/>
      <sheetName val="E 13"/>
      <sheetName val="E 14"/>
      <sheetName val="F 1"/>
      <sheetName val="F 2"/>
      <sheetName val="F 3"/>
      <sheetName val="F 4"/>
      <sheetName val="F 5"/>
      <sheetName val="F 6"/>
      <sheetName val="F 7"/>
      <sheetName val="F 8"/>
      <sheetName val="F 9"/>
      <sheetName val="F 10"/>
      <sheetName val="A 1 (I)"/>
      <sheetName val="A 2 (I) "/>
      <sheetName val="A 3 (I) "/>
      <sheetName val="B 1 (I) "/>
      <sheetName val="B 2 (I) "/>
      <sheetName val="B 3 (I)"/>
      <sheetName val="B 15 (I)"/>
      <sheetName val="C 1 (I)"/>
      <sheetName val="C 2 (W) (I)"/>
      <sheetName val="C 2 (S) (I)"/>
      <sheetName val="C 5  (W) (I)"/>
      <sheetName val="C 5 (S) (I)"/>
      <sheetName val="D-1 (I) "/>
      <sheetName val="D-2 (I) "/>
      <sheetName val="D 4 (I)"/>
      <sheetName val="E 1 W (I)"/>
      <sheetName val="E 1 S (I)"/>
      <sheetName val="E-2 W (I)"/>
      <sheetName val="E-2 S (I)"/>
      <sheetName val="12-31-10Plant Acc Bal_PerAR"/>
      <sheetName val="12-31-10 CIAC Bal &amp; Proj_PerAR"/>
      <sheetName val="IncomeAccountsAllocationPerAR "/>
      <sheetName val="12-31-10 Depreciation Exp_PerAR"/>
      <sheetName val="12-31-10 CIAC Amort Exp_PerAR"/>
      <sheetName val="Working Capital_PerAR"/>
      <sheetName val="ADJUSTED MONTHLY FINAL"/>
      <sheetName val="APPENDIX B INC. STAT.ACCT RECON"/>
      <sheetName val="CommonPlant_PerAR"/>
      <sheetName val="Interest Expense Adj_PerAR"/>
      <sheetName val="Other BalSheet Acct_PerAR"/>
      <sheetName val="RateCase&amp;Other Deferred_PerAR"/>
      <sheetName val="O&amp;M Allocation Adj_Per_ERC"/>
      <sheetName val="Property Taxes"/>
      <sheetName val="Sheet1"/>
    </sheetNames>
    <sheetDataSet>
      <sheetData sheetId="0">
        <row r="4">
          <cell r="E4" t="str">
            <v>Company:  Sanlando Utilities Corp.</v>
          </cell>
        </row>
        <row r="10">
          <cell r="E10" t="str">
            <v>Preparer: Kirsten Markwell</v>
          </cell>
        </row>
        <row r="11">
          <cell r="E11" t="str">
            <v>Preparer: Nicole Winans</v>
          </cell>
        </row>
        <row r="14">
          <cell r="E14" t="str">
            <v>Test Year Ended:  12/31/2010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C4" t="str">
            <v>Page 1 of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2">
          <cell r="O12">
            <v>558371.87</v>
          </cell>
        </row>
      </sheetData>
      <sheetData sheetId="37">
        <row r="12">
          <cell r="O12">
            <v>452256.01999999996</v>
          </cell>
        </row>
      </sheetData>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ow r="21">
          <cell r="I21">
            <v>11792.8</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 1"/>
      <sheetName val="A 2"/>
      <sheetName val="A 3"/>
      <sheetName val="A 4"/>
      <sheetName val="A 5 (a) "/>
      <sheetName val="APPENDIX A PLANT ACCT REC"/>
      <sheetName val="A 5 (b) "/>
      <sheetName val="A 6 (a)"/>
      <sheetName val="A 6 (b)"/>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1"/>
      <sheetName val="B 2"/>
      <sheetName val="B 3"/>
      <sheetName val="B 4"/>
      <sheetName val="B 5"/>
      <sheetName val="APPENDIX B INC. STAT.ACCT RECON"/>
      <sheetName val="B 6"/>
      <sheetName val="B 7"/>
      <sheetName val="B 8"/>
      <sheetName val="B 9"/>
      <sheetName val="B 10"/>
      <sheetName val="B 11"/>
      <sheetName val="B 12"/>
      <sheetName val="B 13"/>
      <sheetName val="B 14"/>
      <sheetName val="B 15"/>
      <sheetName val="C INSTRUCT"/>
      <sheetName val="C 1"/>
      <sheetName val="C 2"/>
      <sheetName val="C 3"/>
      <sheetName val="C 4"/>
      <sheetName val="C 5"/>
      <sheetName val="C 6"/>
      <sheetName val="C 7a"/>
      <sheetName val="C7b"/>
      <sheetName val="C 8"/>
      <sheetName val="C 9"/>
      <sheetName val="C 10"/>
      <sheetName val="D-1"/>
      <sheetName val="D-2"/>
      <sheetName val="D 2 (a)"/>
      <sheetName val="D-3"/>
      <sheetName val="D-4"/>
      <sheetName val="D 4 (a)"/>
      <sheetName val="D-5"/>
      <sheetName val="D-6"/>
      <sheetName val="D 7"/>
      <sheetName val="E 1"/>
      <sheetName val="E 1 (I)"/>
      <sheetName val="E 2 (I)"/>
      <sheetName val="E 2"/>
      <sheetName val="E 3"/>
      <sheetName val="E 4"/>
      <sheetName val="E 5"/>
      <sheetName val="E 6"/>
      <sheetName val="E 7"/>
      <sheetName val="E 8"/>
      <sheetName val="E 9 "/>
      <sheetName val="E 10"/>
      <sheetName val="E 11"/>
      <sheetName val="E 12"/>
      <sheetName val="E 13"/>
      <sheetName val="E 14"/>
      <sheetName val="F 2"/>
      <sheetName val="F 4"/>
      <sheetName val="F 6"/>
      <sheetName val="F 7"/>
      <sheetName val="F 8"/>
      <sheetName val="F 10"/>
      <sheetName val="E 9"/>
    </sheetNames>
    <sheetDataSet>
      <sheetData sheetId="0">
        <row r="10">
          <cell r="E10" t="str">
            <v>Preparer: Deborah Swain / MSA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cros"/>
      <sheetName val="COVER"/>
      <sheetName val="CONTENTS vol 1"/>
      <sheetName val="A 2"/>
      <sheetName val="A 3"/>
      <sheetName val="A 4"/>
      <sheetName val="A 6 (a)"/>
      <sheetName val="A 6 (b)"/>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
      <sheetName val="B 2"/>
      <sheetName val="B 3"/>
      <sheetName val="B 4"/>
      <sheetName val="B 6"/>
      <sheetName val="B 8"/>
      <sheetName val="B 9"/>
      <sheetName val="B 10"/>
      <sheetName val="B 11"/>
      <sheetName val="B 12"/>
      <sheetName val="B 14"/>
      <sheetName val="B 15"/>
      <sheetName val="C 1"/>
      <sheetName val="C 2"/>
      <sheetName val="C 3"/>
      <sheetName val="C 4"/>
      <sheetName val="C 5"/>
      <sheetName val="C 6"/>
      <sheetName val="C 7a"/>
      <sheetName val="C7b"/>
      <sheetName val="C 8"/>
      <sheetName val="C 9"/>
      <sheetName val="C 10"/>
      <sheetName val="D 1"/>
      <sheetName val="D 2"/>
      <sheetName val="D 2 (a)"/>
      <sheetName val="D 3"/>
      <sheetName val="D 4"/>
      <sheetName val="D 4 (a)"/>
      <sheetName val="D 5"/>
      <sheetName val="D 6"/>
      <sheetName val="D 7"/>
      <sheetName val="E 1"/>
      <sheetName val="E 1 (I)"/>
      <sheetName val="E 2"/>
      <sheetName val="E 2 (I)"/>
      <sheetName val="E 3"/>
      <sheetName val="E 4"/>
      <sheetName val="E 5"/>
      <sheetName val="E 6"/>
      <sheetName val="E 7"/>
      <sheetName val="E 8"/>
      <sheetName val="E 9"/>
      <sheetName val="E 10"/>
      <sheetName val="E 11"/>
      <sheetName val="E 12"/>
      <sheetName val="E 13"/>
      <sheetName val="E 14"/>
      <sheetName val="F 2"/>
      <sheetName val="F 4"/>
      <sheetName val="F 6"/>
      <sheetName val="F 7"/>
      <sheetName val="F 8"/>
      <sheetName val="F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row r="12">
          <cell r="E12"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sheetPr transitionEvaluation="1" transitionEntry="1" codeName="Sheet2"/>
  <dimension ref="B1:K295"/>
  <sheetViews>
    <sheetView zoomScale="75" zoomScaleNormal="75" workbookViewId="0"/>
  </sheetViews>
  <sheetFormatPr defaultColWidth="10.88671875" defaultRowHeight="13.2"/>
  <cols>
    <col min="2" max="2" width="4.88671875" customWidth="1"/>
    <col min="3" max="3" width="13.88671875" customWidth="1"/>
    <col min="4" max="7" width="14.88671875" customWidth="1"/>
    <col min="8" max="8" width="4.88671875" customWidth="1"/>
  </cols>
  <sheetData>
    <row r="1" spans="2:11" ht="22.8">
      <c r="B1" s="2" t="s">
        <v>363</v>
      </c>
      <c r="C1" s="2"/>
      <c r="D1" s="2"/>
      <c r="E1" s="2"/>
      <c r="F1" s="3"/>
      <c r="G1" s="3"/>
      <c r="H1" s="2"/>
      <c r="I1" s="4"/>
      <c r="J1" s="4"/>
      <c r="K1" s="4"/>
    </row>
    <row r="2" spans="2:11" ht="22.8">
      <c r="B2" s="2" t="s">
        <v>1246</v>
      </c>
      <c r="C2" s="2"/>
      <c r="D2" s="2"/>
      <c r="E2" s="2"/>
      <c r="F2" s="3"/>
      <c r="G2" s="3"/>
      <c r="H2" s="2"/>
      <c r="I2" s="4"/>
      <c r="J2" s="4"/>
      <c r="K2" s="4"/>
    </row>
    <row r="3" spans="2:11">
      <c r="B3" s="4"/>
      <c r="C3" s="5"/>
      <c r="D3" s="4"/>
      <c r="E3" s="4"/>
      <c r="F3" s="6"/>
      <c r="G3" s="4"/>
      <c r="H3" s="4"/>
      <c r="I3" s="4"/>
      <c r="J3" s="4"/>
      <c r="K3" s="4"/>
    </row>
    <row r="4" spans="2:11" ht="39.6">
      <c r="B4" s="7" t="s">
        <v>1247</v>
      </c>
      <c r="C4" s="8"/>
      <c r="D4" s="7"/>
      <c r="E4" s="7"/>
      <c r="F4" s="7"/>
      <c r="G4" s="7"/>
      <c r="H4" s="7"/>
      <c r="I4" s="4"/>
      <c r="J4" s="4"/>
      <c r="K4" s="4"/>
    </row>
    <row r="5" spans="2:11" ht="39.6">
      <c r="B5" s="7" t="s">
        <v>1248</v>
      </c>
      <c r="C5" s="7"/>
      <c r="D5" s="7"/>
      <c r="E5" s="7"/>
      <c r="F5" s="7"/>
      <c r="G5" s="7"/>
      <c r="H5" s="7"/>
      <c r="I5" s="4"/>
      <c r="J5" s="4"/>
      <c r="K5" s="4"/>
    </row>
    <row r="6" spans="2:11" ht="39.6">
      <c r="B6" s="7" t="s">
        <v>1249</v>
      </c>
      <c r="C6" s="8"/>
      <c r="D6" s="7"/>
      <c r="E6" s="7"/>
      <c r="F6" s="7"/>
      <c r="G6" s="7"/>
      <c r="H6" s="7"/>
      <c r="I6" s="4"/>
      <c r="J6" s="4"/>
      <c r="K6" s="4"/>
    </row>
    <row r="7" spans="2:11" ht="39.6">
      <c r="B7" s="7" t="s">
        <v>1250</v>
      </c>
      <c r="C7" s="7"/>
      <c r="D7" s="7"/>
      <c r="E7" s="7"/>
      <c r="F7" s="7"/>
      <c r="G7" s="7"/>
      <c r="H7" s="7"/>
      <c r="I7" s="4"/>
      <c r="J7" s="4"/>
      <c r="K7" s="4"/>
    </row>
    <row r="8" spans="2:11" s="25" customFormat="1" ht="15.6">
      <c r="B8" s="23"/>
      <c r="C8" s="23"/>
      <c r="D8" s="23"/>
      <c r="E8" s="23"/>
      <c r="F8" s="23"/>
      <c r="G8" s="23"/>
      <c r="H8" s="23"/>
      <c r="I8" s="24"/>
      <c r="J8" s="24"/>
      <c r="K8" s="24"/>
    </row>
    <row r="9" spans="2:11" ht="30.6">
      <c r="B9" s="9" t="s">
        <v>1251</v>
      </c>
      <c r="C9" s="4"/>
      <c r="D9" s="4"/>
      <c r="E9" s="4"/>
      <c r="F9" s="4"/>
      <c r="G9" s="4"/>
      <c r="H9" s="4"/>
      <c r="I9" s="4"/>
      <c r="J9" s="4"/>
      <c r="K9" s="4"/>
    </row>
    <row r="10" spans="2:11" s="25" customFormat="1" ht="42" customHeight="1">
      <c r="B10" s="24"/>
      <c r="C10" s="1753" t="s">
        <v>2368</v>
      </c>
      <c r="D10" s="1754"/>
      <c r="E10" s="1754"/>
      <c r="F10" s="1754"/>
      <c r="G10" s="1754"/>
      <c r="H10" s="1754"/>
      <c r="I10" s="1754"/>
      <c r="J10" s="1754"/>
      <c r="K10" s="1754"/>
    </row>
    <row r="11" spans="2:11" ht="22.8">
      <c r="B11" s="4"/>
      <c r="C11" s="1514" t="s">
        <v>2363</v>
      </c>
      <c r="D11" s="11"/>
      <c r="E11" s="1513"/>
      <c r="F11" s="11"/>
      <c r="G11" s="11"/>
      <c r="H11" s="4"/>
      <c r="I11" s="4"/>
      <c r="J11" s="4"/>
      <c r="K11" s="4"/>
    </row>
    <row r="12" spans="2:11">
      <c r="B12" s="4"/>
      <c r="C12" s="11"/>
      <c r="D12" s="11"/>
      <c r="E12" s="11"/>
      <c r="F12" s="11"/>
      <c r="G12" s="11"/>
      <c r="H12" s="4"/>
      <c r="I12" s="4"/>
      <c r="J12" s="4"/>
      <c r="K12" s="4"/>
    </row>
    <row r="13" spans="2:11">
      <c r="B13" s="4"/>
      <c r="C13" s="11"/>
      <c r="D13" s="11"/>
      <c r="E13" s="11"/>
      <c r="F13" s="11"/>
      <c r="G13" s="11"/>
      <c r="H13" s="4"/>
      <c r="I13" s="4"/>
      <c r="J13" s="4"/>
      <c r="K13" s="4"/>
    </row>
    <row r="14" spans="2:11" ht="60.6">
      <c r="B14" s="26" t="s">
        <v>1021</v>
      </c>
      <c r="C14" s="4"/>
      <c r="D14" s="4"/>
      <c r="E14" s="4"/>
      <c r="F14" s="4"/>
      <c r="G14" s="4"/>
      <c r="H14" s="4"/>
      <c r="I14" s="4"/>
      <c r="J14" s="4"/>
      <c r="K14" s="4"/>
    </row>
    <row r="15" spans="2:11">
      <c r="B15" s="4"/>
      <c r="C15" s="4"/>
      <c r="D15" s="4"/>
      <c r="E15" s="4"/>
      <c r="F15" s="4"/>
      <c r="G15" s="4"/>
      <c r="H15" s="4"/>
      <c r="I15" s="4"/>
      <c r="J15" s="4"/>
      <c r="K15" s="4"/>
    </row>
    <row r="16" spans="2:11">
      <c r="B16" s="4"/>
      <c r="C16" s="4"/>
      <c r="D16" s="4"/>
      <c r="E16" s="4"/>
      <c r="F16" s="4"/>
      <c r="G16" s="4"/>
      <c r="H16" s="4"/>
      <c r="I16" s="4"/>
      <c r="J16" s="4"/>
      <c r="K16" s="4"/>
    </row>
    <row r="17" spans="2:11">
      <c r="B17" s="4"/>
      <c r="C17" s="4"/>
      <c r="D17" s="4"/>
      <c r="E17" s="4"/>
      <c r="F17" s="4"/>
      <c r="G17" s="4"/>
      <c r="H17" s="4"/>
      <c r="I17" s="4"/>
      <c r="J17" s="4"/>
      <c r="K17" s="4"/>
    </row>
    <row r="18" spans="2:11">
      <c r="B18" s="4"/>
      <c r="C18" s="4"/>
      <c r="D18" s="4"/>
      <c r="E18" s="4"/>
      <c r="F18" s="4"/>
      <c r="G18" s="4"/>
      <c r="H18" s="4"/>
      <c r="I18" s="4"/>
      <c r="J18" s="4"/>
      <c r="K18" s="4"/>
    </row>
    <row r="19" spans="2:11">
      <c r="B19" s="4"/>
      <c r="C19" s="4"/>
      <c r="D19" s="4"/>
      <c r="E19" s="4"/>
      <c r="F19" s="4"/>
      <c r="G19" s="4"/>
      <c r="H19" s="4"/>
      <c r="I19" s="4"/>
      <c r="J19" s="4"/>
      <c r="K19" s="4"/>
    </row>
    <row r="20" spans="2:11">
      <c r="B20" s="4"/>
      <c r="C20" s="4"/>
      <c r="D20" s="4"/>
      <c r="E20" s="4"/>
      <c r="F20" s="4"/>
      <c r="G20" s="4"/>
      <c r="H20" s="4"/>
      <c r="I20" s="4"/>
      <c r="J20" s="4"/>
      <c r="K20" s="4"/>
    </row>
    <row r="21" spans="2:11">
      <c r="B21" s="4"/>
      <c r="C21" s="4"/>
      <c r="D21" s="4"/>
      <c r="E21" s="4"/>
      <c r="F21" s="4"/>
      <c r="G21" s="4"/>
      <c r="H21" s="4"/>
      <c r="I21" s="4"/>
      <c r="J21" s="4"/>
      <c r="K21" s="4"/>
    </row>
    <row r="22" spans="2:11">
      <c r="B22" s="4"/>
      <c r="C22" s="4"/>
      <c r="D22" s="4"/>
      <c r="E22" s="4"/>
      <c r="F22" s="4"/>
      <c r="G22" s="4"/>
      <c r="H22" s="4"/>
      <c r="I22" s="4"/>
      <c r="J22" s="4"/>
      <c r="K22" s="4"/>
    </row>
    <row r="23" spans="2:11">
      <c r="B23" s="4"/>
      <c r="C23" s="4"/>
      <c r="D23" s="4"/>
      <c r="E23" s="4"/>
      <c r="F23" s="4"/>
      <c r="G23" s="4"/>
      <c r="H23" s="4"/>
      <c r="I23" s="4"/>
      <c r="J23" s="4"/>
      <c r="K23" s="4"/>
    </row>
    <row r="24" spans="2:11">
      <c r="B24" s="4"/>
      <c r="C24" s="4"/>
      <c r="D24" s="4"/>
      <c r="E24" s="4"/>
      <c r="F24" s="4"/>
      <c r="G24" s="4"/>
      <c r="H24" s="4"/>
      <c r="I24" s="4"/>
      <c r="J24" s="4"/>
      <c r="K24" s="4"/>
    </row>
    <row r="25" spans="2:11">
      <c r="B25" s="4"/>
      <c r="C25" s="4"/>
      <c r="D25" s="4"/>
      <c r="E25" s="4"/>
      <c r="F25" s="4"/>
      <c r="G25" s="4"/>
      <c r="H25" s="4"/>
      <c r="I25" s="4"/>
      <c r="J25" s="4"/>
      <c r="K25" s="4"/>
    </row>
    <row r="26" spans="2:11">
      <c r="B26" s="4"/>
      <c r="C26" s="4"/>
      <c r="D26" s="4"/>
      <c r="E26" s="4"/>
      <c r="F26" s="4"/>
      <c r="G26" s="4"/>
      <c r="H26" s="4"/>
      <c r="I26" s="4"/>
      <c r="J26" s="4"/>
      <c r="K26" s="4"/>
    </row>
    <row r="27" spans="2:11">
      <c r="B27" s="4"/>
      <c r="C27" s="4"/>
      <c r="D27" s="4"/>
      <c r="E27" s="4"/>
      <c r="F27" s="4"/>
      <c r="G27" s="4"/>
      <c r="H27" s="4"/>
      <c r="I27" s="4"/>
      <c r="J27" s="4"/>
      <c r="K27" s="4"/>
    </row>
    <row r="28" spans="2:11">
      <c r="B28" s="4"/>
      <c r="C28" s="4"/>
      <c r="D28" s="4"/>
      <c r="E28" s="4"/>
      <c r="F28" s="4"/>
      <c r="G28" s="4"/>
      <c r="H28" s="4"/>
      <c r="I28" s="4"/>
      <c r="J28" s="4"/>
      <c r="K28" s="4"/>
    </row>
    <row r="29" spans="2:11">
      <c r="B29" s="4"/>
      <c r="C29" s="4"/>
      <c r="D29" s="4"/>
      <c r="E29" s="4"/>
      <c r="F29" s="4"/>
      <c r="G29" s="4"/>
      <c r="H29" s="4"/>
      <c r="I29" s="4"/>
      <c r="J29" s="4"/>
      <c r="K29" s="4"/>
    </row>
    <row r="30" spans="2:11">
      <c r="B30" s="4"/>
      <c r="C30" s="4"/>
      <c r="D30" s="4"/>
      <c r="E30" s="4"/>
      <c r="F30" s="4"/>
      <c r="G30" s="4"/>
      <c r="H30" s="4"/>
      <c r="I30" s="4"/>
      <c r="J30" s="4"/>
      <c r="K30" s="4"/>
    </row>
    <row r="31" spans="2:11">
      <c r="B31" s="4"/>
      <c r="C31" s="4"/>
      <c r="D31" s="4"/>
      <c r="E31" s="4"/>
      <c r="F31" s="4"/>
      <c r="G31" s="4"/>
      <c r="H31" s="4"/>
      <c r="I31" s="4"/>
      <c r="J31" s="4"/>
      <c r="K31" s="4"/>
    </row>
    <row r="32" spans="2:11">
      <c r="B32" s="4"/>
      <c r="C32" s="4"/>
      <c r="D32" s="4"/>
      <c r="E32" s="4"/>
      <c r="F32" s="4"/>
      <c r="G32" s="4"/>
      <c r="H32" s="4"/>
      <c r="I32" s="4"/>
      <c r="J32" s="4"/>
      <c r="K32" s="4"/>
    </row>
    <row r="33" spans="2:11">
      <c r="B33" s="4"/>
      <c r="C33" s="4"/>
      <c r="D33" s="4"/>
      <c r="E33" s="4"/>
      <c r="F33" s="4"/>
      <c r="G33" s="4"/>
      <c r="H33" s="4"/>
      <c r="I33" s="4"/>
      <c r="J33" s="4"/>
      <c r="K33" s="4"/>
    </row>
    <row r="34" spans="2:11">
      <c r="B34" s="4"/>
      <c r="C34" s="4"/>
      <c r="D34" s="4"/>
      <c r="E34" s="4"/>
      <c r="F34" s="4"/>
      <c r="G34" s="4"/>
      <c r="H34" s="4"/>
      <c r="I34" s="4"/>
      <c r="J34" s="4"/>
      <c r="K34" s="4"/>
    </row>
    <row r="35" spans="2:11">
      <c r="B35" s="4"/>
      <c r="C35" s="4"/>
      <c r="D35" s="4"/>
      <c r="E35" s="4"/>
      <c r="F35" s="4"/>
      <c r="G35" s="4"/>
      <c r="H35" s="4"/>
      <c r="I35" s="4"/>
      <c r="J35" s="4"/>
      <c r="K35" s="4"/>
    </row>
    <row r="36" spans="2:11">
      <c r="B36" s="4"/>
      <c r="C36" s="4"/>
      <c r="D36" s="4"/>
      <c r="E36" s="4"/>
      <c r="F36" s="4"/>
      <c r="G36" s="4"/>
      <c r="H36" s="4"/>
      <c r="I36" s="4"/>
      <c r="J36" s="4"/>
      <c r="K36" s="4"/>
    </row>
    <row r="37" spans="2:11" s="31" customFormat="1" ht="28.2">
      <c r="B37" s="29" t="s">
        <v>1252</v>
      </c>
      <c r="C37" s="29"/>
      <c r="D37" s="29"/>
      <c r="E37" s="29"/>
      <c r="F37" s="29"/>
      <c r="G37" s="29"/>
      <c r="H37" s="29"/>
      <c r="I37" s="30"/>
      <c r="J37" s="30"/>
      <c r="K37" s="30"/>
    </row>
    <row r="38" spans="2:11" s="31" customFormat="1" ht="28.2">
      <c r="B38" s="29"/>
      <c r="C38" s="29"/>
      <c r="D38" s="29"/>
      <c r="E38" s="29"/>
      <c r="F38" s="29"/>
      <c r="G38" s="29"/>
      <c r="H38" s="29"/>
      <c r="I38" s="30"/>
      <c r="J38" s="30"/>
      <c r="K38" s="30"/>
    </row>
    <row r="39" spans="2:11" s="31" customFormat="1" ht="28.2">
      <c r="B39" s="29" t="s">
        <v>1776</v>
      </c>
      <c r="C39" s="29"/>
      <c r="D39" s="29"/>
      <c r="E39" s="29"/>
      <c r="F39" s="29"/>
      <c r="G39" s="29"/>
      <c r="H39" s="29"/>
      <c r="I39" s="30"/>
      <c r="J39" s="30"/>
      <c r="K39" s="30"/>
    </row>
    <row r="40" spans="2:11" ht="22.8">
      <c r="B40" s="2"/>
      <c r="C40" s="2"/>
      <c r="D40" s="2"/>
      <c r="E40" s="2"/>
      <c r="F40" s="2"/>
      <c r="G40" s="2"/>
      <c r="H40" s="2"/>
      <c r="I40" s="4"/>
      <c r="J40" s="4"/>
      <c r="K40" s="4"/>
    </row>
    <row r="41" spans="2:11" ht="22.8">
      <c r="B41" s="2"/>
      <c r="C41" s="2"/>
      <c r="D41" s="2"/>
      <c r="E41" s="2"/>
      <c r="F41" s="2"/>
      <c r="G41" s="2"/>
      <c r="H41" s="2"/>
      <c r="I41" s="4"/>
      <c r="J41" s="4"/>
      <c r="K41" s="4"/>
    </row>
    <row r="42" spans="2:11" ht="22.8">
      <c r="B42" s="2"/>
      <c r="C42" s="2"/>
      <c r="D42" s="2"/>
      <c r="E42" s="2"/>
      <c r="F42" s="2"/>
      <c r="G42" s="2"/>
      <c r="H42" s="2"/>
      <c r="I42" s="4"/>
      <c r="J42" s="4"/>
      <c r="K42" s="4"/>
    </row>
    <row r="43" spans="2:11" ht="22.8">
      <c r="B43" s="2"/>
      <c r="C43" s="2"/>
      <c r="D43" s="2"/>
      <c r="E43" s="2"/>
      <c r="F43" s="2"/>
      <c r="G43" s="2"/>
      <c r="H43" s="2"/>
      <c r="I43" s="4"/>
      <c r="J43" s="4"/>
      <c r="K43" s="4"/>
    </row>
    <row r="44" spans="2:11" ht="22.8">
      <c r="B44" s="2"/>
      <c r="C44" s="2"/>
      <c r="D44" s="2"/>
      <c r="E44" s="2"/>
      <c r="F44" s="2"/>
      <c r="G44" s="2"/>
      <c r="H44" s="2"/>
      <c r="I44" s="4"/>
      <c r="J44" s="4"/>
      <c r="K44" s="4"/>
    </row>
    <row r="45" spans="2:11" ht="22.8">
      <c r="B45" s="2"/>
      <c r="C45" s="2"/>
      <c r="D45" s="2"/>
      <c r="E45" s="2"/>
      <c r="F45" s="2"/>
      <c r="G45" s="2"/>
      <c r="H45" s="2"/>
      <c r="I45" s="4"/>
      <c r="J45" s="4"/>
      <c r="K45" s="4"/>
    </row>
    <row r="46" spans="2:11">
      <c r="B46" s="4"/>
      <c r="C46" s="4"/>
      <c r="D46" s="4"/>
      <c r="E46" s="4"/>
      <c r="F46" s="4"/>
      <c r="G46" s="4"/>
      <c r="H46" s="4"/>
      <c r="I46" s="4"/>
      <c r="J46" s="4"/>
      <c r="K46" s="4"/>
    </row>
    <row r="47" spans="2:11">
      <c r="B47" s="12" t="s">
        <v>1267</v>
      </c>
      <c r="C47" s="4"/>
      <c r="D47" s="4"/>
      <c r="E47" s="4"/>
      <c r="F47" s="4"/>
      <c r="G47" s="4"/>
      <c r="H47" s="4"/>
      <c r="I47" s="4"/>
      <c r="J47" s="4"/>
      <c r="K47" s="4"/>
    </row>
    <row r="48" spans="2:11" ht="22.8">
      <c r="B48" s="2" t="s">
        <v>363</v>
      </c>
      <c r="C48" s="2"/>
      <c r="D48" s="2"/>
      <c r="E48" s="2"/>
      <c r="F48" s="3"/>
      <c r="G48" s="3"/>
      <c r="H48" s="2"/>
      <c r="I48" s="4"/>
      <c r="J48" s="4"/>
      <c r="K48" s="4"/>
    </row>
    <row r="49" spans="2:11" ht="22.8">
      <c r="B49" s="2" t="s">
        <v>1246</v>
      </c>
      <c r="C49" s="2"/>
      <c r="D49" s="2"/>
      <c r="E49" s="2"/>
      <c r="F49" s="3"/>
      <c r="G49" s="3"/>
      <c r="H49" s="2"/>
      <c r="I49" s="4"/>
      <c r="J49" s="4"/>
      <c r="K49" s="4"/>
    </row>
    <row r="50" spans="2:11">
      <c r="B50" s="4"/>
      <c r="C50" s="5"/>
      <c r="D50" s="4"/>
      <c r="E50" s="4"/>
      <c r="F50" s="6"/>
      <c r="G50" s="4"/>
      <c r="H50" s="4"/>
      <c r="I50" s="4"/>
      <c r="J50" s="4"/>
      <c r="K50" s="4"/>
    </row>
    <row r="51" spans="2:11" ht="39.6">
      <c r="B51" s="7" t="s">
        <v>1247</v>
      </c>
      <c r="C51" s="8"/>
      <c r="D51" s="7"/>
      <c r="E51" s="7"/>
      <c r="F51" s="7"/>
      <c r="G51" s="7"/>
      <c r="H51" s="7"/>
      <c r="I51" s="4"/>
      <c r="J51" s="4"/>
      <c r="K51" s="4"/>
    </row>
    <row r="52" spans="2:11" ht="39.6">
      <c r="B52" s="7" t="s">
        <v>1248</v>
      </c>
      <c r="C52" s="7"/>
      <c r="D52" s="7"/>
      <c r="E52" s="7"/>
      <c r="F52" s="7"/>
      <c r="G52" s="7"/>
      <c r="H52" s="7"/>
      <c r="I52" s="4"/>
      <c r="J52" s="4"/>
      <c r="K52" s="4"/>
    </row>
    <row r="53" spans="2:11" ht="39.6">
      <c r="B53" s="7" t="s">
        <v>1249</v>
      </c>
      <c r="C53" s="8"/>
      <c r="D53" s="7"/>
      <c r="E53" s="7"/>
      <c r="F53" s="7"/>
      <c r="G53" s="7"/>
      <c r="H53" s="7"/>
      <c r="I53" s="4"/>
      <c r="J53" s="4"/>
      <c r="K53" s="4"/>
    </row>
    <row r="54" spans="2:11" ht="39.6">
      <c r="B54" s="7" t="s">
        <v>1250</v>
      </c>
      <c r="C54" s="7"/>
      <c r="D54" s="7"/>
      <c r="E54" s="7"/>
      <c r="F54" s="7"/>
      <c r="G54" s="7"/>
      <c r="H54" s="7"/>
      <c r="I54" s="4"/>
      <c r="J54" s="4"/>
      <c r="K54" s="4"/>
    </row>
    <row r="55" spans="2:11" ht="15.6">
      <c r="B55" s="23"/>
      <c r="C55" s="23"/>
      <c r="D55" s="23"/>
      <c r="E55" s="23"/>
      <c r="F55" s="23"/>
      <c r="G55" s="23"/>
      <c r="H55" s="23"/>
      <c r="I55" s="24"/>
      <c r="J55" s="24"/>
      <c r="K55" s="24"/>
    </row>
    <row r="56" spans="2:11" ht="30.6">
      <c r="B56" s="9" t="s">
        <v>1251</v>
      </c>
      <c r="C56" s="4"/>
      <c r="D56" s="4"/>
      <c r="E56" s="4"/>
      <c r="F56" s="4"/>
      <c r="G56" s="4"/>
      <c r="H56" s="4"/>
      <c r="I56" s="4"/>
      <c r="J56" s="4"/>
      <c r="K56" s="4"/>
    </row>
    <row r="57" spans="2:11" ht="30.6">
      <c r="B57" s="9"/>
      <c r="C57" s="4"/>
      <c r="D57" s="4"/>
      <c r="E57" s="4"/>
      <c r="F57" s="4"/>
      <c r="G57" s="4"/>
      <c r="H57" s="4"/>
      <c r="I57" s="4"/>
      <c r="J57" s="4"/>
      <c r="K57" s="4"/>
    </row>
    <row r="58" spans="2:11" ht="29.4" customHeight="1">
      <c r="B58" s="4"/>
      <c r="C58" s="1753" t="s">
        <v>2368</v>
      </c>
      <c r="D58" s="1754"/>
      <c r="E58" s="1754"/>
      <c r="F58" s="1754"/>
      <c r="G58" s="1754"/>
      <c r="H58" s="1754"/>
      <c r="I58" s="1754"/>
      <c r="J58" s="1754"/>
      <c r="K58" s="1754"/>
    </row>
    <row r="59" spans="2:11" ht="22.8">
      <c r="B59" s="4"/>
      <c r="C59" s="1514" t="s">
        <v>2363</v>
      </c>
      <c r="D59" s="11"/>
      <c r="E59" s="11"/>
      <c r="F59" s="11"/>
      <c r="G59" s="11"/>
      <c r="H59" s="4"/>
      <c r="I59" s="4"/>
      <c r="J59" s="4"/>
      <c r="K59" s="4"/>
    </row>
    <row r="60" spans="2:11">
      <c r="B60" s="4"/>
      <c r="C60" s="11"/>
      <c r="D60" s="11"/>
      <c r="E60" s="11"/>
      <c r="F60" s="11"/>
      <c r="G60" s="11"/>
      <c r="H60" s="4"/>
      <c r="I60" s="4"/>
      <c r="J60" s="4"/>
      <c r="K60" s="4"/>
    </row>
    <row r="61" spans="2:11">
      <c r="B61" s="4"/>
      <c r="C61" s="11"/>
      <c r="D61" s="11"/>
      <c r="E61" s="11"/>
      <c r="F61" s="11"/>
      <c r="G61" s="11"/>
      <c r="H61" s="4"/>
      <c r="I61" s="4"/>
      <c r="J61" s="4"/>
      <c r="K61" s="4"/>
    </row>
    <row r="62" spans="2:11">
      <c r="B62" s="4"/>
      <c r="C62" s="11"/>
      <c r="D62" s="11"/>
      <c r="E62" s="11"/>
      <c r="F62" s="11"/>
      <c r="G62" s="11"/>
      <c r="H62" s="4"/>
      <c r="I62" s="4"/>
      <c r="J62" s="4"/>
      <c r="K62" s="4"/>
    </row>
    <row r="63" spans="2:11">
      <c r="B63" s="4"/>
      <c r="C63" s="11"/>
      <c r="D63" s="11"/>
      <c r="E63" s="11"/>
      <c r="F63" s="11"/>
      <c r="G63" s="11"/>
      <c r="H63" s="4"/>
      <c r="I63" s="4"/>
      <c r="J63" s="4"/>
      <c r="K63" s="4"/>
    </row>
    <row r="64" spans="2:11" ht="60.6">
      <c r="B64" s="26" t="s">
        <v>47</v>
      </c>
      <c r="C64" s="4"/>
      <c r="D64" s="4"/>
      <c r="E64" s="4"/>
      <c r="F64" s="4"/>
      <c r="G64" s="4"/>
      <c r="H64" s="4"/>
      <c r="I64" s="4"/>
      <c r="J64" s="4"/>
      <c r="K64" s="4"/>
    </row>
    <row r="65" spans="2:11">
      <c r="B65" s="4"/>
      <c r="C65" s="4"/>
      <c r="D65" s="4"/>
      <c r="E65" s="4"/>
      <c r="F65" s="4"/>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row r="71" spans="2:11">
      <c r="B71" s="4"/>
      <c r="C71" s="4"/>
      <c r="D71" s="4"/>
      <c r="E71" s="4"/>
      <c r="F71" s="4"/>
      <c r="G71" s="4"/>
      <c r="H71" s="4"/>
      <c r="I71" s="4"/>
      <c r="J71" s="4"/>
      <c r="K71" s="4"/>
    </row>
    <row r="72" spans="2:11">
      <c r="B72" s="4"/>
      <c r="C72" s="4"/>
      <c r="D72" s="4"/>
      <c r="E72" s="4"/>
      <c r="F72" s="4"/>
      <c r="G72" s="4"/>
      <c r="H72" s="4"/>
      <c r="I72" s="4"/>
      <c r="J72" s="4"/>
      <c r="K72" s="4"/>
    </row>
    <row r="73" spans="2:11">
      <c r="B73" s="4"/>
      <c r="C73" s="4"/>
      <c r="D73" s="4"/>
      <c r="E73" s="4"/>
      <c r="F73" s="4"/>
      <c r="G73" s="4"/>
      <c r="H73" s="4"/>
      <c r="I73" s="4"/>
      <c r="J73" s="4"/>
      <c r="K73" s="4"/>
    </row>
    <row r="74" spans="2:11">
      <c r="B74" s="4"/>
      <c r="C74" s="4"/>
      <c r="D74" s="4"/>
      <c r="E74" s="4"/>
      <c r="F74" s="4"/>
      <c r="G74" s="4"/>
      <c r="H74" s="4"/>
      <c r="I74" s="4"/>
      <c r="J74" s="4"/>
      <c r="K74" s="4"/>
    </row>
    <row r="75" spans="2:11">
      <c r="B75" s="4"/>
      <c r="C75" s="4"/>
      <c r="D75" s="4"/>
      <c r="E75" s="4"/>
      <c r="F75" s="4"/>
      <c r="G75" s="4"/>
      <c r="H75" s="4"/>
      <c r="I75" s="4"/>
      <c r="J75" s="4"/>
      <c r="K75" s="4"/>
    </row>
    <row r="76" spans="2:11">
      <c r="B76" s="4"/>
      <c r="C76" s="4"/>
      <c r="D76" s="4"/>
      <c r="E76" s="4"/>
      <c r="F76" s="4"/>
      <c r="G76" s="4"/>
      <c r="H76" s="4"/>
      <c r="I76" s="4"/>
      <c r="J76" s="4"/>
      <c r="K76" s="4"/>
    </row>
    <row r="77" spans="2:11">
      <c r="B77" s="4"/>
      <c r="C77" s="4"/>
      <c r="D77" s="4"/>
      <c r="E77" s="4"/>
      <c r="F77" s="4"/>
      <c r="G77" s="4"/>
      <c r="H77" s="4"/>
      <c r="I77" s="4"/>
      <c r="J77" s="4"/>
      <c r="K77" s="4"/>
    </row>
    <row r="78" spans="2:11">
      <c r="B78" s="4"/>
      <c r="C78" s="4"/>
      <c r="D78" s="4"/>
      <c r="E78" s="4"/>
      <c r="F78" s="4"/>
      <c r="G78" s="4"/>
      <c r="H78" s="4"/>
      <c r="I78" s="4"/>
      <c r="J78" s="4"/>
      <c r="K78" s="4"/>
    </row>
    <row r="79" spans="2:11">
      <c r="B79" s="4"/>
      <c r="C79" s="4"/>
      <c r="D79" s="4"/>
      <c r="E79" s="4"/>
      <c r="F79" s="4"/>
      <c r="G79" s="4"/>
      <c r="H79" s="4"/>
      <c r="I79" s="4"/>
      <c r="J79" s="4"/>
      <c r="K79" s="4"/>
    </row>
    <row r="80" spans="2:11">
      <c r="B80" s="4"/>
      <c r="C80" s="4"/>
      <c r="D80" s="4"/>
      <c r="E80" s="4"/>
      <c r="F80" s="4"/>
      <c r="G80" s="4"/>
      <c r="H80" s="4"/>
      <c r="I80" s="4"/>
      <c r="J80" s="4"/>
      <c r="K80" s="4"/>
    </row>
    <row r="81" spans="2:11">
      <c r="B81" s="4"/>
      <c r="C81" s="4"/>
      <c r="D81" s="4"/>
      <c r="E81" s="4"/>
      <c r="F81" s="4"/>
      <c r="G81" s="4"/>
      <c r="H81" s="4"/>
      <c r="I81" s="4"/>
      <c r="J81" s="4"/>
      <c r="K81" s="4"/>
    </row>
    <row r="82" spans="2:11">
      <c r="B82" s="4"/>
      <c r="C82" s="4"/>
      <c r="D82" s="4"/>
      <c r="E82" s="4"/>
      <c r="F82" s="4"/>
      <c r="G82" s="4"/>
      <c r="H82" s="4"/>
      <c r="I82" s="4"/>
      <c r="J82" s="4"/>
      <c r="K82" s="4"/>
    </row>
    <row r="83" spans="2:11">
      <c r="B83" s="4"/>
      <c r="C83" s="4"/>
      <c r="D83" s="4"/>
      <c r="E83" s="4"/>
      <c r="F83" s="4"/>
      <c r="G83" s="4"/>
      <c r="H83" s="4"/>
      <c r="I83" s="4"/>
      <c r="J83" s="4"/>
      <c r="K83" s="4"/>
    </row>
    <row r="84" spans="2:11">
      <c r="B84" s="4"/>
      <c r="C84" s="4"/>
      <c r="D84" s="4"/>
      <c r="E84" s="4"/>
      <c r="F84" s="4"/>
      <c r="G84" s="4"/>
      <c r="H84" s="4"/>
      <c r="I84" s="4"/>
      <c r="J84" s="4"/>
      <c r="K84" s="4"/>
    </row>
    <row r="85" spans="2:11">
      <c r="B85" s="4"/>
      <c r="C85" s="4"/>
      <c r="D85" s="4"/>
      <c r="E85" s="4"/>
      <c r="F85" s="4"/>
      <c r="G85" s="4"/>
      <c r="H85" s="4"/>
      <c r="I85" s="4"/>
      <c r="J85" s="4"/>
      <c r="K85" s="4"/>
    </row>
    <row r="86" spans="2:11" s="31" customFormat="1" ht="28.2">
      <c r="B86" s="29" t="s">
        <v>1252</v>
      </c>
      <c r="C86" s="29"/>
      <c r="D86" s="29"/>
      <c r="E86" s="29"/>
      <c r="F86" s="29"/>
      <c r="G86" s="29"/>
      <c r="H86" s="29"/>
      <c r="I86" s="30"/>
      <c r="J86" s="30"/>
      <c r="K86" s="30"/>
    </row>
    <row r="87" spans="2:11" s="31" customFormat="1" ht="28.2">
      <c r="B87" s="29"/>
      <c r="C87" s="29"/>
      <c r="D87" s="29"/>
      <c r="E87" s="29"/>
      <c r="F87" s="29"/>
      <c r="G87" s="29"/>
      <c r="H87" s="29"/>
      <c r="I87" s="30"/>
      <c r="J87" s="30"/>
      <c r="K87" s="30"/>
    </row>
    <row r="88" spans="2:11" s="31" customFormat="1" ht="28.2">
      <c r="B88" s="29" t="s">
        <v>1776</v>
      </c>
      <c r="C88" s="29"/>
      <c r="D88" s="29"/>
      <c r="E88" s="29"/>
      <c r="F88" s="29"/>
      <c r="G88" s="29"/>
      <c r="H88" s="29"/>
      <c r="I88" s="30"/>
      <c r="J88" s="30"/>
      <c r="K88" s="30"/>
    </row>
    <row r="89" spans="2:11">
      <c r="B89" s="4"/>
      <c r="C89" s="4"/>
      <c r="D89" s="4"/>
      <c r="E89" s="4"/>
      <c r="F89" s="4"/>
      <c r="G89" s="4"/>
      <c r="H89" s="4"/>
      <c r="I89" s="4"/>
      <c r="J89" s="4"/>
      <c r="K89" s="4"/>
    </row>
    <row r="90" spans="2:11">
      <c r="B90" s="4"/>
      <c r="C90" s="4"/>
      <c r="D90" s="4"/>
      <c r="E90" s="4"/>
      <c r="F90" s="4"/>
      <c r="G90" s="4"/>
      <c r="H90" s="4"/>
      <c r="I90" s="4"/>
      <c r="J90" s="4"/>
      <c r="K90" s="4"/>
    </row>
    <row r="91" spans="2:11">
      <c r="B91" s="4"/>
      <c r="C91" s="4"/>
      <c r="D91" s="4"/>
      <c r="E91" s="4"/>
      <c r="F91" s="4"/>
      <c r="G91" s="4"/>
      <c r="H91" s="4"/>
      <c r="I91" s="4"/>
      <c r="J91" s="4"/>
      <c r="K91" s="4"/>
    </row>
    <row r="92" spans="2:11">
      <c r="B92" s="4"/>
      <c r="C92" s="4"/>
      <c r="D92" s="4"/>
      <c r="E92" s="4"/>
      <c r="F92" s="4"/>
      <c r="G92" s="4"/>
      <c r="H92" s="4"/>
      <c r="I92" s="4"/>
      <c r="J92" s="4"/>
      <c r="K92" s="4"/>
    </row>
    <row r="93" spans="2:11">
      <c r="B93" s="4"/>
      <c r="C93" s="4"/>
      <c r="D93" s="4"/>
      <c r="E93" s="4"/>
      <c r="F93" s="4"/>
      <c r="G93" s="4"/>
      <c r="H93" s="4"/>
      <c r="I93" s="4"/>
      <c r="J93" s="4"/>
      <c r="K93" s="4"/>
    </row>
    <row r="94" spans="2:11">
      <c r="B94" s="4"/>
      <c r="C94" s="4"/>
      <c r="D94" s="4"/>
      <c r="E94" s="4"/>
      <c r="F94" s="4"/>
      <c r="G94" s="4"/>
      <c r="H94" s="4"/>
      <c r="I94" s="4"/>
      <c r="J94" s="4"/>
      <c r="K94" s="4"/>
    </row>
    <row r="95" spans="2:11">
      <c r="B95" s="4"/>
      <c r="C95" s="4"/>
      <c r="D95" s="4"/>
      <c r="E95" s="4"/>
      <c r="F95" s="4"/>
      <c r="G95" s="4"/>
      <c r="H95" s="4"/>
      <c r="I95" s="4"/>
      <c r="J95" s="4"/>
      <c r="K95" s="4"/>
    </row>
    <row r="96" spans="2:11">
      <c r="B96" s="12" t="s">
        <v>1267</v>
      </c>
      <c r="C96" s="4"/>
      <c r="D96" s="4"/>
      <c r="E96" s="4"/>
      <c r="F96" s="4"/>
      <c r="G96" s="4"/>
      <c r="H96" s="4"/>
      <c r="I96" s="4"/>
      <c r="J96" s="4"/>
      <c r="K96" s="4"/>
    </row>
    <row r="97" spans="2:11" ht="22.8">
      <c r="B97" s="2" t="s">
        <v>363</v>
      </c>
      <c r="C97" s="2"/>
      <c r="D97" s="2"/>
      <c r="E97" s="2"/>
      <c r="F97" s="3"/>
      <c r="G97" s="3"/>
      <c r="H97" s="2"/>
      <c r="I97" s="4"/>
      <c r="J97" s="4"/>
      <c r="K97" s="4"/>
    </row>
    <row r="98" spans="2:11" ht="22.8">
      <c r="B98" s="2" t="s">
        <v>1246</v>
      </c>
      <c r="C98" s="2"/>
      <c r="D98" s="2"/>
      <c r="E98" s="2"/>
      <c r="F98" s="3"/>
      <c r="G98" s="3"/>
      <c r="H98" s="2"/>
      <c r="I98" s="4"/>
      <c r="J98" s="4"/>
      <c r="K98" s="4"/>
    </row>
    <row r="99" spans="2:11">
      <c r="B99" s="4"/>
      <c r="C99" s="5"/>
      <c r="D99" s="4"/>
      <c r="E99" s="4"/>
      <c r="F99" s="6"/>
      <c r="G99" s="4"/>
      <c r="H99" s="4"/>
      <c r="I99" s="4"/>
      <c r="J99" s="4"/>
      <c r="K99" s="4"/>
    </row>
    <row r="100" spans="2:11" ht="39.6">
      <c r="B100" s="7" t="s">
        <v>1247</v>
      </c>
      <c r="C100" s="8"/>
      <c r="D100" s="7"/>
      <c r="E100" s="7"/>
      <c r="F100" s="7"/>
      <c r="G100" s="7"/>
      <c r="H100" s="7"/>
      <c r="I100" s="4"/>
      <c r="J100" s="4"/>
      <c r="K100" s="4"/>
    </row>
    <row r="101" spans="2:11" ht="39.6">
      <c r="B101" s="7" t="s">
        <v>1248</v>
      </c>
      <c r="C101" s="7"/>
      <c r="D101" s="7"/>
      <c r="E101" s="7"/>
      <c r="F101" s="7"/>
      <c r="G101" s="7"/>
      <c r="H101" s="7"/>
      <c r="I101" s="4"/>
      <c r="J101" s="4"/>
      <c r="K101" s="4"/>
    </row>
    <row r="102" spans="2:11" ht="39.6">
      <c r="B102" s="7" t="s">
        <v>1249</v>
      </c>
      <c r="C102" s="8"/>
      <c r="D102" s="7"/>
      <c r="E102" s="7"/>
      <c r="F102" s="7"/>
      <c r="G102" s="7"/>
      <c r="H102" s="7"/>
      <c r="I102" s="4"/>
      <c r="J102" s="4"/>
      <c r="K102" s="4"/>
    </row>
    <row r="103" spans="2:11" ht="39.6">
      <c r="B103" s="7" t="s">
        <v>1250</v>
      </c>
      <c r="C103" s="7"/>
      <c r="D103" s="7"/>
      <c r="E103" s="7"/>
      <c r="F103" s="7"/>
      <c r="G103" s="7"/>
      <c r="H103" s="7"/>
      <c r="I103" s="4"/>
      <c r="J103" s="4"/>
      <c r="K103" s="4"/>
    </row>
    <row r="104" spans="2:11" ht="15.6">
      <c r="B104" s="23"/>
      <c r="C104" s="23"/>
      <c r="D104" s="23"/>
      <c r="E104" s="23"/>
      <c r="F104" s="23"/>
      <c r="G104" s="23"/>
      <c r="H104" s="23"/>
      <c r="I104" s="24"/>
      <c r="J104" s="24"/>
      <c r="K104" s="24"/>
    </row>
    <row r="105" spans="2:11" ht="30.6">
      <c r="B105" s="9" t="s">
        <v>1251</v>
      </c>
      <c r="C105" s="4"/>
      <c r="D105" s="4"/>
      <c r="E105" s="4"/>
      <c r="F105" s="4"/>
      <c r="G105" s="4"/>
      <c r="H105" s="4"/>
      <c r="I105" s="4"/>
      <c r="J105" s="4"/>
      <c r="K105" s="4"/>
    </row>
    <row r="106" spans="2:11" ht="25.2" thickBot="1">
      <c r="B106" s="4"/>
      <c r="C106" s="69" t="s">
        <v>2368</v>
      </c>
      <c r="D106" s="69"/>
      <c r="E106" s="10"/>
      <c r="F106" s="10"/>
      <c r="G106" s="10"/>
      <c r="H106" s="10"/>
      <c r="I106" s="10"/>
      <c r="J106" s="10"/>
      <c r="K106" s="4"/>
    </row>
    <row r="107" spans="2:11" ht="22.8">
      <c r="B107" s="4"/>
      <c r="C107" s="1514" t="s">
        <v>2363</v>
      </c>
      <c r="D107" s="11"/>
      <c r="E107" s="11"/>
      <c r="F107" s="11"/>
      <c r="G107" s="11"/>
      <c r="H107" s="4"/>
      <c r="I107" s="4"/>
      <c r="J107" s="4"/>
      <c r="K107" s="4"/>
    </row>
    <row r="108" spans="2:11" ht="60.6">
      <c r="B108" s="26" t="s">
        <v>48</v>
      </c>
      <c r="C108" s="4"/>
      <c r="D108" s="4"/>
      <c r="E108" s="4"/>
      <c r="F108" s="4"/>
      <c r="G108" s="4"/>
      <c r="H108" s="4"/>
      <c r="I108" s="4"/>
      <c r="J108" s="4"/>
      <c r="K108" s="4"/>
    </row>
    <row r="109" spans="2:11">
      <c r="B109" s="4"/>
      <c r="C109" s="4"/>
      <c r="D109" s="4"/>
      <c r="E109" s="4"/>
      <c r="F109" s="4"/>
      <c r="G109" s="4"/>
      <c r="H109" s="4"/>
      <c r="I109" s="4"/>
      <c r="J109" s="4"/>
      <c r="K109" s="4"/>
    </row>
    <row r="110" spans="2:11">
      <c r="B110" s="4"/>
      <c r="C110" s="4"/>
      <c r="D110" s="4"/>
      <c r="E110" s="4"/>
      <c r="F110" s="4"/>
      <c r="G110" s="4"/>
      <c r="H110" s="4"/>
      <c r="I110" s="4"/>
      <c r="J110" s="4"/>
      <c r="K110" s="4"/>
    </row>
    <row r="111" spans="2:11">
      <c r="B111" s="4"/>
      <c r="C111" s="4"/>
      <c r="D111" s="4"/>
      <c r="E111" s="4"/>
      <c r="F111" s="4"/>
      <c r="G111" s="4"/>
      <c r="H111" s="4"/>
      <c r="I111" s="4"/>
      <c r="J111" s="4"/>
      <c r="K111" s="4"/>
    </row>
    <row r="112" spans="2:11">
      <c r="B112" s="4"/>
      <c r="C112" s="4"/>
      <c r="D112" s="4"/>
      <c r="E112" s="4"/>
      <c r="F112" s="4"/>
      <c r="G112" s="4"/>
      <c r="H112" s="4"/>
      <c r="I112" s="4"/>
      <c r="J112" s="4"/>
      <c r="K112" s="4"/>
    </row>
    <row r="113" spans="2:11">
      <c r="B113" s="4"/>
      <c r="C113" s="4"/>
      <c r="D113" s="4"/>
      <c r="E113" s="4"/>
      <c r="F113" s="4"/>
      <c r="G113" s="4"/>
      <c r="H113" s="4"/>
      <c r="I113" s="4"/>
      <c r="J113" s="4"/>
      <c r="K113" s="4"/>
    </row>
    <row r="114" spans="2:11">
      <c r="B114" s="4"/>
      <c r="C114" s="4"/>
      <c r="D114" s="4"/>
      <c r="E114" s="4"/>
      <c r="F114" s="4"/>
      <c r="G114" s="4"/>
      <c r="H114" s="4"/>
      <c r="I114" s="4"/>
      <c r="J114" s="4"/>
      <c r="K114" s="4"/>
    </row>
    <row r="115" spans="2:11">
      <c r="B115" s="4"/>
      <c r="C115" s="4"/>
      <c r="D115" s="4"/>
      <c r="E115" s="4"/>
      <c r="F115" s="4"/>
      <c r="G115" s="4"/>
      <c r="H115" s="4"/>
      <c r="I115" s="4"/>
      <c r="J115" s="4"/>
      <c r="K115" s="4"/>
    </row>
    <row r="116" spans="2:11">
      <c r="B116" s="4"/>
      <c r="C116" s="4"/>
      <c r="D116" s="4"/>
      <c r="E116" s="4"/>
      <c r="F116" s="4"/>
      <c r="G116" s="4"/>
      <c r="H116" s="4"/>
      <c r="I116" s="4"/>
      <c r="J116" s="4"/>
      <c r="K116" s="4"/>
    </row>
    <row r="117" spans="2:11">
      <c r="B117" s="4"/>
      <c r="C117" s="4"/>
      <c r="D117" s="4"/>
      <c r="E117" s="4"/>
      <c r="F117" s="4"/>
      <c r="G117" s="4"/>
      <c r="H117" s="4"/>
      <c r="I117" s="4"/>
      <c r="J117" s="4"/>
      <c r="K117" s="4"/>
    </row>
    <row r="118" spans="2:11">
      <c r="B118" s="4"/>
      <c r="C118" s="4"/>
      <c r="D118" s="4"/>
      <c r="E118" s="4"/>
      <c r="F118" s="4"/>
      <c r="G118" s="4"/>
      <c r="H118" s="4"/>
      <c r="I118" s="4"/>
      <c r="J118" s="4"/>
      <c r="K118" s="4"/>
    </row>
    <row r="119" spans="2:11">
      <c r="B119" s="4"/>
      <c r="C119" s="4"/>
      <c r="D119" s="4"/>
      <c r="E119" s="4"/>
      <c r="F119" s="4"/>
      <c r="G119" s="4"/>
      <c r="H119" s="4"/>
      <c r="I119" s="4"/>
      <c r="J119" s="4"/>
      <c r="K119" s="4"/>
    </row>
    <row r="120" spans="2:11">
      <c r="B120" s="4"/>
      <c r="C120" s="4"/>
      <c r="D120" s="4"/>
      <c r="E120" s="4"/>
      <c r="F120" s="4"/>
      <c r="G120" s="4"/>
      <c r="H120" s="4"/>
      <c r="I120" s="4"/>
      <c r="J120" s="4"/>
      <c r="K120" s="4"/>
    </row>
    <row r="121" spans="2:11">
      <c r="B121" s="4"/>
      <c r="C121" s="4"/>
      <c r="D121" s="4"/>
      <c r="E121" s="4"/>
      <c r="F121" s="4"/>
      <c r="G121" s="4"/>
      <c r="H121" s="4"/>
      <c r="I121" s="4"/>
      <c r="J121" s="4"/>
      <c r="K121" s="4"/>
    </row>
    <row r="122" spans="2:11">
      <c r="B122" s="4"/>
      <c r="C122" s="4"/>
      <c r="D122" s="4"/>
      <c r="E122" s="4"/>
      <c r="F122" s="4"/>
      <c r="G122" s="4"/>
      <c r="H122" s="4"/>
      <c r="I122" s="4"/>
      <c r="J122" s="4"/>
      <c r="K122" s="4"/>
    </row>
    <row r="123" spans="2:11">
      <c r="B123" s="4"/>
      <c r="C123" s="4"/>
      <c r="D123" s="4"/>
      <c r="E123" s="4"/>
      <c r="F123" s="4"/>
      <c r="G123" s="4"/>
      <c r="H123" s="4"/>
      <c r="I123" s="4"/>
      <c r="J123" s="4"/>
      <c r="K123" s="4"/>
    </row>
    <row r="124" spans="2:11">
      <c r="B124" s="4"/>
      <c r="C124" s="4"/>
      <c r="D124" s="4"/>
      <c r="E124" s="4"/>
      <c r="F124" s="4"/>
      <c r="G124" s="4"/>
      <c r="H124" s="4"/>
      <c r="I124" s="4"/>
      <c r="J124" s="4"/>
      <c r="K124" s="4"/>
    </row>
    <row r="125" spans="2:11">
      <c r="B125" s="4"/>
      <c r="C125" s="4"/>
      <c r="D125" s="4"/>
      <c r="E125" s="4"/>
      <c r="F125" s="4"/>
      <c r="G125" s="4"/>
      <c r="H125" s="4"/>
      <c r="I125" s="4"/>
      <c r="J125" s="4"/>
      <c r="K125" s="4"/>
    </row>
    <row r="126" spans="2:11">
      <c r="B126" s="4"/>
      <c r="C126" s="4"/>
      <c r="D126" s="4"/>
      <c r="E126" s="4"/>
      <c r="F126" s="4"/>
      <c r="G126" s="4"/>
      <c r="H126" s="4"/>
      <c r="I126" s="4"/>
      <c r="J126" s="4"/>
      <c r="K126" s="4"/>
    </row>
    <row r="127" spans="2:11">
      <c r="B127" s="4"/>
      <c r="C127" s="4"/>
      <c r="D127" s="4"/>
      <c r="E127" s="4"/>
      <c r="F127" s="4"/>
      <c r="G127" s="4"/>
      <c r="H127" s="4"/>
      <c r="I127" s="4"/>
      <c r="J127" s="4"/>
      <c r="K127" s="4"/>
    </row>
    <row r="128" spans="2:11" ht="22.8">
      <c r="B128" s="2" t="s">
        <v>1252</v>
      </c>
      <c r="C128" s="2"/>
      <c r="D128" s="2"/>
      <c r="E128" s="2"/>
      <c r="F128" s="2"/>
      <c r="G128" s="2"/>
      <c r="H128" s="2"/>
      <c r="I128" s="4"/>
      <c r="J128" s="4"/>
      <c r="K128" s="4"/>
    </row>
    <row r="129" spans="2:11" ht="22.8">
      <c r="B129" s="2"/>
      <c r="C129" s="2"/>
      <c r="D129" s="2"/>
      <c r="E129" s="2"/>
      <c r="F129" s="2"/>
      <c r="G129" s="2"/>
      <c r="H129" s="2"/>
      <c r="I129" s="4"/>
      <c r="J129" s="4"/>
      <c r="K129" s="4"/>
    </row>
    <row r="130" spans="2:11" ht="22.8">
      <c r="B130" s="2" t="s">
        <v>1776</v>
      </c>
      <c r="C130" s="2"/>
      <c r="D130" s="2"/>
      <c r="E130" s="2"/>
      <c r="F130" s="2"/>
      <c r="G130" s="2"/>
      <c r="H130" s="2"/>
      <c r="I130" s="4"/>
      <c r="J130" s="4"/>
      <c r="K130" s="4"/>
    </row>
    <row r="131" spans="2:11">
      <c r="B131" s="4"/>
      <c r="C131" s="4"/>
      <c r="D131" s="4"/>
      <c r="E131" s="4"/>
      <c r="F131" s="4"/>
      <c r="G131" s="4"/>
      <c r="H131" s="4"/>
      <c r="I131" s="4"/>
      <c r="J131" s="4"/>
      <c r="K131" s="4"/>
    </row>
    <row r="132" spans="2:11">
      <c r="B132" s="12" t="s">
        <v>1267</v>
      </c>
      <c r="C132" s="4"/>
      <c r="D132" s="4"/>
      <c r="E132" s="4"/>
      <c r="F132" s="4"/>
      <c r="G132" s="4"/>
      <c r="H132" s="4"/>
      <c r="I132" s="4"/>
      <c r="J132" s="4"/>
      <c r="K132" s="4"/>
    </row>
    <row r="177" spans="5:5">
      <c r="E177" s="1"/>
    </row>
    <row r="179" spans="5:5">
      <c r="E179" s="1"/>
    </row>
    <row r="180" spans="5:5">
      <c r="E180" s="1"/>
    </row>
    <row r="181" spans="5:5">
      <c r="E181" s="1"/>
    </row>
    <row r="182" spans="5:5">
      <c r="E182" s="1"/>
    </row>
    <row r="183" spans="5:5">
      <c r="E183" s="1"/>
    </row>
    <row r="184" spans="5:5">
      <c r="E184" s="1"/>
    </row>
    <row r="185" spans="5:5">
      <c r="E185" s="1"/>
    </row>
    <row r="186" spans="5:5">
      <c r="E186" s="1"/>
    </row>
    <row r="261" spans="2:4">
      <c r="B261" s="1"/>
      <c r="C261" s="1"/>
      <c r="D261" s="1"/>
    </row>
    <row r="262" spans="2:4">
      <c r="B262" s="1"/>
      <c r="C262" s="1"/>
      <c r="D262" s="1"/>
    </row>
    <row r="263" spans="2:4">
      <c r="B263" s="1"/>
      <c r="C263" s="1"/>
      <c r="D263" s="1"/>
    </row>
    <row r="264" spans="2:4">
      <c r="B264" s="1"/>
      <c r="C264" s="1"/>
      <c r="D264" s="1"/>
    </row>
    <row r="265" spans="2:4">
      <c r="B265" s="1"/>
      <c r="C265" s="1"/>
      <c r="D265" s="1"/>
    </row>
    <row r="295" spans="2:3">
      <c r="B295" s="1"/>
      <c r="C295" s="1"/>
    </row>
  </sheetData>
  <mergeCells count="2">
    <mergeCell ref="C10:K10"/>
    <mergeCell ref="C58:K58"/>
  </mergeCells>
  <phoneticPr fontId="28" type="noConversion"/>
  <pageMargins left="0.5" right="0.25" top="0.75" bottom="0.25" header="0.5" footer="0.5"/>
  <pageSetup scale="70" orientation="portrait" r:id="rId1"/>
  <headerFooter alignWithMargins="0"/>
  <rowBreaks count="2" manualBreakCount="2">
    <brk id="47" max="16383" man="1"/>
    <brk id="96" max="16383" man="1"/>
  </rowBreaks>
  <drawing r:id="rId2"/>
</worksheet>
</file>

<file path=xl/worksheets/sheet10.xml><?xml version="1.0" encoding="utf-8"?>
<worksheet xmlns="http://schemas.openxmlformats.org/spreadsheetml/2006/main" xmlns:r="http://schemas.openxmlformats.org/officeDocument/2006/relationships">
  <sheetPr transitionEvaluation="1" transitionEntry="1" codeName="Sheet14"/>
  <dimension ref="A1:I262"/>
  <sheetViews>
    <sheetView view="pageBreakPreview" zoomScale="60" workbookViewId="0"/>
  </sheetViews>
  <sheetFormatPr defaultColWidth="10.88671875" defaultRowHeight="12"/>
  <cols>
    <col min="1" max="1" width="5" style="173" customWidth="1"/>
    <col min="2" max="2" width="28.88671875" style="173" customWidth="1"/>
    <col min="3" max="7" width="11.6640625" style="173" customWidth="1"/>
    <col min="8" max="8" width="10.44140625" style="173" customWidth="1"/>
    <col min="9" max="9" width="13" style="173" customWidth="1"/>
    <col min="10" max="16384" width="10.88671875" style="45"/>
  </cols>
  <sheetData>
    <row r="1" spans="1:9">
      <c r="A1" s="167" t="s">
        <v>57</v>
      </c>
      <c r="B1" s="167"/>
      <c r="C1" s="167"/>
      <c r="D1" s="167"/>
      <c r="F1" s="710"/>
      <c r="G1" s="503" t="s">
        <v>1171</v>
      </c>
      <c r="I1" s="167"/>
    </row>
    <row r="2" spans="1:9">
      <c r="A2" s="167" t="s">
        <v>452</v>
      </c>
      <c r="B2" s="167"/>
      <c r="C2" s="167"/>
      <c r="D2" s="167"/>
      <c r="E2" s="710"/>
      <c r="F2" s="710"/>
      <c r="G2" s="713" t="s">
        <v>457</v>
      </c>
      <c r="I2" s="167"/>
    </row>
    <row r="3" spans="1:9" ht="12" customHeight="1">
      <c r="A3" s="167" t="s">
        <v>2364</v>
      </c>
      <c r="B3" s="711"/>
      <c r="D3" s="1313"/>
      <c r="E3" s="1313"/>
      <c r="F3" s="1313"/>
      <c r="G3" s="503" t="s">
        <v>1349</v>
      </c>
      <c r="I3" s="167"/>
    </row>
    <row r="4" spans="1:9" ht="12" customHeight="1">
      <c r="A4" s="167" t="s">
        <v>2363</v>
      </c>
      <c r="B4" s="711"/>
      <c r="C4" s="1313"/>
      <c r="D4" s="1313"/>
      <c r="E4" s="1313"/>
      <c r="F4" s="1313"/>
      <c r="G4" s="503" t="s">
        <v>2546</v>
      </c>
      <c r="I4" s="167"/>
    </row>
    <row r="5" spans="1:9" ht="12" customHeight="1">
      <c r="A5" s="167" t="s">
        <v>1775</v>
      </c>
      <c r="B5" s="167"/>
      <c r="C5" s="1763" t="s">
        <v>1226</v>
      </c>
      <c r="D5" s="1763"/>
      <c r="E5" s="1763"/>
      <c r="F5" s="1763"/>
      <c r="G5" s="503"/>
      <c r="I5" s="167"/>
    </row>
    <row r="6" spans="1:9" ht="12" customHeight="1">
      <c r="A6" s="106" t="s">
        <v>1260</v>
      </c>
      <c r="B6" s="167"/>
      <c r="C6" s="1763"/>
      <c r="D6" s="1763"/>
      <c r="E6" s="1763"/>
      <c r="F6" s="1763"/>
      <c r="G6" s="503" t="s">
        <v>623</v>
      </c>
      <c r="I6" s="167"/>
    </row>
    <row r="7" spans="1:9" ht="12" customHeight="1" thickBot="1">
      <c r="A7" s="45"/>
      <c r="B7" s="1318"/>
      <c r="C7" s="1318"/>
      <c r="D7" s="1318"/>
      <c r="E7" s="1318"/>
      <c r="F7" s="1318"/>
      <c r="G7" s="45"/>
      <c r="I7" s="167"/>
    </row>
    <row r="8" spans="1:9" s="736" customFormat="1">
      <c r="A8" s="776"/>
      <c r="B8" s="775">
        <v>-1</v>
      </c>
      <c r="C8" s="775">
        <v>-2</v>
      </c>
      <c r="D8" s="775">
        <v>-3</v>
      </c>
      <c r="E8" s="775">
        <v>-4</v>
      </c>
      <c r="F8" s="775">
        <v>-5</v>
      </c>
      <c r="G8" s="775">
        <v>-6</v>
      </c>
      <c r="H8" s="775">
        <v>-7</v>
      </c>
      <c r="I8" s="775">
        <v>-8</v>
      </c>
    </row>
    <row r="9" spans="1:9">
      <c r="A9" s="172" t="s">
        <v>52</v>
      </c>
      <c r="B9" s="615" t="s">
        <v>543</v>
      </c>
      <c r="C9" s="172" t="s">
        <v>1309</v>
      </c>
      <c r="D9" s="172" t="s">
        <v>74</v>
      </c>
      <c r="E9" s="298" t="s">
        <v>1417</v>
      </c>
      <c r="F9" s="223" t="s">
        <v>710</v>
      </c>
      <c r="G9" s="223" t="s">
        <v>843</v>
      </c>
      <c r="H9" s="172" t="s">
        <v>941</v>
      </c>
      <c r="I9" s="223" t="s">
        <v>941</v>
      </c>
    </row>
    <row r="10" spans="1:9">
      <c r="A10" s="490" t="s">
        <v>707</v>
      </c>
      <c r="B10" s="490" t="s">
        <v>942</v>
      </c>
      <c r="C10" s="708" t="s">
        <v>1753</v>
      </c>
      <c r="D10" s="708" t="s">
        <v>1754</v>
      </c>
      <c r="E10" s="489" t="s">
        <v>1672</v>
      </c>
      <c r="F10" s="489" t="s">
        <v>436</v>
      </c>
      <c r="G10" s="597" t="s">
        <v>943</v>
      </c>
      <c r="H10" s="490" t="s">
        <v>944</v>
      </c>
      <c r="I10" s="489" t="s">
        <v>945</v>
      </c>
    </row>
    <row r="11" spans="1:9">
      <c r="A11" s="242">
        <v>1</v>
      </c>
      <c r="B11" s="167" t="s">
        <v>946</v>
      </c>
      <c r="C11" s="166"/>
      <c r="D11" s="166"/>
      <c r="E11" s="177"/>
      <c r="F11" s="174"/>
      <c r="G11" s="174"/>
      <c r="H11" s="498"/>
      <c r="I11" s="174"/>
    </row>
    <row r="12" spans="1:9">
      <c r="A12" s="242">
        <v>2</v>
      </c>
      <c r="B12" s="173" t="s">
        <v>546</v>
      </c>
      <c r="C12" s="269">
        <v>23346.34</v>
      </c>
      <c r="D12" s="269">
        <v>24674.560000000001</v>
      </c>
      <c r="E12" s="715">
        <v>23857</v>
      </c>
      <c r="F12" s="715"/>
      <c r="G12" s="715">
        <v>23857</v>
      </c>
      <c r="H12" s="498" t="s">
        <v>543</v>
      </c>
      <c r="I12" s="174" t="s">
        <v>543</v>
      </c>
    </row>
    <row r="13" spans="1:9">
      <c r="A13" s="242">
        <v>3</v>
      </c>
      <c r="B13" s="173" t="s">
        <v>547</v>
      </c>
      <c r="C13" s="166">
        <v>9.5299999999999994</v>
      </c>
      <c r="D13" s="166">
        <v>10.46</v>
      </c>
      <c r="E13" s="497">
        <v>10</v>
      </c>
      <c r="F13" s="174"/>
      <c r="G13" s="174">
        <v>10</v>
      </c>
      <c r="H13" s="498" t="s">
        <v>543</v>
      </c>
      <c r="I13" s="174" t="s">
        <v>543</v>
      </c>
    </row>
    <row r="14" spans="1:9">
      <c r="A14" s="242">
        <v>4</v>
      </c>
      <c r="B14" s="173" t="s">
        <v>548</v>
      </c>
      <c r="C14" s="166">
        <v>0</v>
      </c>
      <c r="D14" s="166">
        <v>0</v>
      </c>
      <c r="E14" s="497">
        <v>0</v>
      </c>
      <c r="F14" s="174"/>
      <c r="G14" s="174">
        <v>0</v>
      </c>
      <c r="H14" s="498" t="s">
        <v>543</v>
      </c>
      <c r="I14" s="174" t="s">
        <v>543</v>
      </c>
    </row>
    <row r="15" spans="1:9">
      <c r="A15" s="242">
        <v>5</v>
      </c>
      <c r="B15" s="167" t="s">
        <v>549</v>
      </c>
      <c r="C15" s="166"/>
      <c r="D15" s="166"/>
      <c r="E15" s="497"/>
      <c r="F15" s="174"/>
      <c r="G15" s="174"/>
      <c r="H15" s="498" t="s">
        <v>543</v>
      </c>
      <c r="I15" s="174" t="s">
        <v>543</v>
      </c>
    </row>
    <row r="16" spans="1:9">
      <c r="A16" s="242">
        <v>6</v>
      </c>
      <c r="B16" s="173" t="s">
        <v>550</v>
      </c>
      <c r="C16" s="166">
        <v>0</v>
      </c>
      <c r="D16" s="166">
        <v>0</v>
      </c>
      <c r="E16" s="497">
        <v>0</v>
      </c>
      <c r="F16" s="174"/>
      <c r="G16" s="174">
        <v>0</v>
      </c>
      <c r="H16" s="498" t="s">
        <v>543</v>
      </c>
      <c r="I16" s="174" t="s">
        <v>543</v>
      </c>
    </row>
    <row r="17" spans="1:9">
      <c r="A17" s="242">
        <v>7</v>
      </c>
      <c r="B17" s="173" t="s">
        <v>551</v>
      </c>
      <c r="C17" s="166">
        <v>778.55</v>
      </c>
      <c r="D17" s="166">
        <v>984.84</v>
      </c>
      <c r="E17" s="497">
        <v>881</v>
      </c>
      <c r="F17" s="174"/>
      <c r="G17" s="174">
        <v>881</v>
      </c>
      <c r="H17" s="498" t="s">
        <v>543</v>
      </c>
      <c r="I17" s="174" t="s">
        <v>543</v>
      </c>
    </row>
    <row r="18" spans="1:9">
      <c r="A18" s="242">
        <v>8</v>
      </c>
      <c r="B18" s="470" t="s">
        <v>355</v>
      </c>
      <c r="C18" s="166">
        <v>142.31</v>
      </c>
      <c r="D18" s="166">
        <v>164.51</v>
      </c>
      <c r="E18" s="497">
        <v>153</v>
      </c>
      <c r="F18" s="174"/>
      <c r="G18" s="174">
        <v>153</v>
      </c>
      <c r="H18" s="498"/>
      <c r="I18" s="174" t="s">
        <v>543</v>
      </c>
    </row>
    <row r="19" spans="1:9">
      <c r="A19" s="242">
        <v>9</v>
      </c>
      <c r="B19" s="173" t="s">
        <v>552</v>
      </c>
      <c r="C19" s="166">
        <v>5347.28</v>
      </c>
      <c r="D19" s="166">
        <v>6141.2</v>
      </c>
      <c r="E19" s="497">
        <v>5744</v>
      </c>
      <c r="F19" s="174">
        <v>-119777.5</v>
      </c>
      <c r="G19" s="174">
        <v>-114033.5</v>
      </c>
      <c r="H19" s="498" t="s">
        <v>543</v>
      </c>
      <c r="I19" s="174" t="s">
        <v>543</v>
      </c>
    </row>
    <row r="20" spans="1:9">
      <c r="A20" s="242">
        <v>10</v>
      </c>
      <c r="B20" s="173" t="s">
        <v>553</v>
      </c>
      <c r="C20" s="166">
        <v>515235.44999999995</v>
      </c>
      <c r="D20" s="166">
        <v>543054.46</v>
      </c>
      <c r="E20" s="497">
        <v>529121</v>
      </c>
      <c r="F20" s="174"/>
      <c r="G20" s="174">
        <v>529121</v>
      </c>
      <c r="H20" s="498" t="s">
        <v>543</v>
      </c>
      <c r="I20" s="174" t="s">
        <v>543</v>
      </c>
    </row>
    <row r="21" spans="1:9">
      <c r="A21" s="242">
        <v>11</v>
      </c>
      <c r="B21" s="173" t="s">
        <v>554</v>
      </c>
      <c r="C21" s="166">
        <v>0</v>
      </c>
      <c r="D21" s="166">
        <v>0</v>
      </c>
      <c r="E21" s="497">
        <v>0</v>
      </c>
      <c r="F21" s="174"/>
      <c r="G21" s="174">
        <v>0</v>
      </c>
      <c r="H21" s="498" t="s">
        <v>543</v>
      </c>
      <c r="I21" s="174" t="s">
        <v>543</v>
      </c>
    </row>
    <row r="22" spans="1:9">
      <c r="A22" s="242">
        <v>12</v>
      </c>
      <c r="B22" s="173" t="s">
        <v>1064</v>
      </c>
      <c r="C22" s="166">
        <v>32425.84</v>
      </c>
      <c r="D22" s="166">
        <v>34531.86</v>
      </c>
      <c r="E22" s="497">
        <v>33479</v>
      </c>
      <c r="F22" s="174"/>
      <c r="G22" s="174">
        <v>33479</v>
      </c>
      <c r="H22" s="498" t="s">
        <v>543</v>
      </c>
      <c r="I22" s="174" t="s">
        <v>543</v>
      </c>
    </row>
    <row r="23" spans="1:9">
      <c r="A23" s="242">
        <v>13</v>
      </c>
      <c r="B23" s="173" t="s">
        <v>1065</v>
      </c>
      <c r="C23" s="166">
        <v>630.35</v>
      </c>
      <c r="D23" s="166">
        <v>805.55</v>
      </c>
      <c r="E23" s="497">
        <v>718</v>
      </c>
      <c r="F23" s="174"/>
      <c r="G23" s="174">
        <v>718</v>
      </c>
      <c r="H23" s="498" t="s">
        <v>543</v>
      </c>
      <c r="I23" s="174" t="s">
        <v>543</v>
      </c>
    </row>
    <row r="24" spans="1:9">
      <c r="A24" s="242">
        <v>14</v>
      </c>
      <c r="B24" s="173" t="s">
        <v>1066</v>
      </c>
      <c r="C24" s="166">
        <v>0</v>
      </c>
      <c r="D24" s="166">
        <v>0</v>
      </c>
      <c r="E24" s="497">
        <v>0</v>
      </c>
      <c r="F24" s="174"/>
      <c r="G24" s="174">
        <v>0</v>
      </c>
      <c r="H24" s="498" t="s">
        <v>543</v>
      </c>
      <c r="I24" s="174" t="s">
        <v>543</v>
      </c>
    </row>
    <row r="25" spans="1:9">
      <c r="A25" s="242">
        <v>15</v>
      </c>
      <c r="B25" s="173" t="s">
        <v>1067</v>
      </c>
      <c r="C25" s="166">
        <v>0</v>
      </c>
      <c r="D25" s="166">
        <v>0</v>
      </c>
      <c r="E25" s="497">
        <v>0</v>
      </c>
      <c r="F25" s="174"/>
      <c r="G25" s="174">
        <v>0</v>
      </c>
      <c r="H25" s="498"/>
      <c r="I25" s="174" t="s">
        <v>543</v>
      </c>
    </row>
    <row r="26" spans="1:9">
      <c r="A26" s="242">
        <v>16</v>
      </c>
      <c r="B26" s="167" t="s">
        <v>1068</v>
      </c>
      <c r="C26" s="166"/>
      <c r="D26" s="166"/>
      <c r="E26" s="497"/>
      <c r="F26" s="174"/>
      <c r="G26" s="174"/>
      <c r="H26" s="498"/>
      <c r="I26" s="174" t="s">
        <v>543</v>
      </c>
    </row>
    <row r="27" spans="1:9">
      <c r="A27" s="242">
        <v>17</v>
      </c>
      <c r="B27" s="173" t="s">
        <v>1069</v>
      </c>
      <c r="C27" s="166">
        <v>0</v>
      </c>
      <c r="D27" s="166">
        <v>0</v>
      </c>
      <c r="E27" s="497">
        <v>0</v>
      </c>
      <c r="F27" s="174"/>
      <c r="G27" s="174">
        <v>0</v>
      </c>
      <c r="H27" s="498"/>
      <c r="I27" s="174" t="s">
        <v>543</v>
      </c>
    </row>
    <row r="28" spans="1:9">
      <c r="A28" s="242">
        <v>18</v>
      </c>
      <c r="B28" s="173" t="s">
        <v>1070</v>
      </c>
      <c r="C28" s="166">
        <v>385091.76</v>
      </c>
      <c r="D28" s="166">
        <v>403304.29</v>
      </c>
      <c r="E28" s="497">
        <v>392040</v>
      </c>
      <c r="F28" s="174"/>
      <c r="G28" s="174">
        <v>392040</v>
      </c>
      <c r="H28" s="498"/>
      <c r="I28" s="174" t="s">
        <v>543</v>
      </c>
    </row>
    <row r="29" spans="1:9">
      <c r="A29" s="242">
        <v>19</v>
      </c>
      <c r="B29" s="173" t="s">
        <v>1071</v>
      </c>
      <c r="C29" s="166">
        <v>3344.74</v>
      </c>
      <c r="D29" s="166">
        <v>3535.9</v>
      </c>
      <c r="E29" s="497">
        <v>3440</v>
      </c>
      <c r="F29" s="174"/>
      <c r="G29" s="174">
        <v>3440</v>
      </c>
      <c r="H29" s="498"/>
      <c r="I29" s="174" t="s">
        <v>543</v>
      </c>
    </row>
    <row r="30" spans="1:9">
      <c r="A30" s="242">
        <v>20</v>
      </c>
      <c r="B30" s="173" t="s">
        <v>1072</v>
      </c>
      <c r="C30" s="166">
        <v>-49888.08</v>
      </c>
      <c r="D30" s="166">
        <v>-50129.72</v>
      </c>
      <c r="E30" s="497">
        <v>-50045</v>
      </c>
      <c r="F30" s="174"/>
      <c r="G30" s="174">
        <v>-50045</v>
      </c>
      <c r="H30" s="498"/>
      <c r="I30" s="174" t="s">
        <v>543</v>
      </c>
    </row>
    <row r="31" spans="1:9">
      <c r="A31" s="242">
        <v>21</v>
      </c>
      <c r="B31" s="173" t="s">
        <v>1073</v>
      </c>
      <c r="C31" s="166">
        <v>-4376.53</v>
      </c>
      <c r="D31" s="166">
        <v>-4244.41</v>
      </c>
      <c r="E31" s="497">
        <v>-4310</v>
      </c>
      <c r="F31" s="174"/>
      <c r="G31" s="174">
        <v>-4310</v>
      </c>
      <c r="H31" s="498"/>
      <c r="I31" s="174" t="s">
        <v>543</v>
      </c>
    </row>
    <row r="32" spans="1:9">
      <c r="A32" s="242">
        <v>22</v>
      </c>
      <c r="B32" s="167" t="s">
        <v>889</v>
      </c>
      <c r="C32" s="166"/>
      <c r="D32" s="166"/>
      <c r="E32" s="497"/>
      <c r="F32" s="174"/>
      <c r="G32" s="174"/>
      <c r="H32" s="498"/>
      <c r="I32" s="174" t="s">
        <v>543</v>
      </c>
    </row>
    <row r="33" spans="1:9">
      <c r="A33" s="242">
        <v>23</v>
      </c>
      <c r="B33" s="173" t="s">
        <v>767</v>
      </c>
      <c r="C33" s="166">
        <v>0</v>
      </c>
      <c r="D33" s="166">
        <v>0</v>
      </c>
      <c r="E33" s="497">
        <v>0</v>
      </c>
      <c r="F33" s="174"/>
      <c r="G33" s="174">
        <v>0</v>
      </c>
      <c r="H33" s="498"/>
      <c r="I33" s="174" t="s">
        <v>543</v>
      </c>
    </row>
    <row r="34" spans="1:9">
      <c r="A34" s="242">
        <v>24</v>
      </c>
      <c r="B34" s="173" t="s">
        <v>1400</v>
      </c>
      <c r="C34" s="166">
        <v>-252224.46</v>
      </c>
      <c r="D34" s="166">
        <v>-211303.6</v>
      </c>
      <c r="E34" s="497">
        <v>-231779</v>
      </c>
      <c r="F34" s="174">
        <v>-1305654</v>
      </c>
      <c r="G34" s="174">
        <v>-1537433</v>
      </c>
      <c r="H34" s="498"/>
      <c r="I34" s="174" t="s">
        <v>543</v>
      </c>
    </row>
    <row r="35" spans="1:9">
      <c r="A35" s="242">
        <v>25</v>
      </c>
      <c r="B35" s="470" t="s">
        <v>1472</v>
      </c>
      <c r="C35" s="166">
        <v>0</v>
      </c>
      <c r="D35" s="166">
        <v>0</v>
      </c>
      <c r="E35" s="497">
        <v>0</v>
      </c>
      <c r="F35" s="174"/>
      <c r="G35" s="174">
        <v>0</v>
      </c>
      <c r="H35" s="498"/>
      <c r="I35" s="174" t="s">
        <v>543</v>
      </c>
    </row>
    <row r="36" spans="1:9">
      <c r="A36" s="242">
        <v>26</v>
      </c>
      <c r="B36" s="173" t="s">
        <v>1401</v>
      </c>
      <c r="C36" s="166">
        <v>406079.1</v>
      </c>
      <c r="D36" s="166">
        <v>441224.80000000005</v>
      </c>
      <c r="E36" s="497">
        <v>422905</v>
      </c>
      <c r="F36" s="174">
        <v>-491348</v>
      </c>
      <c r="G36" s="174">
        <v>-68443</v>
      </c>
      <c r="H36" s="498"/>
      <c r="I36" s="174" t="s">
        <v>543</v>
      </c>
    </row>
    <row r="37" spans="1:9">
      <c r="A37" s="242">
        <v>27</v>
      </c>
      <c r="B37" s="173" t="s">
        <v>1402</v>
      </c>
      <c r="C37" s="166">
        <v>-9899.7099999999991</v>
      </c>
      <c r="D37" s="166">
        <v>-9436.0499999999993</v>
      </c>
      <c r="E37" s="497">
        <v>-9669</v>
      </c>
      <c r="F37" s="174">
        <v>-17134</v>
      </c>
      <c r="G37" s="174">
        <v>-26803</v>
      </c>
      <c r="H37" s="498"/>
      <c r="I37" s="174" t="s">
        <v>543</v>
      </c>
    </row>
    <row r="38" spans="1:9">
      <c r="A38" s="242">
        <v>28</v>
      </c>
      <c r="B38" s="173" t="s">
        <v>1403</v>
      </c>
      <c r="C38" s="166">
        <v>0</v>
      </c>
      <c r="D38" s="166">
        <v>32.520000000000003</v>
      </c>
      <c r="E38" s="497">
        <v>5</v>
      </c>
      <c r="F38" s="174">
        <v>-900</v>
      </c>
      <c r="G38" s="174">
        <v>-895</v>
      </c>
      <c r="H38" s="498" t="s">
        <v>543</v>
      </c>
      <c r="I38" s="174" t="s">
        <v>543</v>
      </c>
    </row>
    <row r="39" spans="1:9">
      <c r="A39" s="242">
        <v>29</v>
      </c>
      <c r="B39" s="173" t="s">
        <v>1319</v>
      </c>
      <c r="C39" s="166">
        <v>3098.86</v>
      </c>
      <c r="D39" s="166">
        <v>3593.86</v>
      </c>
      <c r="E39" s="497">
        <v>3346</v>
      </c>
      <c r="F39" s="174">
        <v>-8909</v>
      </c>
      <c r="G39" s="174">
        <v>-5563</v>
      </c>
      <c r="H39" s="498" t="s">
        <v>543</v>
      </c>
      <c r="I39" s="174" t="s">
        <v>543</v>
      </c>
    </row>
    <row r="40" spans="1:9">
      <c r="A40" s="242">
        <v>30</v>
      </c>
      <c r="B40" s="167" t="s">
        <v>1209</v>
      </c>
      <c r="C40" s="166"/>
      <c r="D40" s="166"/>
      <c r="E40" s="497"/>
      <c r="F40" s="174"/>
      <c r="G40" s="174"/>
      <c r="H40" s="498"/>
      <c r="I40" s="174" t="s">
        <v>543</v>
      </c>
    </row>
    <row r="41" spans="1:9">
      <c r="A41" s="242">
        <v>31</v>
      </c>
      <c r="B41" s="470" t="s">
        <v>1999</v>
      </c>
      <c r="C41" s="166">
        <v>0</v>
      </c>
      <c r="D41" s="166">
        <v>0</v>
      </c>
      <c r="E41" s="497">
        <v>0</v>
      </c>
      <c r="F41" s="174"/>
      <c r="G41" s="174">
        <v>0</v>
      </c>
      <c r="H41" s="498"/>
      <c r="I41" s="174" t="s">
        <v>543</v>
      </c>
    </row>
    <row r="42" spans="1:9">
      <c r="A42" s="242">
        <v>32</v>
      </c>
      <c r="B42" s="470" t="s">
        <v>1715</v>
      </c>
      <c r="C42" s="166">
        <v>0</v>
      </c>
      <c r="D42" s="166">
        <v>0</v>
      </c>
      <c r="E42" s="497">
        <v>0</v>
      </c>
      <c r="F42" s="174"/>
      <c r="G42" s="174">
        <v>0</v>
      </c>
      <c r="H42" s="498"/>
      <c r="I42" s="174" t="s">
        <v>543</v>
      </c>
    </row>
    <row r="43" spans="1:9">
      <c r="A43" s="242">
        <v>33</v>
      </c>
      <c r="B43" s="470" t="s">
        <v>1719</v>
      </c>
      <c r="C43" s="166">
        <v>0</v>
      </c>
      <c r="D43" s="166">
        <v>0</v>
      </c>
      <c r="E43" s="497">
        <v>0</v>
      </c>
      <c r="F43" s="174"/>
      <c r="G43" s="174">
        <v>0</v>
      </c>
      <c r="H43" s="498"/>
      <c r="I43" s="174" t="s">
        <v>543</v>
      </c>
    </row>
    <row r="44" spans="1:9">
      <c r="A44" s="242">
        <v>34</v>
      </c>
      <c r="B44" s="282" t="s">
        <v>358</v>
      </c>
      <c r="C44" s="166">
        <v>470.07</v>
      </c>
      <c r="D44" s="166">
        <v>774.6</v>
      </c>
      <c r="E44" s="497">
        <v>622</v>
      </c>
      <c r="F44" s="174"/>
      <c r="G44" s="174">
        <v>622</v>
      </c>
      <c r="H44" s="498"/>
      <c r="I44" s="174" t="s">
        <v>543</v>
      </c>
    </row>
    <row r="45" spans="1:9">
      <c r="A45" s="242">
        <v>35</v>
      </c>
      <c r="B45" s="282" t="s">
        <v>1673</v>
      </c>
      <c r="C45" s="166">
        <v>24.76</v>
      </c>
      <c r="D45" s="166">
        <v>33.880000000000003</v>
      </c>
      <c r="E45" s="497">
        <v>29</v>
      </c>
      <c r="F45" s="174"/>
      <c r="G45" s="174">
        <v>29</v>
      </c>
      <c r="H45" s="498"/>
      <c r="I45" s="174" t="s">
        <v>543</v>
      </c>
    </row>
    <row r="46" spans="1:9">
      <c r="A46" s="242">
        <v>36</v>
      </c>
      <c r="B46" s="282" t="s">
        <v>357</v>
      </c>
      <c r="C46" s="166">
        <v>0</v>
      </c>
      <c r="D46" s="166">
        <v>0</v>
      </c>
      <c r="E46" s="497">
        <v>0</v>
      </c>
      <c r="F46" s="174"/>
      <c r="G46" s="174">
        <v>0</v>
      </c>
      <c r="H46" s="498"/>
      <c r="I46" s="174" t="s">
        <v>543</v>
      </c>
    </row>
    <row r="47" spans="1:9">
      <c r="A47" s="242">
        <v>37</v>
      </c>
      <c r="B47" s="282" t="s">
        <v>154</v>
      </c>
      <c r="C47" s="166">
        <v>0</v>
      </c>
      <c r="D47" s="166">
        <v>0</v>
      </c>
      <c r="E47" s="497">
        <v>0</v>
      </c>
      <c r="F47" s="174"/>
      <c r="G47" s="174">
        <v>0</v>
      </c>
      <c r="H47" s="498"/>
      <c r="I47" s="174" t="s">
        <v>543</v>
      </c>
    </row>
    <row r="48" spans="1:9">
      <c r="A48" s="242">
        <v>38</v>
      </c>
      <c r="B48" s="282" t="s">
        <v>155</v>
      </c>
      <c r="C48" s="166">
        <v>0</v>
      </c>
      <c r="D48" s="166">
        <v>0</v>
      </c>
      <c r="E48" s="497">
        <v>0</v>
      </c>
      <c r="F48" s="174"/>
      <c r="G48" s="174">
        <v>0</v>
      </c>
      <c r="H48" s="498"/>
      <c r="I48" s="174" t="s">
        <v>543</v>
      </c>
    </row>
    <row r="49" spans="1:9">
      <c r="A49" s="242">
        <v>39</v>
      </c>
      <c r="B49" s="167" t="s">
        <v>1134</v>
      </c>
      <c r="C49" s="166"/>
      <c r="D49" s="166"/>
      <c r="E49" s="497"/>
      <c r="F49" s="174"/>
      <c r="G49" s="174"/>
      <c r="H49" s="498" t="s">
        <v>543</v>
      </c>
      <c r="I49" s="174" t="s">
        <v>543</v>
      </c>
    </row>
    <row r="50" spans="1:9">
      <c r="A50" s="242">
        <v>40</v>
      </c>
      <c r="B50" s="282" t="s">
        <v>728</v>
      </c>
      <c r="C50" s="166">
        <v>0</v>
      </c>
      <c r="D50" s="166">
        <v>0</v>
      </c>
      <c r="E50" s="497">
        <v>0</v>
      </c>
      <c r="F50" s="174"/>
      <c r="G50" s="174">
        <v>0</v>
      </c>
      <c r="H50" s="498" t="s">
        <v>543</v>
      </c>
      <c r="I50" s="174" t="s">
        <v>543</v>
      </c>
    </row>
    <row r="51" spans="1:9">
      <c r="A51" s="242">
        <v>41</v>
      </c>
      <c r="B51" s="282" t="s">
        <v>729</v>
      </c>
      <c r="C51" s="166">
        <v>902083.16</v>
      </c>
      <c r="D51" s="166">
        <v>888753.52999999991</v>
      </c>
      <c r="E51" s="497">
        <v>895019</v>
      </c>
      <c r="F51" s="166"/>
      <c r="G51" s="166">
        <v>895019</v>
      </c>
      <c r="H51" s="498" t="s">
        <v>543</v>
      </c>
      <c r="I51" s="174" t="s">
        <v>543</v>
      </c>
    </row>
    <row r="52" spans="1:9">
      <c r="A52" s="242">
        <v>42</v>
      </c>
      <c r="B52" s="282" t="s">
        <v>730</v>
      </c>
      <c r="C52" s="166">
        <v>189674.02000000002</v>
      </c>
      <c r="D52" s="166">
        <v>205449.40000000002</v>
      </c>
      <c r="E52" s="497">
        <v>198085</v>
      </c>
      <c r="F52" s="166">
        <v>-19440.5</v>
      </c>
      <c r="G52" s="174">
        <v>178644.5</v>
      </c>
      <c r="H52" s="498" t="s">
        <v>543</v>
      </c>
      <c r="I52" s="174" t="s">
        <v>543</v>
      </c>
    </row>
    <row r="53" spans="1:9">
      <c r="A53" s="242">
        <v>43</v>
      </c>
      <c r="B53" s="282" t="s">
        <v>731</v>
      </c>
      <c r="C53" s="166">
        <v>63048.05</v>
      </c>
      <c r="D53" s="166">
        <v>61952.05</v>
      </c>
      <c r="E53" s="497">
        <v>63429</v>
      </c>
      <c r="F53" s="166">
        <v>-10379.5</v>
      </c>
      <c r="G53" s="174">
        <v>53049.5</v>
      </c>
      <c r="H53" s="498" t="s">
        <v>543</v>
      </c>
      <c r="I53" s="174" t="s">
        <v>543</v>
      </c>
    </row>
    <row r="54" spans="1:9">
      <c r="A54" s="242">
        <v>44</v>
      </c>
      <c r="B54" s="282" t="s">
        <v>733</v>
      </c>
      <c r="C54" s="166">
        <v>18435.21</v>
      </c>
      <c r="D54" s="166">
        <v>19482.13</v>
      </c>
      <c r="E54" s="497">
        <v>18972</v>
      </c>
      <c r="F54" s="174"/>
      <c r="G54" s="174">
        <v>18972</v>
      </c>
      <c r="H54" s="498" t="s">
        <v>543</v>
      </c>
      <c r="I54" s="174" t="s">
        <v>543</v>
      </c>
    </row>
    <row r="55" spans="1:9">
      <c r="A55" s="242">
        <v>45</v>
      </c>
      <c r="B55" s="759" t="s">
        <v>734</v>
      </c>
      <c r="C55" s="166">
        <v>3167.96</v>
      </c>
      <c r="D55" s="166">
        <v>3376.4</v>
      </c>
      <c r="E55" s="497">
        <v>3272</v>
      </c>
      <c r="F55" s="174"/>
      <c r="G55" s="174">
        <v>3272</v>
      </c>
      <c r="H55" s="498" t="s">
        <v>543</v>
      </c>
      <c r="I55" s="174" t="s">
        <v>543</v>
      </c>
    </row>
    <row r="56" spans="1:9">
      <c r="A56" s="242">
        <v>46</v>
      </c>
      <c r="B56" s="282" t="s">
        <v>735</v>
      </c>
      <c r="C56" s="166">
        <v>372.64</v>
      </c>
      <c r="D56" s="166">
        <v>504.16</v>
      </c>
      <c r="E56" s="497">
        <v>438</v>
      </c>
      <c r="F56" s="174"/>
      <c r="G56" s="174">
        <v>438</v>
      </c>
      <c r="H56" s="498"/>
      <c r="I56" s="174" t="s">
        <v>543</v>
      </c>
    </row>
    <row r="57" spans="1:9">
      <c r="A57" s="242">
        <v>47</v>
      </c>
      <c r="B57" s="282" t="s">
        <v>736</v>
      </c>
      <c r="C57" s="166">
        <v>11437.32</v>
      </c>
      <c r="D57" s="166">
        <v>12105.45</v>
      </c>
      <c r="E57" s="497">
        <v>11776</v>
      </c>
      <c r="F57" s="174"/>
      <c r="G57" s="174">
        <v>11776</v>
      </c>
      <c r="H57" s="498" t="s">
        <v>543</v>
      </c>
      <c r="I57" s="174" t="s">
        <v>543</v>
      </c>
    </row>
    <row r="58" spans="1:9">
      <c r="A58" s="242">
        <v>48</v>
      </c>
      <c r="B58" s="282" t="s">
        <v>737</v>
      </c>
      <c r="C58" s="166">
        <v>18931.259999999998</v>
      </c>
      <c r="D58" s="166">
        <v>19926.66</v>
      </c>
      <c r="E58" s="497">
        <v>19429</v>
      </c>
      <c r="F58" s="174"/>
      <c r="G58" s="174">
        <v>19429</v>
      </c>
      <c r="H58" s="498" t="s">
        <v>543</v>
      </c>
      <c r="I58" s="174" t="s">
        <v>543</v>
      </c>
    </row>
    <row r="59" spans="1:9">
      <c r="A59" s="242">
        <v>49</v>
      </c>
      <c r="B59" s="282" t="s">
        <v>1998</v>
      </c>
      <c r="C59" s="166">
        <v>1557.33</v>
      </c>
      <c r="D59" s="166">
        <v>1668.45</v>
      </c>
      <c r="E59" s="497">
        <v>1613</v>
      </c>
      <c r="F59" s="174"/>
      <c r="G59" s="174">
        <v>1613</v>
      </c>
      <c r="H59" s="498"/>
      <c r="I59" s="174" t="s">
        <v>543</v>
      </c>
    </row>
    <row r="60" spans="1:9">
      <c r="A60" s="242">
        <v>50</v>
      </c>
      <c r="B60" s="470" t="s">
        <v>1117</v>
      </c>
      <c r="C60" s="166">
        <v>0</v>
      </c>
      <c r="D60" s="166">
        <v>0</v>
      </c>
      <c r="E60" s="497">
        <v>0</v>
      </c>
      <c r="F60" s="174"/>
      <c r="G60" s="174">
        <v>0</v>
      </c>
      <c r="H60" s="498"/>
      <c r="I60" s="174" t="s">
        <v>543</v>
      </c>
    </row>
    <row r="61" spans="1:9">
      <c r="A61" s="242">
        <v>51</v>
      </c>
      <c r="B61" s="226" t="s">
        <v>81</v>
      </c>
      <c r="C61" s="259">
        <v>2268343.11</v>
      </c>
      <c r="D61" s="259">
        <v>2400971.7400000002</v>
      </c>
      <c r="E61" s="259">
        <v>2332580</v>
      </c>
      <c r="F61" s="259">
        <v>-1973542.5</v>
      </c>
      <c r="G61" s="259">
        <v>359037.5</v>
      </c>
      <c r="H61" s="498"/>
      <c r="I61" s="174"/>
    </row>
    <row r="88" spans="1:2">
      <c r="A88" s="247"/>
      <c r="B88" s="247"/>
    </row>
    <row r="89" spans="1:2">
      <c r="A89" s="247"/>
      <c r="B89" s="247"/>
    </row>
    <row r="90" spans="1:2">
      <c r="A90" s="247"/>
      <c r="B90" s="247"/>
    </row>
    <row r="91" spans="1:2">
      <c r="A91" s="247"/>
      <c r="B91" s="247"/>
    </row>
    <row r="92" spans="1:2">
      <c r="A92" s="247"/>
      <c r="B92" s="247"/>
    </row>
    <row r="122" spans="1:2">
      <c r="A122" s="247"/>
      <c r="B122" s="247"/>
    </row>
    <row r="191" spans="1:1">
      <c r="A191" s="167"/>
    </row>
    <row r="208" spans="1:1">
      <c r="A208" s="247"/>
    </row>
    <row r="209" spans="1:1">
      <c r="A209" s="247"/>
    </row>
    <row r="210" spans="1:1">
      <c r="A210" s="247"/>
    </row>
    <row r="211" spans="1:1">
      <c r="A211" s="247"/>
    </row>
    <row r="212" spans="1:1">
      <c r="A212" s="247"/>
    </row>
    <row r="213" spans="1:1">
      <c r="A213" s="247"/>
    </row>
    <row r="214" spans="1:1">
      <c r="A214" s="247"/>
    </row>
    <row r="215" spans="1:1">
      <c r="A215" s="247"/>
    </row>
    <row r="216" spans="1:1">
      <c r="A216" s="247"/>
    </row>
    <row r="217" spans="1:1">
      <c r="A217" s="247"/>
    </row>
    <row r="218" spans="1:1">
      <c r="A218" s="247"/>
    </row>
    <row r="219" spans="1:1">
      <c r="A219" s="247"/>
    </row>
    <row r="220" spans="1:1">
      <c r="A220" s="247"/>
    </row>
    <row r="221" spans="1:1">
      <c r="A221" s="247"/>
    </row>
    <row r="222" spans="1:1">
      <c r="A222" s="247"/>
    </row>
    <row r="223" spans="1:1">
      <c r="A223" s="247"/>
    </row>
    <row r="224" spans="1:1">
      <c r="A224" s="247"/>
    </row>
    <row r="225" spans="1:1">
      <c r="A225" s="247"/>
    </row>
    <row r="226" spans="1:1">
      <c r="A226" s="247"/>
    </row>
    <row r="227" spans="1:1">
      <c r="A227" s="247"/>
    </row>
    <row r="228" spans="1:1">
      <c r="A228" s="247"/>
    </row>
    <row r="229" spans="1:1">
      <c r="A229" s="247"/>
    </row>
    <row r="230" spans="1:1">
      <c r="A230" s="247"/>
    </row>
    <row r="231" spans="1:1">
      <c r="A231" s="247"/>
    </row>
    <row r="232" spans="1:1">
      <c r="A232" s="247"/>
    </row>
    <row r="233" spans="1:1">
      <c r="A233" s="247"/>
    </row>
    <row r="234" spans="1:1">
      <c r="A234" s="247"/>
    </row>
    <row r="235" spans="1:1">
      <c r="A235" s="247"/>
    </row>
    <row r="236" spans="1:1">
      <c r="A236" s="247"/>
    </row>
    <row r="237" spans="1:1">
      <c r="A237" s="247"/>
    </row>
    <row r="238" spans="1:1">
      <c r="A238" s="247"/>
    </row>
    <row r="239" spans="1:1">
      <c r="A239" s="247"/>
    </row>
    <row r="240" spans="1:1">
      <c r="A240" s="247"/>
    </row>
    <row r="241" spans="1:1">
      <c r="A241" s="247"/>
    </row>
    <row r="242" spans="1:1">
      <c r="A242" s="247"/>
    </row>
    <row r="243" spans="1:1">
      <c r="A243" s="247"/>
    </row>
    <row r="244" spans="1:1">
      <c r="A244" s="247"/>
    </row>
    <row r="245" spans="1:1">
      <c r="A245" s="247"/>
    </row>
    <row r="246" spans="1:1">
      <c r="A246" s="247"/>
    </row>
    <row r="247" spans="1:1">
      <c r="A247" s="247"/>
    </row>
    <row r="248" spans="1:1">
      <c r="A248" s="247"/>
    </row>
    <row r="249" spans="1:1">
      <c r="A249" s="247"/>
    </row>
    <row r="250" spans="1:1">
      <c r="A250" s="247"/>
    </row>
    <row r="251" spans="1:1">
      <c r="A251" s="247"/>
    </row>
    <row r="252" spans="1:1">
      <c r="A252" s="247"/>
    </row>
    <row r="253" spans="1:1">
      <c r="A253" s="247"/>
    </row>
    <row r="254" spans="1:1">
      <c r="A254" s="247"/>
    </row>
    <row r="255" spans="1:1">
      <c r="A255" s="247"/>
    </row>
    <row r="256" spans="1:1">
      <c r="A256" s="247"/>
    </row>
    <row r="257" spans="1:1">
      <c r="A257" s="247"/>
    </row>
    <row r="258" spans="1:1">
      <c r="A258" s="247"/>
    </row>
    <row r="259" spans="1:1">
      <c r="A259" s="247"/>
    </row>
    <row r="260" spans="1:1">
      <c r="A260" s="247"/>
    </row>
    <row r="261" spans="1:1">
      <c r="A261" s="247"/>
    </row>
    <row r="262" spans="1:1">
      <c r="A262" s="247"/>
    </row>
  </sheetData>
  <mergeCells count="1">
    <mergeCell ref="C5:F6"/>
  </mergeCells>
  <phoneticPr fontId="28" type="noConversion"/>
  <pageMargins left="0.75" right="0.5" top="0.5" bottom="0.5" header="0.25" footer="0.25"/>
  <pageSetup scale="79" fitToHeight="4" orientation="portrait" r:id="rId1"/>
  <headerFooter alignWithMargins="0"/>
</worksheet>
</file>

<file path=xl/worksheets/sheet11.xml><?xml version="1.0" encoding="utf-8"?>
<worksheet xmlns="http://schemas.openxmlformats.org/spreadsheetml/2006/main" xmlns:r="http://schemas.openxmlformats.org/officeDocument/2006/relationships">
  <sheetPr transitionEvaluation="1" transitionEntry="1" codeName="Sheet47">
    <pageSetUpPr fitToPage="1"/>
  </sheetPr>
  <dimension ref="A1:IQ332"/>
  <sheetViews>
    <sheetView view="pageBreakPreview" zoomScale="60" workbookViewId="0"/>
  </sheetViews>
  <sheetFormatPr defaultColWidth="10.88671875" defaultRowHeight="12"/>
  <cols>
    <col min="1" max="1" width="6.44140625" style="173" customWidth="1"/>
    <col min="2" max="2" width="37.6640625" style="173" customWidth="1"/>
    <col min="3" max="3" width="11.33203125" style="173" customWidth="1"/>
    <col min="4" max="14" width="10.6640625" style="173" customWidth="1"/>
    <col min="15" max="15" width="11.44140625" style="173" customWidth="1"/>
    <col min="16" max="16" width="10.6640625" style="173" customWidth="1"/>
    <col min="17" max="20" width="10.88671875" style="173" customWidth="1"/>
    <col min="21" max="126" width="10.88671875" style="45" customWidth="1"/>
    <col min="127" max="16384" width="10.88671875" style="45"/>
  </cols>
  <sheetData>
    <row r="1" spans="1:20" s="34" customFormat="1">
      <c r="A1" s="167" t="s">
        <v>57</v>
      </c>
      <c r="B1" s="167"/>
      <c r="C1" s="167"/>
      <c r="D1" s="167"/>
      <c r="E1" s="167"/>
      <c r="F1" s="167"/>
      <c r="G1" s="167"/>
      <c r="H1" s="167"/>
      <c r="I1" s="167"/>
      <c r="J1" s="167"/>
      <c r="K1" s="167"/>
      <c r="L1" s="710" t="s">
        <v>1171</v>
      </c>
      <c r="M1" s="710"/>
      <c r="O1" s="167"/>
      <c r="P1" s="173"/>
      <c r="Q1" s="173"/>
      <c r="R1" s="173"/>
      <c r="S1" s="173"/>
      <c r="T1" s="173"/>
    </row>
    <row r="2" spans="1:20" s="34" customFormat="1">
      <c r="A2" s="167" t="s">
        <v>452</v>
      </c>
      <c r="B2" s="167"/>
      <c r="C2" s="167"/>
      <c r="D2" s="167"/>
      <c r="E2" s="167"/>
      <c r="F2" s="167"/>
      <c r="G2" s="167"/>
      <c r="H2" s="167"/>
      <c r="I2" s="167"/>
      <c r="J2" s="167"/>
      <c r="K2" s="167"/>
      <c r="L2" s="712" t="s">
        <v>457</v>
      </c>
      <c r="M2" s="710"/>
      <c r="O2" s="167"/>
      <c r="P2" s="173"/>
      <c r="Q2" s="173"/>
      <c r="R2" s="173"/>
      <c r="S2" s="173"/>
      <c r="T2" s="173"/>
    </row>
    <row r="3" spans="1:20" s="34" customFormat="1" ht="12" customHeight="1">
      <c r="A3" s="167" t="s">
        <v>2364</v>
      </c>
      <c r="B3" s="167"/>
      <c r="C3" s="1455" t="s">
        <v>1226</v>
      </c>
      <c r="D3" s="1455"/>
      <c r="E3" s="1455"/>
      <c r="F3" s="1455"/>
      <c r="G3" s="1455"/>
      <c r="H3" s="1455"/>
      <c r="I3" s="1455"/>
      <c r="J3" s="1455"/>
      <c r="K3" s="1455"/>
      <c r="L3" s="712" t="s">
        <v>1397</v>
      </c>
      <c r="M3" s="1456"/>
      <c r="O3" s="167"/>
      <c r="P3" s="173"/>
      <c r="Q3" s="173"/>
      <c r="R3" s="173"/>
      <c r="S3" s="173"/>
      <c r="T3" s="173"/>
    </row>
    <row r="4" spans="1:20" s="34" customFormat="1" ht="12" customHeight="1">
      <c r="A4" s="167" t="s">
        <v>2363</v>
      </c>
      <c r="B4" s="167"/>
      <c r="C4" s="1459"/>
      <c r="D4" s="1459"/>
      <c r="E4" s="1459"/>
      <c r="F4" s="1459"/>
      <c r="G4" s="1459"/>
      <c r="H4" s="1459"/>
      <c r="I4" s="1459"/>
      <c r="J4" s="1459"/>
      <c r="K4" s="1459"/>
      <c r="L4" s="710" t="s">
        <v>2546</v>
      </c>
      <c r="M4" s="1456"/>
      <c r="O4" s="167"/>
      <c r="P4" s="173"/>
      <c r="Q4" s="173"/>
      <c r="R4" s="173"/>
      <c r="S4" s="173"/>
      <c r="T4" s="173"/>
    </row>
    <row r="5" spans="1:20" s="34" customFormat="1" ht="12" customHeight="1">
      <c r="A5" s="167" t="s">
        <v>1775</v>
      </c>
      <c r="B5" s="167"/>
      <c r="C5" s="1459"/>
      <c r="D5" s="1459"/>
      <c r="E5" s="1459"/>
      <c r="F5" s="1459"/>
      <c r="G5" s="1459"/>
      <c r="H5" s="1459"/>
      <c r="I5" s="1459"/>
      <c r="J5" s="1459"/>
      <c r="K5" s="1459"/>
      <c r="L5" s="717"/>
      <c r="M5" s="1456"/>
      <c r="O5" s="167"/>
      <c r="P5" s="173"/>
      <c r="Q5" s="173"/>
      <c r="R5" s="173"/>
      <c r="S5" s="173"/>
      <c r="T5" s="173"/>
    </row>
    <row r="6" spans="1:20" s="34" customFormat="1" ht="12" customHeight="1" thickBot="1">
      <c r="A6" s="106" t="s">
        <v>1260</v>
      </c>
      <c r="B6" s="711"/>
      <c r="C6" s="1459"/>
      <c r="D6" s="1459"/>
      <c r="E6" s="1459"/>
      <c r="F6" s="1459"/>
      <c r="G6" s="1459"/>
      <c r="H6" s="1459"/>
      <c r="I6" s="1459"/>
      <c r="J6" s="1459"/>
      <c r="K6" s="1459"/>
      <c r="L6" s="710" t="s">
        <v>623</v>
      </c>
      <c r="M6" s="1456"/>
      <c r="O6" s="167"/>
      <c r="P6" s="173"/>
      <c r="Q6" s="173"/>
      <c r="R6" s="173"/>
      <c r="S6" s="173"/>
      <c r="T6" s="173"/>
    </row>
    <row r="7" spans="1:20" s="707" customFormat="1">
      <c r="A7" s="778"/>
      <c r="B7" s="779">
        <v>-1</v>
      </c>
      <c r="C7" s="780">
        <v>-2</v>
      </c>
      <c r="D7" s="780">
        <v>-3</v>
      </c>
      <c r="E7" s="780">
        <v>-4</v>
      </c>
      <c r="F7" s="780">
        <v>-5</v>
      </c>
      <c r="G7" s="780">
        <v>-6</v>
      </c>
      <c r="H7" s="780">
        <v>-7</v>
      </c>
      <c r="I7" s="780">
        <v>-8</v>
      </c>
      <c r="J7" s="780">
        <v>-9</v>
      </c>
      <c r="K7" s="780">
        <v>-10</v>
      </c>
      <c r="L7" s="780">
        <v>-11</v>
      </c>
      <c r="M7" s="780">
        <v>-12</v>
      </c>
      <c r="N7" s="780">
        <v>-13</v>
      </c>
      <c r="O7" s="780">
        <v>-14</v>
      </c>
      <c r="P7" s="780">
        <v>-15</v>
      </c>
      <c r="Q7" s="722"/>
      <c r="R7" s="722"/>
      <c r="S7" s="722"/>
      <c r="T7" s="722"/>
    </row>
    <row r="8" spans="1:20" s="34" customFormat="1" ht="24">
      <c r="A8" s="490" t="s">
        <v>778</v>
      </c>
      <c r="B8" s="490" t="s">
        <v>942</v>
      </c>
      <c r="C8" s="169" t="s">
        <v>1755</v>
      </c>
      <c r="D8" s="169">
        <v>42014</v>
      </c>
      <c r="E8" s="170">
        <v>42036</v>
      </c>
      <c r="F8" s="170">
        <v>42064</v>
      </c>
      <c r="G8" s="170">
        <v>42095</v>
      </c>
      <c r="H8" s="170">
        <v>42125</v>
      </c>
      <c r="I8" s="170">
        <v>42156</v>
      </c>
      <c r="J8" s="170">
        <v>42186</v>
      </c>
      <c r="K8" s="170">
        <v>42217</v>
      </c>
      <c r="L8" s="170">
        <v>42248</v>
      </c>
      <c r="M8" s="170">
        <v>42278</v>
      </c>
      <c r="N8" s="170">
        <v>42309</v>
      </c>
      <c r="O8" s="170">
        <v>42339</v>
      </c>
      <c r="P8" s="171" t="s">
        <v>43</v>
      </c>
      <c r="Q8" s="173"/>
      <c r="R8" s="173"/>
      <c r="S8" s="173"/>
      <c r="T8" s="173"/>
    </row>
    <row r="9" spans="1:20" s="34" customFormat="1">
      <c r="A9" s="242">
        <v>1</v>
      </c>
      <c r="B9" s="167" t="s">
        <v>946</v>
      </c>
      <c r="C9" s="242"/>
      <c r="D9" s="242"/>
      <c r="E9" s="242"/>
      <c r="F9" s="242"/>
      <c r="G9" s="242"/>
      <c r="H9" s="174"/>
      <c r="I9" s="174"/>
      <c r="J9" s="174"/>
      <c r="K9" s="174"/>
      <c r="L9" s="724"/>
      <c r="M9" s="724"/>
      <c r="N9" s="724"/>
      <c r="O9" s="724"/>
      <c r="P9" s="724"/>
      <c r="Q9" s="173"/>
      <c r="R9" s="173"/>
      <c r="S9" s="173"/>
      <c r="T9" s="173"/>
    </row>
    <row r="10" spans="1:20" s="34" customFormat="1">
      <c r="A10" s="729">
        <v>2</v>
      </c>
      <c r="B10" s="173" t="s">
        <v>546</v>
      </c>
      <c r="C10" s="269">
        <v>23346.34</v>
      </c>
      <c r="D10" s="269">
        <v>23346.34</v>
      </c>
      <c r="E10" s="269">
        <v>23346.34</v>
      </c>
      <c r="F10" s="269">
        <v>23346.34</v>
      </c>
      <c r="G10" s="269">
        <v>23493.919999999998</v>
      </c>
      <c r="H10" s="269">
        <v>23641.5</v>
      </c>
      <c r="I10" s="269">
        <v>23789.08</v>
      </c>
      <c r="J10" s="269">
        <v>23936.66</v>
      </c>
      <c r="K10" s="269">
        <v>24084.240000000002</v>
      </c>
      <c r="L10" s="269">
        <v>24231.82</v>
      </c>
      <c r="M10" s="269">
        <v>24379.4</v>
      </c>
      <c r="N10" s="269">
        <v>24526.98</v>
      </c>
      <c r="O10" s="269">
        <v>24674.560000000001</v>
      </c>
      <c r="P10" s="166">
        <v>23857</v>
      </c>
      <c r="Q10" s="173"/>
      <c r="R10" s="173"/>
      <c r="S10" s="173"/>
      <c r="T10" s="173"/>
    </row>
    <row r="11" spans="1:20" s="34" customFormat="1">
      <c r="A11" s="729">
        <v>3</v>
      </c>
      <c r="B11" s="173" t="s">
        <v>547</v>
      </c>
      <c r="C11" s="166">
        <v>9.5299999999999994</v>
      </c>
      <c r="D11" s="166">
        <v>9.65</v>
      </c>
      <c r="E11" s="166">
        <v>9.6999999999999993</v>
      </c>
      <c r="F11" s="166">
        <v>9.74</v>
      </c>
      <c r="G11" s="166">
        <v>9.8699999999999992</v>
      </c>
      <c r="H11" s="166">
        <v>9.9600000000000009</v>
      </c>
      <c r="I11" s="166">
        <v>10.07</v>
      </c>
      <c r="J11" s="166">
        <v>10.119999999999999</v>
      </c>
      <c r="K11" s="166">
        <v>10.199999999999999</v>
      </c>
      <c r="L11" s="166">
        <v>10.27</v>
      </c>
      <c r="M11" s="166">
        <v>10.35</v>
      </c>
      <c r="N11" s="166">
        <v>10.43</v>
      </c>
      <c r="O11" s="166">
        <v>10.46</v>
      </c>
      <c r="P11" s="166">
        <v>10</v>
      </c>
      <c r="Q11" s="173"/>
      <c r="R11" s="173"/>
      <c r="S11" s="173"/>
      <c r="T11" s="173"/>
    </row>
    <row r="12" spans="1:20" s="34" customFormat="1">
      <c r="A12" s="729">
        <v>4</v>
      </c>
      <c r="B12" s="173" t="s">
        <v>548</v>
      </c>
      <c r="C12" s="166"/>
      <c r="D12" s="166"/>
      <c r="E12" s="166"/>
      <c r="F12" s="166"/>
      <c r="G12" s="166"/>
      <c r="H12" s="166"/>
      <c r="I12" s="166"/>
      <c r="J12" s="166"/>
      <c r="K12" s="166"/>
      <c r="L12" s="166"/>
      <c r="M12" s="166"/>
      <c r="N12" s="166"/>
      <c r="O12" s="166"/>
      <c r="P12" s="166">
        <v>0</v>
      </c>
      <c r="Q12" s="173"/>
      <c r="R12" s="173"/>
      <c r="S12" s="173"/>
      <c r="T12" s="173"/>
    </row>
    <row r="13" spans="1:20" s="34" customFormat="1">
      <c r="A13" s="729">
        <v>5</v>
      </c>
      <c r="B13" s="167" t="s">
        <v>549</v>
      </c>
      <c r="C13" s="166"/>
      <c r="D13" s="166"/>
      <c r="E13" s="166"/>
      <c r="F13" s="166"/>
      <c r="G13" s="166"/>
      <c r="H13" s="166"/>
      <c r="I13" s="166"/>
      <c r="J13" s="166"/>
      <c r="K13" s="166"/>
      <c r="L13" s="166"/>
      <c r="M13" s="166"/>
      <c r="N13" s="166"/>
      <c r="O13" s="166"/>
      <c r="P13" s="175"/>
      <c r="Q13" s="173"/>
      <c r="R13" s="173"/>
      <c r="S13" s="173"/>
      <c r="T13" s="173"/>
    </row>
    <row r="14" spans="1:20" s="34" customFormat="1">
      <c r="A14" s="729">
        <v>6</v>
      </c>
      <c r="B14" s="173" t="s">
        <v>550</v>
      </c>
      <c r="C14" s="166"/>
      <c r="D14" s="166"/>
      <c r="E14" s="166"/>
      <c r="F14" s="166"/>
      <c r="G14" s="166"/>
      <c r="H14" s="166"/>
      <c r="I14" s="166"/>
      <c r="J14" s="166"/>
      <c r="K14" s="166"/>
      <c r="L14" s="166"/>
      <c r="M14" s="166"/>
      <c r="N14" s="166"/>
      <c r="O14" s="166"/>
      <c r="P14" s="166"/>
      <c r="Q14" s="173"/>
      <c r="R14" s="173"/>
      <c r="S14" s="173"/>
      <c r="T14" s="173"/>
    </row>
    <row r="15" spans="1:20" s="34" customFormat="1">
      <c r="A15" s="729">
        <v>7</v>
      </c>
      <c r="B15" s="173" t="s">
        <v>551</v>
      </c>
      <c r="C15" s="166">
        <v>778.55</v>
      </c>
      <c r="D15" s="166">
        <v>798.26</v>
      </c>
      <c r="E15" s="166">
        <v>817.97</v>
      </c>
      <c r="F15" s="166">
        <v>837.68</v>
      </c>
      <c r="G15" s="166">
        <v>857.39</v>
      </c>
      <c r="H15" s="166">
        <v>877.1</v>
      </c>
      <c r="I15" s="166">
        <v>866.58</v>
      </c>
      <c r="J15" s="166">
        <v>886.29</v>
      </c>
      <c r="K15" s="166">
        <v>906</v>
      </c>
      <c r="L15" s="166">
        <v>925.71</v>
      </c>
      <c r="M15" s="166">
        <v>945.42</v>
      </c>
      <c r="N15" s="166">
        <v>965.13</v>
      </c>
      <c r="O15" s="166">
        <v>984.84</v>
      </c>
      <c r="P15" s="166">
        <v>881</v>
      </c>
      <c r="Q15" s="173"/>
      <c r="R15" s="173"/>
      <c r="S15" s="173"/>
      <c r="T15" s="173"/>
    </row>
    <row r="16" spans="1:20" s="34" customFormat="1">
      <c r="A16" s="729">
        <v>8</v>
      </c>
      <c r="B16" s="470" t="s">
        <v>355</v>
      </c>
      <c r="C16" s="166">
        <v>142.31</v>
      </c>
      <c r="D16" s="166">
        <v>144.16</v>
      </c>
      <c r="E16" s="166">
        <v>146.01</v>
      </c>
      <c r="F16" s="166">
        <v>147.86000000000001</v>
      </c>
      <c r="G16" s="166">
        <v>149.71</v>
      </c>
      <c r="H16" s="166">
        <v>151.56</v>
      </c>
      <c r="I16" s="166">
        <v>153.41</v>
      </c>
      <c r="J16" s="166">
        <v>155.26</v>
      </c>
      <c r="K16" s="166">
        <v>157.11000000000001</v>
      </c>
      <c r="L16" s="166">
        <v>158.96</v>
      </c>
      <c r="M16" s="166">
        <v>160.81</v>
      </c>
      <c r="N16" s="166">
        <v>162.66</v>
      </c>
      <c r="O16" s="166">
        <v>164.51</v>
      </c>
      <c r="P16" s="166">
        <v>153</v>
      </c>
      <c r="Q16" s="173"/>
      <c r="R16" s="173"/>
      <c r="S16" s="173"/>
      <c r="T16" s="173"/>
    </row>
    <row r="17" spans="1:20" s="34" customFormat="1">
      <c r="A17" s="729">
        <v>9</v>
      </c>
      <c r="B17" s="173" t="s">
        <v>552</v>
      </c>
      <c r="C17" s="166">
        <v>5347.28</v>
      </c>
      <c r="D17" s="166">
        <v>5412.85</v>
      </c>
      <c r="E17" s="166">
        <v>5478.42</v>
      </c>
      <c r="F17" s="166">
        <v>5544.61</v>
      </c>
      <c r="G17" s="166">
        <v>5610.8</v>
      </c>
      <c r="H17" s="166">
        <v>5677.1</v>
      </c>
      <c r="I17" s="166">
        <v>5743.4</v>
      </c>
      <c r="J17" s="166">
        <v>5809.7</v>
      </c>
      <c r="K17" s="166">
        <v>5876</v>
      </c>
      <c r="L17" s="166">
        <v>5942.3</v>
      </c>
      <c r="M17" s="166">
        <v>6008.6</v>
      </c>
      <c r="N17" s="166">
        <v>6074.9</v>
      </c>
      <c r="O17" s="166">
        <v>6141.2</v>
      </c>
      <c r="P17" s="166">
        <v>5744</v>
      </c>
      <c r="Q17" s="173"/>
      <c r="R17" s="173"/>
      <c r="S17" s="173"/>
      <c r="T17" s="173"/>
    </row>
    <row r="18" spans="1:20" s="34" customFormat="1">
      <c r="A18" s="729">
        <v>10</v>
      </c>
      <c r="B18" s="173" t="s">
        <v>553</v>
      </c>
      <c r="C18" s="166">
        <v>515235.44999999995</v>
      </c>
      <c r="D18" s="166">
        <v>517557.53</v>
      </c>
      <c r="E18" s="166">
        <v>519819.62</v>
      </c>
      <c r="F18" s="166">
        <v>522141.74</v>
      </c>
      <c r="G18" s="166">
        <v>524464.53</v>
      </c>
      <c r="H18" s="166">
        <v>526787.32000000007</v>
      </c>
      <c r="I18" s="166">
        <v>529110.11</v>
      </c>
      <c r="J18" s="166">
        <v>531433.40999999992</v>
      </c>
      <c r="K18" s="166">
        <v>533756.86</v>
      </c>
      <c r="L18" s="166">
        <v>536080.55000000005</v>
      </c>
      <c r="M18" s="166">
        <v>538404.24</v>
      </c>
      <c r="N18" s="166">
        <v>540728.9</v>
      </c>
      <c r="O18" s="166">
        <v>543054.46</v>
      </c>
      <c r="P18" s="166">
        <v>529121</v>
      </c>
      <c r="Q18" s="173"/>
      <c r="R18" s="173"/>
      <c r="S18" s="173"/>
      <c r="T18" s="173"/>
    </row>
    <row r="19" spans="1:20" s="34" customFormat="1">
      <c r="A19" s="729">
        <v>11</v>
      </c>
      <c r="B19" s="173" t="s">
        <v>554</v>
      </c>
      <c r="C19" s="166"/>
      <c r="D19" s="166"/>
      <c r="E19" s="166"/>
      <c r="F19" s="166"/>
      <c r="G19" s="166"/>
      <c r="H19" s="166"/>
      <c r="I19" s="166"/>
      <c r="J19" s="166"/>
      <c r="K19" s="166"/>
      <c r="L19" s="166"/>
      <c r="M19" s="166"/>
      <c r="N19" s="166"/>
      <c r="O19" s="166"/>
      <c r="P19" s="166">
        <v>0</v>
      </c>
      <c r="Q19" s="173"/>
      <c r="R19" s="173"/>
      <c r="S19" s="173"/>
      <c r="T19" s="173"/>
    </row>
    <row r="20" spans="1:20" s="34" customFormat="1">
      <c r="A20" s="729">
        <v>12</v>
      </c>
      <c r="B20" s="173" t="s">
        <v>1064</v>
      </c>
      <c r="C20" s="166">
        <v>32425.84</v>
      </c>
      <c r="D20" s="166">
        <v>32601.29</v>
      </c>
      <c r="E20" s="166">
        <v>32776.74</v>
      </c>
      <c r="F20" s="166">
        <v>32952.19</v>
      </c>
      <c r="G20" s="166">
        <v>33127.64</v>
      </c>
      <c r="H20" s="166">
        <v>33303.089999999997</v>
      </c>
      <c r="I20" s="166">
        <v>33478.54</v>
      </c>
      <c r="J20" s="166">
        <v>33653.99</v>
      </c>
      <c r="K20" s="166">
        <v>33829.440000000002</v>
      </c>
      <c r="L20" s="166">
        <v>34004.89</v>
      </c>
      <c r="M20" s="166">
        <v>34180.339999999997</v>
      </c>
      <c r="N20" s="166">
        <v>34355.79</v>
      </c>
      <c r="O20" s="166">
        <v>34531.86</v>
      </c>
      <c r="P20" s="166">
        <v>33479</v>
      </c>
      <c r="Q20" s="173"/>
      <c r="R20" s="173"/>
      <c r="S20" s="173"/>
      <c r="T20" s="173"/>
    </row>
    <row r="21" spans="1:20" s="34" customFormat="1">
      <c r="A21" s="729">
        <v>13</v>
      </c>
      <c r="B21" s="173" t="s">
        <v>1065</v>
      </c>
      <c r="C21" s="166">
        <v>630.35</v>
      </c>
      <c r="D21" s="166">
        <v>644.95000000000005</v>
      </c>
      <c r="E21" s="166">
        <v>659.55</v>
      </c>
      <c r="F21" s="166">
        <v>674.15</v>
      </c>
      <c r="G21" s="166">
        <v>688.75</v>
      </c>
      <c r="H21" s="166">
        <v>703.35</v>
      </c>
      <c r="I21" s="166">
        <v>717.95</v>
      </c>
      <c r="J21" s="166">
        <v>732.55</v>
      </c>
      <c r="K21" s="166">
        <v>747.15</v>
      </c>
      <c r="L21" s="166">
        <v>761.75</v>
      </c>
      <c r="M21" s="166">
        <v>776.35</v>
      </c>
      <c r="N21" s="166">
        <v>790.95</v>
      </c>
      <c r="O21" s="166">
        <v>805.55</v>
      </c>
      <c r="P21" s="166">
        <v>718</v>
      </c>
      <c r="Q21" s="173"/>
      <c r="R21" s="173"/>
      <c r="S21" s="173"/>
      <c r="T21" s="173"/>
    </row>
    <row r="22" spans="1:20" s="34" customFormat="1">
      <c r="A22" s="729">
        <v>14</v>
      </c>
      <c r="B22" s="173" t="s">
        <v>1066</v>
      </c>
      <c r="C22" s="166"/>
      <c r="D22" s="166"/>
      <c r="E22" s="166"/>
      <c r="F22" s="166"/>
      <c r="G22" s="166"/>
      <c r="H22" s="166"/>
      <c r="I22" s="166"/>
      <c r="J22" s="166"/>
      <c r="K22" s="166"/>
      <c r="L22" s="166"/>
      <c r="M22" s="166"/>
      <c r="N22" s="166"/>
      <c r="O22" s="166"/>
      <c r="P22" s="166">
        <v>0</v>
      </c>
      <c r="Q22" s="173"/>
      <c r="R22" s="173"/>
      <c r="S22" s="173"/>
      <c r="T22" s="173"/>
    </row>
    <row r="23" spans="1:20" s="34" customFormat="1">
      <c r="A23" s="729">
        <v>15</v>
      </c>
      <c r="B23" s="173" t="s">
        <v>1067</v>
      </c>
      <c r="C23" s="166">
        <v>0</v>
      </c>
      <c r="D23" s="166">
        <v>0</v>
      </c>
      <c r="E23" s="166">
        <v>0</v>
      </c>
      <c r="F23" s="166">
        <v>0</v>
      </c>
      <c r="G23" s="166">
        <v>0</v>
      </c>
      <c r="H23" s="166">
        <v>0</v>
      </c>
      <c r="I23" s="166">
        <v>0</v>
      </c>
      <c r="J23" s="166">
        <v>0</v>
      </c>
      <c r="K23" s="166">
        <v>0</v>
      </c>
      <c r="L23" s="166">
        <v>0</v>
      </c>
      <c r="M23" s="166">
        <v>0</v>
      </c>
      <c r="N23" s="166">
        <v>0</v>
      </c>
      <c r="O23" s="166">
        <v>0</v>
      </c>
      <c r="P23" s="166">
        <v>0</v>
      </c>
      <c r="Q23" s="173"/>
      <c r="R23" s="173"/>
      <c r="S23" s="173"/>
      <c r="T23" s="173"/>
    </row>
    <row r="24" spans="1:20" s="34" customFormat="1">
      <c r="A24" s="729">
        <v>16</v>
      </c>
      <c r="B24" s="167" t="s">
        <v>1068</v>
      </c>
      <c r="C24" s="166"/>
      <c r="D24" s="166"/>
      <c r="E24" s="166"/>
      <c r="F24" s="166"/>
      <c r="G24" s="166"/>
      <c r="H24" s="166"/>
      <c r="I24" s="166"/>
      <c r="J24" s="166"/>
      <c r="K24" s="166"/>
      <c r="L24" s="166"/>
      <c r="M24" s="166"/>
      <c r="N24" s="166"/>
      <c r="O24" s="166"/>
      <c r="P24" s="166"/>
      <c r="Q24" s="173"/>
      <c r="R24" s="173"/>
      <c r="S24" s="173"/>
      <c r="T24" s="173"/>
    </row>
    <row r="25" spans="1:20" s="34" customFormat="1">
      <c r="A25" s="729">
        <v>17</v>
      </c>
      <c r="B25" s="173" t="s">
        <v>1069</v>
      </c>
      <c r="C25" s="166"/>
      <c r="D25" s="166"/>
      <c r="E25" s="166"/>
      <c r="F25" s="166"/>
      <c r="G25" s="166"/>
      <c r="H25" s="166"/>
      <c r="I25" s="166"/>
      <c r="J25" s="166"/>
      <c r="K25" s="166"/>
      <c r="L25" s="166"/>
      <c r="M25" s="166"/>
      <c r="N25" s="166"/>
      <c r="O25" s="166"/>
      <c r="P25" s="166"/>
      <c r="Q25" s="173"/>
      <c r="R25" s="173"/>
      <c r="S25" s="173"/>
      <c r="T25" s="173"/>
    </row>
    <row r="26" spans="1:20" s="34" customFormat="1">
      <c r="A26" s="729">
        <v>18</v>
      </c>
      <c r="B26" s="173" t="s">
        <v>1070</v>
      </c>
      <c r="C26" s="166">
        <v>385091.76</v>
      </c>
      <c r="D26" s="166">
        <v>387305.53</v>
      </c>
      <c r="E26" s="166">
        <v>384727.92</v>
      </c>
      <c r="F26" s="166">
        <v>386949.07</v>
      </c>
      <c r="G26" s="166">
        <v>386545.91</v>
      </c>
      <c r="H26" s="166">
        <v>388775.48</v>
      </c>
      <c r="I26" s="166">
        <v>390560.41</v>
      </c>
      <c r="J26" s="166">
        <v>392805.13</v>
      </c>
      <c r="K26" s="166">
        <v>394197.58</v>
      </c>
      <c r="L26" s="166">
        <v>396472.17</v>
      </c>
      <c r="M26" s="166">
        <v>398746.76</v>
      </c>
      <c r="N26" s="166">
        <v>401042.03</v>
      </c>
      <c r="O26" s="166">
        <v>403304.29</v>
      </c>
      <c r="P26" s="166">
        <v>392040</v>
      </c>
      <c r="Q26" s="173"/>
      <c r="R26" s="173"/>
      <c r="S26" s="173"/>
      <c r="T26" s="173"/>
    </row>
    <row r="27" spans="1:20" s="34" customFormat="1">
      <c r="A27" s="729">
        <v>19</v>
      </c>
      <c r="B27" s="173" t="s">
        <v>1071</v>
      </c>
      <c r="C27" s="166">
        <v>3344.74</v>
      </c>
      <c r="D27" s="166">
        <v>3360.67</v>
      </c>
      <c r="E27" s="166">
        <v>3376.6</v>
      </c>
      <c r="F27" s="166">
        <v>3392.53</v>
      </c>
      <c r="G27" s="166">
        <v>3408.46</v>
      </c>
      <c r="H27" s="166">
        <v>3424.39</v>
      </c>
      <c r="I27" s="166">
        <v>3440.32</v>
      </c>
      <c r="J27" s="166">
        <v>3456.25</v>
      </c>
      <c r="K27" s="166">
        <v>3472.18</v>
      </c>
      <c r="L27" s="166">
        <v>3488.11</v>
      </c>
      <c r="M27" s="166">
        <v>3504.04</v>
      </c>
      <c r="N27" s="166">
        <v>3519.97</v>
      </c>
      <c r="O27" s="166">
        <v>3535.9</v>
      </c>
      <c r="P27" s="166">
        <v>3440</v>
      </c>
      <c r="Q27" s="173"/>
      <c r="R27" s="173"/>
      <c r="S27" s="173"/>
      <c r="T27" s="173"/>
    </row>
    <row r="28" spans="1:20" s="34" customFormat="1">
      <c r="A28" s="729">
        <v>20</v>
      </c>
      <c r="B28" s="173" t="s">
        <v>1072</v>
      </c>
      <c r="C28" s="166">
        <v>-49888.08</v>
      </c>
      <c r="D28" s="166">
        <v>-49919.3</v>
      </c>
      <c r="E28" s="166">
        <v>-49950.52</v>
      </c>
      <c r="F28" s="166">
        <v>-49981.74</v>
      </c>
      <c r="G28" s="166">
        <v>-50012.959999999999</v>
      </c>
      <c r="H28" s="166">
        <v>-50044.18</v>
      </c>
      <c r="I28" s="166">
        <v>-50075.4</v>
      </c>
      <c r="J28" s="166">
        <v>-50106.62</v>
      </c>
      <c r="K28" s="166">
        <v>-50111.24</v>
      </c>
      <c r="L28" s="166">
        <v>-50115.86</v>
      </c>
      <c r="M28" s="166">
        <v>-50120.480000000003</v>
      </c>
      <c r="N28" s="166">
        <v>-50125.1</v>
      </c>
      <c r="O28" s="166">
        <v>-50129.72</v>
      </c>
      <c r="P28" s="166">
        <v>-50045</v>
      </c>
      <c r="Q28" s="173"/>
      <c r="R28" s="173"/>
      <c r="S28" s="173"/>
      <c r="T28" s="173"/>
    </row>
    <row r="29" spans="1:20" s="34" customFormat="1">
      <c r="A29" s="729">
        <v>21</v>
      </c>
      <c r="B29" s="173" t="s">
        <v>1073</v>
      </c>
      <c r="C29" s="166">
        <v>-4376.53</v>
      </c>
      <c r="D29" s="166">
        <v>-4365.5200000000004</v>
      </c>
      <c r="E29" s="166">
        <v>-4354.51</v>
      </c>
      <c r="F29" s="166">
        <v>-4343.5</v>
      </c>
      <c r="G29" s="166">
        <v>-4332.49</v>
      </c>
      <c r="H29" s="166">
        <v>-4321.4799999999996</v>
      </c>
      <c r="I29" s="166">
        <v>-4310.47</v>
      </c>
      <c r="J29" s="166">
        <v>-4299.46</v>
      </c>
      <c r="K29" s="166">
        <v>-4288.45</v>
      </c>
      <c r="L29" s="166">
        <v>-4277.4399999999996</v>
      </c>
      <c r="M29" s="166">
        <v>-4266.43</v>
      </c>
      <c r="N29" s="166">
        <v>-4255.42</v>
      </c>
      <c r="O29" s="166">
        <v>-4244.41</v>
      </c>
      <c r="P29" s="166">
        <v>-4310</v>
      </c>
      <c r="Q29" s="173"/>
      <c r="R29" s="173"/>
      <c r="S29" s="173"/>
      <c r="T29" s="173"/>
    </row>
    <row r="30" spans="1:20" s="34" customFormat="1">
      <c r="A30" s="729">
        <v>22</v>
      </c>
      <c r="B30" s="167" t="s">
        <v>889</v>
      </c>
      <c r="C30" s="166"/>
      <c r="D30" s="166"/>
      <c r="E30" s="166"/>
      <c r="F30" s="166"/>
      <c r="G30" s="166"/>
      <c r="H30" s="166"/>
      <c r="I30" s="166"/>
      <c r="J30" s="166"/>
      <c r="K30" s="166"/>
      <c r="L30" s="166"/>
      <c r="M30" s="166"/>
      <c r="N30" s="166"/>
      <c r="O30" s="166"/>
      <c r="P30" s="166"/>
      <c r="Q30" s="173"/>
      <c r="R30" s="173"/>
      <c r="S30" s="173"/>
      <c r="T30" s="173"/>
    </row>
    <row r="31" spans="1:20" s="34" customFormat="1">
      <c r="A31" s="729">
        <v>23</v>
      </c>
      <c r="B31" s="173" t="s">
        <v>767</v>
      </c>
      <c r="C31" s="166"/>
      <c r="D31" s="166"/>
      <c r="E31" s="166"/>
      <c r="F31" s="166"/>
      <c r="G31" s="166"/>
      <c r="H31" s="166"/>
      <c r="I31" s="166"/>
      <c r="J31" s="166"/>
      <c r="K31" s="166"/>
      <c r="L31" s="166"/>
      <c r="M31" s="166"/>
      <c r="N31" s="166"/>
      <c r="O31" s="166"/>
      <c r="P31" s="166"/>
      <c r="Q31" s="173"/>
      <c r="R31" s="173"/>
      <c r="S31" s="173"/>
      <c r="T31" s="173"/>
    </row>
    <row r="32" spans="1:20" s="34" customFormat="1">
      <c r="A32" s="729">
        <v>24</v>
      </c>
      <c r="B32" s="173" t="s">
        <v>1400</v>
      </c>
      <c r="C32" s="166">
        <v>-252224.46</v>
      </c>
      <c r="D32" s="166">
        <v>-248824.26</v>
      </c>
      <c r="E32" s="166">
        <v>-245424.06</v>
      </c>
      <c r="F32" s="166">
        <v>-242014.71</v>
      </c>
      <c r="G32" s="166">
        <v>-238605.36</v>
      </c>
      <c r="H32" s="166">
        <v>-235196.01</v>
      </c>
      <c r="I32" s="166">
        <v>-231786.66</v>
      </c>
      <c r="J32" s="166">
        <v>-228377.31</v>
      </c>
      <c r="K32" s="166">
        <v>-224967.96</v>
      </c>
      <c r="L32" s="166">
        <v>-221551.87</v>
      </c>
      <c r="M32" s="166">
        <v>-218135.78</v>
      </c>
      <c r="N32" s="166">
        <v>-214719.69</v>
      </c>
      <c r="O32" s="166">
        <v>-211303.6</v>
      </c>
      <c r="P32" s="166">
        <v>-231779</v>
      </c>
      <c r="Q32" s="173"/>
      <c r="R32" s="173"/>
      <c r="S32" s="173"/>
      <c r="T32" s="173"/>
    </row>
    <row r="33" spans="1:20" s="34" customFormat="1">
      <c r="A33" s="729">
        <v>25</v>
      </c>
      <c r="B33" s="470" t="s">
        <v>1721</v>
      </c>
      <c r="C33" s="166">
        <v>0</v>
      </c>
      <c r="D33" s="166">
        <v>0</v>
      </c>
      <c r="E33" s="166">
        <v>0</v>
      </c>
      <c r="F33" s="166">
        <v>0</v>
      </c>
      <c r="G33" s="166">
        <v>0</v>
      </c>
      <c r="H33" s="166">
        <v>0</v>
      </c>
      <c r="I33" s="166">
        <v>0</v>
      </c>
      <c r="J33" s="166">
        <v>0</v>
      </c>
      <c r="K33" s="166">
        <v>0</v>
      </c>
      <c r="L33" s="166">
        <v>0</v>
      </c>
      <c r="M33" s="166">
        <v>0</v>
      </c>
      <c r="N33" s="166">
        <v>0</v>
      </c>
      <c r="O33" s="166">
        <v>0</v>
      </c>
      <c r="P33" s="166">
        <v>0</v>
      </c>
      <c r="Q33" s="173"/>
      <c r="R33" s="173"/>
      <c r="S33" s="173"/>
      <c r="T33" s="173"/>
    </row>
    <row r="34" spans="1:20" s="34" customFormat="1">
      <c r="A34" s="729">
        <v>26</v>
      </c>
      <c r="B34" s="173" t="s">
        <v>360</v>
      </c>
      <c r="C34" s="166"/>
      <c r="D34" s="166"/>
      <c r="E34" s="166"/>
      <c r="F34" s="166"/>
      <c r="G34" s="166"/>
      <c r="H34" s="166"/>
      <c r="I34" s="166"/>
      <c r="J34" s="166"/>
      <c r="K34" s="166"/>
      <c r="L34" s="166"/>
      <c r="M34" s="166"/>
      <c r="N34" s="166"/>
      <c r="O34" s="166"/>
      <c r="P34" s="166">
        <v>0</v>
      </c>
      <c r="Q34" s="173"/>
      <c r="R34" s="173"/>
      <c r="S34" s="173"/>
      <c r="T34" s="173"/>
    </row>
    <row r="35" spans="1:20" s="34" customFormat="1">
      <c r="A35" s="729">
        <v>27</v>
      </c>
      <c r="B35" s="173" t="s">
        <v>1401</v>
      </c>
      <c r="C35" s="166">
        <v>406079.1</v>
      </c>
      <c r="D35" s="166">
        <v>408540.39</v>
      </c>
      <c r="E35" s="166">
        <v>411001.68</v>
      </c>
      <c r="F35" s="166">
        <v>413462.97</v>
      </c>
      <c r="G35" s="166">
        <v>415924.26</v>
      </c>
      <c r="H35" s="166">
        <v>418385.55</v>
      </c>
      <c r="I35" s="166">
        <v>420846.83999999997</v>
      </c>
      <c r="J35" s="166">
        <v>423308.13</v>
      </c>
      <c r="K35" s="166">
        <v>430861.75</v>
      </c>
      <c r="L35" s="166">
        <v>433451.56000000006</v>
      </c>
      <c r="M35" s="166">
        <v>436042.64</v>
      </c>
      <c r="N35" s="166">
        <v>438633.72</v>
      </c>
      <c r="O35" s="166">
        <v>441224.80000000005</v>
      </c>
      <c r="P35" s="166">
        <v>422905</v>
      </c>
      <c r="Q35" s="173"/>
      <c r="R35" s="173"/>
      <c r="S35" s="173"/>
      <c r="T35" s="173"/>
    </row>
    <row r="36" spans="1:20" s="34" customFormat="1">
      <c r="A36" s="729">
        <v>28</v>
      </c>
      <c r="B36" s="173" t="s">
        <v>1402</v>
      </c>
      <c r="C36" s="166">
        <v>-9899.7099999999991</v>
      </c>
      <c r="D36" s="166">
        <v>-9858.91</v>
      </c>
      <c r="E36" s="166">
        <v>-9818.11</v>
      </c>
      <c r="F36" s="166">
        <v>-9777.31</v>
      </c>
      <c r="G36" s="166">
        <v>-9736.51</v>
      </c>
      <c r="H36" s="166">
        <v>-9695.7099999999991</v>
      </c>
      <c r="I36" s="166">
        <v>-9680.85</v>
      </c>
      <c r="J36" s="166">
        <v>-9640.0499999999993</v>
      </c>
      <c r="K36" s="166">
        <v>-9599.25</v>
      </c>
      <c r="L36" s="166">
        <v>-9558.4500000000007</v>
      </c>
      <c r="M36" s="166">
        <v>-9517.65</v>
      </c>
      <c r="N36" s="166">
        <v>-9476.85</v>
      </c>
      <c r="O36" s="166">
        <v>-9436.0499999999993</v>
      </c>
      <c r="P36" s="166">
        <v>-9669</v>
      </c>
      <c r="Q36" s="173"/>
      <c r="R36" s="173"/>
      <c r="S36" s="173"/>
      <c r="T36" s="173"/>
    </row>
    <row r="37" spans="1:20" s="34" customFormat="1">
      <c r="A37" s="729">
        <v>29</v>
      </c>
      <c r="B37" s="173" t="s">
        <v>1403</v>
      </c>
      <c r="C37" s="166">
        <v>0</v>
      </c>
      <c r="D37" s="166">
        <v>0</v>
      </c>
      <c r="E37" s="166">
        <v>0</v>
      </c>
      <c r="F37" s="166">
        <v>0</v>
      </c>
      <c r="G37" s="166">
        <v>0</v>
      </c>
      <c r="H37" s="166">
        <v>0</v>
      </c>
      <c r="I37" s="166">
        <v>0</v>
      </c>
      <c r="J37" s="166">
        <v>0</v>
      </c>
      <c r="K37" s="166">
        <v>0</v>
      </c>
      <c r="L37" s="166">
        <v>0</v>
      </c>
      <c r="M37" s="166">
        <v>10.84</v>
      </c>
      <c r="N37" s="166">
        <v>21.68</v>
      </c>
      <c r="O37" s="166">
        <v>32.520000000000003</v>
      </c>
      <c r="P37" s="166">
        <v>5</v>
      </c>
      <c r="Q37" s="173"/>
      <c r="R37" s="173"/>
      <c r="S37" s="173"/>
      <c r="T37" s="173"/>
    </row>
    <row r="38" spans="1:20" s="34" customFormat="1">
      <c r="A38" s="729">
        <v>30</v>
      </c>
      <c r="B38" s="167" t="s">
        <v>1319</v>
      </c>
      <c r="C38" s="166">
        <v>3098.86</v>
      </c>
      <c r="D38" s="166">
        <v>3140.11</v>
      </c>
      <c r="E38" s="166">
        <v>3181.36</v>
      </c>
      <c r="F38" s="166">
        <v>3222.61</v>
      </c>
      <c r="G38" s="166">
        <v>3263.86</v>
      </c>
      <c r="H38" s="166">
        <v>3305.11</v>
      </c>
      <c r="I38" s="166">
        <v>3346.36</v>
      </c>
      <c r="J38" s="166">
        <v>3387.61</v>
      </c>
      <c r="K38" s="166">
        <v>3428.86</v>
      </c>
      <c r="L38" s="166">
        <v>3470.11</v>
      </c>
      <c r="M38" s="166">
        <v>3511.36</v>
      </c>
      <c r="N38" s="166">
        <v>3552.61</v>
      </c>
      <c r="O38" s="166">
        <v>3593.86</v>
      </c>
      <c r="P38" s="166">
        <v>3346</v>
      </c>
      <c r="Q38" s="173"/>
      <c r="R38" s="173"/>
      <c r="S38" s="173"/>
      <c r="T38" s="173"/>
    </row>
    <row r="39" spans="1:20" s="34" customFormat="1">
      <c r="A39" s="729">
        <v>31</v>
      </c>
      <c r="B39" s="282" t="s">
        <v>1209</v>
      </c>
      <c r="C39" s="166"/>
      <c r="D39" s="166"/>
      <c r="E39" s="166"/>
      <c r="F39" s="166"/>
      <c r="G39" s="166"/>
      <c r="H39" s="166"/>
      <c r="I39" s="166"/>
      <c r="J39" s="166"/>
      <c r="K39" s="166"/>
      <c r="L39" s="166"/>
      <c r="M39" s="166"/>
      <c r="N39" s="166"/>
      <c r="O39" s="166"/>
      <c r="P39" s="166"/>
      <c r="Q39" s="173"/>
      <c r="R39" s="173"/>
      <c r="S39" s="173"/>
      <c r="T39" s="173"/>
    </row>
    <row r="40" spans="1:20" s="34" customFormat="1">
      <c r="A40" s="729">
        <v>32</v>
      </c>
      <c r="B40" s="282" t="s">
        <v>1999</v>
      </c>
      <c r="C40" s="166">
        <v>0</v>
      </c>
      <c r="D40" s="166">
        <v>0</v>
      </c>
      <c r="E40" s="166">
        <v>0</v>
      </c>
      <c r="F40" s="166">
        <v>0</v>
      </c>
      <c r="G40" s="166">
        <v>0</v>
      </c>
      <c r="H40" s="166">
        <v>0</v>
      </c>
      <c r="I40" s="166">
        <v>0</v>
      </c>
      <c r="J40" s="166">
        <v>0</v>
      </c>
      <c r="K40" s="166">
        <v>0</v>
      </c>
      <c r="L40" s="166">
        <v>0</v>
      </c>
      <c r="M40" s="166">
        <v>0</v>
      </c>
      <c r="N40" s="166">
        <v>0</v>
      </c>
      <c r="O40" s="166">
        <v>0</v>
      </c>
      <c r="P40" s="166">
        <v>0</v>
      </c>
      <c r="Q40" s="173"/>
      <c r="R40" s="173"/>
      <c r="S40" s="173"/>
      <c r="T40" s="173"/>
    </row>
    <row r="41" spans="1:20" s="34" customFormat="1">
      <c r="A41" s="729">
        <v>33</v>
      </c>
      <c r="B41" s="470" t="s">
        <v>1715</v>
      </c>
      <c r="C41" s="166">
        <v>0</v>
      </c>
      <c r="D41" s="166">
        <v>0</v>
      </c>
      <c r="E41" s="166">
        <v>0</v>
      </c>
      <c r="F41" s="166">
        <v>0</v>
      </c>
      <c r="G41" s="166">
        <v>0</v>
      </c>
      <c r="H41" s="166">
        <v>0</v>
      </c>
      <c r="I41" s="166">
        <v>0</v>
      </c>
      <c r="J41" s="166">
        <v>0</v>
      </c>
      <c r="K41" s="166">
        <v>0</v>
      </c>
      <c r="L41" s="166">
        <v>0</v>
      </c>
      <c r="M41" s="166">
        <v>0</v>
      </c>
      <c r="N41" s="166">
        <v>0</v>
      </c>
      <c r="O41" s="166">
        <v>0</v>
      </c>
      <c r="P41" s="166">
        <v>0</v>
      </c>
      <c r="Q41" s="173"/>
      <c r="R41" s="173"/>
      <c r="S41" s="173"/>
      <c r="T41" s="173"/>
    </row>
    <row r="42" spans="1:20" s="34" customFormat="1">
      <c r="A42" s="729">
        <v>34</v>
      </c>
      <c r="B42" s="470" t="s">
        <v>1719</v>
      </c>
      <c r="C42" s="166">
        <v>0</v>
      </c>
      <c r="D42" s="166">
        <v>0</v>
      </c>
      <c r="E42" s="166">
        <v>0</v>
      </c>
      <c r="F42" s="166">
        <v>0</v>
      </c>
      <c r="G42" s="166">
        <v>0</v>
      </c>
      <c r="H42" s="166">
        <v>0</v>
      </c>
      <c r="I42" s="166">
        <v>0</v>
      </c>
      <c r="J42" s="166">
        <v>0</v>
      </c>
      <c r="K42" s="166">
        <v>0</v>
      </c>
      <c r="L42" s="166">
        <v>0</v>
      </c>
      <c r="M42" s="166">
        <v>0</v>
      </c>
      <c r="N42" s="166">
        <v>0</v>
      </c>
      <c r="O42" s="166">
        <v>0</v>
      </c>
      <c r="P42" s="166">
        <v>0</v>
      </c>
      <c r="Q42" s="173"/>
      <c r="R42" s="173"/>
      <c r="S42" s="173"/>
      <c r="T42" s="173"/>
    </row>
    <row r="43" spans="1:20" s="34" customFormat="1">
      <c r="A43" s="729">
        <v>35</v>
      </c>
      <c r="B43" s="282" t="s">
        <v>358</v>
      </c>
      <c r="C43" s="166">
        <v>470.07</v>
      </c>
      <c r="D43" s="166">
        <v>494.5</v>
      </c>
      <c r="E43" s="166">
        <v>519.29999999999995</v>
      </c>
      <c r="F43" s="166">
        <v>544.83000000000004</v>
      </c>
      <c r="G43" s="166">
        <v>570.36</v>
      </c>
      <c r="H43" s="166">
        <v>595.89</v>
      </c>
      <c r="I43" s="166">
        <v>621.41999999999996</v>
      </c>
      <c r="J43" s="166">
        <v>646.95000000000005</v>
      </c>
      <c r="K43" s="166">
        <v>672.48</v>
      </c>
      <c r="L43" s="166">
        <v>698.01</v>
      </c>
      <c r="M43" s="166">
        <v>723.54</v>
      </c>
      <c r="N43" s="166">
        <v>749.07</v>
      </c>
      <c r="O43" s="166">
        <v>774.6</v>
      </c>
      <c r="P43" s="166">
        <v>622</v>
      </c>
      <c r="Q43" s="173"/>
      <c r="R43" s="173"/>
      <c r="S43" s="173"/>
      <c r="T43" s="173"/>
    </row>
    <row r="44" spans="1:20" s="34" customFormat="1">
      <c r="A44" s="729">
        <v>36</v>
      </c>
      <c r="B44" s="282" t="s">
        <v>359</v>
      </c>
      <c r="C44" s="166">
        <v>24.76</v>
      </c>
      <c r="D44" s="166">
        <v>25.52</v>
      </c>
      <c r="E44" s="166">
        <v>26.28</v>
      </c>
      <c r="F44" s="166">
        <v>27.04</v>
      </c>
      <c r="G44" s="166">
        <v>27.8</v>
      </c>
      <c r="H44" s="166">
        <v>28.56</v>
      </c>
      <c r="I44" s="166">
        <v>29.32</v>
      </c>
      <c r="J44" s="166">
        <v>30.08</v>
      </c>
      <c r="K44" s="166">
        <v>30.84</v>
      </c>
      <c r="L44" s="166">
        <v>31.6</v>
      </c>
      <c r="M44" s="166">
        <v>32.36</v>
      </c>
      <c r="N44" s="166">
        <v>33.119999999999997</v>
      </c>
      <c r="O44" s="166">
        <v>33.880000000000003</v>
      </c>
      <c r="P44" s="166">
        <v>29</v>
      </c>
      <c r="Q44" s="173"/>
      <c r="R44" s="173"/>
      <c r="S44" s="173"/>
      <c r="T44" s="173"/>
    </row>
    <row r="45" spans="1:20" s="34" customFormat="1">
      <c r="A45" s="729">
        <v>37</v>
      </c>
      <c r="B45" s="282" t="s">
        <v>357</v>
      </c>
      <c r="C45" s="166">
        <v>0</v>
      </c>
      <c r="D45" s="166">
        <v>0</v>
      </c>
      <c r="E45" s="166">
        <v>0</v>
      </c>
      <c r="F45" s="166">
        <v>0</v>
      </c>
      <c r="G45" s="166">
        <v>0</v>
      </c>
      <c r="H45" s="166">
        <v>0</v>
      </c>
      <c r="I45" s="166">
        <v>0</v>
      </c>
      <c r="J45" s="166">
        <v>0</v>
      </c>
      <c r="K45" s="166">
        <v>0</v>
      </c>
      <c r="L45" s="166">
        <v>0</v>
      </c>
      <c r="M45" s="166">
        <v>0</v>
      </c>
      <c r="N45" s="166">
        <v>0</v>
      </c>
      <c r="O45" s="166">
        <v>0</v>
      </c>
      <c r="P45" s="166">
        <v>0</v>
      </c>
      <c r="Q45" s="173"/>
      <c r="R45" s="173"/>
      <c r="S45" s="173"/>
      <c r="T45" s="173"/>
    </row>
    <row r="46" spans="1:20" s="34" customFormat="1">
      <c r="A46" s="729">
        <v>38</v>
      </c>
      <c r="B46" s="282" t="s">
        <v>154</v>
      </c>
      <c r="C46" s="166">
        <v>0</v>
      </c>
      <c r="D46" s="166">
        <v>0</v>
      </c>
      <c r="E46" s="166">
        <v>0</v>
      </c>
      <c r="F46" s="166">
        <v>0</v>
      </c>
      <c r="G46" s="166">
        <v>0</v>
      </c>
      <c r="H46" s="166">
        <v>0</v>
      </c>
      <c r="I46" s="166">
        <v>0</v>
      </c>
      <c r="J46" s="166">
        <v>0</v>
      </c>
      <c r="K46" s="166">
        <v>0</v>
      </c>
      <c r="L46" s="166">
        <v>0</v>
      </c>
      <c r="M46" s="166">
        <v>0</v>
      </c>
      <c r="N46" s="166">
        <v>0</v>
      </c>
      <c r="O46" s="166">
        <v>0</v>
      </c>
      <c r="P46" s="166">
        <v>0</v>
      </c>
      <c r="Q46" s="173"/>
      <c r="R46" s="173"/>
      <c r="S46" s="173"/>
      <c r="T46" s="173"/>
    </row>
    <row r="47" spans="1:20" s="34" customFormat="1">
      <c r="A47" s="729">
        <v>39</v>
      </c>
      <c r="B47" s="282" t="s">
        <v>155</v>
      </c>
      <c r="C47" s="166">
        <v>0</v>
      </c>
      <c r="D47" s="166">
        <v>0</v>
      </c>
      <c r="E47" s="166">
        <v>0</v>
      </c>
      <c r="F47" s="166">
        <v>0</v>
      </c>
      <c r="G47" s="166">
        <v>0</v>
      </c>
      <c r="H47" s="166">
        <v>0</v>
      </c>
      <c r="I47" s="166">
        <v>0</v>
      </c>
      <c r="J47" s="166">
        <v>0</v>
      </c>
      <c r="K47" s="166">
        <v>0</v>
      </c>
      <c r="L47" s="166">
        <v>0</v>
      </c>
      <c r="M47" s="166">
        <v>0</v>
      </c>
      <c r="N47" s="166">
        <v>0</v>
      </c>
      <c r="O47" s="166">
        <v>0</v>
      </c>
      <c r="P47" s="166">
        <v>0</v>
      </c>
      <c r="Q47" s="173"/>
      <c r="R47" s="173"/>
      <c r="S47" s="173"/>
      <c r="T47" s="173"/>
    </row>
    <row r="48" spans="1:20" s="34" customFormat="1">
      <c r="A48" s="729">
        <v>40</v>
      </c>
      <c r="B48" s="167" t="s">
        <v>1134</v>
      </c>
      <c r="C48" s="166"/>
      <c r="D48" s="166"/>
      <c r="E48" s="166"/>
      <c r="F48" s="166"/>
      <c r="G48" s="166"/>
      <c r="H48" s="166"/>
      <c r="I48" s="166"/>
      <c r="J48" s="166"/>
      <c r="K48" s="166"/>
      <c r="L48" s="166"/>
      <c r="M48" s="166"/>
      <c r="N48" s="166"/>
      <c r="O48" s="166"/>
      <c r="P48" s="166"/>
      <c r="Q48" s="173"/>
      <c r="R48" s="173"/>
      <c r="S48" s="173"/>
      <c r="T48" s="173"/>
    </row>
    <row r="49" spans="1:251" s="34" customFormat="1">
      <c r="A49" s="729">
        <v>41</v>
      </c>
      <c r="B49" s="282" t="s">
        <v>728</v>
      </c>
      <c r="C49" s="166"/>
      <c r="D49" s="166"/>
      <c r="E49" s="166"/>
      <c r="F49" s="166"/>
      <c r="G49" s="166"/>
      <c r="H49" s="166"/>
      <c r="I49" s="166"/>
      <c r="J49" s="166"/>
      <c r="K49" s="166"/>
      <c r="L49" s="166"/>
      <c r="M49" s="166"/>
      <c r="N49" s="166"/>
      <c r="O49" s="166"/>
      <c r="P49" s="166"/>
      <c r="Q49" s="173"/>
      <c r="R49" s="173"/>
      <c r="S49" s="173"/>
      <c r="T49" s="173"/>
    </row>
    <row r="50" spans="1:251" s="34" customFormat="1">
      <c r="A50" s="729">
        <v>42</v>
      </c>
      <c r="B50" s="282" t="s">
        <v>729</v>
      </c>
      <c r="C50" s="166">
        <v>902083.16</v>
      </c>
      <c r="D50" s="166">
        <v>902019.7699999999</v>
      </c>
      <c r="E50" s="166">
        <v>901756.71</v>
      </c>
      <c r="F50" s="166">
        <v>901553.51</v>
      </c>
      <c r="G50" s="166">
        <v>901565.06</v>
      </c>
      <c r="H50" s="166">
        <v>901442.07000000007</v>
      </c>
      <c r="I50" s="166">
        <v>889773.80999999994</v>
      </c>
      <c r="J50" s="166">
        <v>889581.34</v>
      </c>
      <c r="K50" s="166">
        <v>889445.89</v>
      </c>
      <c r="L50" s="166">
        <v>889216.7</v>
      </c>
      <c r="M50" s="166">
        <v>889089.95000000007</v>
      </c>
      <c r="N50" s="166">
        <v>888965.67999999993</v>
      </c>
      <c r="O50" s="166">
        <v>888753.52999999991</v>
      </c>
      <c r="P50" s="166">
        <v>895019</v>
      </c>
      <c r="Q50" s="173"/>
      <c r="R50" s="173"/>
      <c r="S50" s="173"/>
      <c r="T50" s="173"/>
    </row>
    <row r="51" spans="1:251" s="34" customFormat="1">
      <c r="A51" s="729">
        <v>43</v>
      </c>
      <c r="B51" s="282" t="s">
        <v>730</v>
      </c>
      <c r="C51" s="166">
        <v>189674.02000000002</v>
      </c>
      <c r="D51" s="166">
        <v>191819.98999999996</v>
      </c>
      <c r="E51" s="166">
        <v>191455.35</v>
      </c>
      <c r="F51" s="166">
        <v>192395.71000000002</v>
      </c>
      <c r="G51" s="166">
        <v>195730.8</v>
      </c>
      <c r="H51" s="166">
        <v>197329.40000000002</v>
      </c>
      <c r="I51" s="166">
        <v>199374.49</v>
      </c>
      <c r="J51" s="166">
        <v>200239.55</v>
      </c>
      <c r="K51" s="166">
        <v>201772.84999999998</v>
      </c>
      <c r="L51" s="166">
        <v>201694.84</v>
      </c>
      <c r="M51" s="166">
        <v>203282.89</v>
      </c>
      <c r="N51" s="166">
        <v>204885.81</v>
      </c>
      <c r="O51" s="166">
        <v>205449.40000000002</v>
      </c>
      <c r="P51" s="166">
        <v>198085</v>
      </c>
      <c r="Q51" s="173"/>
      <c r="R51" s="173"/>
      <c r="S51" s="173"/>
      <c r="T51" s="173"/>
    </row>
    <row r="52" spans="1:251" s="34" customFormat="1">
      <c r="A52" s="729">
        <v>44</v>
      </c>
      <c r="B52" s="282" t="s">
        <v>731</v>
      </c>
      <c r="C52" s="166">
        <v>63048.05</v>
      </c>
      <c r="D52" s="166">
        <v>63932.28</v>
      </c>
      <c r="E52" s="166">
        <v>64013.63</v>
      </c>
      <c r="F52" s="166">
        <v>66470.31</v>
      </c>
      <c r="G52" s="166">
        <v>66430.75</v>
      </c>
      <c r="H52" s="166">
        <v>66789.31</v>
      </c>
      <c r="I52" s="166">
        <v>67311.78</v>
      </c>
      <c r="J52" s="166">
        <v>60175.01</v>
      </c>
      <c r="K52" s="166">
        <v>60521.75</v>
      </c>
      <c r="L52" s="166">
        <v>60878.25</v>
      </c>
      <c r="M52" s="166">
        <v>61328</v>
      </c>
      <c r="N52" s="166">
        <v>61728.9</v>
      </c>
      <c r="O52" s="166">
        <v>61952.05</v>
      </c>
      <c r="P52" s="166">
        <v>63429</v>
      </c>
      <c r="Q52" s="173"/>
      <c r="R52" s="173"/>
      <c r="S52" s="173"/>
      <c r="T52" s="173"/>
    </row>
    <row r="53" spans="1:251" s="34" customFormat="1">
      <c r="A53" s="729">
        <v>45</v>
      </c>
      <c r="B53" s="282" t="s">
        <v>733</v>
      </c>
      <c r="C53" s="166">
        <v>18435.21</v>
      </c>
      <c r="D53" s="166">
        <v>18545.55</v>
      </c>
      <c r="E53" s="166">
        <v>18616.25</v>
      </c>
      <c r="F53" s="166">
        <v>18673.02</v>
      </c>
      <c r="G53" s="166">
        <v>18798.5</v>
      </c>
      <c r="H53" s="166">
        <v>18888.68</v>
      </c>
      <c r="I53" s="166">
        <v>18995.28</v>
      </c>
      <c r="J53" s="166">
        <v>19066.37</v>
      </c>
      <c r="K53" s="166">
        <v>19154.28</v>
      </c>
      <c r="L53" s="166">
        <v>19236.91</v>
      </c>
      <c r="M53" s="166">
        <v>19326.97</v>
      </c>
      <c r="N53" s="166">
        <v>19417.939999999999</v>
      </c>
      <c r="O53" s="166">
        <v>19482.13</v>
      </c>
      <c r="P53" s="166">
        <v>18972</v>
      </c>
      <c r="Q53" s="173"/>
      <c r="R53" s="173"/>
      <c r="S53" s="173"/>
      <c r="T53" s="173"/>
    </row>
    <row r="54" spans="1:251" s="34" customFormat="1">
      <c r="A54" s="729">
        <v>46</v>
      </c>
      <c r="B54" s="282" t="s">
        <v>734</v>
      </c>
      <c r="C54" s="166">
        <v>3167.96</v>
      </c>
      <c r="D54" s="166">
        <v>3185.33</v>
      </c>
      <c r="E54" s="166">
        <v>3202.7</v>
      </c>
      <c r="F54" s="166">
        <v>3220.07</v>
      </c>
      <c r="G54" s="166">
        <v>3237.44</v>
      </c>
      <c r="H54" s="166">
        <v>3254.81</v>
      </c>
      <c r="I54" s="166">
        <v>3272.18</v>
      </c>
      <c r="J54" s="166">
        <v>3289.55</v>
      </c>
      <c r="K54" s="166">
        <v>3306.92</v>
      </c>
      <c r="L54" s="166">
        <v>3324.29</v>
      </c>
      <c r="M54" s="166">
        <v>3341.66</v>
      </c>
      <c r="N54" s="166">
        <v>3359.03</v>
      </c>
      <c r="O54" s="166">
        <v>3376.4</v>
      </c>
      <c r="P54" s="166">
        <v>3272</v>
      </c>
      <c r="Q54" s="173"/>
      <c r="R54" s="173"/>
      <c r="S54" s="173"/>
      <c r="T54" s="173"/>
    </row>
    <row r="55" spans="1:251" s="34" customFormat="1">
      <c r="A55" s="729">
        <v>47</v>
      </c>
      <c r="B55" s="282" t="s">
        <v>735</v>
      </c>
      <c r="C55" s="166">
        <v>372.64</v>
      </c>
      <c r="D55" s="166">
        <v>383.6</v>
      </c>
      <c r="E55" s="166">
        <v>394.56</v>
      </c>
      <c r="F55" s="166">
        <v>405.52</v>
      </c>
      <c r="G55" s="166">
        <v>416.48</v>
      </c>
      <c r="H55" s="166">
        <v>427.44</v>
      </c>
      <c r="I55" s="166">
        <v>438.4</v>
      </c>
      <c r="J55" s="166">
        <v>449.36</v>
      </c>
      <c r="K55" s="166">
        <v>460.32</v>
      </c>
      <c r="L55" s="166">
        <v>471.28</v>
      </c>
      <c r="M55" s="166">
        <v>482.24</v>
      </c>
      <c r="N55" s="166">
        <v>493.2</v>
      </c>
      <c r="O55" s="166">
        <v>504.16</v>
      </c>
      <c r="P55" s="166">
        <v>438</v>
      </c>
      <c r="Q55" s="106"/>
      <c r="R55" s="173"/>
      <c r="S55" s="174"/>
      <c r="T55" s="174"/>
      <c r="U55" s="730"/>
      <c r="V55" s="730"/>
      <c r="W55" s="731"/>
      <c r="X55" s="730"/>
      <c r="Y55" s="732"/>
      <c r="Z55" s="733"/>
      <c r="AB55" s="730"/>
      <c r="AC55" s="730"/>
      <c r="AD55" s="730"/>
      <c r="AE55" s="730"/>
      <c r="AF55" s="731"/>
      <c r="AG55" s="730"/>
      <c r="AH55" s="732"/>
      <c r="AI55" s="733"/>
      <c r="AK55" s="730"/>
      <c r="AL55" s="730"/>
      <c r="AM55" s="730"/>
      <c r="AN55" s="730"/>
      <c r="AO55" s="731"/>
      <c r="AP55" s="730"/>
      <c r="AQ55" s="732"/>
      <c r="AR55" s="733"/>
      <c r="AT55" s="730"/>
      <c r="AU55" s="730"/>
      <c r="AV55" s="730"/>
      <c r="AW55" s="730"/>
      <c r="AX55" s="731"/>
      <c r="AY55" s="730"/>
      <c r="AZ55" s="732"/>
      <c r="BA55" s="733"/>
      <c r="BC55" s="730"/>
      <c r="BD55" s="730"/>
      <c r="BE55" s="730"/>
      <c r="BF55" s="730"/>
      <c r="BG55" s="731"/>
      <c r="BH55" s="730"/>
      <c r="BI55" s="732"/>
      <c r="BJ55" s="733"/>
      <c r="BL55" s="730"/>
      <c r="BM55" s="730"/>
      <c r="BN55" s="730"/>
      <c r="BO55" s="730"/>
      <c r="BP55" s="731"/>
      <c r="BQ55" s="730"/>
      <c r="BR55" s="732"/>
      <c r="BS55" s="733"/>
      <c r="BU55" s="730"/>
      <c r="BV55" s="730"/>
      <c r="BW55" s="730"/>
      <c r="BX55" s="730"/>
      <c r="BY55" s="731"/>
      <c r="BZ55" s="730"/>
      <c r="CA55" s="732"/>
      <c r="CB55" s="733"/>
      <c r="CD55" s="730"/>
      <c r="CE55" s="730"/>
      <c r="CF55" s="730"/>
      <c r="CG55" s="730"/>
      <c r="CH55" s="731"/>
      <c r="CI55" s="730"/>
      <c r="CJ55" s="732"/>
      <c r="CK55" s="733"/>
      <c r="CM55" s="730"/>
      <c r="CN55" s="730"/>
      <c r="CO55" s="730"/>
      <c r="CP55" s="730"/>
      <c r="CQ55" s="731"/>
      <c r="CR55" s="730"/>
      <c r="CS55" s="732"/>
      <c r="CT55" s="733"/>
      <c r="CV55" s="730"/>
      <c r="CW55" s="730"/>
      <c r="CX55" s="730"/>
      <c r="CY55" s="730"/>
      <c r="CZ55" s="731"/>
      <c r="DA55" s="730"/>
      <c r="DB55" s="732"/>
      <c r="DC55" s="733"/>
      <c r="DE55" s="730"/>
      <c r="DF55" s="730"/>
      <c r="DG55" s="730"/>
      <c r="DH55" s="730"/>
      <c r="DI55" s="731"/>
      <c r="DJ55" s="730"/>
      <c r="DK55" s="732"/>
      <c r="DL55" s="733"/>
      <c r="DN55" s="730"/>
      <c r="DO55" s="730"/>
      <c r="DP55" s="730"/>
      <c r="DQ55" s="730"/>
      <c r="DR55" s="731"/>
      <c r="DS55" s="730"/>
      <c r="DT55" s="732"/>
      <c r="DU55" s="733"/>
      <c r="DW55" s="730"/>
      <c r="DX55" s="730"/>
      <c r="DY55" s="730"/>
      <c r="DZ55" s="730"/>
      <c r="EA55" s="731"/>
      <c r="EB55" s="730"/>
      <c r="EC55" s="732"/>
      <c r="ED55" s="733"/>
      <c r="EF55" s="730"/>
      <c r="EG55" s="730"/>
      <c r="EH55" s="730"/>
      <c r="EI55" s="730"/>
      <c r="EJ55" s="731"/>
      <c r="EK55" s="730"/>
      <c r="EL55" s="732"/>
      <c r="EM55" s="733"/>
      <c r="EO55" s="730"/>
      <c r="EP55" s="730"/>
      <c r="EQ55" s="730"/>
      <c r="ER55" s="730"/>
      <c r="ES55" s="731"/>
      <c r="ET55" s="730"/>
      <c r="EU55" s="732"/>
      <c r="EV55" s="733"/>
      <c r="EX55" s="730"/>
      <c r="EY55" s="730"/>
      <c r="EZ55" s="730"/>
      <c r="FA55" s="730"/>
      <c r="FB55" s="731"/>
      <c r="FC55" s="730"/>
      <c r="FD55" s="732"/>
      <c r="FE55" s="733"/>
      <c r="FG55" s="730"/>
      <c r="FH55" s="730"/>
      <c r="FI55" s="730"/>
      <c r="FJ55" s="730"/>
      <c r="FK55" s="731"/>
      <c r="FL55" s="730"/>
      <c r="FM55" s="732"/>
      <c r="FN55" s="733"/>
      <c r="FP55" s="730"/>
      <c r="FQ55" s="730"/>
      <c r="FR55" s="730"/>
      <c r="FS55" s="730"/>
      <c r="FT55" s="731"/>
      <c r="FU55" s="730"/>
      <c r="FV55" s="732"/>
      <c r="FW55" s="733"/>
      <c r="FY55" s="730"/>
      <c r="FZ55" s="730"/>
      <c r="GA55" s="730"/>
      <c r="GB55" s="730"/>
      <c r="GC55" s="731"/>
      <c r="GD55" s="730"/>
      <c r="GE55" s="732"/>
      <c r="GF55" s="733"/>
      <c r="GH55" s="730"/>
      <c r="GI55" s="730"/>
      <c r="GJ55" s="730"/>
      <c r="GK55" s="730"/>
      <c r="GL55" s="731"/>
      <c r="GM55" s="730"/>
      <c r="GN55" s="732"/>
      <c r="GO55" s="733"/>
      <c r="GQ55" s="730"/>
      <c r="GR55" s="730"/>
      <c r="GS55" s="730"/>
      <c r="GT55" s="730"/>
      <c r="GU55" s="731"/>
      <c r="GV55" s="730"/>
      <c r="GW55" s="732"/>
      <c r="GX55" s="733"/>
      <c r="GZ55" s="730"/>
      <c r="HA55" s="730"/>
      <c r="HB55" s="730"/>
      <c r="HC55" s="730"/>
      <c r="HD55" s="731"/>
      <c r="HE55" s="730"/>
      <c r="HF55" s="732"/>
      <c r="HG55" s="733"/>
      <c r="HI55" s="730"/>
      <c r="HJ55" s="730"/>
      <c r="HK55" s="730"/>
      <c r="HL55" s="730"/>
      <c r="HM55" s="731"/>
      <c r="HN55" s="730"/>
      <c r="HO55" s="732"/>
      <c r="HP55" s="733"/>
      <c r="HR55" s="730"/>
      <c r="HS55" s="730"/>
      <c r="HT55" s="730"/>
      <c r="HU55" s="730"/>
      <c r="HV55" s="731"/>
      <c r="HW55" s="730"/>
      <c r="HX55" s="732"/>
      <c r="HY55" s="733"/>
      <c r="IA55" s="730"/>
      <c r="IB55" s="730"/>
      <c r="IC55" s="730"/>
      <c r="ID55" s="730"/>
      <c r="IE55" s="731"/>
      <c r="IF55" s="730"/>
      <c r="IG55" s="732"/>
      <c r="IH55" s="733"/>
      <c r="IJ55" s="730"/>
      <c r="IK55" s="730"/>
      <c r="IL55" s="730"/>
      <c r="IM55" s="730"/>
      <c r="IN55" s="731"/>
      <c r="IO55" s="730"/>
      <c r="IP55" s="732"/>
      <c r="IQ55" s="733"/>
    </row>
    <row r="56" spans="1:251" s="34" customFormat="1">
      <c r="A56" s="729">
        <v>48</v>
      </c>
      <c r="B56" s="282" t="s">
        <v>736</v>
      </c>
      <c r="C56" s="166">
        <v>11437.32</v>
      </c>
      <c r="D56" s="166">
        <v>11499.07</v>
      </c>
      <c r="E56" s="166">
        <v>11544.019999999999</v>
      </c>
      <c r="F56" s="166">
        <v>11598.16</v>
      </c>
      <c r="G56" s="166">
        <v>11666.11</v>
      </c>
      <c r="H56" s="166">
        <v>11724.01</v>
      </c>
      <c r="I56" s="166">
        <v>11785.56</v>
      </c>
      <c r="J56" s="166">
        <v>11838.300000000001</v>
      </c>
      <c r="K56" s="166">
        <v>11894.99</v>
      </c>
      <c r="L56" s="166">
        <v>11940.4</v>
      </c>
      <c r="M56" s="166">
        <v>11997.5</v>
      </c>
      <c r="N56" s="166">
        <v>12054.65</v>
      </c>
      <c r="O56" s="166">
        <v>12105.45</v>
      </c>
      <c r="P56" s="166">
        <v>11776</v>
      </c>
      <c r="Q56" s="106"/>
      <c r="R56" s="173"/>
      <c r="S56" s="174"/>
      <c r="T56" s="174"/>
      <c r="U56" s="730"/>
      <c r="V56" s="730"/>
      <c r="W56" s="731"/>
      <c r="X56" s="730"/>
      <c r="Y56" s="732"/>
      <c r="Z56" s="733"/>
      <c r="AB56" s="730"/>
      <c r="AC56" s="730"/>
      <c r="AD56" s="730"/>
      <c r="AE56" s="730"/>
      <c r="AF56" s="731"/>
      <c r="AG56" s="730"/>
      <c r="AH56" s="732"/>
      <c r="AI56" s="733"/>
      <c r="AK56" s="730"/>
      <c r="AL56" s="730"/>
      <c r="AM56" s="730"/>
      <c r="AN56" s="730"/>
      <c r="AO56" s="731"/>
      <c r="AP56" s="730"/>
      <c r="AQ56" s="732"/>
      <c r="AR56" s="733"/>
      <c r="AT56" s="730"/>
      <c r="AU56" s="730"/>
      <c r="AV56" s="730"/>
      <c r="AW56" s="730"/>
      <c r="AX56" s="731"/>
      <c r="AY56" s="730"/>
      <c r="AZ56" s="732"/>
      <c r="BA56" s="733"/>
      <c r="BC56" s="730"/>
      <c r="BD56" s="730"/>
      <c r="BE56" s="730"/>
      <c r="BF56" s="730"/>
      <c r="BG56" s="731"/>
      <c r="BH56" s="730"/>
      <c r="BI56" s="732"/>
      <c r="BJ56" s="733"/>
      <c r="BL56" s="730"/>
      <c r="BM56" s="730"/>
      <c r="BN56" s="730"/>
      <c r="BO56" s="730"/>
      <c r="BP56" s="731"/>
      <c r="BQ56" s="730"/>
      <c r="BR56" s="732"/>
      <c r="BS56" s="733"/>
      <c r="BU56" s="730"/>
      <c r="BV56" s="730"/>
      <c r="BW56" s="730"/>
      <c r="BX56" s="730"/>
      <c r="BY56" s="731"/>
      <c r="BZ56" s="730"/>
      <c r="CA56" s="732"/>
      <c r="CB56" s="733"/>
      <c r="CD56" s="730"/>
      <c r="CE56" s="730"/>
      <c r="CF56" s="730"/>
      <c r="CG56" s="730"/>
      <c r="CH56" s="731"/>
      <c r="CI56" s="730"/>
      <c r="CJ56" s="732"/>
      <c r="CK56" s="733"/>
      <c r="CM56" s="730"/>
      <c r="CN56" s="730"/>
      <c r="CO56" s="730"/>
      <c r="CP56" s="730"/>
      <c r="CQ56" s="731"/>
      <c r="CR56" s="730"/>
      <c r="CS56" s="732"/>
      <c r="CT56" s="733"/>
      <c r="CV56" s="730"/>
      <c r="CW56" s="730"/>
      <c r="CX56" s="730"/>
      <c r="CY56" s="730"/>
      <c r="CZ56" s="731"/>
      <c r="DA56" s="730"/>
      <c r="DB56" s="732"/>
      <c r="DC56" s="733"/>
      <c r="DE56" s="730"/>
      <c r="DF56" s="730"/>
      <c r="DG56" s="730"/>
      <c r="DH56" s="730"/>
      <c r="DI56" s="731"/>
      <c r="DJ56" s="730"/>
      <c r="DK56" s="732"/>
      <c r="DL56" s="733"/>
      <c r="DN56" s="730"/>
      <c r="DO56" s="730"/>
      <c r="DP56" s="730"/>
      <c r="DQ56" s="730"/>
      <c r="DR56" s="731"/>
      <c r="DS56" s="730"/>
      <c r="DT56" s="732"/>
      <c r="DU56" s="733"/>
      <c r="DW56" s="730"/>
      <c r="DX56" s="730"/>
      <c r="DY56" s="730"/>
      <c r="DZ56" s="730"/>
      <c r="EA56" s="731"/>
      <c r="EB56" s="730"/>
      <c r="EC56" s="732"/>
      <c r="ED56" s="733"/>
      <c r="EF56" s="730"/>
      <c r="EG56" s="730"/>
      <c r="EH56" s="730"/>
      <c r="EI56" s="730"/>
      <c r="EJ56" s="731"/>
      <c r="EK56" s="730"/>
      <c r="EL56" s="732"/>
      <c r="EM56" s="733"/>
      <c r="EO56" s="730"/>
      <c r="EP56" s="730"/>
      <c r="EQ56" s="730"/>
      <c r="ER56" s="730"/>
      <c r="ES56" s="731"/>
      <c r="ET56" s="730"/>
      <c r="EU56" s="732"/>
      <c r="EV56" s="733"/>
      <c r="EX56" s="730"/>
      <c r="EY56" s="730"/>
      <c r="EZ56" s="730"/>
      <c r="FA56" s="730"/>
      <c r="FB56" s="731"/>
      <c r="FC56" s="730"/>
      <c r="FD56" s="732"/>
      <c r="FE56" s="733"/>
      <c r="FG56" s="730"/>
      <c r="FH56" s="730"/>
      <c r="FI56" s="730"/>
      <c r="FJ56" s="730"/>
      <c r="FK56" s="731"/>
      <c r="FL56" s="730"/>
      <c r="FM56" s="732"/>
      <c r="FN56" s="733"/>
      <c r="FP56" s="730"/>
      <c r="FQ56" s="730"/>
      <c r="FR56" s="730"/>
      <c r="FS56" s="730"/>
      <c r="FT56" s="731"/>
      <c r="FU56" s="730"/>
      <c r="FV56" s="732"/>
      <c r="FW56" s="733"/>
      <c r="FY56" s="730"/>
      <c r="FZ56" s="730"/>
      <c r="GA56" s="730"/>
      <c r="GB56" s="730"/>
      <c r="GC56" s="731"/>
      <c r="GD56" s="730"/>
      <c r="GE56" s="732"/>
      <c r="GF56" s="733"/>
      <c r="GH56" s="730"/>
      <c r="GI56" s="730"/>
      <c r="GJ56" s="730"/>
      <c r="GK56" s="730"/>
      <c r="GL56" s="731"/>
      <c r="GM56" s="730"/>
      <c r="GN56" s="732"/>
      <c r="GO56" s="733"/>
      <c r="GQ56" s="730"/>
      <c r="GR56" s="730"/>
      <c r="GS56" s="730"/>
      <c r="GT56" s="730"/>
      <c r="GU56" s="731"/>
      <c r="GV56" s="730"/>
      <c r="GW56" s="732"/>
      <c r="GX56" s="733"/>
      <c r="GZ56" s="730"/>
      <c r="HA56" s="730"/>
      <c r="HB56" s="730"/>
      <c r="HC56" s="730"/>
      <c r="HD56" s="731"/>
      <c r="HE56" s="730"/>
      <c r="HF56" s="732"/>
      <c r="HG56" s="733"/>
      <c r="HI56" s="730"/>
      <c r="HJ56" s="730"/>
      <c r="HK56" s="730"/>
      <c r="HL56" s="730"/>
      <c r="HM56" s="731"/>
      <c r="HN56" s="730"/>
      <c r="HO56" s="732"/>
      <c r="HP56" s="733"/>
      <c r="HR56" s="730"/>
      <c r="HS56" s="730"/>
      <c r="HT56" s="730"/>
      <c r="HU56" s="730"/>
      <c r="HV56" s="731"/>
      <c r="HW56" s="730"/>
      <c r="HX56" s="732"/>
      <c r="HY56" s="733"/>
      <c r="IA56" s="730"/>
      <c r="IB56" s="730"/>
      <c r="IC56" s="730"/>
      <c r="ID56" s="730"/>
      <c r="IE56" s="731"/>
      <c r="IF56" s="730"/>
      <c r="IG56" s="732"/>
      <c r="IH56" s="733"/>
      <c r="IJ56" s="730"/>
      <c r="IK56" s="730"/>
      <c r="IL56" s="730"/>
      <c r="IM56" s="730"/>
      <c r="IN56" s="731"/>
      <c r="IO56" s="730"/>
      <c r="IP56" s="732"/>
      <c r="IQ56" s="733"/>
    </row>
    <row r="57" spans="1:251" s="34" customFormat="1">
      <c r="A57" s="729">
        <v>49</v>
      </c>
      <c r="B57" s="282" t="s">
        <v>737</v>
      </c>
      <c r="C57" s="190">
        <v>18931.259999999998</v>
      </c>
      <c r="D57" s="190">
        <v>19014.21</v>
      </c>
      <c r="E57" s="190">
        <v>19097.16</v>
      </c>
      <c r="F57" s="190">
        <v>19180.11</v>
      </c>
      <c r="G57" s="190">
        <v>19263.060000000001</v>
      </c>
      <c r="H57" s="190">
        <v>19346.009999999998</v>
      </c>
      <c r="I57" s="190">
        <v>19428.96</v>
      </c>
      <c r="J57" s="190">
        <v>19511.91</v>
      </c>
      <c r="K57" s="190">
        <v>19594.86</v>
      </c>
      <c r="L57" s="190">
        <v>19677.810000000001</v>
      </c>
      <c r="M57" s="190">
        <v>19760.759999999998</v>
      </c>
      <c r="N57" s="190">
        <v>19843.71</v>
      </c>
      <c r="O57" s="190">
        <v>19926.66</v>
      </c>
      <c r="P57" s="166">
        <v>19429</v>
      </c>
      <c r="Q57" s="106"/>
      <c r="R57" s="173"/>
      <c r="S57" s="174"/>
      <c r="T57" s="174"/>
      <c r="U57" s="730"/>
      <c r="V57" s="730"/>
      <c r="W57" s="731"/>
      <c r="X57" s="730"/>
      <c r="Y57" s="732"/>
      <c r="Z57" s="733"/>
      <c r="AB57" s="730"/>
      <c r="AC57" s="730"/>
      <c r="AD57" s="730"/>
      <c r="AE57" s="730"/>
      <c r="AF57" s="731"/>
      <c r="AG57" s="730"/>
      <c r="AH57" s="732"/>
      <c r="AI57" s="733"/>
      <c r="AK57" s="730"/>
      <c r="AL57" s="730"/>
      <c r="AM57" s="730"/>
      <c r="AN57" s="730"/>
      <c r="AO57" s="731"/>
      <c r="AP57" s="730"/>
      <c r="AQ57" s="732"/>
      <c r="AR57" s="733"/>
      <c r="AT57" s="730"/>
      <c r="AU57" s="730"/>
      <c r="AV57" s="730"/>
      <c r="AW57" s="730"/>
      <c r="AX57" s="731"/>
      <c r="AY57" s="730"/>
      <c r="AZ57" s="732"/>
      <c r="BA57" s="733"/>
      <c r="BC57" s="730"/>
      <c r="BD57" s="730"/>
      <c r="BE57" s="730"/>
      <c r="BF57" s="730"/>
      <c r="BG57" s="731"/>
      <c r="BH57" s="730"/>
      <c r="BI57" s="732"/>
      <c r="BJ57" s="733"/>
      <c r="BL57" s="730"/>
      <c r="BM57" s="730"/>
      <c r="BN57" s="730"/>
      <c r="BO57" s="730"/>
      <c r="BP57" s="731"/>
      <c r="BQ57" s="730"/>
      <c r="BR57" s="732"/>
      <c r="BS57" s="733"/>
      <c r="BU57" s="730"/>
      <c r="BV57" s="730"/>
      <c r="BW57" s="730"/>
      <c r="BX57" s="730"/>
      <c r="BY57" s="731"/>
      <c r="BZ57" s="730"/>
      <c r="CA57" s="732"/>
      <c r="CB57" s="733"/>
      <c r="CD57" s="730"/>
      <c r="CE57" s="730"/>
      <c r="CF57" s="730"/>
      <c r="CG57" s="730"/>
      <c r="CH57" s="731"/>
      <c r="CI57" s="730"/>
      <c r="CJ57" s="732"/>
      <c r="CK57" s="733"/>
      <c r="CM57" s="730"/>
      <c r="CN57" s="730"/>
      <c r="CO57" s="730"/>
      <c r="CP57" s="730"/>
      <c r="CQ57" s="731"/>
      <c r="CR57" s="730"/>
      <c r="CS57" s="732"/>
      <c r="CT57" s="733"/>
      <c r="CV57" s="730"/>
      <c r="CW57" s="730"/>
      <c r="CX57" s="730"/>
      <c r="CY57" s="730"/>
      <c r="CZ57" s="731"/>
      <c r="DA57" s="730"/>
      <c r="DB57" s="732"/>
      <c r="DC57" s="733"/>
      <c r="DE57" s="730"/>
      <c r="DF57" s="730"/>
      <c r="DG57" s="730"/>
      <c r="DH57" s="730"/>
      <c r="DI57" s="731"/>
      <c r="DJ57" s="730"/>
      <c r="DK57" s="732"/>
      <c r="DL57" s="733"/>
      <c r="DN57" s="730"/>
      <c r="DO57" s="730"/>
      <c r="DP57" s="730"/>
      <c r="DQ57" s="730"/>
      <c r="DR57" s="731"/>
      <c r="DS57" s="730"/>
      <c r="DT57" s="732"/>
      <c r="DU57" s="733"/>
      <c r="DW57" s="730"/>
      <c r="DX57" s="730"/>
      <c r="DY57" s="730"/>
      <c r="DZ57" s="730"/>
      <c r="EA57" s="731"/>
      <c r="EB57" s="730"/>
      <c r="EC57" s="732"/>
      <c r="ED57" s="733"/>
      <c r="EF57" s="730"/>
      <c r="EG57" s="730"/>
      <c r="EH57" s="730"/>
      <c r="EI57" s="730"/>
      <c r="EJ57" s="731"/>
      <c r="EK57" s="730"/>
      <c r="EL57" s="732"/>
      <c r="EM57" s="733"/>
      <c r="EO57" s="730"/>
      <c r="EP57" s="730"/>
      <c r="EQ57" s="730"/>
      <c r="ER57" s="730"/>
      <c r="ES57" s="731"/>
      <c r="ET57" s="730"/>
      <c r="EU57" s="732"/>
      <c r="EV57" s="733"/>
      <c r="EX57" s="730"/>
      <c r="EY57" s="730"/>
      <c r="EZ57" s="730"/>
      <c r="FA57" s="730"/>
      <c r="FB57" s="731"/>
      <c r="FC57" s="730"/>
      <c r="FD57" s="732"/>
      <c r="FE57" s="733"/>
      <c r="FG57" s="730"/>
      <c r="FH57" s="730"/>
      <c r="FI57" s="730"/>
      <c r="FJ57" s="730"/>
      <c r="FK57" s="731"/>
      <c r="FL57" s="730"/>
      <c r="FM57" s="732"/>
      <c r="FN57" s="733"/>
      <c r="FP57" s="730"/>
      <c r="FQ57" s="730"/>
      <c r="FR57" s="730"/>
      <c r="FS57" s="730"/>
      <c r="FT57" s="731"/>
      <c r="FU57" s="730"/>
      <c r="FV57" s="732"/>
      <c r="FW57" s="733"/>
      <c r="FY57" s="730"/>
      <c r="FZ57" s="730"/>
      <c r="GA57" s="730"/>
      <c r="GB57" s="730"/>
      <c r="GC57" s="731"/>
      <c r="GD57" s="730"/>
      <c r="GE57" s="732"/>
      <c r="GF57" s="733"/>
      <c r="GH57" s="730"/>
      <c r="GI57" s="730"/>
      <c r="GJ57" s="730"/>
      <c r="GK57" s="730"/>
      <c r="GL57" s="731"/>
      <c r="GM57" s="730"/>
      <c r="GN57" s="732"/>
      <c r="GO57" s="733"/>
      <c r="GQ57" s="730"/>
      <c r="GR57" s="730"/>
      <c r="GS57" s="730"/>
      <c r="GT57" s="730"/>
      <c r="GU57" s="731"/>
      <c r="GV57" s="730"/>
      <c r="GW57" s="732"/>
      <c r="GX57" s="733"/>
      <c r="GZ57" s="730"/>
      <c r="HA57" s="730"/>
      <c r="HB57" s="730"/>
      <c r="HC57" s="730"/>
      <c r="HD57" s="731"/>
      <c r="HE57" s="730"/>
      <c r="HF57" s="732"/>
      <c r="HG57" s="733"/>
      <c r="HI57" s="730"/>
      <c r="HJ57" s="730"/>
      <c r="HK57" s="730"/>
      <c r="HL57" s="730"/>
      <c r="HM57" s="731"/>
      <c r="HN57" s="730"/>
      <c r="HO57" s="732"/>
      <c r="HP57" s="733"/>
      <c r="HR57" s="730"/>
      <c r="HS57" s="730"/>
      <c r="HT57" s="730"/>
      <c r="HU57" s="730"/>
      <c r="HV57" s="731"/>
      <c r="HW57" s="730"/>
      <c r="HX57" s="732"/>
      <c r="HY57" s="733"/>
      <c r="IA57" s="730"/>
      <c r="IB57" s="730"/>
      <c r="IC57" s="730"/>
      <c r="ID57" s="730"/>
      <c r="IE57" s="731"/>
      <c r="IF57" s="730"/>
      <c r="IG57" s="732"/>
      <c r="IH57" s="733"/>
      <c r="IJ57" s="730"/>
      <c r="IK57" s="730"/>
      <c r="IL57" s="730"/>
      <c r="IM57" s="730"/>
      <c r="IN57" s="731"/>
      <c r="IO57" s="730"/>
      <c r="IP57" s="732"/>
      <c r="IQ57" s="733"/>
    </row>
    <row r="58" spans="1:251" s="34" customFormat="1">
      <c r="A58" s="729">
        <v>50</v>
      </c>
      <c r="B58" s="282" t="s">
        <v>1998</v>
      </c>
      <c r="C58" s="186">
        <v>1557.33</v>
      </c>
      <c r="D58" s="186">
        <v>1566.59</v>
      </c>
      <c r="E58" s="186">
        <v>1575.85</v>
      </c>
      <c r="F58" s="186">
        <v>1585.11</v>
      </c>
      <c r="G58" s="186">
        <v>1594.37</v>
      </c>
      <c r="H58" s="186">
        <v>1603.63</v>
      </c>
      <c r="I58" s="186">
        <v>1612.89</v>
      </c>
      <c r="J58" s="186">
        <v>1622.15</v>
      </c>
      <c r="K58" s="186">
        <v>1631.41</v>
      </c>
      <c r="L58" s="186">
        <v>1640.67</v>
      </c>
      <c r="M58" s="186">
        <v>1649.93</v>
      </c>
      <c r="N58" s="186">
        <v>1659.19</v>
      </c>
      <c r="O58" s="186">
        <v>1668.45</v>
      </c>
      <c r="P58" s="166">
        <v>1613</v>
      </c>
      <c r="Q58" s="106"/>
      <c r="R58" s="173"/>
      <c r="S58" s="174"/>
      <c r="T58" s="174"/>
      <c r="U58" s="730"/>
      <c r="V58" s="730"/>
      <c r="W58" s="731"/>
      <c r="X58" s="730"/>
      <c r="Y58" s="732"/>
      <c r="Z58" s="733"/>
      <c r="AB58" s="730"/>
      <c r="AC58" s="730"/>
      <c r="AD58" s="730"/>
      <c r="AE58" s="730"/>
      <c r="AF58" s="731"/>
      <c r="AG58" s="730"/>
      <c r="AH58" s="732"/>
      <c r="AI58" s="733"/>
      <c r="AK58" s="730"/>
      <c r="AL58" s="730"/>
      <c r="AM58" s="730"/>
      <c r="AN58" s="730"/>
      <c r="AO58" s="731"/>
      <c r="AP58" s="730"/>
      <c r="AQ58" s="732"/>
      <c r="AR58" s="733"/>
      <c r="AT58" s="730"/>
      <c r="AU58" s="730"/>
      <c r="AV58" s="730"/>
      <c r="AW58" s="730"/>
      <c r="AX58" s="731"/>
      <c r="AY58" s="730"/>
      <c r="AZ58" s="732"/>
      <c r="BA58" s="733"/>
      <c r="BC58" s="730"/>
      <c r="BD58" s="730"/>
      <c r="BE58" s="730"/>
      <c r="BF58" s="730"/>
      <c r="BG58" s="731"/>
      <c r="BH58" s="730"/>
      <c r="BI58" s="732"/>
      <c r="BJ58" s="733"/>
      <c r="BL58" s="730"/>
      <c r="BM58" s="730"/>
      <c r="BN58" s="730"/>
      <c r="BO58" s="730"/>
      <c r="BP58" s="731"/>
      <c r="BQ58" s="730"/>
      <c r="BR58" s="732"/>
      <c r="BS58" s="733"/>
      <c r="BU58" s="730"/>
      <c r="BV58" s="730"/>
      <c r="BW58" s="730"/>
      <c r="BX58" s="730"/>
      <c r="BY58" s="731"/>
      <c r="BZ58" s="730"/>
      <c r="CA58" s="732"/>
      <c r="CB58" s="733"/>
      <c r="CD58" s="730"/>
      <c r="CE58" s="730"/>
      <c r="CF58" s="730"/>
      <c r="CG58" s="730"/>
      <c r="CH58" s="731"/>
      <c r="CI58" s="730"/>
      <c r="CJ58" s="732"/>
      <c r="CK58" s="733"/>
      <c r="CM58" s="730"/>
      <c r="CN58" s="730"/>
      <c r="CO58" s="730"/>
      <c r="CP58" s="730"/>
      <c r="CQ58" s="731"/>
      <c r="CR58" s="730"/>
      <c r="CS58" s="732"/>
      <c r="CT58" s="733"/>
      <c r="CV58" s="730"/>
      <c r="CW58" s="730"/>
      <c r="CX58" s="730"/>
      <c r="CY58" s="730"/>
      <c r="CZ58" s="731"/>
      <c r="DA58" s="730"/>
      <c r="DB58" s="732"/>
      <c r="DC58" s="733"/>
      <c r="DE58" s="730"/>
      <c r="DF58" s="730"/>
      <c r="DG58" s="730"/>
      <c r="DH58" s="730"/>
      <c r="DI58" s="731"/>
      <c r="DJ58" s="730"/>
      <c r="DK58" s="732"/>
      <c r="DL58" s="733"/>
      <c r="DN58" s="730"/>
      <c r="DO58" s="730"/>
      <c r="DP58" s="730"/>
      <c r="DQ58" s="730"/>
      <c r="DR58" s="731"/>
      <c r="DS58" s="730"/>
      <c r="DT58" s="732"/>
      <c r="DU58" s="733"/>
      <c r="DW58" s="730"/>
      <c r="DX58" s="730"/>
      <c r="DY58" s="730"/>
      <c r="DZ58" s="730"/>
      <c r="EA58" s="731"/>
      <c r="EB58" s="730"/>
      <c r="EC58" s="732"/>
      <c r="ED58" s="733"/>
      <c r="EF58" s="730"/>
      <c r="EG58" s="730"/>
      <c r="EH58" s="730"/>
      <c r="EI58" s="730"/>
      <c r="EJ58" s="731"/>
      <c r="EK58" s="730"/>
      <c r="EL58" s="732"/>
      <c r="EM58" s="733"/>
      <c r="EO58" s="730"/>
      <c r="EP58" s="730"/>
      <c r="EQ58" s="730"/>
      <c r="ER58" s="730"/>
      <c r="ES58" s="731"/>
      <c r="ET58" s="730"/>
      <c r="EU58" s="732"/>
      <c r="EV58" s="733"/>
      <c r="EX58" s="730"/>
      <c r="EY58" s="730"/>
      <c r="EZ58" s="730"/>
      <c r="FA58" s="730"/>
      <c r="FB58" s="731"/>
      <c r="FC58" s="730"/>
      <c r="FD58" s="732"/>
      <c r="FE58" s="733"/>
      <c r="FG58" s="730"/>
      <c r="FH58" s="730"/>
      <c r="FI58" s="730"/>
      <c r="FJ58" s="730"/>
      <c r="FK58" s="731"/>
      <c r="FL58" s="730"/>
      <c r="FM58" s="732"/>
      <c r="FN58" s="733"/>
      <c r="FP58" s="730"/>
      <c r="FQ58" s="730"/>
      <c r="FR58" s="730"/>
      <c r="FS58" s="730"/>
      <c r="FT58" s="731"/>
      <c r="FU58" s="730"/>
      <c r="FV58" s="732"/>
      <c r="FW58" s="733"/>
      <c r="FY58" s="730"/>
      <c r="FZ58" s="730"/>
      <c r="GA58" s="730"/>
      <c r="GB58" s="730"/>
      <c r="GC58" s="731"/>
      <c r="GD58" s="730"/>
      <c r="GE58" s="732"/>
      <c r="GF58" s="733"/>
      <c r="GH58" s="730"/>
      <c r="GI58" s="730"/>
      <c r="GJ58" s="730"/>
      <c r="GK58" s="730"/>
      <c r="GL58" s="731"/>
      <c r="GM58" s="730"/>
      <c r="GN58" s="732"/>
      <c r="GO58" s="733"/>
      <c r="GQ58" s="730"/>
      <c r="GR58" s="730"/>
      <c r="GS58" s="730"/>
      <c r="GT58" s="730"/>
      <c r="GU58" s="731"/>
      <c r="GV58" s="730"/>
      <c r="GW58" s="732"/>
      <c r="GX58" s="733"/>
      <c r="GZ58" s="730"/>
      <c r="HA58" s="730"/>
      <c r="HB58" s="730"/>
      <c r="HC58" s="730"/>
      <c r="HD58" s="731"/>
      <c r="HE58" s="730"/>
      <c r="HF58" s="732"/>
      <c r="HG58" s="733"/>
      <c r="HI58" s="730"/>
      <c r="HJ58" s="730"/>
      <c r="HK58" s="730"/>
      <c r="HL58" s="730"/>
      <c r="HM58" s="731"/>
      <c r="HN58" s="730"/>
      <c r="HO58" s="732"/>
      <c r="HP58" s="733"/>
      <c r="HR58" s="730"/>
      <c r="HS58" s="730"/>
      <c r="HT58" s="730"/>
      <c r="HU58" s="730"/>
      <c r="HV58" s="731"/>
      <c r="HW58" s="730"/>
      <c r="HX58" s="732"/>
      <c r="HY58" s="733"/>
      <c r="IA58" s="730"/>
      <c r="IB58" s="730"/>
      <c r="IC58" s="730"/>
      <c r="ID58" s="730"/>
      <c r="IE58" s="731"/>
      <c r="IF58" s="730"/>
      <c r="IG58" s="732"/>
      <c r="IH58" s="733"/>
      <c r="IJ58" s="730"/>
      <c r="IK58" s="730"/>
      <c r="IL58" s="730"/>
      <c r="IM58" s="730"/>
      <c r="IN58" s="731"/>
      <c r="IO58" s="730"/>
      <c r="IP58" s="732"/>
      <c r="IQ58" s="733"/>
    </row>
    <row r="59" spans="1:251" s="34" customFormat="1">
      <c r="A59" s="729">
        <v>51</v>
      </c>
      <c r="B59" s="282" t="s">
        <v>1117</v>
      </c>
      <c r="C59" s="186"/>
      <c r="D59" s="186"/>
      <c r="E59" s="186"/>
      <c r="F59" s="186"/>
      <c r="G59" s="186"/>
      <c r="H59" s="186"/>
      <c r="I59" s="186"/>
      <c r="J59" s="186"/>
      <c r="K59" s="186"/>
      <c r="L59" s="186"/>
      <c r="M59" s="186"/>
      <c r="N59" s="186"/>
      <c r="O59" s="186"/>
      <c r="P59" s="166">
        <v>0</v>
      </c>
      <c r="Q59" s="106"/>
      <c r="R59" s="173"/>
      <c r="S59" s="174"/>
      <c r="T59" s="174"/>
      <c r="U59" s="730"/>
      <c r="V59" s="730"/>
      <c r="W59" s="731"/>
      <c r="X59" s="730"/>
      <c r="Y59" s="732"/>
      <c r="Z59" s="733"/>
      <c r="AB59" s="730"/>
      <c r="AC59" s="730"/>
      <c r="AD59" s="730"/>
      <c r="AE59" s="730"/>
      <c r="AF59" s="731"/>
      <c r="AG59" s="730"/>
      <c r="AH59" s="732"/>
      <c r="AI59" s="733"/>
      <c r="AK59" s="730"/>
      <c r="AL59" s="730"/>
      <c r="AM59" s="730"/>
      <c r="AN59" s="730"/>
      <c r="AO59" s="731"/>
      <c r="AP59" s="730"/>
      <c r="AQ59" s="732"/>
      <c r="AR59" s="733"/>
      <c r="AT59" s="730"/>
      <c r="AU59" s="730"/>
      <c r="AV59" s="730"/>
      <c r="AW59" s="730"/>
      <c r="AX59" s="731"/>
      <c r="AY59" s="730"/>
      <c r="AZ59" s="732"/>
      <c r="BA59" s="733"/>
      <c r="BC59" s="730"/>
      <c r="BD59" s="730"/>
      <c r="BE59" s="730"/>
      <c r="BF59" s="730"/>
      <c r="BG59" s="731"/>
      <c r="BH59" s="730"/>
      <c r="BI59" s="732"/>
      <c r="BJ59" s="733"/>
      <c r="BL59" s="730"/>
      <c r="BM59" s="730"/>
      <c r="BN59" s="730"/>
      <c r="BO59" s="730"/>
      <c r="BP59" s="731"/>
      <c r="BQ59" s="730"/>
      <c r="BR59" s="732"/>
      <c r="BS59" s="733"/>
      <c r="BU59" s="730"/>
      <c r="BV59" s="730"/>
      <c r="BW59" s="730"/>
      <c r="BX59" s="730"/>
      <c r="BY59" s="731"/>
      <c r="BZ59" s="730"/>
      <c r="CA59" s="732"/>
      <c r="CB59" s="733"/>
      <c r="CD59" s="730"/>
      <c r="CE59" s="730"/>
      <c r="CF59" s="730"/>
      <c r="CG59" s="730"/>
      <c r="CH59" s="731"/>
      <c r="CI59" s="730"/>
      <c r="CJ59" s="732"/>
      <c r="CK59" s="733"/>
      <c r="CM59" s="730"/>
      <c r="CN59" s="730"/>
      <c r="CO59" s="730"/>
      <c r="CP59" s="730"/>
      <c r="CQ59" s="731"/>
      <c r="CR59" s="730"/>
      <c r="CS59" s="732"/>
      <c r="CT59" s="733"/>
      <c r="CV59" s="730"/>
      <c r="CW59" s="730"/>
      <c r="CX59" s="730"/>
      <c r="CY59" s="730"/>
      <c r="CZ59" s="731"/>
      <c r="DA59" s="730"/>
      <c r="DB59" s="732"/>
      <c r="DC59" s="733"/>
      <c r="DE59" s="730"/>
      <c r="DF59" s="730"/>
      <c r="DG59" s="730"/>
      <c r="DH59" s="730"/>
      <c r="DI59" s="731"/>
      <c r="DJ59" s="730"/>
      <c r="DK59" s="732"/>
      <c r="DL59" s="733"/>
      <c r="DN59" s="730"/>
      <c r="DO59" s="730"/>
      <c r="DP59" s="730"/>
      <c r="DQ59" s="730"/>
      <c r="DR59" s="731"/>
      <c r="DS59" s="730"/>
      <c r="DT59" s="732"/>
      <c r="DU59" s="733"/>
      <c r="DW59" s="730"/>
      <c r="DX59" s="730"/>
      <c r="DY59" s="730"/>
      <c r="DZ59" s="730"/>
      <c r="EA59" s="731"/>
      <c r="EB59" s="730"/>
      <c r="EC59" s="732"/>
      <c r="ED59" s="733"/>
      <c r="EF59" s="730"/>
      <c r="EG59" s="730"/>
      <c r="EH59" s="730"/>
      <c r="EI59" s="730"/>
      <c r="EJ59" s="731"/>
      <c r="EK59" s="730"/>
      <c r="EL59" s="732"/>
      <c r="EM59" s="733"/>
      <c r="EO59" s="730"/>
      <c r="EP59" s="730"/>
      <c r="EQ59" s="730"/>
      <c r="ER59" s="730"/>
      <c r="ES59" s="731"/>
      <c r="ET59" s="730"/>
      <c r="EU59" s="732"/>
      <c r="EV59" s="733"/>
      <c r="EX59" s="730"/>
      <c r="EY59" s="730"/>
      <c r="EZ59" s="730"/>
      <c r="FA59" s="730"/>
      <c r="FB59" s="731"/>
      <c r="FC59" s="730"/>
      <c r="FD59" s="732"/>
      <c r="FE59" s="733"/>
      <c r="FG59" s="730"/>
      <c r="FH59" s="730"/>
      <c r="FI59" s="730"/>
      <c r="FJ59" s="730"/>
      <c r="FK59" s="731"/>
      <c r="FL59" s="730"/>
      <c r="FM59" s="732"/>
      <c r="FN59" s="733"/>
      <c r="FP59" s="730"/>
      <c r="FQ59" s="730"/>
      <c r="FR59" s="730"/>
      <c r="FS59" s="730"/>
      <c r="FT59" s="731"/>
      <c r="FU59" s="730"/>
      <c r="FV59" s="732"/>
      <c r="FW59" s="733"/>
      <c r="FY59" s="730"/>
      <c r="FZ59" s="730"/>
      <c r="GA59" s="730"/>
      <c r="GB59" s="730"/>
      <c r="GC59" s="731"/>
      <c r="GD59" s="730"/>
      <c r="GE59" s="732"/>
      <c r="GF59" s="733"/>
      <c r="GH59" s="730"/>
      <c r="GI59" s="730"/>
      <c r="GJ59" s="730"/>
      <c r="GK59" s="730"/>
      <c r="GL59" s="731"/>
      <c r="GM59" s="730"/>
      <c r="GN59" s="732"/>
      <c r="GO59" s="733"/>
      <c r="GQ59" s="730"/>
      <c r="GR59" s="730"/>
      <c r="GS59" s="730"/>
      <c r="GT59" s="730"/>
      <c r="GU59" s="731"/>
      <c r="GV59" s="730"/>
      <c r="GW59" s="732"/>
      <c r="GX59" s="733"/>
      <c r="GZ59" s="730"/>
      <c r="HA59" s="730"/>
      <c r="HB59" s="730"/>
      <c r="HC59" s="730"/>
      <c r="HD59" s="731"/>
      <c r="HE59" s="730"/>
      <c r="HF59" s="732"/>
      <c r="HG59" s="733"/>
      <c r="HI59" s="730"/>
      <c r="HJ59" s="730"/>
      <c r="HK59" s="730"/>
      <c r="HL59" s="730"/>
      <c r="HM59" s="731"/>
      <c r="HN59" s="730"/>
      <c r="HO59" s="732"/>
      <c r="HP59" s="733"/>
      <c r="HR59" s="730"/>
      <c r="HS59" s="730"/>
      <c r="HT59" s="730"/>
      <c r="HU59" s="730"/>
      <c r="HV59" s="731"/>
      <c r="HW59" s="730"/>
      <c r="HX59" s="732"/>
      <c r="HY59" s="733"/>
      <c r="IA59" s="730"/>
      <c r="IB59" s="730"/>
      <c r="IC59" s="730"/>
      <c r="ID59" s="730"/>
      <c r="IE59" s="731"/>
      <c r="IF59" s="730"/>
      <c r="IG59" s="732"/>
      <c r="IH59" s="733"/>
      <c r="IJ59" s="730"/>
      <c r="IK59" s="730"/>
      <c r="IL59" s="730"/>
      <c r="IM59" s="730"/>
      <c r="IN59" s="731"/>
      <c r="IO59" s="730"/>
      <c r="IP59" s="732"/>
      <c r="IQ59" s="733"/>
    </row>
    <row r="60" spans="1:251" s="34" customFormat="1">
      <c r="A60" s="729">
        <v>52</v>
      </c>
      <c r="B60" s="226" t="s">
        <v>81</v>
      </c>
      <c r="C60" s="259">
        <v>2268343.11</v>
      </c>
      <c r="D60" s="259">
        <v>2282380.1499999994</v>
      </c>
      <c r="E60" s="259">
        <v>2287996.5200000005</v>
      </c>
      <c r="F60" s="259">
        <v>2302217.62</v>
      </c>
      <c r="G60" s="259">
        <v>2314158.5100000002</v>
      </c>
      <c r="H60" s="259">
        <v>2327213.94</v>
      </c>
      <c r="I60" s="259">
        <v>2328853.7799999993</v>
      </c>
      <c r="J60" s="259">
        <v>2333602.2299999995</v>
      </c>
      <c r="K60" s="259">
        <v>2350847.0600000005</v>
      </c>
      <c r="L60" s="259">
        <v>2362305.3400000003</v>
      </c>
      <c r="M60" s="259">
        <v>2375656.6100000008</v>
      </c>
      <c r="N60" s="259">
        <v>2388998.9899999998</v>
      </c>
      <c r="O60" s="259">
        <v>2400971.7400000002</v>
      </c>
      <c r="P60" s="259">
        <v>2332580</v>
      </c>
      <c r="Q60" s="106"/>
      <c r="R60" s="173"/>
      <c r="S60" s="174"/>
      <c r="T60" s="174"/>
      <c r="U60" s="730"/>
      <c r="V60" s="730"/>
      <c r="W60" s="731"/>
      <c r="X60" s="730"/>
      <c r="Y60" s="732"/>
      <c r="Z60" s="733"/>
      <c r="AB60" s="730"/>
      <c r="AC60" s="730"/>
      <c r="AD60" s="730"/>
      <c r="AE60" s="730"/>
      <c r="AF60" s="731"/>
      <c r="AG60" s="730"/>
      <c r="AH60" s="732"/>
      <c r="AI60" s="733"/>
      <c r="AK60" s="730"/>
      <c r="AL60" s="730"/>
      <c r="AM60" s="730"/>
      <c r="AN60" s="730"/>
      <c r="AO60" s="731"/>
      <c r="AP60" s="730"/>
      <c r="AQ60" s="732"/>
      <c r="AR60" s="733"/>
      <c r="AT60" s="730"/>
      <c r="AU60" s="730"/>
      <c r="AV60" s="730"/>
      <c r="AW60" s="730"/>
      <c r="AX60" s="731"/>
      <c r="AY60" s="730"/>
      <c r="AZ60" s="732"/>
      <c r="BA60" s="733"/>
      <c r="BC60" s="730"/>
      <c r="BD60" s="730"/>
      <c r="BE60" s="730"/>
      <c r="BF60" s="730"/>
      <c r="BG60" s="731"/>
      <c r="BH60" s="730"/>
      <c r="BI60" s="732"/>
      <c r="BJ60" s="733"/>
      <c r="BL60" s="730"/>
      <c r="BM60" s="730"/>
      <c r="BN60" s="730"/>
      <c r="BO60" s="730"/>
      <c r="BP60" s="731"/>
      <c r="BQ60" s="730"/>
      <c r="BR60" s="732"/>
      <c r="BS60" s="733"/>
      <c r="BU60" s="730"/>
      <c r="BV60" s="730"/>
      <c r="BW60" s="730"/>
      <c r="BX60" s="730"/>
      <c r="BY60" s="731"/>
      <c r="BZ60" s="730"/>
      <c r="CA60" s="732"/>
      <c r="CB60" s="733"/>
      <c r="CD60" s="730"/>
      <c r="CE60" s="730"/>
      <c r="CF60" s="730"/>
      <c r="CG60" s="730"/>
      <c r="CH60" s="731"/>
      <c r="CI60" s="730"/>
      <c r="CJ60" s="732"/>
      <c r="CK60" s="733"/>
      <c r="CM60" s="730"/>
      <c r="CN60" s="730"/>
      <c r="CO60" s="730"/>
      <c r="CP60" s="730"/>
      <c r="CQ60" s="731"/>
      <c r="CR60" s="730"/>
      <c r="CS60" s="732"/>
      <c r="CT60" s="733"/>
      <c r="CV60" s="730"/>
      <c r="CW60" s="730"/>
      <c r="CX60" s="730"/>
      <c r="CY60" s="730"/>
      <c r="CZ60" s="731"/>
      <c r="DA60" s="730"/>
      <c r="DB60" s="732"/>
      <c r="DC60" s="733"/>
      <c r="DE60" s="730"/>
      <c r="DF60" s="730"/>
      <c r="DG60" s="730"/>
      <c r="DH60" s="730"/>
      <c r="DI60" s="731"/>
      <c r="DJ60" s="730"/>
      <c r="DK60" s="732"/>
      <c r="DL60" s="733"/>
      <c r="DN60" s="730"/>
      <c r="DO60" s="730"/>
      <c r="DP60" s="730"/>
      <c r="DQ60" s="730"/>
      <c r="DR60" s="731"/>
      <c r="DS60" s="730"/>
      <c r="DT60" s="732"/>
      <c r="DU60" s="733"/>
      <c r="DW60" s="730"/>
      <c r="DX60" s="730"/>
      <c r="DY60" s="730"/>
      <c r="DZ60" s="730"/>
      <c r="EA60" s="731"/>
      <c r="EB60" s="730"/>
      <c r="EC60" s="732"/>
      <c r="ED60" s="733"/>
      <c r="EF60" s="730"/>
      <c r="EG60" s="730"/>
      <c r="EH60" s="730"/>
      <c r="EI60" s="730"/>
      <c r="EJ60" s="731"/>
      <c r="EK60" s="730"/>
      <c r="EL60" s="732"/>
      <c r="EM60" s="733"/>
      <c r="EO60" s="730"/>
      <c r="EP60" s="730"/>
      <c r="EQ60" s="730"/>
      <c r="ER60" s="730"/>
      <c r="ES60" s="731"/>
      <c r="ET60" s="730"/>
      <c r="EU60" s="732"/>
      <c r="EV60" s="733"/>
      <c r="EX60" s="730"/>
      <c r="EY60" s="730"/>
      <c r="EZ60" s="730"/>
      <c r="FA60" s="730"/>
      <c r="FB60" s="731"/>
      <c r="FC60" s="730"/>
      <c r="FD60" s="732"/>
      <c r="FE60" s="733"/>
      <c r="FG60" s="730"/>
      <c r="FH60" s="730"/>
      <c r="FI60" s="730"/>
      <c r="FJ60" s="730"/>
      <c r="FK60" s="731"/>
      <c r="FL60" s="730"/>
      <c r="FM60" s="732"/>
      <c r="FN60" s="733"/>
      <c r="FP60" s="730"/>
      <c r="FQ60" s="730"/>
      <c r="FR60" s="730"/>
      <c r="FS60" s="730"/>
      <c r="FT60" s="731"/>
      <c r="FU60" s="730"/>
      <c r="FV60" s="732"/>
      <c r="FW60" s="733"/>
      <c r="FY60" s="730"/>
      <c r="FZ60" s="730"/>
      <c r="GA60" s="730"/>
      <c r="GB60" s="730"/>
      <c r="GC60" s="731"/>
      <c r="GD60" s="730"/>
      <c r="GE60" s="732"/>
      <c r="GF60" s="733"/>
      <c r="GH60" s="730"/>
      <c r="GI60" s="730"/>
      <c r="GJ60" s="730"/>
      <c r="GK60" s="730"/>
      <c r="GL60" s="731"/>
      <c r="GM60" s="730"/>
      <c r="GN60" s="732"/>
      <c r="GO60" s="733"/>
      <c r="GQ60" s="730"/>
      <c r="GR60" s="730"/>
      <c r="GS60" s="730"/>
      <c r="GT60" s="730"/>
      <c r="GU60" s="731"/>
      <c r="GV60" s="730"/>
      <c r="GW60" s="732"/>
      <c r="GX60" s="733"/>
      <c r="GZ60" s="730"/>
      <c r="HA60" s="730"/>
      <c r="HB60" s="730"/>
      <c r="HC60" s="730"/>
      <c r="HD60" s="731"/>
      <c r="HE60" s="730"/>
      <c r="HF60" s="732"/>
      <c r="HG60" s="733"/>
      <c r="HI60" s="730"/>
      <c r="HJ60" s="730"/>
      <c r="HK60" s="730"/>
      <c r="HL60" s="730"/>
      <c r="HM60" s="731"/>
      <c r="HN60" s="730"/>
      <c r="HO60" s="732"/>
      <c r="HP60" s="733"/>
      <c r="HR60" s="730"/>
      <c r="HS60" s="730"/>
      <c r="HT60" s="730"/>
      <c r="HU60" s="730"/>
      <c r="HV60" s="731"/>
      <c r="HW60" s="730"/>
      <c r="HX60" s="732"/>
      <c r="HY60" s="733"/>
      <c r="IA60" s="730"/>
      <c r="IB60" s="730"/>
      <c r="IC60" s="730"/>
      <c r="ID60" s="730"/>
      <c r="IE60" s="731"/>
      <c r="IF60" s="730"/>
      <c r="IG60" s="732"/>
      <c r="IH60" s="733"/>
      <c r="IJ60" s="730"/>
      <c r="IK60" s="730"/>
      <c r="IL60" s="730"/>
      <c r="IM60" s="730"/>
      <c r="IN60" s="731"/>
      <c r="IO60" s="730"/>
      <c r="IP60" s="732"/>
      <c r="IQ60" s="733"/>
    </row>
    <row r="61" spans="1:251" s="34" customFormat="1">
      <c r="A61" s="173"/>
      <c r="B61" s="173"/>
      <c r="C61" s="173"/>
      <c r="D61" s="173"/>
      <c r="E61" s="173"/>
      <c r="F61" s="173"/>
      <c r="G61" s="173"/>
      <c r="H61" s="173"/>
      <c r="I61" s="173"/>
      <c r="J61" s="173"/>
      <c r="K61" s="173"/>
      <c r="L61" s="173"/>
      <c r="M61" s="173"/>
      <c r="N61" s="173"/>
      <c r="O61" s="173"/>
      <c r="P61" s="173"/>
      <c r="Q61" s="173"/>
      <c r="R61" s="173"/>
      <c r="S61" s="173"/>
      <c r="T61" s="173"/>
    </row>
    <row r="62" spans="1:251" s="34" customFormat="1">
      <c r="A62" s="173"/>
      <c r="B62" s="173"/>
      <c r="C62" s="173"/>
      <c r="D62" s="173"/>
      <c r="E62" s="173"/>
      <c r="F62" s="173"/>
      <c r="G62" s="173"/>
      <c r="H62" s="173"/>
      <c r="I62" s="173"/>
      <c r="J62" s="173"/>
      <c r="K62" s="173"/>
      <c r="L62" s="173"/>
      <c r="M62" s="173"/>
      <c r="N62" s="173"/>
      <c r="O62" s="173"/>
      <c r="P62" s="173"/>
      <c r="Q62" s="173"/>
      <c r="R62" s="173"/>
      <c r="S62" s="173"/>
      <c r="T62" s="173"/>
    </row>
    <row r="63" spans="1:251" s="34" customFormat="1">
      <c r="A63" s="173"/>
      <c r="B63" s="173"/>
      <c r="C63" s="269"/>
      <c r="D63" s="173"/>
      <c r="E63" s="173"/>
      <c r="F63" s="173"/>
      <c r="G63" s="173"/>
      <c r="H63" s="173"/>
      <c r="I63" s="173"/>
      <c r="J63" s="173"/>
      <c r="K63" s="173"/>
      <c r="L63" s="173"/>
      <c r="M63" s="173"/>
      <c r="N63" s="173"/>
      <c r="O63" s="166"/>
      <c r="P63" s="173"/>
      <c r="Q63" s="173"/>
      <c r="R63" s="173"/>
      <c r="S63" s="173"/>
      <c r="T63" s="173"/>
    </row>
    <row r="64" spans="1:251" s="34" customFormat="1">
      <c r="A64" s="173"/>
      <c r="B64" s="173"/>
      <c r="C64" s="269"/>
      <c r="D64" s="173"/>
      <c r="E64" s="173"/>
      <c r="F64" s="173"/>
      <c r="G64" s="173"/>
      <c r="H64" s="173"/>
      <c r="I64" s="173"/>
      <c r="J64" s="173"/>
      <c r="K64" s="173"/>
      <c r="L64" s="173"/>
      <c r="M64" s="173"/>
      <c r="N64" s="173"/>
      <c r="O64" s="173"/>
      <c r="P64" s="173"/>
      <c r="Q64" s="173"/>
      <c r="R64" s="173"/>
      <c r="S64" s="173"/>
      <c r="T64" s="173"/>
    </row>
    <row r="65" spans="1:20" s="34" customFormat="1">
      <c r="A65" s="173"/>
      <c r="B65" s="173"/>
      <c r="C65" s="173"/>
      <c r="D65" s="173"/>
      <c r="E65" s="173"/>
      <c r="F65" s="173"/>
      <c r="G65" s="173"/>
      <c r="H65" s="173"/>
      <c r="I65" s="173"/>
      <c r="J65" s="173"/>
      <c r="K65" s="173"/>
      <c r="L65" s="173"/>
      <c r="M65" s="173"/>
      <c r="N65" s="173"/>
      <c r="O65" s="173"/>
      <c r="P65" s="173"/>
      <c r="Q65" s="173"/>
      <c r="R65" s="173"/>
      <c r="S65" s="173"/>
      <c r="T65" s="173"/>
    </row>
    <row r="66" spans="1:20" s="34" customFormat="1">
      <c r="A66" s="173"/>
      <c r="B66" s="173"/>
      <c r="C66" s="173"/>
      <c r="D66" s="173"/>
      <c r="E66" s="173"/>
      <c r="F66" s="173"/>
      <c r="G66" s="173"/>
      <c r="H66" s="173"/>
      <c r="I66" s="173"/>
      <c r="J66" s="173"/>
      <c r="K66" s="173"/>
      <c r="L66" s="173"/>
      <c r="M66" s="173"/>
      <c r="N66" s="173"/>
      <c r="O66" s="173"/>
      <c r="P66" s="173"/>
      <c r="Q66" s="173"/>
      <c r="R66" s="173"/>
      <c r="S66" s="173"/>
      <c r="T66" s="173"/>
    </row>
    <row r="67" spans="1:20" s="34" customFormat="1">
      <c r="A67" s="173"/>
      <c r="B67" s="173"/>
      <c r="C67" s="173"/>
      <c r="D67" s="173"/>
      <c r="E67" s="173"/>
      <c r="F67" s="173"/>
      <c r="G67" s="173"/>
      <c r="H67" s="173"/>
      <c r="I67" s="173"/>
      <c r="J67" s="173"/>
      <c r="K67" s="173"/>
      <c r="L67" s="173"/>
      <c r="M67" s="173"/>
      <c r="N67" s="173"/>
      <c r="O67" s="173"/>
      <c r="P67" s="173"/>
      <c r="Q67" s="173"/>
      <c r="R67" s="173"/>
      <c r="S67" s="173"/>
      <c r="T67" s="173"/>
    </row>
    <row r="68" spans="1:20" s="34" customFormat="1">
      <c r="A68" s="173"/>
      <c r="B68" s="173"/>
      <c r="C68" s="173"/>
      <c r="D68" s="173"/>
      <c r="E68" s="173"/>
      <c r="F68" s="173"/>
      <c r="G68" s="173"/>
      <c r="H68" s="173"/>
      <c r="I68" s="173"/>
      <c r="J68" s="173"/>
      <c r="K68" s="173"/>
      <c r="L68" s="173"/>
      <c r="M68" s="173"/>
      <c r="N68" s="173"/>
      <c r="O68" s="173"/>
      <c r="P68" s="173"/>
      <c r="Q68" s="173"/>
      <c r="R68" s="173"/>
      <c r="S68" s="173"/>
      <c r="T68" s="173"/>
    </row>
    <row r="69" spans="1:20" s="34" customFormat="1">
      <c r="A69" s="173"/>
      <c r="B69" s="173"/>
      <c r="C69" s="173"/>
      <c r="D69" s="173"/>
      <c r="E69" s="173"/>
      <c r="F69" s="173"/>
      <c r="G69" s="173"/>
      <c r="H69" s="173"/>
      <c r="I69" s="173"/>
      <c r="J69" s="173"/>
      <c r="K69" s="173"/>
      <c r="L69" s="173"/>
      <c r="M69" s="173"/>
      <c r="N69" s="173"/>
      <c r="O69" s="173"/>
      <c r="P69" s="173"/>
      <c r="Q69" s="173"/>
      <c r="R69" s="173"/>
      <c r="S69" s="173"/>
      <c r="T69" s="173"/>
    </row>
    <row r="70" spans="1:20" s="34" customFormat="1">
      <c r="A70" s="173"/>
      <c r="B70" s="173"/>
      <c r="C70" s="173"/>
      <c r="D70" s="173"/>
      <c r="E70" s="173"/>
      <c r="F70" s="173"/>
      <c r="G70" s="173"/>
      <c r="H70" s="173"/>
      <c r="I70" s="173"/>
      <c r="J70" s="173"/>
      <c r="K70" s="173"/>
      <c r="L70" s="173"/>
      <c r="M70" s="173"/>
      <c r="N70" s="173"/>
      <c r="O70" s="173"/>
      <c r="P70" s="173"/>
      <c r="Q70" s="173"/>
      <c r="R70" s="173"/>
      <c r="S70" s="173"/>
      <c r="T70" s="173"/>
    </row>
    <row r="71" spans="1:20" s="34" customFormat="1">
      <c r="A71" s="173"/>
      <c r="B71" s="173"/>
      <c r="C71" s="173"/>
      <c r="D71" s="173"/>
      <c r="E71" s="173"/>
      <c r="F71" s="173"/>
      <c r="G71" s="173"/>
      <c r="H71" s="173"/>
      <c r="I71" s="173"/>
      <c r="J71" s="173"/>
      <c r="K71" s="173"/>
      <c r="L71" s="173"/>
      <c r="M71" s="173"/>
      <c r="N71" s="173"/>
      <c r="O71" s="173"/>
      <c r="P71" s="173"/>
      <c r="Q71" s="173"/>
      <c r="R71" s="173"/>
      <c r="S71" s="173"/>
      <c r="T71" s="173"/>
    </row>
    <row r="72" spans="1:20" s="34" customFormat="1">
      <c r="A72" s="173"/>
      <c r="B72" s="173"/>
      <c r="C72" s="173"/>
      <c r="D72" s="173"/>
      <c r="E72" s="173"/>
      <c r="F72" s="173"/>
      <c r="G72" s="173"/>
      <c r="H72" s="173"/>
      <c r="I72" s="173"/>
      <c r="J72" s="173"/>
      <c r="K72" s="173"/>
      <c r="L72" s="173"/>
      <c r="M72" s="173"/>
      <c r="N72" s="173"/>
      <c r="O72" s="173"/>
      <c r="P72" s="173"/>
      <c r="Q72" s="173"/>
      <c r="R72" s="173"/>
      <c r="S72" s="173"/>
      <c r="T72" s="173"/>
    </row>
    <row r="73" spans="1:20" s="34" customFormat="1">
      <c r="A73" s="173"/>
      <c r="B73" s="173"/>
      <c r="C73" s="173"/>
      <c r="D73" s="173"/>
      <c r="E73" s="173"/>
      <c r="F73" s="173"/>
      <c r="G73" s="173"/>
      <c r="H73" s="173"/>
      <c r="I73" s="173"/>
      <c r="J73" s="173"/>
      <c r="K73" s="173"/>
      <c r="L73" s="173"/>
      <c r="M73" s="173"/>
      <c r="N73" s="173"/>
      <c r="O73" s="173"/>
      <c r="P73" s="173"/>
      <c r="Q73" s="173"/>
      <c r="R73" s="173"/>
      <c r="S73" s="173"/>
      <c r="T73" s="173"/>
    </row>
    <row r="74" spans="1:20" s="34" customFormat="1">
      <c r="A74" s="173"/>
      <c r="B74" s="173"/>
      <c r="C74" s="173"/>
      <c r="D74" s="173"/>
      <c r="E74" s="173"/>
      <c r="F74" s="173"/>
      <c r="G74" s="173"/>
      <c r="H74" s="173"/>
      <c r="I74" s="173"/>
      <c r="J74" s="173"/>
      <c r="K74" s="173"/>
      <c r="L74" s="173"/>
      <c r="M74" s="173"/>
      <c r="N74" s="173"/>
      <c r="O74" s="173"/>
      <c r="P74" s="173"/>
      <c r="Q74" s="173"/>
      <c r="R74" s="173"/>
      <c r="S74" s="173"/>
      <c r="T74" s="173"/>
    </row>
    <row r="75" spans="1:20" s="34" customFormat="1">
      <c r="A75" s="173"/>
      <c r="B75" s="173"/>
      <c r="C75" s="173"/>
      <c r="D75" s="173"/>
      <c r="E75" s="173"/>
      <c r="F75" s="173"/>
      <c r="G75" s="173"/>
      <c r="H75" s="173"/>
      <c r="I75" s="173"/>
      <c r="J75" s="173"/>
      <c r="K75" s="173"/>
      <c r="L75" s="173"/>
      <c r="M75" s="173"/>
      <c r="N75" s="173"/>
      <c r="O75" s="173"/>
      <c r="P75" s="173"/>
      <c r="Q75" s="173"/>
      <c r="R75" s="173"/>
      <c r="S75" s="173"/>
      <c r="T75" s="173"/>
    </row>
    <row r="76" spans="1:20" s="34" customFormat="1">
      <c r="A76" s="173"/>
      <c r="B76" s="173"/>
      <c r="C76" s="173"/>
      <c r="D76" s="173"/>
      <c r="E76" s="173"/>
      <c r="F76" s="173"/>
      <c r="G76" s="173"/>
      <c r="H76" s="173"/>
      <c r="I76" s="173"/>
      <c r="J76" s="173"/>
      <c r="K76" s="173"/>
      <c r="L76" s="173"/>
      <c r="M76" s="173"/>
      <c r="N76" s="173"/>
      <c r="O76" s="173"/>
      <c r="P76" s="173"/>
      <c r="Q76" s="173"/>
      <c r="R76" s="173"/>
      <c r="S76" s="173"/>
      <c r="T76" s="173"/>
    </row>
    <row r="77" spans="1:20" s="34" customFormat="1">
      <c r="A77" s="173"/>
      <c r="B77" s="173"/>
      <c r="C77" s="173"/>
      <c r="D77" s="173"/>
      <c r="E77" s="173"/>
      <c r="F77" s="173"/>
      <c r="G77" s="173"/>
      <c r="H77" s="173"/>
      <c r="I77" s="173"/>
      <c r="J77" s="173"/>
      <c r="K77" s="173"/>
      <c r="L77" s="173"/>
      <c r="M77" s="173"/>
      <c r="N77" s="173"/>
      <c r="O77" s="173"/>
      <c r="P77" s="173"/>
      <c r="Q77" s="173"/>
      <c r="R77" s="173"/>
      <c r="S77" s="173"/>
      <c r="T77" s="173"/>
    </row>
    <row r="78" spans="1:20" s="34" customFormat="1">
      <c r="A78" s="173"/>
      <c r="B78" s="173"/>
      <c r="C78" s="173"/>
      <c r="D78" s="173"/>
      <c r="E78" s="173"/>
      <c r="F78" s="173"/>
      <c r="G78" s="173"/>
      <c r="H78" s="173"/>
      <c r="I78" s="173"/>
      <c r="J78" s="173"/>
      <c r="K78" s="173"/>
      <c r="L78" s="173"/>
      <c r="M78" s="173"/>
      <c r="N78" s="173"/>
      <c r="O78" s="173"/>
      <c r="P78" s="173"/>
      <c r="Q78" s="173"/>
      <c r="R78" s="173"/>
      <c r="S78" s="173"/>
      <c r="T78" s="173"/>
    </row>
    <row r="79" spans="1:20" s="34" customFormat="1">
      <c r="A79" s="173"/>
      <c r="B79" s="173"/>
      <c r="C79" s="173"/>
      <c r="D79" s="173"/>
      <c r="E79" s="173"/>
      <c r="F79" s="173"/>
      <c r="G79" s="173"/>
      <c r="H79" s="173"/>
      <c r="I79" s="173"/>
      <c r="J79" s="173"/>
      <c r="K79" s="173"/>
      <c r="L79" s="173"/>
      <c r="M79" s="173"/>
      <c r="N79" s="173"/>
      <c r="O79" s="173"/>
      <c r="P79" s="173"/>
      <c r="Q79" s="173"/>
      <c r="R79" s="173"/>
      <c r="S79" s="173"/>
      <c r="T79" s="173"/>
    </row>
    <row r="80" spans="1:20" s="34" customFormat="1">
      <c r="A80" s="173"/>
      <c r="B80" s="173"/>
      <c r="C80" s="173"/>
      <c r="D80" s="173"/>
      <c r="E80" s="173"/>
      <c r="F80" s="173"/>
      <c r="G80" s="173"/>
      <c r="H80" s="173"/>
      <c r="I80" s="173"/>
      <c r="J80" s="173"/>
      <c r="K80" s="173"/>
      <c r="L80" s="173"/>
      <c r="M80" s="173"/>
      <c r="N80" s="173"/>
      <c r="O80" s="173"/>
      <c r="P80" s="173"/>
      <c r="Q80" s="173"/>
      <c r="R80" s="173"/>
      <c r="S80" s="173"/>
      <c r="T80" s="173"/>
    </row>
    <row r="81" spans="1:20" s="34" customFormat="1">
      <c r="A81" s="173"/>
      <c r="B81" s="173"/>
      <c r="C81" s="173"/>
      <c r="D81" s="173"/>
      <c r="E81" s="173"/>
      <c r="F81" s="173"/>
      <c r="G81" s="173"/>
      <c r="H81" s="173"/>
      <c r="I81" s="173"/>
      <c r="J81" s="173"/>
      <c r="K81" s="173"/>
      <c r="L81" s="173"/>
      <c r="M81" s="173"/>
      <c r="N81" s="173"/>
      <c r="O81" s="173"/>
      <c r="P81" s="173"/>
      <c r="Q81" s="173"/>
      <c r="R81" s="173"/>
      <c r="S81" s="173"/>
      <c r="T81" s="173"/>
    </row>
    <row r="82" spans="1:20" s="34" customFormat="1">
      <c r="A82" s="173"/>
      <c r="B82" s="173"/>
      <c r="C82" s="173"/>
      <c r="D82" s="173"/>
      <c r="E82" s="173"/>
      <c r="F82" s="173"/>
      <c r="G82" s="173"/>
      <c r="H82" s="173"/>
      <c r="I82" s="173"/>
      <c r="J82" s="173"/>
      <c r="K82" s="173"/>
      <c r="L82" s="173"/>
      <c r="M82" s="173"/>
      <c r="N82" s="173"/>
      <c r="O82" s="173"/>
      <c r="P82" s="173"/>
      <c r="Q82" s="173"/>
      <c r="R82" s="173"/>
      <c r="S82" s="173"/>
      <c r="T82" s="173"/>
    </row>
    <row r="83" spans="1:20" s="34" customFormat="1">
      <c r="A83" s="173"/>
      <c r="B83" s="173"/>
      <c r="C83" s="173"/>
      <c r="D83" s="173"/>
      <c r="E83" s="173"/>
      <c r="F83" s="173"/>
      <c r="G83" s="173"/>
      <c r="H83" s="173"/>
      <c r="I83" s="173"/>
      <c r="J83" s="173"/>
      <c r="K83" s="173"/>
      <c r="L83" s="173"/>
      <c r="M83" s="173"/>
      <c r="N83" s="173"/>
      <c r="O83" s="173"/>
      <c r="P83" s="173"/>
      <c r="Q83" s="173"/>
      <c r="R83" s="173"/>
      <c r="S83" s="173"/>
      <c r="T83" s="173"/>
    </row>
    <row r="84" spans="1:20" s="34" customFormat="1">
      <c r="A84" s="173"/>
      <c r="B84" s="173"/>
      <c r="C84" s="173"/>
      <c r="D84" s="173"/>
      <c r="E84" s="173"/>
      <c r="F84" s="173"/>
      <c r="G84" s="173"/>
      <c r="H84" s="173"/>
      <c r="I84" s="173"/>
      <c r="J84" s="173"/>
      <c r="K84" s="173"/>
      <c r="L84" s="173"/>
      <c r="M84" s="173"/>
      <c r="N84" s="173"/>
      <c r="O84" s="173"/>
      <c r="P84" s="173"/>
      <c r="Q84" s="173"/>
      <c r="R84" s="173"/>
      <c r="S84" s="173"/>
      <c r="T84" s="173"/>
    </row>
    <row r="85" spans="1:20" s="34" customFormat="1">
      <c r="A85" s="173"/>
      <c r="B85" s="173"/>
      <c r="C85" s="173"/>
      <c r="D85" s="173"/>
      <c r="E85" s="173"/>
      <c r="F85" s="173"/>
      <c r="G85" s="173"/>
      <c r="H85" s="173"/>
      <c r="I85" s="173"/>
      <c r="J85" s="173"/>
      <c r="K85" s="173"/>
      <c r="L85" s="173"/>
      <c r="M85" s="173"/>
      <c r="N85" s="173"/>
      <c r="O85" s="173"/>
      <c r="P85" s="173"/>
      <c r="Q85" s="173"/>
      <c r="R85" s="173"/>
      <c r="S85" s="173"/>
      <c r="T85" s="173"/>
    </row>
    <row r="86" spans="1:20" s="34" customFormat="1">
      <c r="A86" s="173"/>
      <c r="B86" s="173"/>
      <c r="C86" s="173"/>
      <c r="D86" s="173"/>
      <c r="E86" s="173"/>
      <c r="F86" s="173"/>
      <c r="G86" s="173"/>
      <c r="H86" s="173"/>
      <c r="I86" s="173"/>
      <c r="J86" s="173"/>
      <c r="K86" s="173"/>
      <c r="L86" s="173"/>
      <c r="M86" s="173"/>
      <c r="N86" s="173"/>
      <c r="O86" s="173"/>
      <c r="P86" s="173"/>
      <c r="Q86" s="173"/>
      <c r="R86" s="173"/>
      <c r="S86" s="173"/>
      <c r="T86" s="173"/>
    </row>
    <row r="87" spans="1:20" s="34" customFormat="1">
      <c r="A87" s="173"/>
      <c r="B87" s="173"/>
      <c r="C87" s="173"/>
      <c r="D87" s="173"/>
      <c r="E87" s="173"/>
      <c r="F87" s="173"/>
      <c r="G87" s="173"/>
      <c r="H87" s="173"/>
      <c r="I87" s="173"/>
      <c r="J87" s="173"/>
      <c r="K87" s="173"/>
      <c r="L87" s="173"/>
      <c r="M87" s="173"/>
      <c r="N87" s="173"/>
      <c r="O87" s="173"/>
      <c r="P87" s="173"/>
      <c r="Q87" s="173"/>
      <c r="R87" s="173"/>
      <c r="S87" s="173"/>
      <c r="T87" s="173"/>
    </row>
    <row r="88" spans="1:20" s="34" customFormat="1">
      <c r="A88" s="173"/>
      <c r="B88" s="173"/>
      <c r="C88" s="173"/>
      <c r="D88" s="173"/>
      <c r="E88" s="173"/>
      <c r="F88" s="173"/>
      <c r="G88" s="173"/>
      <c r="H88" s="173"/>
      <c r="I88" s="173"/>
      <c r="J88" s="173"/>
      <c r="K88" s="173"/>
      <c r="L88" s="173"/>
      <c r="M88" s="173"/>
      <c r="N88" s="173"/>
      <c r="O88" s="173"/>
      <c r="P88" s="173"/>
      <c r="Q88" s="173"/>
      <c r="R88" s="173"/>
      <c r="S88" s="173"/>
      <c r="T88" s="173"/>
    </row>
    <row r="89" spans="1:20" s="34" customFormat="1">
      <c r="A89" s="173"/>
      <c r="B89" s="173"/>
      <c r="C89" s="173"/>
      <c r="D89" s="173"/>
      <c r="E89" s="173"/>
      <c r="F89" s="173"/>
      <c r="G89" s="173"/>
      <c r="H89" s="173"/>
      <c r="I89" s="173"/>
      <c r="J89" s="173"/>
      <c r="K89" s="173"/>
      <c r="L89" s="173"/>
      <c r="M89" s="173"/>
      <c r="N89" s="173"/>
      <c r="O89" s="173"/>
      <c r="P89" s="173"/>
      <c r="Q89" s="173"/>
      <c r="R89" s="173"/>
      <c r="S89" s="173"/>
      <c r="T89" s="173"/>
    </row>
    <row r="90" spans="1:20" s="34" customFormat="1">
      <c r="A90" s="173"/>
      <c r="B90" s="173"/>
      <c r="C90" s="173"/>
      <c r="D90" s="173"/>
      <c r="E90" s="173"/>
      <c r="F90" s="173"/>
      <c r="G90" s="173"/>
      <c r="H90" s="173"/>
      <c r="I90" s="173"/>
      <c r="J90" s="173"/>
      <c r="K90" s="173"/>
      <c r="L90" s="173"/>
      <c r="M90" s="173"/>
      <c r="N90" s="173"/>
      <c r="O90" s="173"/>
      <c r="P90" s="173"/>
      <c r="Q90" s="173"/>
      <c r="R90" s="173"/>
      <c r="S90" s="173"/>
      <c r="T90" s="173"/>
    </row>
    <row r="91" spans="1:20" s="34" customFormat="1">
      <c r="A91" s="173"/>
      <c r="B91" s="173"/>
      <c r="C91" s="173"/>
      <c r="D91" s="173"/>
      <c r="E91" s="173"/>
      <c r="F91" s="173"/>
      <c r="G91" s="173"/>
      <c r="H91" s="173"/>
      <c r="I91" s="173"/>
      <c r="J91" s="173"/>
      <c r="K91" s="173"/>
      <c r="L91" s="173"/>
      <c r="M91" s="173"/>
      <c r="N91" s="173"/>
      <c r="O91" s="173"/>
      <c r="P91" s="173"/>
      <c r="Q91" s="173"/>
      <c r="R91" s="173"/>
      <c r="S91" s="173"/>
      <c r="T91" s="173"/>
    </row>
    <row r="92" spans="1:20" s="34" customFormat="1">
      <c r="A92" s="173"/>
      <c r="B92" s="173"/>
      <c r="C92" s="173"/>
      <c r="D92" s="173"/>
      <c r="E92" s="173"/>
      <c r="F92" s="173"/>
      <c r="G92" s="173"/>
      <c r="H92" s="173"/>
      <c r="I92" s="173"/>
      <c r="J92" s="173"/>
      <c r="K92" s="173"/>
      <c r="L92" s="173"/>
      <c r="M92" s="173"/>
      <c r="N92" s="173"/>
      <c r="O92" s="173"/>
      <c r="P92" s="173"/>
      <c r="Q92" s="173"/>
      <c r="R92" s="173"/>
      <c r="S92" s="173"/>
      <c r="T92" s="173"/>
    </row>
    <row r="93" spans="1:20" s="34" customFormat="1">
      <c r="A93" s="173"/>
      <c r="B93" s="173"/>
      <c r="C93" s="173"/>
      <c r="D93" s="173"/>
      <c r="E93" s="173"/>
      <c r="F93" s="173"/>
      <c r="G93" s="173"/>
      <c r="H93" s="173"/>
      <c r="I93" s="173"/>
      <c r="J93" s="173"/>
      <c r="K93" s="173"/>
      <c r="L93" s="173"/>
      <c r="M93" s="173"/>
      <c r="N93" s="173"/>
      <c r="O93" s="173"/>
      <c r="P93" s="173"/>
      <c r="Q93" s="173"/>
      <c r="R93" s="173"/>
      <c r="S93" s="173"/>
      <c r="T93" s="173"/>
    </row>
    <row r="94" spans="1:20" s="34" customFormat="1">
      <c r="A94" s="173"/>
      <c r="B94" s="173"/>
      <c r="C94" s="173"/>
      <c r="D94" s="173"/>
      <c r="E94" s="173"/>
      <c r="F94" s="173"/>
      <c r="G94" s="173"/>
      <c r="H94" s="173"/>
      <c r="I94" s="173"/>
      <c r="J94" s="173"/>
      <c r="K94" s="173"/>
      <c r="L94" s="173"/>
      <c r="M94" s="173"/>
      <c r="N94" s="173"/>
      <c r="O94" s="173"/>
      <c r="P94" s="173"/>
      <c r="Q94" s="173"/>
      <c r="R94" s="173"/>
      <c r="S94" s="173"/>
      <c r="T94" s="173"/>
    </row>
    <row r="95" spans="1:20" s="34" customFormat="1">
      <c r="A95" s="173"/>
      <c r="B95" s="173"/>
      <c r="C95" s="173"/>
      <c r="D95" s="173"/>
      <c r="E95" s="173"/>
      <c r="F95" s="173"/>
      <c r="G95" s="173"/>
      <c r="H95" s="173"/>
      <c r="I95" s="173"/>
      <c r="J95" s="173"/>
      <c r="K95" s="173"/>
      <c r="L95" s="173"/>
      <c r="M95" s="173"/>
      <c r="N95" s="173"/>
      <c r="O95" s="173"/>
      <c r="P95" s="173"/>
      <c r="Q95" s="173"/>
      <c r="R95" s="173"/>
      <c r="S95" s="173"/>
      <c r="T95" s="173"/>
    </row>
    <row r="96" spans="1:20" s="34" customFormat="1">
      <c r="A96" s="173"/>
      <c r="B96" s="173"/>
      <c r="C96" s="173"/>
      <c r="D96" s="173"/>
      <c r="E96" s="173"/>
      <c r="F96" s="173"/>
      <c r="G96" s="173"/>
      <c r="H96" s="173"/>
      <c r="I96" s="173"/>
      <c r="J96" s="173"/>
      <c r="K96" s="173"/>
      <c r="L96" s="173"/>
      <c r="M96" s="173"/>
      <c r="N96" s="173"/>
      <c r="O96" s="173"/>
      <c r="P96" s="173"/>
      <c r="Q96" s="173"/>
      <c r="R96" s="173"/>
      <c r="S96" s="173"/>
      <c r="T96" s="173"/>
    </row>
    <row r="97" spans="1:20" s="34" customFormat="1">
      <c r="A97" s="173"/>
      <c r="B97" s="173"/>
      <c r="C97" s="173"/>
      <c r="D97" s="173"/>
      <c r="E97" s="173"/>
      <c r="F97" s="173"/>
      <c r="G97" s="173"/>
      <c r="H97" s="173"/>
      <c r="I97" s="173"/>
      <c r="J97" s="173"/>
      <c r="K97" s="173"/>
      <c r="L97" s="173"/>
      <c r="M97" s="173"/>
      <c r="N97" s="173"/>
      <c r="O97" s="173"/>
      <c r="P97" s="173"/>
      <c r="Q97" s="173"/>
      <c r="R97" s="173"/>
      <c r="S97" s="173"/>
      <c r="T97" s="173"/>
    </row>
    <row r="98" spans="1:20" s="34" customFormat="1">
      <c r="A98" s="173"/>
      <c r="B98" s="173"/>
      <c r="C98" s="173"/>
      <c r="D98" s="173"/>
      <c r="E98" s="173"/>
      <c r="F98" s="173"/>
      <c r="G98" s="173"/>
      <c r="H98" s="173"/>
      <c r="I98" s="173"/>
      <c r="J98" s="173"/>
      <c r="K98" s="173"/>
      <c r="L98" s="173"/>
      <c r="M98" s="173"/>
      <c r="N98" s="173"/>
      <c r="O98" s="173"/>
      <c r="P98" s="173"/>
      <c r="Q98" s="173"/>
      <c r="R98" s="173"/>
      <c r="S98" s="173"/>
      <c r="T98" s="173"/>
    </row>
    <row r="99" spans="1:20" s="34" customFormat="1">
      <c r="A99" s="173"/>
      <c r="B99" s="173"/>
      <c r="C99" s="173"/>
      <c r="D99" s="173"/>
      <c r="E99" s="173"/>
      <c r="F99" s="173"/>
      <c r="G99" s="173"/>
      <c r="H99" s="173"/>
      <c r="I99" s="173"/>
      <c r="J99" s="173"/>
      <c r="K99" s="173"/>
      <c r="L99" s="173"/>
      <c r="M99" s="173"/>
      <c r="N99" s="173"/>
      <c r="O99" s="173"/>
      <c r="P99" s="173"/>
      <c r="Q99" s="173"/>
      <c r="R99" s="173"/>
      <c r="S99" s="173"/>
      <c r="T99" s="173"/>
    </row>
    <row r="100" spans="1:20" s="34" customFormat="1">
      <c r="A100" s="173"/>
      <c r="B100" s="173"/>
      <c r="C100" s="173"/>
      <c r="D100" s="173"/>
      <c r="E100" s="173"/>
      <c r="F100" s="173"/>
      <c r="G100" s="173"/>
      <c r="H100" s="173"/>
      <c r="I100" s="173"/>
      <c r="J100" s="173"/>
      <c r="K100" s="173"/>
      <c r="L100" s="173"/>
      <c r="M100" s="173"/>
      <c r="N100" s="173"/>
      <c r="O100" s="173"/>
      <c r="P100" s="173"/>
      <c r="Q100" s="173"/>
      <c r="R100" s="173"/>
      <c r="S100" s="173"/>
      <c r="T100" s="173"/>
    </row>
    <row r="101" spans="1:20" s="34" customFormat="1">
      <c r="A101" s="173"/>
      <c r="B101" s="173"/>
      <c r="C101" s="173"/>
      <c r="D101" s="173"/>
      <c r="E101" s="173"/>
      <c r="F101" s="173"/>
      <c r="G101" s="173"/>
      <c r="H101" s="173"/>
      <c r="I101" s="173"/>
      <c r="J101" s="173"/>
      <c r="K101" s="173"/>
      <c r="L101" s="173"/>
      <c r="M101" s="173"/>
      <c r="N101" s="173"/>
      <c r="O101" s="173"/>
      <c r="P101" s="173"/>
      <c r="Q101" s="173"/>
      <c r="R101" s="173"/>
      <c r="S101" s="173"/>
      <c r="T101" s="173"/>
    </row>
    <row r="102" spans="1:20" s="34" customFormat="1">
      <c r="A102" s="173"/>
      <c r="B102" s="173"/>
      <c r="C102" s="173"/>
      <c r="D102" s="173"/>
      <c r="E102" s="173"/>
      <c r="F102" s="173"/>
      <c r="G102" s="173"/>
      <c r="H102" s="173"/>
      <c r="I102" s="173"/>
      <c r="J102" s="173"/>
      <c r="K102" s="173"/>
      <c r="L102" s="173"/>
      <c r="M102" s="173"/>
      <c r="N102" s="173"/>
      <c r="O102" s="173"/>
      <c r="P102" s="173"/>
      <c r="Q102" s="173"/>
      <c r="R102" s="173"/>
      <c r="S102" s="173"/>
      <c r="T102" s="173"/>
    </row>
    <row r="103" spans="1:20" s="34" customFormat="1">
      <c r="A103" s="173"/>
      <c r="B103" s="173"/>
      <c r="C103" s="173"/>
      <c r="D103" s="173"/>
      <c r="E103" s="173"/>
      <c r="F103" s="173"/>
      <c r="G103" s="173"/>
      <c r="H103" s="173"/>
      <c r="I103" s="173"/>
      <c r="J103" s="173"/>
      <c r="K103" s="173"/>
      <c r="L103" s="173"/>
      <c r="M103" s="173"/>
      <c r="N103" s="173"/>
      <c r="O103" s="173"/>
      <c r="P103" s="173"/>
      <c r="Q103" s="173"/>
      <c r="R103" s="173"/>
      <c r="S103" s="173"/>
      <c r="T103" s="173"/>
    </row>
    <row r="104" spans="1:20" s="34" customFormat="1">
      <c r="A104" s="173"/>
      <c r="B104" s="173"/>
      <c r="C104" s="173"/>
      <c r="D104" s="173"/>
      <c r="E104" s="173"/>
      <c r="F104" s="173"/>
      <c r="G104" s="173"/>
      <c r="H104" s="173"/>
      <c r="I104" s="173"/>
      <c r="J104" s="173"/>
      <c r="K104" s="173"/>
      <c r="L104" s="173"/>
      <c r="M104" s="173"/>
      <c r="N104" s="173"/>
      <c r="O104" s="173"/>
      <c r="P104" s="173"/>
      <c r="Q104" s="173"/>
      <c r="R104" s="173"/>
      <c r="S104" s="173"/>
      <c r="T104" s="173"/>
    </row>
    <row r="105" spans="1:20" s="34" customFormat="1">
      <c r="A105" s="173"/>
      <c r="B105" s="173"/>
      <c r="C105" s="173"/>
      <c r="D105" s="173"/>
      <c r="E105" s="173"/>
      <c r="F105" s="173"/>
      <c r="G105" s="173"/>
      <c r="H105" s="173"/>
      <c r="I105" s="173"/>
      <c r="J105" s="173"/>
      <c r="K105" s="173"/>
      <c r="L105" s="173"/>
      <c r="M105" s="173"/>
      <c r="N105" s="173"/>
      <c r="O105" s="173"/>
      <c r="P105" s="173"/>
      <c r="Q105" s="173"/>
      <c r="R105" s="173"/>
      <c r="S105" s="173"/>
      <c r="T105" s="173"/>
    </row>
    <row r="106" spans="1:20" s="34" customFormat="1">
      <c r="A106" s="173"/>
      <c r="B106" s="173"/>
      <c r="C106" s="173"/>
      <c r="D106" s="173"/>
      <c r="E106" s="173"/>
      <c r="F106" s="173"/>
      <c r="G106" s="173"/>
      <c r="H106" s="173"/>
      <c r="I106" s="173"/>
      <c r="J106" s="173"/>
      <c r="K106" s="173"/>
      <c r="L106" s="173"/>
      <c r="M106" s="173"/>
      <c r="N106" s="173"/>
      <c r="O106" s="173"/>
      <c r="P106" s="173"/>
      <c r="Q106" s="173"/>
      <c r="R106" s="173"/>
      <c r="S106" s="173"/>
      <c r="T106" s="173"/>
    </row>
    <row r="107" spans="1:20" s="34" customFormat="1">
      <c r="A107" s="173"/>
      <c r="B107" s="173"/>
      <c r="C107" s="173"/>
      <c r="D107" s="173"/>
      <c r="E107" s="173"/>
      <c r="F107" s="173"/>
      <c r="G107" s="173"/>
      <c r="H107" s="173"/>
      <c r="I107" s="173"/>
      <c r="J107" s="173"/>
      <c r="K107" s="173"/>
      <c r="L107" s="173"/>
      <c r="M107" s="173"/>
      <c r="N107" s="173"/>
      <c r="O107" s="173"/>
      <c r="P107" s="173"/>
      <c r="Q107" s="173"/>
      <c r="R107" s="173"/>
      <c r="S107" s="173"/>
      <c r="T107" s="173"/>
    </row>
    <row r="108" spans="1:20" s="34" customFormat="1">
      <c r="A108" s="173"/>
      <c r="B108" s="173"/>
      <c r="C108" s="173"/>
      <c r="D108" s="173"/>
      <c r="E108" s="173"/>
      <c r="F108" s="173"/>
      <c r="G108" s="173"/>
      <c r="H108" s="173"/>
      <c r="I108" s="173"/>
      <c r="J108" s="173"/>
      <c r="K108" s="173"/>
      <c r="L108" s="173"/>
      <c r="M108" s="173"/>
      <c r="N108" s="173"/>
      <c r="O108" s="173"/>
      <c r="P108" s="173"/>
      <c r="Q108" s="173"/>
      <c r="R108" s="173"/>
      <c r="S108" s="173"/>
      <c r="T108" s="173"/>
    </row>
    <row r="109" spans="1:20" s="34" customFormat="1">
      <c r="A109" s="173"/>
      <c r="B109" s="173"/>
      <c r="C109" s="173"/>
      <c r="D109" s="173"/>
      <c r="E109" s="173"/>
      <c r="F109" s="173"/>
      <c r="G109" s="173"/>
      <c r="H109" s="173"/>
      <c r="I109" s="173"/>
      <c r="J109" s="173"/>
      <c r="K109" s="173"/>
      <c r="L109" s="173"/>
      <c r="M109" s="173"/>
      <c r="N109" s="173"/>
      <c r="O109" s="173"/>
      <c r="P109" s="173"/>
      <c r="Q109" s="173"/>
      <c r="R109" s="173"/>
      <c r="S109" s="173"/>
      <c r="T109" s="173"/>
    </row>
    <row r="110" spans="1:20" s="34" customFormat="1">
      <c r="A110" s="173"/>
      <c r="B110" s="173"/>
      <c r="C110" s="173"/>
      <c r="D110" s="173"/>
      <c r="E110" s="173"/>
      <c r="F110" s="173"/>
      <c r="G110" s="173"/>
      <c r="H110" s="173"/>
      <c r="I110" s="173"/>
      <c r="J110" s="173"/>
      <c r="K110" s="173"/>
      <c r="L110" s="173"/>
      <c r="M110" s="173"/>
      <c r="N110" s="173"/>
      <c r="O110" s="173"/>
      <c r="P110" s="173"/>
      <c r="Q110" s="173"/>
      <c r="R110" s="173"/>
      <c r="S110" s="173"/>
      <c r="T110" s="173"/>
    </row>
    <row r="111" spans="1:20" s="34" customFormat="1">
      <c r="A111" s="173"/>
      <c r="B111" s="173"/>
      <c r="C111" s="173"/>
      <c r="D111" s="173"/>
      <c r="E111" s="173"/>
      <c r="F111" s="173"/>
      <c r="G111" s="173"/>
      <c r="H111" s="173"/>
      <c r="I111" s="173"/>
      <c r="J111" s="173"/>
      <c r="K111" s="173"/>
      <c r="L111" s="173"/>
      <c r="M111" s="173"/>
      <c r="N111" s="173"/>
      <c r="O111" s="173"/>
      <c r="P111" s="173"/>
      <c r="Q111" s="173"/>
      <c r="R111" s="173"/>
      <c r="S111" s="173"/>
      <c r="T111" s="173"/>
    </row>
    <row r="112" spans="1:20" s="34" customFormat="1">
      <c r="A112" s="173"/>
      <c r="B112" s="173"/>
      <c r="C112" s="173"/>
      <c r="D112" s="173"/>
      <c r="E112" s="173"/>
      <c r="F112" s="173"/>
      <c r="G112" s="173"/>
      <c r="H112" s="173"/>
      <c r="I112" s="173"/>
      <c r="J112" s="173"/>
      <c r="K112" s="173"/>
      <c r="L112" s="173"/>
      <c r="M112" s="173"/>
      <c r="N112" s="173"/>
      <c r="O112" s="173"/>
      <c r="P112" s="173"/>
      <c r="Q112" s="173"/>
      <c r="R112" s="173"/>
      <c r="S112" s="173"/>
      <c r="T112" s="173"/>
    </row>
    <row r="113" spans="1:20" s="34" customFormat="1">
      <c r="A113" s="173"/>
      <c r="B113" s="173"/>
      <c r="C113" s="173"/>
      <c r="D113" s="173"/>
      <c r="E113" s="173"/>
      <c r="F113" s="173"/>
      <c r="G113" s="173"/>
      <c r="H113" s="173"/>
      <c r="I113" s="173"/>
      <c r="J113" s="173"/>
      <c r="K113" s="173"/>
      <c r="L113" s="173"/>
      <c r="M113" s="173"/>
      <c r="N113" s="173"/>
      <c r="O113" s="173"/>
      <c r="P113" s="173"/>
      <c r="Q113" s="173"/>
      <c r="R113" s="173"/>
      <c r="S113" s="173"/>
      <c r="T113" s="173"/>
    </row>
    <row r="114" spans="1:20" s="34" customFormat="1">
      <c r="A114" s="173"/>
      <c r="B114" s="173"/>
      <c r="C114" s="173"/>
      <c r="D114" s="173"/>
      <c r="E114" s="173"/>
      <c r="F114" s="173"/>
      <c r="G114" s="173"/>
      <c r="H114" s="173"/>
      <c r="I114" s="173"/>
      <c r="J114" s="173"/>
      <c r="K114" s="173"/>
      <c r="L114" s="173"/>
      <c r="M114" s="173"/>
      <c r="N114" s="173"/>
      <c r="O114" s="173"/>
      <c r="P114" s="173"/>
      <c r="Q114" s="173"/>
      <c r="R114" s="173"/>
      <c r="S114" s="173"/>
      <c r="T114" s="173"/>
    </row>
    <row r="115" spans="1:20" s="34" customFormat="1">
      <c r="A115" s="173"/>
      <c r="B115" s="173"/>
      <c r="C115" s="173"/>
      <c r="D115" s="173"/>
      <c r="E115" s="173"/>
      <c r="F115" s="173"/>
      <c r="G115" s="173"/>
      <c r="H115" s="173"/>
      <c r="I115" s="173"/>
      <c r="J115" s="173"/>
      <c r="K115" s="173"/>
      <c r="L115" s="173"/>
      <c r="M115" s="173"/>
      <c r="N115" s="173"/>
      <c r="O115" s="173"/>
      <c r="P115" s="173"/>
      <c r="Q115" s="173"/>
      <c r="R115" s="173"/>
      <c r="S115" s="173"/>
      <c r="T115" s="173"/>
    </row>
    <row r="116" spans="1:20" s="34" customFormat="1">
      <c r="A116" s="173"/>
      <c r="B116" s="173"/>
      <c r="C116" s="173"/>
      <c r="D116" s="173"/>
      <c r="E116" s="173"/>
      <c r="F116" s="173"/>
      <c r="G116" s="173"/>
      <c r="H116" s="173"/>
      <c r="I116" s="173"/>
      <c r="J116" s="173"/>
      <c r="K116" s="173"/>
      <c r="L116" s="173"/>
      <c r="M116" s="173"/>
      <c r="N116" s="173"/>
      <c r="O116" s="173"/>
      <c r="P116" s="173"/>
      <c r="Q116" s="173"/>
      <c r="R116" s="173"/>
      <c r="S116" s="173"/>
      <c r="T116" s="173"/>
    </row>
    <row r="117" spans="1:20" s="34" customFormat="1">
      <c r="A117" s="247"/>
      <c r="B117" s="247"/>
      <c r="C117" s="173"/>
      <c r="D117" s="173"/>
      <c r="E117" s="173"/>
      <c r="F117" s="173"/>
      <c r="G117" s="173"/>
      <c r="H117" s="173"/>
      <c r="I117" s="173"/>
      <c r="J117" s="173"/>
      <c r="K117" s="173"/>
      <c r="L117" s="173"/>
      <c r="M117" s="173"/>
      <c r="N117" s="173"/>
      <c r="O117" s="173"/>
      <c r="P117" s="173"/>
      <c r="Q117" s="173"/>
      <c r="R117" s="173"/>
      <c r="S117" s="173"/>
      <c r="T117" s="173"/>
    </row>
    <row r="118" spans="1:20" s="34" customFormat="1">
      <c r="A118" s="247"/>
      <c r="B118" s="247"/>
      <c r="C118" s="173"/>
      <c r="D118" s="173"/>
      <c r="E118" s="173"/>
      <c r="F118" s="173"/>
      <c r="G118" s="173"/>
      <c r="H118" s="173"/>
      <c r="I118" s="173"/>
      <c r="J118" s="173"/>
      <c r="K118" s="173"/>
      <c r="L118" s="173"/>
      <c r="M118" s="173"/>
      <c r="N118" s="173"/>
      <c r="O118" s="173"/>
      <c r="P118" s="173"/>
      <c r="Q118" s="173"/>
      <c r="R118" s="173"/>
      <c r="S118" s="173"/>
      <c r="T118" s="173"/>
    </row>
    <row r="119" spans="1:20" s="34" customFormat="1">
      <c r="A119" s="247"/>
      <c r="B119" s="247"/>
      <c r="C119" s="173"/>
      <c r="D119" s="173"/>
      <c r="E119" s="173"/>
      <c r="F119" s="173"/>
      <c r="G119" s="173"/>
      <c r="H119" s="173"/>
      <c r="I119" s="173"/>
      <c r="J119" s="173"/>
      <c r="K119" s="173"/>
      <c r="L119" s="173"/>
      <c r="M119" s="173"/>
      <c r="N119" s="173"/>
      <c r="O119" s="173"/>
      <c r="P119" s="173"/>
      <c r="Q119" s="173"/>
      <c r="R119" s="173"/>
      <c r="S119" s="173"/>
      <c r="T119" s="173"/>
    </row>
    <row r="120" spans="1:20" s="34" customFormat="1">
      <c r="A120" s="247"/>
      <c r="B120" s="247"/>
      <c r="C120" s="173"/>
      <c r="D120" s="173"/>
      <c r="E120" s="173"/>
      <c r="F120" s="173"/>
      <c r="G120" s="173"/>
      <c r="H120" s="173"/>
      <c r="I120" s="173"/>
      <c r="J120" s="173"/>
      <c r="K120" s="173"/>
      <c r="L120" s="173"/>
      <c r="M120" s="173"/>
      <c r="N120" s="173"/>
      <c r="O120" s="173"/>
      <c r="P120" s="173"/>
      <c r="Q120" s="173"/>
      <c r="R120" s="173"/>
      <c r="S120" s="173"/>
      <c r="T120" s="173"/>
    </row>
    <row r="121" spans="1:20" s="34" customFormat="1">
      <c r="A121" s="247"/>
      <c r="B121" s="247"/>
      <c r="C121" s="173"/>
      <c r="D121" s="173"/>
      <c r="E121" s="173"/>
      <c r="F121" s="173"/>
      <c r="G121" s="173"/>
      <c r="H121" s="173"/>
      <c r="I121" s="173"/>
      <c r="J121" s="173"/>
      <c r="K121" s="173"/>
      <c r="L121" s="173"/>
      <c r="M121" s="173"/>
      <c r="N121" s="173"/>
      <c r="O121" s="173"/>
      <c r="P121" s="173"/>
      <c r="Q121" s="173"/>
      <c r="R121" s="173"/>
      <c r="S121" s="173"/>
      <c r="T121" s="173"/>
    </row>
    <row r="122" spans="1:20" s="34" customFormat="1">
      <c r="A122" s="173"/>
      <c r="B122" s="173"/>
      <c r="C122" s="173"/>
      <c r="D122" s="173"/>
      <c r="E122" s="173"/>
      <c r="F122" s="173"/>
      <c r="G122" s="173"/>
      <c r="H122" s="173"/>
      <c r="I122" s="173"/>
      <c r="J122" s="173"/>
      <c r="K122" s="173"/>
      <c r="L122" s="173"/>
      <c r="M122" s="173"/>
      <c r="N122" s="173"/>
      <c r="O122" s="173"/>
      <c r="P122" s="173"/>
      <c r="Q122" s="173"/>
      <c r="R122" s="173"/>
      <c r="S122" s="173"/>
      <c r="T122" s="173"/>
    </row>
    <row r="123" spans="1:20" s="34" customFormat="1">
      <c r="A123" s="173"/>
      <c r="B123" s="173"/>
      <c r="C123" s="173"/>
      <c r="D123" s="173"/>
      <c r="E123" s="173"/>
      <c r="F123" s="173"/>
      <c r="G123" s="173"/>
      <c r="H123" s="173"/>
      <c r="I123" s="173"/>
      <c r="J123" s="173"/>
      <c r="K123" s="173"/>
      <c r="L123" s="173"/>
      <c r="M123" s="173"/>
      <c r="N123" s="173"/>
      <c r="O123" s="173"/>
      <c r="P123" s="173"/>
      <c r="Q123" s="173"/>
      <c r="R123" s="173"/>
      <c r="S123" s="173"/>
      <c r="T123" s="173"/>
    </row>
    <row r="124" spans="1:20" s="34" customFormat="1">
      <c r="A124" s="173"/>
      <c r="B124" s="173"/>
      <c r="C124" s="173"/>
      <c r="D124" s="173"/>
      <c r="E124" s="173"/>
      <c r="F124" s="173"/>
      <c r="G124" s="173"/>
      <c r="H124" s="173"/>
      <c r="I124" s="173"/>
      <c r="J124" s="173"/>
      <c r="K124" s="173"/>
      <c r="L124" s="173"/>
      <c r="M124" s="173"/>
      <c r="N124" s="173"/>
      <c r="O124" s="173"/>
      <c r="P124" s="173"/>
      <c r="Q124" s="173"/>
      <c r="R124" s="173"/>
      <c r="S124" s="173"/>
      <c r="T124" s="173"/>
    </row>
    <row r="125" spans="1:20" s="34" customFormat="1">
      <c r="A125" s="173"/>
      <c r="B125" s="173"/>
      <c r="C125" s="173"/>
      <c r="D125" s="173"/>
      <c r="E125" s="173"/>
      <c r="F125" s="173"/>
      <c r="G125" s="173"/>
      <c r="H125" s="173"/>
      <c r="I125" s="173"/>
      <c r="J125" s="173"/>
      <c r="K125" s="173"/>
      <c r="L125" s="173"/>
      <c r="M125" s="173"/>
      <c r="N125" s="173"/>
      <c r="O125" s="173"/>
      <c r="P125" s="173"/>
      <c r="Q125" s="173"/>
      <c r="R125" s="173"/>
      <c r="S125" s="173"/>
      <c r="T125" s="173"/>
    </row>
    <row r="126" spans="1:20" s="34" customFormat="1">
      <c r="A126" s="173"/>
      <c r="B126" s="173"/>
      <c r="C126" s="173"/>
      <c r="D126" s="173"/>
      <c r="E126" s="173"/>
      <c r="F126" s="173"/>
      <c r="G126" s="173"/>
      <c r="H126" s="173"/>
      <c r="I126" s="173"/>
      <c r="J126" s="173"/>
      <c r="K126" s="173"/>
      <c r="L126" s="173"/>
      <c r="M126" s="173"/>
      <c r="N126" s="173"/>
      <c r="O126" s="173"/>
      <c r="P126" s="173"/>
      <c r="Q126" s="173"/>
      <c r="R126" s="173"/>
      <c r="S126" s="173"/>
      <c r="T126" s="173"/>
    </row>
    <row r="127" spans="1:20" s="34" customFormat="1">
      <c r="A127" s="173"/>
      <c r="B127" s="173"/>
      <c r="C127" s="173"/>
      <c r="D127" s="173"/>
      <c r="E127" s="173"/>
      <c r="F127" s="173"/>
      <c r="G127" s="173"/>
      <c r="H127" s="173"/>
      <c r="I127" s="173"/>
      <c r="J127" s="173"/>
      <c r="K127" s="173"/>
      <c r="L127" s="173"/>
      <c r="M127" s="173"/>
      <c r="N127" s="173"/>
      <c r="O127" s="173"/>
      <c r="P127" s="173"/>
      <c r="Q127" s="173"/>
      <c r="R127" s="173"/>
      <c r="S127" s="173"/>
      <c r="T127" s="173"/>
    </row>
    <row r="128" spans="1:20" s="34" customFormat="1">
      <c r="A128" s="173"/>
      <c r="B128" s="173"/>
      <c r="C128" s="173"/>
      <c r="D128" s="173"/>
      <c r="E128" s="173"/>
      <c r="F128" s="173"/>
      <c r="G128" s="173"/>
      <c r="H128" s="173"/>
      <c r="I128" s="173"/>
      <c r="J128" s="173"/>
      <c r="K128" s="173"/>
      <c r="L128" s="173"/>
      <c r="M128" s="173"/>
      <c r="N128" s="173"/>
      <c r="O128" s="173"/>
      <c r="P128" s="173"/>
      <c r="Q128" s="173"/>
      <c r="R128" s="173"/>
      <c r="S128" s="173"/>
      <c r="T128" s="173"/>
    </row>
    <row r="129" spans="1:20" s="34" customFormat="1">
      <c r="A129" s="173"/>
      <c r="B129" s="173"/>
      <c r="C129" s="173"/>
      <c r="D129" s="173"/>
      <c r="E129" s="173"/>
      <c r="F129" s="173"/>
      <c r="G129" s="173"/>
      <c r="H129" s="173"/>
      <c r="I129" s="173"/>
      <c r="J129" s="173"/>
      <c r="K129" s="173"/>
      <c r="L129" s="173"/>
      <c r="M129" s="173"/>
      <c r="N129" s="173"/>
      <c r="O129" s="173"/>
      <c r="P129" s="173"/>
      <c r="Q129" s="173"/>
      <c r="R129" s="173"/>
      <c r="S129" s="173"/>
      <c r="T129" s="173"/>
    </row>
    <row r="130" spans="1:20" s="34" customFormat="1">
      <c r="A130" s="173"/>
      <c r="B130" s="173"/>
      <c r="C130" s="173"/>
      <c r="D130" s="173"/>
      <c r="E130" s="173"/>
      <c r="F130" s="173"/>
      <c r="G130" s="173"/>
      <c r="H130" s="173"/>
      <c r="I130" s="173"/>
      <c r="J130" s="173"/>
      <c r="K130" s="173"/>
      <c r="L130" s="173"/>
      <c r="M130" s="173"/>
      <c r="N130" s="173"/>
      <c r="O130" s="173"/>
      <c r="P130" s="173"/>
      <c r="Q130" s="173"/>
      <c r="R130" s="173"/>
      <c r="S130" s="173"/>
      <c r="T130" s="173"/>
    </row>
    <row r="131" spans="1:20" s="34" customFormat="1">
      <c r="A131" s="173"/>
      <c r="B131" s="173"/>
      <c r="C131" s="173"/>
      <c r="D131" s="173"/>
      <c r="E131" s="173"/>
      <c r="F131" s="173"/>
      <c r="G131" s="173"/>
      <c r="H131" s="173"/>
      <c r="I131" s="173"/>
      <c r="J131" s="173"/>
      <c r="K131" s="173"/>
      <c r="L131" s="173"/>
      <c r="M131" s="173"/>
      <c r="N131" s="173"/>
      <c r="O131" s="173"/>
      <c r="P131" s="173"/>
      <c r="Q131" s="173"/>
      <c r="R131" s="173"/>
      <c r="S131" s="173"/>
      <c r="T131" s="173"/>
    </row>
    <row r="132" spans="1:20" s="34" customFormat="1">
      <c r="A132" s="173"/>
      <c r="B132" s="173"/>
      <c r="C132" s="173"/>
      <c r="D132" s="173"/>
      <c r="E132" s="173"/>
      <c r="F132" s="173"/>
      <c r="G132" s="173"/>
      <c r="H132" s="173"/>
      <c r="I132" s="173"/>
      <c r="J132" s="173"/>
      <c r="K132" s="173"/>
      <c r="L132" s="173"/>
      <c r="M132" s="173"/>
      <c r="N132" s="173"/>
      <c r="O132" s="173"/>
      <c r="P132" s="173"/>
      <c r="Q132" s="173"/>
      <c r="R132" s="173"/>
      <c r="S132" s="173"/>
      <c r="T132" s="173"/>
    </row>
    <row r="133" spans="1:20" s="34" customFormat="1">
      <c r="A133" s="173"/>
      <c r="B133" s="173"/>
      <c r="C133" s="173"/>
      <c r="D133" s="173"/>
      <c r="E133" s="173"/>
      <c r="F133" s="173"/>
      <c r="G133" s="173"/>
      <c r="H133" s="173"/>
      <c r="I133" s="173"/>
      <c r="J133" s="173"/>
      <c r="K133" s="173"/>
      <c r="L133" s="173"/>
      <c r="M133" s="173"/>
      <c r="N133" s="173"/>
      <c r="O133" s="173"/>
      <c r="P133" s="173"/>
      <c r="Q133" s="173"/>
      <c r="R133" s="173"/>
      <c r="S133" s="173"/>
      <c r="T133" s="173"/>
    </row>
    <row r="134" spans="1:20" s="34" customFormat="1">
      <c r="A134" s="173"/>
      <c r="B134" s="173"/>
      <c r="C134" s="173"/>
      <c r="D134" s="173"/>
      <c r="E134" s="173"/>
      <c r="F134" s="173"/>
      <c r="G134" s="173"/>
      <c r="H134" s="173"/>
      <c r="I134" s="173"/>
      <c r="J134" s="173"/>
      <c r="K134" s="173"/>
      <c r="L134" s="173"/>
      <c r="M134" s="173"/>
      <c r="N134" s="173"/>
      <c r="O134" s="173"/>
      <c r="P134" s="173"/>
      <c r="Q134" s="173"/>
      <c r="R134" s="173"/>
      <c r="S134" s="173"/>
      <c r="T134" s="173"/>
    </row>
    <row r="135" spans="1:20" s="34" customFormat="1">
      <c r="A135" s="173"/>
      <c r="B135" s="173"/>
      <c r="C135" s="173"/>
      <c r="D135" s="173"/>
      <c r="E135" s="173"/>
      <c r="F135" s="173"/>
      <c r="G135" s="173"/>
      <c r="H135" s="173"/>
      <c r="I135" s="173"/>
      <c r="J135" s="173"/>
      <c r="K135" s="173"/>
      <c r="L135" s="173"/>
      <c r="M135" s="173"/>
      <c r="N135" s="173"/>
      <c r="O135" s="173"/>
      <c r="P135" s="173"/>
      <c r="Q135" s="173"/>
      <c r="R135" s="173"/>
      <c r="S135" s="173"/>
      <c r="T135" s="173"/>
    </row>
    <row r="136" spans="1:20" s="34" customFormat="1">
      <c r="A136" s="173"/>
      <c r="B136" s="173"/>
      <c r="C136" s="173"/>
      <c r="D136" s="173"/>
      <c r="E136" s="173"/>
      <c r="F136" s="173"/>
      <c r="G136" s="173"/>
      <c r="H136" s="173"/>
      <c r="I136" s="173"/>
      <c r="J136" s="173"/>
      <c r="K136" s="173"/>
      <c r="L136" s="173"/>
      <c r="M136" s="173"/>
      <c r="N136" s="173"/>
      <c r="O136" s="173"/>
      <c r="P136" s="173"/>
      <c r="Q136" s="173"/>
      <c r="R136" s="173"/>
      <c r="S136" s="173"/>
      <c r="T136" s="173"/>
    </row>
    <row r="137" spans="1:20" s="34" customFormat="1">
      <c r="A137" s="173"/>
      <c r="B137" s="173"/>
      <c r="C137" s="173"/>
      <c r="D137" s="173"/>
      <c r="E137" s="173"/>
      <c r="F137" s="173"/>
      <c r="G137" s="173"/>
      <c r="H137" s="173"/>
      <c r="I137" s="173"/>
      <c r="J137" s="173"/>
      <c r="K137" s="173"/>
      <c r="L137" s="173"/>
      <c r="M137" s="173"/>
      <c r="N137" s="173"/>
      <c r="O137" s="173"/>
      <c r="P137" s="173"/>
      <c r="Q137" s="173"/>
      <c r="R137" s="173"/>
      <c r="S137" s="173"/>
      <c r="T137" s="173"/>
    </row>
    <row r="138" spans="1:20" s="34" customFormat="1">
      <c r="A138" s="173"/>
      <c r="B138" s="173"/>
      <c r="C138" s="173"/>
      <c r="D138" s="173"/>
      <c r="E138" s="173"/>
      <c r="F138" s="173"/>
      <c r="G138" s="173"/>
      <c r="H138" s="173"/>
      <c r="I138" s="173"/>
      <c r="J138" s="173"/>
      <c r="K138" s="173"/>
      <c r="L138" s="173"/>
      <c r="M138" s="173"/>
      <c r="N138" s="173"/>
      <c r="O138" s="173"/>
      <c r="P138" s="173"/>
      <c r="Q138" s="173"/>
      <c r="R138" s="173"/>
      <c r="S138" s="173"/>
      <c r="T138" s="173"/>
    </row>
    <row r="139" spans="1:20" s="34" customFormat="1">
      <c r="A139" s="173"/>
      <c r="B139" s="173"/>
      <c r="C139" s="173"/>
      <c r="D139" s="173"/>
      <c r="E139" s="173"/>
      <c r="F139" s="173"/>
      <c r="G139" s="173"/>
      <c r="H139" s="173"/>
      <c r="I139" s="173"/>
      <c r="J139" s="173"/>
      <c r="K139" s="173"/>
      <c r="L139" s="173"/>
      <c r="M139" s="173"/>
      <c r="N139" s="173"/>
      <c r="O139" s="173"/>
      <c r="P139" s="173"/>
      <c r="Q139" s="173"/>
      <c r="R139" s="173"/>
      <c r="S139" s="173"/>
      <c r="T139" s="173"/>
    </row>
    <row r="140" spans="1:20" s="34" customFormat="1">
      <c r="A140" s="173"/>
      <c r="B140" s="173"/>
      <c r="C140" s="173"/>
      <c r="D140" s="173"/>
      <c r="E140" s="173"/>
      <c r="F140" s="173"/>
      <c r="G140" s="173"/>
      <c r="H140" s="173"/>
      <c r="I140" s="173"/>
      <c r="J140" s="173"/>
      <c r="K140" s="173"/>
      <c r="L140" s="173"/>
      <c r="M140" s="173"/>
      <c r="N140" s="173"/>
      <c r="O140" s="173"/>
      <c r="P140" s="173"/>
      <c r="Q140" s="173"/>
      <c r="R140" s="173"/>
      <c r="S140" s="173"/>
      <c r="T140" s="173"/>
    </row>
    <row r="141" spans="1:20" s="34" customFormat="1">
      <c r="A141" s="173"/>
      <c r="B141" s="173"/>
      <c r="C141" s="173"/>
      <c r="D141" s="173"/>
      <c r="E141" s="173"/>
      <c r="F141" s="173"/>
      <c r="G141" s="173"/>
      <c r="H141" s="173"/>
      <c r="I141" s="173"/>
      <c r="J141" s="173"/>
      <c r="K141" s="173"/>
      <c r="L141" s="173"/>
      <c r="M141" s="173"/>
      <c r="N141" s="173"/>
      <c r="O141" s="173"/>
      <c r="P141" s="173"/>
      <c r="Q141" s="173"/>
      <c r="R141" s="173"/>
      <c r="S141" s="173"/>
      <c r="T141" s="173"/>
    </row>
    <row r="142" spans="1:20" s="34" customFormat="1">
      <c r="A142" s="173"/>
      <c r="B142" s="173"/>
      <c r="C142" s="173"/>
      <c r="D142" s="173"/>
      <c r="E142" s="173"/>
      <c r="F142" s="173"/>
      <c r="G142" s="173"/>
      <c r="H142" s="173"/>
      <c r="I142" s="173"/>
      <c r="J142" s="173"/>
      <c r="K142" s="173"/>
      <c r="L142" s="173"/>
      <c r="M142" s="173"/>
      <c r="N142" s="173"/>
      <c r="O142" s="173"/>
      <c r="P142" s="173"/>
      <c r="Q142" s="173"/>
      <c r="R142" s="173"/>
      <c r="S142" s="173"/>
      <c r="T142" s="173"/>
    </row>
    <row r="143" spans="1:20" s="34" customFormat="1">
      <c r="A143" s="173"/>
      <c r="B143" s="173"/>
      <c r="C143" s="173"/>
      <c r="D143" s="173"/>
      <c r="E143" s="173"/>
      <c r="F143" s="173"/>
      <c r="G143" s="173"/>
      <c r="H143" s="173"/>
      <c r="I143" s="173"/>
      <c r="J143" s="173"/>
      <c r="K143" s="173"/>
      <c r="L143" s="173"/>
      <c r="M143" s="173"/>
      <c r="N143" s="173"/>
      <c r="O143" s="173"/>
      <c r="P143" s="173"/>
      <c r="Q143" s="173"/>
      <c r="R143" s="173"/>
      <c r="S143" s="173"/>
      <c r="T143" s="173"/>
    </row>
    <row r="144" spans="1:20" s="34" customFormat="1">
      <c r="A144" s="173"/>
      <c r="B144" s="173"/>
      <c r="C144" s="173"/>
      <c r="D144" s="173"/>
      <c r="E144" s="173"/>
      <c r="F144" s="173"/>
      <c r="G144" s="173"/>
      <c r="H144" s="173"/>
      <c r="I144" s="173"/>
      <c r="J144" s="173"/>
      <c r="K144" s="173"/>
      <c r="L144" s="173"/>
      <c r="M144" s="173"/>
      <c r="N144" s="173"/>
      <c r="O144" s="173"/>
      <c r="P144" s="173"/>
      <c r="Q144" s="173"/>
      <c r="R144" s="173"/>
      <c r="S144" s="173"/>
      <c r="T144" s="173"/>
    </row>
    <row r="145" spans="1:20" s="34" customFormat="1">
      <c r="A145" s="173"/>
      <c r="B145" s="173"/>
      <c r="C145" s="173"/>
      <c r="D145" s="173"/>
      <c r="E145" s="173"/>
      <c r="F145" s="173"/>
      <c r="G145" s="173"/>
      <c r="H145" s="173"/>
      <c r="I145" s="173"/>
      <c r="J145" s="173"/>
      <c r="K145" s="173"/>
      <c r="L145" s="173"/>
      <c r="M145" s="173"/>
      <c r="N145" s="173"/>
      <c r="O145" s="173"/>
      <c r="P145" s="173"/>
      <c r="Q145" s="173"/>
      <c r="R145" s="173"/>
      <c r="S145" s="173"/>
      <c r="T145" s="173"/>
    </row>
    <row r="146" spans="1:20" s="34" customFormat="1">
      <c r="A146" s="173"/>
      <c r="B146" s="173"/>
      <c r="C146" s="173"/>
      <c r="D146" s="173"/>
      <c r="E146" s="173"/>
      <c r="F146" s="173"/>
      <c r="G146" s="173"/>
      <c r="H146" s="173"/>
      <c r="I146" s="173"/>
      <c r="J146" s="173"/>
      <c r="K146" s="173"/>
      <c r="L146" s="173"/>
      <c r="M146" s="173"/>
      <c r="N146" s="173"/>
      <c r="O146" s="173"/>
      <c r="P146" s="173"/>
      <c r="Q146" s="173"/>
      <c r="R146" s="173"/>
      <c r="S146" s="173"/>
      <c r="T146" s="173"/>
    </row>
    <row r="147" spans="1:20" s="34" customFormat="1">
      <c r="A147" s="173"/>
      <c r="B147" s="173"/>
      <c r="C147" s="173"/>
      <c r="D147" s="173"/>
      <c r="E147" s="173"/>
      <c r="F147" s="173"/>
      <c r="G147" s="173"/>
      <c r="H147" s="173"/>
      <c r="I147" s="173"/>
      <c r="J147" s="173"/>
      <c r="K147" s="173"/>
      <c r="L147" s="173"/>
      <c r="M147" s="173"/>
      <c r="N147" s="173"/>
      <c r="O147" s="173"/>
      <c r="P147" s="173"/>
      <c r="Q147" s="173"/>
      <c r="R147" s="173"/>
      <c r="S147" s="173"/>
      <c r="T147" s="173"/>
    </row>
    <row r="148" spans="1:20" s="34" customFormat="1">
      <c r="A148" s="173"/>
      <c r="B148" s="173"/>
      <c r="C148" s="173"/>
      <c r="D148" s="173"/>
      <c r="E148" s="173"/>
      <c r="F148" s="173"/>
      <c r="G148" s="173"/>
      <c r="H148" s="173"/>
      <c r="I148" s="173"/>
      <c r="J148" s="173"/>
      <c r="K148" s="173"/>
      <c r="L148" s="173"/>
      <c r="M148" s="173"/>
      <c r="N148" s="173"/>
      <c r="O148" s="173"/>
      <c r="P148" s="173"/>
      <c r="Q148" s="173"/>
      <c r="R148" s="173"/>
      <c r="S148" s="173"/>
      <c r="T148" s="173"/>
    </row>
    <row r="149" spans="1:20" s="34" customFormat="1">
      <c r="A149" s="173"/>
      <c r="B149" s="173"/>
      <c r="C149" s="173"/>
      <c r="D149" s="173"/>
      <c r="E149" s="173"/>
      <c r="F149" s="173"/>
      <c r="G149" s="173"/>
      <c r="H149" s="173"/>
      <c r="I149" s="173"/>
      <c r="J149" s="173"/>
      <c r="K149" s="173"/>
      <c r="L149" s="173"/>
      <c r="M149" s="173"/>
      <c r="N149" s="173"/>
      <c r="O149" s="173"/>
      <c r="P149" s="173"/>
      <c r="Q149" s="173"/>
      <c r="R149" s="173"/>
      <c r="S149" s="173"/>
      <c r="T149" s="173"/>
    </row>
    <row r="150" spans="1:20" s="34" customFormat="1">
      <c r="A150" s="173"/>
      <c r="B150" s="173"/>
      <c r="C150" s="173"/>
      <c r="D150" s="173"/>
      <c r="E150" s="173"/>
      <c r="F150" s="173"/>
      <c r="G150" s="173"/>
      <c r="H150" s="173"/>
      <c r="I150" s="173"/>
      <c r="J150" s="173"/>
      <c r="K150" s="173"/>
      <c r="L150" s="173"/>
      <c r="M150" s="173"/>
      <c r="N150" s="173"/>
      <c r="O150" s="173"/>
      <c r="P150" s="173"/>
      <c r="Q150" s="173"/>
      <c r="R150" s="173"/>
      <c r="S150" s="173"/>
      <c r="T150" s="173"/>
    </row>
    <row r="151" spans="1:20" s="34" customFormat="1">
      <c r="A151" s="247"/>
      <c r="B151" s="247"/>
      <c r="C151" s="173"/>
      <c r="D151" s="173"/>
      <c r="E151" s="173"/>
      <c r="F151" s="173"/>
      <c r="G151" s="173"/>
      <c r="H151" s="173"/>
      <c r="I151" s="173"/>
      <c r="J151" s="173"/>
      <c r="K151" s="173"/>
      <c r="L151" s="173"/>
      <c r="M151" s="173"/>
      <c r="N151" s="173"/>
      <c r="O151" s="173"/>
      <c r="P151" s="173"/>
      <c r="Q151" s="173"/>
      <c r="R151" s="173"/>
      <c r="S151" s="173"/>
      <c r="T151" s="173"/>
    </row>
    <row r="152" spans="1:20" s="34" customFormat="1">
      <c r="A152" s="173"/>
      <c r="B152" s="173"/>
      <c r="C152" s="173"/>
      <c r="D152" s="173"/>
      <c r="E152" s="173"/>
      <c r="F152" s="173"/>
      <c r="G152" s="173"/>
      <c r="H152" s="173"/>
      <c r="I152" s="173"/>
      <c r="J152" s="173"/>
      <c r="K152" s="173"/>
      <c r="L152" s="173"/>
      <c r="M152" s="173"/>
      <c r="N152" s="173"/>
      <c r="O152" s="173"/>
      <c r="P152" s="173"/>
      <c r="Q152" s="173"/>
      <c r="R152" s="173"/>
      <c r="S152" s="173"/>
      <c r="T152" s="173"/>
    </row>
    <row r="153" spans="1:20" s="34" customFormat="1">
      <c r="A153" s="173"/>
      <c r="B153" s="173"/>
      <c r="C153" s="173"/>
      <c r="D153" s="173"/>
      <c r="E153" s="173"/>
      <c r="F153" s="173"/>
      <c r="G153" s="173"/>
      <c r="H153" s="173"/>
      <c r="I153" s="173"/>
      <c r="J153" s="173"/>
      <c r="K153" s="173"/>
      <c r="L153" s="173"/>
      <c r="M153" s="173"/>
      <c r="N153" s="173"/>
      <c r="O153" s="173"/>
      <c r="P153" s="173"/>
      <c r="Q153" s="173"/>
      <c r="R153" s="173"/>
      <c r="S153" s="173"/>
      <c r="T153" s="173"/>
    </row>
    <row r="154" spans="1:20" s="34" customFormat="1">
      <c r="A154" s="173"/>
      <c r="B154" s="173"/>
      <c r="C154" s="173"/>
      <c r="D154" s="173"/>
      <c r="E154" s="173"/>
      <c r="F154" s="173"/>
      <c r="G154" s="173"/>
      <c r="H154" s="173"/>
      <c r="I154" s="173"/>
      <c r="J154" s="173"/>
      <c r="K154" s="173"/>
      <c r="L154" s="173"/>
      <c r="M154" s="173"/>
      <c r="N154" s="173"/>
      <c r="O154" s="173"/>
      <c r="P154" s="173"/>
      <c r="Q154" s="173"/>
      <c r="R154" s="173"/>
      <c r="S154" s="173"/>
      <c r="T154" s="173"/>
    </row>
    <row r="155" spans="1:20" s="34" customFormat="1">
      <c r="A155" s="173"/>
      <c r="B155" s="173"/>
      <c r="C155" s="173"/>
      <c r="D155" s="173"/>
      <c r="E155" s="173"/>
      <c r="F155" s="173"/>
      <c r="G155" s="173"/>
      <c r="H155" s="173"/>
      <c r="I155" s="173"/>
      <c r="J155" s="173"/>
      <c r="K155" s="173"/>
      <c r="L155" s="173"/>
      <c r="M155" s="173"/>
      <c r="N155" s="173"/>
      <c r="O155" s="173"/>
      <c r="P155" s="173"/>
      <c r="Q155" s="173"/>
      <c r="R155" s="173"/>
      <c r="S155" s="173"/>
      <c r="T155" s="173"/>
    </row>
    <row r="156" spans="1:20" s="34" customFormat="1">
      <c r="A156" s="173"/>
      <c r="B156" s="173"/>
      <c r="C156" s="173"/>
      <c r="D156" s="173"/>
      <c r="E156" s="173"/>
      <c r="F156" s="173"/>
      <c r="G156" s="173"/>
      <c r="H156" s="173"/>
      <c r="I156" s="173"/>
      <c r="J156" s="173"/>
      <c r="K156" s="173"/>
      <c r="L156" s="173"/>
      <c r="M156" s="173"/>
      <c r="N156" s="173"/>
      <c r="O156" s="173"/>
      <c r="P156" s="173"/>
      <c r="Q156" s="173"/>
      <c r="R156" s="173"/>
      <c r="S156" s="173"/>
      <c r="T156" s="173"/>
    </row>
    <row r="157" spans="1:20" s="34" customFormat="1">
      <c r="A157" s="173"/>
      <c r="B157" s="173"/>
      <c r="C157" s="173"/>
      <c r="D157" s="173"/>
      <c r="E157" s="173"/>
      <c r="F157" s="173"/>
      <c r="G157" s="173"/>
      <c r="H157" s="173"/>
      <c r="I157" s="173"/>
      <c r="J157" s="173"/>
      <c r="K157" s="173"/>
      <c r="L157" s="173"/>
      <c r="M157" s="173"/>
      <c r="N157" s="173"/>
      <c r="O157" s="173"/>
      <c r="P157" s="173"/>
      <c r="Q157" s="173"/>
      <c r="R157" s="173"/>
      <c r="S157" s="173"/>
      <c r="T157" s="173"/>
    </row>
    <row r="158" spans="1:20" s="34" customFormat="1">
      <c r="A158" s="173"/>
      <c r="B158" s="173"/>
      <c r="C158" s="173"/>
      <c r="D158" s="173"/>
      <c r="E158" s="173"/>
      <c r="F158" s="173"/>
      <c r="G158" s="173"/>
      <c r="H158" s="173"/>
      <c r="I158" s="173"/>
      <c r="J158" s="173"/>
      <c r="K158" s="173"/>
      <c r="L158" s="173"/>
      <c r="M158" s="173"/>
      <c r="N158" s="173"/>
      <c r="O158" s="173"/>
      <c r="P158" s="173"/>
      <c r="Q158" s="173"/>
      <c r="R158" s="173"/>
      <c r="S158" s="173"/>
      <c r="T158" s="173"/>
    </row>
    <row r="159" spans="1:20" s="34" customFormat="1">
      <c r="A159" s="173"/>
      <c r="B159" s="173"/>
      <c r="C159" s="173"/>
      <c r="D159" s="173"/>
      <c r="E159" s="173"/>
      <c r="F159" s="173"/>
      <c r="G159" s="173"/>
      <c r="H159" s="173"/>
      <c r="I159" s="173"/>
      <c r="J159" s="173"/>
      <c r="K159" s="173"/>
      <c r="L159" s="173"/>
      <c r="M159" s="173"/>
      <c r="N159" s="173"/>
      <c r="O159" s="173"/>
      <c r="P159" s="173"/>
      <c r="Q159" s="173"/>
      <c r="R159" s="173"/>
      <c r="S159" s="173"/>
      <c r="T159" s="173"/>
    </row>
    <row r="160" spans="1:20" s="34" customFormat="1">
      <c r="A160" s="173"/>
      <c r="B160" s="173"/>
      <c r="C160" s="173"/>
      <c r="D160" s="173"/>
      <c r="E160" s="173"/>
      <c r="F160" s="173"/>
      <c r="G160" s="173"/>
      <c r="H160" s="173"/>
      <c r="I160" s="173"/>
      <c r="J160" s="173"/>
      <c r="K160" s="173"/>
      <c r="L160" s="173"/>
      <c r="M160" s="173"/>
      <c r="N160" s="173"/>
      <c r="O160" s="173"/>
      <c r="P160" s="173"/>
      <c r="Q160" s="173"/>
      <c r="R160" s="173"/>
      <c r="S160" s="173"/>
      <c r="T160" s="173"/>
    </row>
    <row r="161" spans="1:20" s="34" customFormat="1">
      <c r="A161" s="173"/>
      <c r="B161" s="173"/>
      <c r="C161" s="173"/>
      <c r="D161" s="173"/>
      <c r="E161" s="173"/>
      <c r="F161" s="173"/>
      <c r="G161" s="173"/>
      <c r="H161" s="173"/>
      <c r="I161" s="173"/>
      <c r="J161" s="173"/>
      <c r="K161" s="173"/>
      <c r="L161" s="173"/>
      <c r="M161" s="173"/>
      <c r="N161" s="173"/>
      <c r="O161" s="173"/>
      <c r="P161" s="173"/>
      <c r="Q161" s="173"/>
      <c r="R161" s="173"/>
      <c r="S161" s="173"/>
      <c r="T161" s="173"/>
    </row>
    <row r="162" spans="1:20" s="34" customFormat="1">
      <c r="A162" s="173"/>
      <c r="B162" s="173"/>
      <c r="C162" s="173"/>
      <c r="D162" s="173"/>
      <c r="E162" s="173"/>
      <c r="F162" s="173"/>
      <c r="G162" s="173"/>
      <c r="H162" s="173"/>
      <c r="I162" s="173"/>
      <c r="J162" s="173"/>
      <c r="K162" s="173"/>
      <c r="L162" s="173"/>
      <c r="M162" s="173"/>
      <c r="N162" s="173"/>
      <c r="O162" s="173"/>
      <c r="P162" s="173"/>
      <c r="Q162" s="173"/>
      <c r="R162" s="173"/>
      <c r="S162" s="173"/>
      <c r="T162" s="173"/>
    </row>
    <row r="163" spans="1:20" s="34" customFormat="1">
      <c r="A163" s="173"/>
      <c r="B163" s="173"/>
      <c r="C163" s="173"/>
      <c r="D163" s="173"/>
      <c r="E163" s="173"/>
      <c r="F163" s="173"/>
      <c r="G163" s="173"/>
      <c r="H163" s="173"/>
      <c r="I163" s="173"/>
      <c r="J163" s="173"/>
      <c r="K163" s="173"/>
      <c r="L163" s="173"/>
      <c r="M163" s="173"/>
      <c r="N163" s="173"/>
      <c r="O163" s="173"/>
      <c r="P163" s="173"/>
      <c r="Q163" s="173"/>
      <c r="R163" s="173"/>
      <c r="S163" s="173"/>
      <c r="T163" s="173"/>
    </row>
    <row r="164" spans="1:20" s="34" customFormat="1">
      <c r="A164" s="173"/>
      <c r="B164" s="173"/>
      <c r="C164" s="173"/>
      <c r="D164" s="173"/>
      <c r="E164" s="173"/>
      <c r="F164" s="173"/>
      <c r="G164" s="173"/>
      <c r="H164" s="173"/>
      <c r="I164" s="173"/>
      <c r="J164" s="173"/>
      <c r="K164" s="173"/>
      <c r="L164" s="173"/>
      <c r="M164" s="173"/>
      <c r="N164" s="173"/>
      <c r="O164" s="173"/>
      <c r="P164" s="173"/>
      <c r="Q164" s="173"/>
      <c r="R164" s="173"/>
      <c r="S164" s="173"/>
      <c r="T164" s="173"/>
    </row>
    <row r="165" spans="1:20" s="34" customFormat="1">
      <c r="A165" s="173"/>
      <c r="B165" s="173"/>
      <c r="C165" s="173"/>
      <c r="D165" s="173"/>
      <c r="E165" s="173"/>
      <c r="F165" s="173"/>
      <c r="G165" s="173"/>
      <c r="H165" s="173"/>
      <c r="I165" s="173"/>
      <c r="J165" s="173"/>
      <c r="K165" s="173"/>
      <c r="L165" s="173"/>
      <c r="M165" s="173"/>
      <c r="N165" s="173"/>
      <c r="O165" s="173"/>
      <c r="P165" s="173"/>
      <c r="Q165" s="173"/>
      <c r="R165" s="173"/>
      <c r="S165" s="173"/>
      <c r="T165" s="173"/>
    </row>
    <row r="166" spans="1:20" s="34" customFormat="1">
      <c r="A166" s="173"/>
      <c r="B166" s="173"/>
      <c r="C166" s="173"/>
      <c r="D166" s="173"/>
      <c r="E166" s="173"/>
      <c r="F166" s="173"/>
      <c r="G166" s="173"/>
      <c r="H166" s="173"/>
      <c r="I166" s="173"/>
      <c r="J166" s="173"/>
      <c r="K166" s="173"/>
      <c r="L166" s="173"/>
      <c r="M166" s="173"/>
      <c r="N166" s="173"/>
      <c r="O166" s="173"/>
      <c r="P166" s="173"/>
      <c r="Q166" s="173"/>
      <c r="R166" s="173"/>
      <c r="S166" s="173"/>
      <c r="T166" s="173"/>
    </row>
    <row r="167" spans="1:20" s="34" customFormat="1">
      <c r="A167" s="173"/>
      <c r="B167" s="173"/>
      <c r="C167" s="173"/>
      <c r="D167" s="173"/>
      <c r="E167" s="173"/>
      <c r="F167" s="173"/>
      <c r="G167" s="173"/>
      <c r="H167" s="173"/>
      <c r="I167" s="173"/>
      <c r="J167" s="173"/>
      <c r="K167" s="173"/>
      <c r="L167" s="173"/>
      <c r="M167" s="173"/>
      <c r="N167" s="173"/>
      <c r="O167" s="173"/>
      <c r="P167" s="173"/>
      <c r="Q167" s="173"/>
      <c r="R167" s="173"/>
      <c r="S167" s="173"/>
      <c r="T167" s="173"/>
    </row>
    <row r="168" spans="1:20" s="34" customFormat="1">
      <c r="A168" s="173"/>
      <c r="B168" s="173"/>
      <c r="C168" s="173"/>
      <c r="D168" s="173"/>
      <c r="E168" s="173"/>
      <c r="F168" s="173"/>
      <c r="G168" s="173"/>
      <c r="H168" s="173"/>
      <c r="I168" s="173"/>
      <c r="J168" s="173"/>
      <c r="K168" s="173"/>
      <c r="L168" s="173"/>
      <c r="M168" s="173"/>
      <c r="N168" s="173"/>
      <c r="O168" s="173"/>
      <c r="P168" s="173"/>
      <c r="Q168" s="173"/>
      <c r="R168" s="173"/>
      <c r="S168" s="173"/>
      <c r="T168" s="173"/>
    </row>
    <row r="169" spans="1:20" s="34" customFormat="1">
      <c r="A169" s="173"/>
      <c r="B169" s="173"/>
      <c r="C169" s="173"/>
      <c r="D169" s="173"/>
      <c r="E169" s="173"/>
      <c r="F169" s="173"/>
      <c r="G169" s="173"/>
      <c r="H169" s="173"/>
      <c r="I169" s="173"/>
      <c r="J169" s="173"/>
      <c r="K169" s="173"/>
      <c r="L169" s="173"/>
      <c r="M169" s="173"/>
      <c r="N169" s="173"/>
      <c r="O169" s="173"/>
      <c r="P169" s="173"/>
      <c r="Q169" s="173"/>
      <c r="R169" s="173"/>
      <c r="S169" s="173"/>
      <c r="T169" s="173"/>
    </row>
    <row r="170" spans="1:20" s="34" customFormat="1">
      <c r="A170" s="173"/>
      <c r="B170" s="173"/>
      <c r="C170" s="173"/>
      <c r="D170" s="173"/>
      <c r="E170" s="173"/>
      <c r="F170" s="173"/>
      <c r="G170" s="173"/>
      <c r="H170" s="173"/>
      <c r="I170" s="173"/>
      <c r="J170" s="173"/>
      <c r="K170" s="173"/>
      <c r="L170" s="173"/>
      <c r="M170" s="173"/>
      <c r="N170" s="173"/>
      <c r="O170" s="173"/>
      <c r="P170" s="173"/>
      <c r="Q170" s="173"/>
      <c r="R170" s="173"/>
      <c r="S170" s="173"/>
      <c r="T170" s="173"/>
    </row>
    <row r="171" spans="1:20" s="34" customFormat="1">
      <c r="A171" s="173"/>
      <c r="B171" s="173"/>
      <c r="C171" s="173"/>
      <c r="D171" s="173"/>
      <c r="E171" s="173"/>
      <c r="F171" s="173"/>
      <c r="G171" s="173"/>
      <c r="H171" s="173"/>
      <c r="I171" s="173"/>
      <c r="J171" s="173"/>
      <c r="K171" s="173"/>
      <c r="L171" s="173"/>
      <c r="M171" s="173"/>
      <c r="N171" s="173"/>
      <c r="O171" s="173"/>
      <c r="P171" s="173"/>
      <c r="Q171" s="173"/>
      <c r="R171" s="173"/>
      <c r="S171" s="173"/>
      <c r="T171" s="173"/>
    </row>
    <row r="172" spans="1:20" s="34" customFormat="1">
      <c r="A172" s="173"/>
      <c r="B172" s="173"/>
      <c r="C172" s="173"/>
      <c r="D172" s="173"/>
      <c r="E172" s="173"/>
      <c r="F172" s="173"/>
      <c r="G172" s="173"/>
      <c r="H172" s="173"/>
      <c r="I172" s="173"/>
      <c r="J172" s="173"/>
      <c r="K172" s="173"/>
      <c r="L172" s="173"/>
      <c r="M172" s="173"/>
      <c r="N172" s="173"/>
      <c r="O172" s="173"/>
      <c r="P172" s="173"/>
      <c r="Q172" s="173"/>
      <c r="R172" s="173"/>
      <c r="S172" s="173"/>
      <c r="T172" s="173"/>
    </row>
    <row r="173" spans="1:20" s="34" customFormat="1">
      <c r="A173" s="173"/>
      <c r="B173" s="173"/>
      <c r="C173" s="173"/>
      <c r="D173" s="173"/>
      <c r="E173" s="173"/>
      <c r="F173" s="173"/>
      <c r="G173" s="173"/>
      <c r="H173" s="173"/>
      <c r="I173" s="173"/>
      <c r="J173" s="173"/>
      <c r="K173" s="173"/>
      <c r="L173" s="173"/>
      <c r="M173" s="173"/>
      <c r="N173" s="173"/>
      <c r="O173" s="173"/>
      <c r="P173" s="173"/>
      <c r="Q173" s="173"/>
      <c r="R173" s="173"/>
      <c r="S173" s="173"/>
      <c r="T173" s="173"/>
    </row>
    <row r="174" spans="1:20" s="34" customFormat="1">
      <c r="A174" s="173"/>
      <c r="B174" s="173"/>
      <c r="C174" s="173"/>
      <c r="D174" s="173"/>
      <c r="E174" s="173"/>
      <c r="F174" s="173"/>
      <c r="G174" s="173"/>
      <c r="H174" s="173"/>
      <c r="I174" s="173"/>
      <c r="J174" s="173"/>
      <c r="K174" s="173"/>
      <c r="L174" s="173"/>
      <c r="M174" s="173"/>
      <c r="N174" s="173"/>
      <c r="O174" s="173"/>
      <c r="P174" s="173"/>
      <c r="Q174" s="173"/>
      <c r="R174" s="173"/>
      <c r="S174" s="173"/>
      <c r="T174" s="173"/>
    </row>
    <row r="175" spans="1:20" s="34" customFormat="1">
      <c r="A175" s="173"/>
      <c r="B175" s="173"/>
      <c r="C175" s="173"/>
      <c r="D175" s="173"/>
      <c r="E175" s="173"/>
      <c r="F175" s="173"/>
      <c r="G175" s="173"/>
      <c r="H175" s="173"/>
      <c r="I175" s="173"/>
      <c r="J175" s="173"/>
      <c r="K175" s="173"/>
      <c r="L175" s="173"/>
      <c r="M175" s="173"/>
      <c r="N175" s="173"/>
      <c r="O175" s="173"/>
      <c r="P175" s="173"/>
      <c r="Q175" s="173"/>
      <c r="R175" s="173"/>
      <c r="S175" s="173"/>
      <c r="T175" s="173"/>
    </row>
    <row r="176" spans="1:20" s="34" customFormat="1">
      <c r="A176" s="173"/>
      <c r="B176" s="173"/>
      <c r="C176" s="173"/>
      <c r="D176" s="173"/>
      <c r="E176" s="173"/>
      <c r="F176" s="173"/>
      <c r="G176" s="173"/>
      <c r="H176" s="173"/>
      <c r="I176" s="173"/>
      <c r="J176" s="173"/>
      <c r="K176" s="173"/>
      <c r="L176" s="173"/>
      <c r="M176" s="173"/>
      <c r="N176" s="173"/>
      <c r="O176" s="173"/>
      <c r="P176" s="173"/>
      <c r="Q176" s="173"/>
      <c r="R176" s="173"/>
      <c r="S176" s="173"/>
      <c r="T176" s="173"/>
    </row>
    <row r="177" spans="1:20" s="34" customFormat="1">
      <c r="A177" s="173"/>
      <c r="B177" s="173"/>
      <c r="C177" s="173"/>
      <c r="D177" s="173"/>
      <c r="E177" s="173"/>
      <c r="F177" s="173"/>
      <c r="G177" s="173"/>
      <c r="H177" s="173"/>
      <c r="I177" s="173"/>
      <c r="J177" s="173"/>
      <c r="K177" s="173"/>
      <c r="L177" s="173"/>
      <c r="M177" s="173"/>
      <c r="N177" s="173"/>
      <c r="O177" s="173"/>
      <c r="P177" s="173"/>
      <c r="Q177" s="173"/>
      <c r="R177" s="173"/>
      <c r="S177" s="173"/>
      <c r="T177" s="173"/>
    </row>
    <row r="178" spans="1:20" s="34" customFormat="1">
      <c r="A178" s="173"/>
      <c r="B178" s="173"/>
      <c r="C178" s="173"/>
      <c r="D178" s="173"/>
      <c r="E178" s="173"/>
      <c r="F178" s="173"/>
      <c r="G178" s="173"/>
      <c r="H178" s="173"/>
      <c r="I178" s="173"/>
      <c r="J178" s="173"/>
      <c r="K178" s="173"/>
      <c r="L178" s="173"/>
      <c r="M178" s="173"/>
      <c r="N178" s="173"/>
      <c r="O178" s="173"/>
      <c r="P178" s="173"/>
      <c r="Q178" s="173"/>
      <c r="R178" s="173"/>
      <c r="S178" s="173"/>
      <c r="T178" s="173"/>
    </row>
    <row r="179" spans="1:20" s="34" customFormat="1">
      <c r="A179" s="173"/>
      <c r="B179" s="173"/>
      <c r="C179" s="173"/>
      <c r="D179" s="173"/>
      <c r="E179" s="173"/>
      <c r="F179" s="173"/>
      <c r="G179" s="173"/>
      <c r="H179" s="173"/>
      <c r="I179" s="173"/>
      <c r="J179" s="173"/>
      <c r="K179" s="173"/>
      <c r="L179" s="173"/>
      <c r="M179" s="173"/>
      <c r="N179" s="173"/>
      <c r="O179" s="173"/>
      <c r="P179" s="173"/>
      <c r="Q179" s="173"/>
      <c r="R179" s="173"/>
      <c r="S179" s="173"/>
      <c r="T179" s="173"/>
    </row>
    <row r="180" spans="1:20" s="34" customFormat="1">
      <c r="A180" s="173"/>
      <c r="B180" s="173"/>
      <c r="C180" s="173"/>
      <c r="D180" s="173"/>
      <c r="E180" s="173"/>
      <c r="F180" s="173"/>
      <c r="G180" s="173"/>
      <c r="H180" s="173"/>
      <c r="I180" s="173"/>
      <c r="J180" s="173"/>
      <c r="K180" s="173"/>
      <c r="L180" s="173"/>
      <c r="M180" s="173"/>
      <c r="N180" s="173"/>
      <c r="O180" s="173"/>
      <c r="P180" s="173"/>
      <c r="Q180" s="173"/>
      <c r="R180" s="173"/>
      <c r="S180" s="173"/>
      <c r="T180" s="173"/>
    </row>
    <row r="181" spans="1:20" s="34" customFormat="1">
      <c r="A181" s="173"/>
      <c r="B181" s="173"/>
      <c r="C181" s="173"/>
      <c r="D181" s="173"/>
      <c r="E181" s="173"/>
      <c r="F181" s="173"/>
      <c r="G181" s="173"/>
      <c r="H181" s="173"/>
      <c r="I181" s="173"/>
      <c r="J181" s="173"/>
      <c r="K181" s="173"/>
      <c r="L181" s="173"/>
      <c r="M181" s="173"/>
      <c r="N181" s="173"/>
      <c r="O181" s="173"/>
      <c r="P181" s="173"/>
      <c r="Q181" s="173"/>
      <c r="R181" s="173"/>
      <c r="S181" s="173"/>
      <c r="T181" s="173"/>
    </row>
    <row r="182" spans="1:20" s="34" customFormat="1">
      <c r="A182" s="173"/>
      <c r="B182" s="173"/>
      <c r="C182" s="173"/>
      <c r="D182" s="173"/>
      <c r="E182" s="173"/>
      <c r="F182" s="173"/>
      <c r="G182" s="173"/>
      <c r="H182" s="173"/>
      <c r="I182" s="173"/>
      <c r="J182" s="173"/>
      <c r="K182" s="173"/>
      <c r="L182" s="173"/>
      <c r="M182" s="173"/>
      <c r="N182" s="173"/>
      <c r="O182" s="173"/>
      <c r="P182" s="173"/>
      <c r="Q182" s="173"/>
      <c r="R182" s="173"/>
      <c r="S182" s="173"/>
      <c r="T182" s="173"/>
    </row>
    <row r="183" spans="1:20" s="34" customFormat="1">
      <c r="A183" s="173"/>
      <c r="B183" s="173"/>
      <c r="C183" s="173"/>
      <c r="D183" s="173"/>
      <c r="E183" s="173"/>
      <c r="F183" s="173"/>
      <c r="G183" s="173"/>
      <c r="H183" s="173"/>
      <c r="I183" s="173"/>
      <c r="J183" s="173"/>
      <c r="K183" s="173"/>
      <c r="L183" s="173"/>
      <c r="M183" s="173"/>
      <c r="N183" s="173"/>
      <c r="O183" s="173"/>
      <c r="P183" s="173"/>
      <c r="Q183" s="173"/>
      <c r="R183" s="173"/>
      <c r="S183" s="173"/>
      <c r="T183" s="173"/>
    </row>
    <row r="184" spans="1:20" s="34" customFormat="1">
      <c r="A184" s="173"/>
      <c r="B184" s="173"/>
      <c r="C184" s="173"/>
      <c r="D184" s="173"/>
      <c r="E184" s="173"/>
      <c r="F184" s="173"/>
      <c r="G184" s="173"/>
      <c r="H184" s="173"/>
      <c r="I184" s="173"/>
      <c r="J184" s="173"/>
      <c r="K184" s="173"/>
      <c r="L184" s="173"/>
      <c r="M184" s="173"/>
      <c r="N184" s="173"/>
      <c r="O184" s="173"/>
      <c r="P184" s="173"/>
      <c r="Q184" s="173"/>
      <c r="R184" s="173"/>
      <c r="S184" s="173"/>
      <c r="T184" s="173"/>
    </row>
    <row r="185" spans="1:20" s="34" customFormat="1">
      <c r="A185" s="173"/>
      <c r="B185" s="173"/>
      <c r="C185" s="173"/>
      <c r="D185" s="173"/>
      <c r="E185" s="173"/>
      <c r="F185" s="173"/>
      <c r="G185" s="173"/>
      <c r="H185" s="173"/>
      <c r="I185" s="173"/>
      <c r="J185" s="173"/>
      <c r="K185" s="173"/>
      <c r="L185" s="173"/>
      <c r="M185" s="173"/>
      <c r="N185" s="173"/>
      <c r="O185" s="173"/>
      <c r="P185" s="173"/>
      <c r="Q185" s="173"/>
      <c r="R185" s="173"/>
      <c r="S185" s="173"/>
      <c r="T185" s="173"/>
    </row>
    <row r="186" spans="1:20" s="34" customFormat="1">
      <c r="A186" s="173"/>
      <c r="B186" s="173"/>
      <c r="C186" s="173"/>
      <c r="D186" s="173"/>
      <c r="E186" s="173"/>
      <c r="F186" s="173"/>
      <c r="G186" s="173"/>
      <c r="H186" s="173"/>
      <c r="I186" s="173"/>
      <c r="J186" s="173"/>
      <c r="K186" s="173"/>
      <c r="L186" s="173"/>
      <c r="M186" s="173"/>
      <c r="N186" s="173"/>
      <c r="O186" s="173"/>
      <c r="P186" s="173"/>
      <c r="Q186" s="173"/>
      <c r="R186" s="173"/>
      <c r="S186" s="173"/>
      <c r="T186" s="173"/>
    </row>
    <row r="187" spans="1:20" s="34" customFormat="1">
      <c r="A187" s="173"/>
      <c r="B187" s="173"/>
      <c r="C187" s="173"/>
      <c r="D187" s="173"/>
      <c r="E187" s="173"/>
      <c r="F187" s="173"/>
      <c r="G187" s="173"/>
      <c r="H187" s="173"/>
      <c r="I187" s="173"/>
      <c r="J187" s="173"/>
      <c r="K187" s="173"/>
      <c r="L187" s="173"/>
      <c r="M187" s="173"/>
      <c r="N187" s="173"/>
      <c r="O187" s="173"/>
      <c r="P187" s="173"/>
      <c r="Q187" s="173"/>
      <c r="R187" s="173"/>
      <c r="S187" s="173"/>
      <c r="T187" s="173"/>
    </row>
    <row r="188" spans="1:20" s="34" customFormat="1">
      <c r="A188" s="173"/>
      <c r="B188" s="173"/>
      <c r="C188" s="173"/>
      <c r="D188" s="173"/>
      <c r="E188" s="173"/>
      <c r="F188" s="173"/>
      <c r="G188" s="173"/>
      <c r="H188" s="173"/>
      <c r="I188" s="173"/>
      <c r="J188" s="173"/>
      <c r="K188" s="173"/>
      <c r="L188" s="173"/>
      <c r="M188" s="173"/>
      <c r="N188" s="173"/>
      <c r="O188" s="173"/>
      <c r="P188" s="173"/>
      <c r="Q188" s="173"/>
      <c r="R188" s="173"/>
      <c r="S188" s="173"/>
      <c r="T188" s="173"/>
    </row>
    <row r="189" spans="1:20" s="34" customFormat="1">
      <c r="A189" s="173"/>
      <c r="B189" s="173"/>
      <c r="C189" s="173"/>
      <c r="D189" s="173"/>
      <c r="E189" s="173"/>
      <c r="F189" s="173"/>
      <c r="G189" s="173"/>
      <c r="H189" s="173"/>
      <c r="I189" s="173"/>
      <c r="J189" s="173"/>
      <c r="K189" s="173"/>
      <c r="L189" s="173"/>
      <c r="M189" s="173"/>
      <c r="N189" s="173"/>
      <c r="O189" s="173"/>
      <c r="P189" s="173"/>
      <c r="Q189" s="173"/>
      <c r="R189" s="173"/>
      <c r="S189" s="173"/>
      <c r="T189" s="173"/>
    </row>
    <row r="190" spans="1:20" s="34" customFormat="1">
      <c r="A190" s="173"/>
      <c r="B190" s="173"/>
      <c r="C190" s="173"/>
      <c r="D190" s="173"/>
      <c r="E190" s="173"/>
      <c r="F190" s="173"/>
      <c r="G190" s="173"/>
      <c r="H190" s="173"/>
      <c r="I190" s="173"/>
      <c r="J190" s="173"/>
      <c r="K190" s="173"/>
      <c r="L190" s="173"/>
      <c r="M190" s="173"/>
      <c r="N190" s="173"/>
      <c r="O190" s="173"/>
      <c r="P190" s="173"/>
      <c r="Q190" s="173"/>
      <c r="R190" s="173"/>
      <c r="S190" s="173"/>
      <c r="T190" s="173"/>
    </row>
    <row r="191" spans="1:20" s="34" customFormat="1">
      <c r="A191" s="173"/>
      <c r="B191" s="173"/>
      <c r="C191" s="173"/>
      <c r="D191" s="173"/>
      <c r="E191" s="173"/>
      <c r="F191" s="173"/>
      <c r="G191" s="173"/>
      <c r="H191" s="173"/>
      <c r="I191" s="173"/>
      <c r="J191" s="173"/>
      <c r="K191" s="173"/>
      <c r="L191" s="173"/>
      <c r="M191" s="173"/>
      <c r="N191" s="173"/>
      <c r="O191" s="173"/>
      <c r="P191" s="173"/>
      <c r="Q191" s="173"/>
      <c r="R191" s="173"/>
      <c r="S191" s="173"/>
      <c r="T191" s="173"/>
    </row>
    <row r="192" spans="1:20" s="34" customFormat="1">
      <c r="A192" s="173"/>
      <c r="B192" s="173"/>
      <c r="C192" s="173"/>
      <c r="D192" s="173"/>
      <c r="E192" s="173"/>
      <c r="F192" s="173"/>
      <c r="G192" s="173"/>
      <c r="H192" s="173"/>
      <c r="I192" s="173"/>
      <c r="J192" s="173"/>
      <c r="K192" s="173"/>
      <c r="L192" s="173"/>
      <c r="M192" s="173"/>
      <c r="N192" s="173"/>
      <c r="O192" s="173"/>
      <c r="P192" s="173"/>
      <c r="Q192" s="173"/>
      <c r="R192" s="173"/>
      <c r="S192" s="173"/>
      <c r="T192" s="173"/>
    </row>
    <row r="193" spans="1:20" s="34" customFormat="1">
      <c r="A193" s="173"/>
      <c r="B193" s="173"/>
      <c r="C193" s="173"/>
      <c r="D193" s="173"/>
      <c r="E193" s="173"/>
      <c r="F193" s="173"/>
      <c r="G193" s="173"/>
      <c r="H193" s="173"/>
      <c r="I193" s="173"/>
      <c r="J193" s="173"/>
      <c r="K193" s="173"/>
      <c r="L193" s="173"/>
      <c r="M193" s="173"/>
      <c r="N193" s="173"/>
      <c r="O193" s="173"/>
      <c r="P193" s="173"/>
      <c r="Q193" s="173"/>
      <c r="R193" s="173"/>
      <c r="S193" s="173"/>
      <c r="T193" s="173"/>
    </row>
    <row r="194" spans="1:20" s="34" customFormat="1">
      <c r="A194" s="173"/>
      <c r="B194" s="173"/>
      <c r="C194" s="173"/>
      <c r="D194" s="173"/>
      <c r="E194" s="173"/>
      <c r="F194" s="173"/>
      <c r="G194" s="173"/>
      <c r="H194" s="173"/>
      <c r="I194" s="173"/>
      <c r="J194" s="173"/>
      <c r="K194" s="173"/>
      <c r="L194" s="173"/>
      <c r="M194" s="173"/>
      <c r="N194" s="173"/>
      <c r="O194" s="173"/>
      <c r="P194" s="173"/>
      <c r="Q194" s="173"/>
      <c r="R194" s="173"/>
      <c r="S194" s="173"/>
      <c r="T194" s="173"/>
    </row>
    <row r="195" spans="1:20" s="34" customFormat="1">
      <c r="A195" s="173"/>
      <c r="B195" s="173"/>
      <c r="C195" s="173"/>
      <c r="D195" s="173"/>
      <c r="E195" s="173"/>
      <c r="F195" s="173"/>
      <c r="G195" s="173"/>
      <c r="H195" s="173"/>
      <c r="I195" s="173"/>
      <c r="J195" s="173"/>
      <c r="K195" s="173"/>
      <c r="L195" s="173"/>
      <c r="M195" s="173"/>
      <c r="N195" s="173"/>
      <c r="O195" s="173"/>
      <c r="P195" s="173"/>
      <c r="Q195" s="173"/>
      <c r="R195" s="173"/>
      <c r="S195" s="173"/>
      <c r="T195" s="173"/>
    </row>
    <row r="196" spans="1:20" s="34" customFormat="1">
      <c r="A196" s="173"/>
      <c r="B196" s="173"/>
      <c r="C196" s="173"/>
      <c r="D196" s="173"/>
      <c r="E196" s="173"/>
      <c r="F196" s="173"/>
      <c r="G196" s="173"/>
      <c r="H196" s="173"/>
      <c r="I196" s="173"/>
      <c r="J196" s="173"/>
      <c r="K196" s="173"/>
      <c r="L196" s="173"/>
      <c r="M196" s="173"/>
      <c r="N196" s="173"/>
      <c r="O196" s="173"/>
      <c r="P196" s="173"/>
      <c r="Q196" s="173"/>
      <c r="R196" s="173"/>
      <c r="S196" s="173"/>
      <c r="T196" s="173"/>
    </row>
    <row r="197" spans="1:20" s="34" customFormat="1">
      <c r="A197" s="173"/>
      <c r="B197" s="173"/>
      <c r="C197" s="173"/>
      <c r="D197" s="173"/>
      <c r="E197" s="173"/>
      <c r="F197" s="173"/>
      <c r="G197" s="173"/>
      <c r="H197" s="173"/>
      <c r="I197" s="173"/>
      <c r="J197" s="173"/>
      <c r="K197" s="173"/>
      <c r="L197" s="173"/>
      <c r="M197" s="173"/>
      <c r="N197" s="173"/>
      <c r="O197" s="173"/>
      <c r="P197" s="173"/>
      <c r="Q197" s="173"/>
      <c r="R197" s="173"/>
      <c r="S197" s="173"/>
      <c r="T197" s="173"/>
    </row>
    <row r="198" spans="1:20" s="34" customFormat="1">
      <c r="A198" s="173"/>
      <c r="B198" s="173"/>
      <c r="C198" s="173"/>
      <c r="D198" s="173"/>
      <c r="E198" s="173"/>
      <c r="F198" s="173"/>
      <c r="G198" s="173"/>
      <c r="H198" s="173"/>
      <c r="I198" s="173"/>
      <c r="J198" s="173"/>
      <c r="K198" s="173"/>
      <c r="L198" s="173"/>
      <c r="M198" s="173"/>
      <c r="N198" s="173"/>
      <c r="O198" s="173"/>
      <c r="P198" s="173"/>
      <c r="Q198" s="173"/>
      <c r="R198" s="173"/>
      <c r="S198" s="173"/>
      <c r="T198" s="173"/>
    </row>
    <row r="199" spans="1:20" s="34" customFormat="1">
      <c r="A199" s="173"/>
      <c r="B199" s="173"/>
      <c r="C199" s="173"/>
      <c r="D199" s="173"/>
      <c r="E199" s="173"/>
      <c r="F199" s="173"/>
      <c r="G199" s="173"/>
      <c r="H199" s="173"/>
      <c r="I199" s="173"/>
      <c r="J199" s="173"/>
      <c r="K199" s="173"/>
      <c r="L199" s="173"/>
      <c r="M199" s="173"/>
      <c r="N199" s="173"/>
      <c r="O199" s="173"/>
      <c r="P199" s="173"/>
      <c r="Q199" s="173"/>
      <c r="R199" s="173"/>
      <c r="S199" s="173"/>
      <c r="T199" s="173"/>
    </row>
    <row r="200" spans="1:20" s="34" customFormat="1">
      <c r="A200" s="173"/>
      <c r="B200" s="173"/>
      <c r="C200" s="173"/>
      <c r="D200" s="173"/>
      <c r="E200" s="173"/>
      <c r="F200" s="173"/>
      <c r="G200" s="173"/>
      <c r="H200" s="173"/>
      <c r="I200" s="173"/>
      <c r="J200" s="173"/>
      <c r="K200" s="173"/>
      <c r="L200" s="173"/>
      <c r="M200" s="173"/>
      <c r="N200" s="173"/>
      <c r="O200" s="173"/>
      <c r="P200" s="173"/>
      <c r="Q200" s="173"/>
      <c r="R200" s="173"/>
      <c r="S200" s="173"/>
      <c r="T200" s="173"/>
    </row>
    <row r="201" spans="1:20" s="34" customFormat="1">
      <c r="A201" s="173"/>
      <c r="B201" s="173"/>
      <c r="C201" s="173"/>
      <c r="D201" s="173"/>
      <c r="E201" s="173"/>
      <c r="F201" s="173"/>
      <c r="G201" s="173"/>
      <c r="H201" s="173"/>
      <c r="I201" s="173"/>
      <c r="J201" s="173"/>
      <c r="K201" s="173"/>
      <c r="L201" s="173"/>
      <c r="M201" s="173"/>
      <c r="N201" s="173"/>
      <c r="O201" s="173"/>
      <c r="P201" s="173"/>
      <c r="Q201" s="173"/>
      <c r="R201" s="173"/>
      <c r="S201" s="173"/>
      <c r="T201" s="173"/>
    </row>
    <row r="202" spans="1:20" s="34" customFormat="1">
      <c r="A202" s="173"/>
      <c r="B202" s="173"/>
      <c r="C202" s="173"/>
      <c r="D202" s="173"/>
      <c r="E202" s="173"/>
      <c r="F202" s="173"/>
      <c r="G202" s="173"/>
      <c r="H202" s="173"/>
      <c r="I202" s="173"/>
      <c r="J202" s="173"/>
      <c r="K202" s="173"/>
      <c r="L202" s="173"/>
      <c r="M202" s="173"/>
      <c r="N202" s="173"/>
      <c r="O202" s="173"/>
      <c r="P202" s="173"/>
      <c r="Q202" s="173"/>
      <c r="R202" s="173"/>
      <c r="S202" s="173"/>
      <c r="T202" s="173"/>
    </row>
    <row r="203" spans="1:20" s="34" customFormat="1">
      <c r="A203" s="173"/>
      <c r="B203" s="173"/>
      <c r="C203" s="173"/>
      <c r="D203" s="173"/>
      <c r="E203" s="173"/>
      <c r="F203" s="173"/>
      <c r="G203" s="173"/>
      <c r="H203" s="173"/>
      <c r="I203" s="173"/>
      <c r="J203" s="173"/>
      <c r="K203" s="173"/>
      <c r="L203" s="173"/>
      <c r="M203" s="173"/>
      <c r="N203" s="173"/>
      <c r="O203" s="173"/>
      <c r="P203" s="173"/>
      <c r="Q203" s="173"/>
      <c r="R203" s="173"/>
      <c r="S203" s="173"/>
      <c r="T203" s="173"/>
    </row>
    <row r="204" spans="1:20" s="34" customFormat="1">
      <c r="A204" s="173"/>
      <c r="B204" s="173"/>
      <c r="C204" s="173"/>
      <c r="D204" s="173"/>
      <c r="E204" s="173"/>
      <c r="F204" s="173"/>
      <c r="G204" s="173"/>
      <c r="H204" s="173"/>
      <c r="I204" s="173"/>
      <c r="J204" s="173"/>
      <c r="K204" s="173"/>
      <c r="L204" s="173"/>
      <c r="M204" s="173"/>
      <c r="N204" s="173"/>
      <c r="O204" s="173"/>
      <c r="P204" s="173"/>
      <c r="Q204" s="173"/>
      <c r="R204" s="173"/>
      <c r="S204" s="173"/>
      <c r="T204" s="173"/>
    </row>
    <row r="205" spans="1:20" s="34" customFormat="1">
      <c r="A205" s="173"/>
      <c r="B205" s="173"/>
      <c r="C205" s="173"/>
      <c r="D205" s="173"/>
      <c r="E205" s="173"/>
      <c r="F205" s="173"/>
      <c r="G205" s="173"/>
      <c r="H205" s="173"/>
      <c r="I205" s="173"/>
      <c r="J205" s="173"/>
      <c r="K205" s="173"/>
      <c r="L205" s="173"/>
      <c r="M205" s="173"/>
      <c r="N205" s="173"/>
      <c r="O205" s="173"/>
      <c r="P205" s="173"/>
      <c r="Q205" s="173"/>
      <c r="R205" s="173"/>
      <c r="S205" s="173"/>
      <c r="T205" s="173"/>
    </row>
    <row r="206" spans="1:20" s="34" customFormat="1">
      <c r="A206" s="173"/>
      <c r="B206" s="173"/>
      <c r="C206" s="173"/>
      <c r="D206" s="173"/>
      <c r="E206" s="173"/>
      <c r="F206" s="173"/>
      <c r="G206" s="173"/>
      <c r="H206" s="173"/>
      <c r="I206" s="173"/>
      <c r="J206" s="173"/>
      <c r="K206" s="173"/>
      <c r="L206" s="173"/>
      <c r="M206" s="173"/>
      <c r="N206" s="173"/>
      <c r="O206" s="173"/>
      <c r="P206" s="173"/>
      <c r="Q206" s="173"/>
      <c r="R206" s="173"/>
      <c r="S206" s="173"/>
      <c r="T206" s="173"/>
    </row>
    <row r="207" spans="1:20" s="34" customFormat="1">
      <c r="A207" s="173"/>
      <c r="B207" s="173"/>
      <c r="C207" s="173"/>
      <c r="D207" s="173"/>
      <c r="E207" s="173"/>
      <c r="F207" s="173"/>
      <c r="G207" s="173"/>
      <c r="H207" s="173"/>
      <c r="I207" s="173"/>
      <c r="J207" s="173"/>
      <c r="K207" s="173"/>
      <c r="L207" s="173"/>
      <c r="M207" s="173"/>
      <c r="N207" s="173"/>
      <c r="O207" s="173"/>
      <c r="P207" s="173"/>
      <c r="Q207" s="173"/>
      <c r="R207" s="173"/>
      <c r="S207" s="173"/>
      <c r="T207" s="173"/>
    </row>
    <row r="208" spans="1:20" s="34" customFormat="1">
      <c r="A208" s="173"/>
      <c r="B208" s="173"/>
      <c r="C208" s="173"/>
      <c r="D208" s="173"/>
      <c r="E208" s="173"/>
      <c r="F208" s="173"/>
      <c r="G208" s="173"/>
      <c r="H208" s="173"/>
      <c r="I208" s="173"/>
      <c r="J208" s="173"/>
      <c r="K208" s="173"/>
      <c r="L208" s="173"/>
      <c r="M208" s="173"/>
      <c r="N208" s="173"/>
      <c r="O208" s="173"/>
      <c r="P208" s="173"/>
      <c r="Q208" s="173"/>
      <c r="R208" s="173"/>
      <c r="S208" s="173"/>
      <c r="T208" s="173"/>
    </row>
    <row r="209" spans="1:20" s="34" customFormat="1">
      <c r="A209" s="173"/>
      <c r="B209" s="173"/>
      <c r="C209" s="173"/>
      <c r="D209" s="173"/>
      <c r="E209" s="173"/>
      <c r="F209" s="173"/>
      <c r="G209" s="173"/>
      <c r="H209" s="173"/>
      <c r="I209" s="173"/>
      <c r="J209" s="173"/>
      <c r="K209" s="173"/>
      <c r="L209" s="173"/>
      <c r="M209" s="173"/>
      <c r="N209" s="173"/>
      <c r="O209" s="173"/>
      <c r="P209" s="173"/>
      <c r="Q209" s="173"/>
      <c r="R209" s="173"/>
      <c r="S209" s="173"/>
      <c r="T209" s="173"/>
    </row>
    <row r="210" spans="1:20" s="34" customFormat="1">
      <c r="A210" s="173"/>
      <c r="B210" s="173"/>
      <c r="C210" s="173"/>
      <c r="D210" s="173"/>
      <c r="E210" s="173"/>
      <c r="F210" s="173"/>
      <c r="G210" s="173"/>
      <c r="H210" s="173"/>
      <c r="I210" s="173"/>
      <c r="J210" s="173"/>
      <c r="K210" s="173"/>
      <c r="L210" s="173"/>
      <c r="M210" s="173"/>
      <c r="N210" s="173"/>
      <c r="O210" s="173"/>
      <c r="P210" s="173"/>
      <c r="Q210" s="173"/>
      <c r="R210" s="173"/>
      <c r="S210" s="173"/>
      <c r="T210" s="173"/>
    </row>
    <row r="211" spans="1:20" s="34" customFormat="1">
      <c r="A211" s="173"/>
      <c r="B211" s="173"/>
      <c r="C211" s="173"/>
      <c r="D211" s="173"/>
      <c r="E211" s="173"/>
      <c r="F211" s="173"/>
      <c r="G211" s="173"/>
      <c r="H211" s="173"/>
      <c r="I211" s="173"/>
      <c r="J211" s="173"/>
      <c r="K211" s="173"/>
      <c r="L211" s="173"/>
      <c r="M211" s="173"/>
      <c r="N211" s="173"/>
      <c r="O211" s="173"/>
      <c r="P211" s="173"/>
      <c r="Q211" s="173"/>
      <c r="R211" s="173"/>
      <c r="S211" s="173"/>
      <c r="T211" s="173"/>
    </row>
    <row r="212" spans="1:20" s="34" customFormat="1">
      <c r="A212" s="173"/>
      <c r="B212" s="173"/>
      <c r="C212" s="173"/>
      <c r="D212" s="173"/>
      <c r="E212" s="173"/>
      <c r="F212" s="173"/>
      <c r="G212" s="173"/>
      <c r="H212" s="173"/>
      <c r="I212" s="173"/>
      <c r="J212" s="173"/>
      <c r="K212" s="173"/>
      <c r="L212" s="173"/>
      <c r="M212" s="173"/>
      <c r="N212" s="173"/>
      <c r="O212" s="173"/>
      <c r="P212" s="173"/>
      <c r="Q212" s="173"/>
      <c r="R212" s="173"/>
      <c r="S212" s="173"/>
      <c r="T212" s="173"/>
    </row>
    <row r="213" spans="1:20" s="34" customFormat="1">
      <c r="A213" s="173"/>
      <c r="B213" s="173"/>
      <c r="C213" s="173"/>
      <c r="D213" s="173"/>
      <c r="E213" s="173"/>
      <c r="F213" s="173"/>
      <c r="G213" s="173"/>
      <c r="H213" s="173"/>
      <c r="I213" s="173"/>
      <c r="J213" s="173"/>
      <c r="K213" s="173"/>
      <c r="L213" s="173"/>
      <c r="M213" s="173"/>
      <c r="N213" s="173"/>
      <c r="O213" s="173"/>
      <c r="P213" s="173"/>
      <c r="Q213" s="173"/>
      <c r="R213" s="173"/>
      <c r="S213" s="173"/>
      <c r="T213" s="173"/>
    </row>
    <row r="214" spans="1:20" s="34" customFormat="1">
      <c r="A214" s="173"/>
      <c r="B214" s="173"/>
      <c r="C214" s="173"/>
      <c r="D214" s="173"/>
      <c r="E214" s="173"/>
      <c r="F214" s="173"/>
      <c r="G214" s="173"/>
      <c r="H214" s="173"/>
      <c r="I214" s="173"/>
      <c r="J214" s="173"/>
      <c r="K214" s="173"/>
      <c r="L214" s="173"/>
      <c r="M214" s="173"/>
      <c r="N214" s="173"/>
      <c r="O214" s="173"/>
      <c r="P214" s="173"/>
      <c r="Q214" s="173"/>
      <c r="R214" s="173"/>
      <c r="S214" s="173"/>
      <c r="T214" s="173"/>
    </row>
    <row r="215" spans="1:20" s="34" customFormat="1">
      <c r="A215" s="173"/>
      <c r="B215" s="173"/>
      <c r="C215" s="173"/>
      <c r="D215" s="173"/>
      <c r="E215" s="173"/>
      <c r="F215" s="173"/>
      <c r="G215" s="173"/>
      <c r="H215" s="173"/>
      <c r="I215" s="173"/>
      <c r="J215" s="173"/>
      <c r="K215" s="173"/>
      <c r="L215" s="173"/>
      <c r="M215" s="173"/>
      <c r="N215" s="173"/>
      <c r="O215" s="173"/>
      <c r="P215" s="173"/>
      <c r="Q215" s="173"/>
      <c r="R215" s="173"/>
      <c r="S215" s="173"/>
      <c r="T215" s="173"/>
    </row>
    <row r="216" spans="1:20" s="34" customFormat="1">
      <c r="A216" s="173"/>
      <c r="B216" s="173"/>
      <c r="C216" s="173"/>
      <c r="D216" s="173"/>
      <c r="E216" s="173"/>
      <c r="F216" s="173"/>
      <c r="G216" s="173"/>
      <c r="H216" s="173"/>
      <c r="I216" s="173"/>
      <c r="J216" s="173"/>
      <c r="K216" s="173"/>
      <c r="L216" s="173"/>
      <c r="M216" s="173"/>
      <c r="N216" s="173"/>
      <c r="O216" s="173"/>
      <c r="P216" s="173"/>
      <c r="Q216" s="173"/>
      <c r="R216" s="173"/>
      <c r="S216" s="173"/>
      <c r="T216" s="173"/>
    </row>
    <row r="217" spans="1:20" s="34" customFormat="1">
      <c r="A217" s="173"/>
      <c r="B217" s="173"/>
      <c r="C217" s="173"/>
      <c r="D217" s="173"/>
      <c r="E217" s="173"/>
      <c r="F217" s="173"/>
      <c r="G217" s="173"/>
      <c r="H217" s="173"/>
      <c r="I217" s="173"/>
      <c r="J217" s="173"/>
      <c r="K217" s="173"/>
      <c r="L217" s="173"/>
      <c r="M217" s="173"/>
      <c r="N217" s="173"/>
      <c r="O217" s="173"/>
      <c r="P217" s="173"/>
      <c r="Q217" s="173"/>
      <c r="R217" s="173"/>
      <c r="S217" s="173"/>
      <c r="T217" s="173"/>
    </row>
    <row r="218" spans="1:20" s="34" customFormat="1">
      <c r="A218" s="173"/>
      <c r="B218" s="173"/>
      <c r="C218" s="173"/>
      <c r="D218" s="173"/>
      <c r="E218" s="173"/>
      <c r="F218" s="173"/>
      <c r="G218" s="173"/>
      <c r="H218" s="173"/>
      <c r="I218" s="173"/>
      <c r="J218" s="173"/>
      <c r="K218" s="173"/>
      <c r="L218" s="173"/>
      <c r="M218" s="173"/>
      <c r="N218" s="173"/>
      <c r="O218" s="173"/>
      <c r="P218" s="173"/>
      <c r="Q218" s="173"/>
      <c r="R218" s="173"/>
      <c r="S218" s="173"/>
      <c r="T218" s="173"/>
    </row>
    <row r="219" spans="1:20" s="34" customFormat="1">
      <c r="A219" s="173"/>
      <c r="B219" s="173"/>
      <c r="C219" s="173"/>
      <c r="D219" s="173"/>
      <c r="E219" s="173"/>
      <c r="F219" s="173"/>
      <c r="G219" s="173"/>
      <c r="H219" s="173"/>
      <c r="I219" s="173"/>
      <c r="J219" s="173"/>
      <c r="K219" s="173"/>
      <c r="L219" s="173"/>
      <c r="M219" s="173"/>
      <c r="N219" s="173"/>
      <c r="O219" s="173"/>
      <c r="P219" s="173"/>
      <c r="Q219" s="173"/>
      <c r="R219" s="173"/>
      <c r="S219" s="173"/>
      <c r="T219" s="173"/>
    </row>
    <row r="220" spans="1:20" s="34" customFormat="1">
      <c r="A220" s="167"/>
      <c r="B220" s="173"/>
      <c r="C220" s="173"/>
      <c r="D220" s="173"/>
      <c r="E220" s="173"/>
      <c r="F220" s="173"/>
      <c r="G220" s="173"/>
      <c r="H220" s="173"/>
      <c r="I220" s="173"/>
      <c r="J220" s="173"/>
      <c r="K220" s="173"/>
      <c r="L220" s="173"/>
      <c r="M220" s="173"/>
      <c r="N220" s="173"/>
      <c r="O220" s="173"/>
      <c r="P220" s="173"/>
      <c r="Q220" s="173"/>
      <c r="R220" s="173"/>
      <c r="S220" s="173"/>
      <c r="T220" s="173"/>
    </row>
    <row r="221" spans="1:20" s="34" customFormat="1">
      <c r="A221" s="173"/>
      <c r="B221" s="173"/>
      <c r="C221" s="173"/>
      <c r="D221" s="173"/>
      <c r="E221" s="173"/>
      <c r="F221" s="173"/>
      <c r="G221" s="173"/>
      <c r="H221" s="173"/>
      <c r="I221" s="173"/>
      <c r="J221" s="173"/>
      <c r="K221" s="173"/>
      <c r="L221" s="173"/>
      <c r="M221" s="173"/>
      <c r="N221" s="173"/>
      <c r="O221" s="173"/>
      <c r="P221" s="173"/>
      <c r="Q221" s="173"/>
      <c r="R221" s="173"/>
      <c r="S221" s="173"/>
      <c r="T221" s="173"/>
    </row>
    <row r="222" spans="1:20" s="34" customFormat="1">
      <c r="A222" s="173"/>
      <c r="B222" s="173"/>
      <c r="C222" s="173"/>
      <c r="D222" s="173"/>
      <c r="E222" s="173"/>
      <c r="F222" s="173"/>
      <c r="G222" s="173"/>
      <c r="H222" s="173"/>
      <c r="I222" s="173"/>
      <c r="J222" s="173"/>
      <c r="K222" s="173"/>
      <c r="L222" s="173"/>
      <c r="M222" s="173"/>
      <c r="N222" s="173"/>
      <c r="O222" s="173"/>
      <c r="P222" s="173"/>
      <c r="Q222" s="173"/>
      <c r="R222" s="173"/>
      <c r="S222" s="173"/>
      <c r="T222" s="173"/>
    </row>
    <row r="223" spans="1:20" s="34" customFormat="1">
      <c r="A223" s="173"/>
      <c r="B223" s="173"/>
      <c r="C223" s="173"/>
      <c r="D223" s="173"/>
      <c r="E223" s="173"/>
      <c r="F223" s="173"/>
      <c r="G223" s="173"/>
      <c r="H223" s="173"/>
      <c r="I223" s="173"/>
      <c r="J223" s="173"/>
      <c r="K223" s="173"/>
      <c r="L223" s="173"/>
      <c r="M223" s="173"/>
      <c r="N223" s="173"/>
      <c r="O223" s="173"/>
      <c r="P223" s="173"/>
      <c r="Q223" s="173"/>
      <c r="R223" s="173"/>
      <c r="S223" s="173"/>
      <c r="T223" s="173"/>
    </row>
    <row r="224" spans="1:20" s="34" customFormat="1">
      <c r="A224" s="173"/>
      <c r="B224" s="173"/>
      <c r="C224" s="173"/>
      <c r="D224" s="173"/>
      <c r="E224" s="173"/>
      <c r="F224" s="173"/>
      <c r="G224" s="173"/>
      <c r="H224" s="173"/>
      <c r="I224" s="173"/>
      <c r="J224" s="173"/>
      <c r="K224" s="173"/>
      <c r="L224" s="173"/>
      <c r="M224" s="173"/>
      <c r="N224" s="173"/>
      <c r="O224" s="173"/>
      <c r="P224" s="173"/>
      <c r="Q224" s="173"/>
      <c r="R224" s="173"/>
      <c r="S224" s="173"/>
      <c r="T224" s="173"/>
    </row>
    <row r="225" spans="1:20" s="34" customFormat="1">
      <c r="A225" s="173"/>
      <c r="B225" s="173"/>
      <c r="C225" s="173"/>
      <c r="D225" s="173"/>
      <c r="E225" s="173"/>
      <c r="F225" s="173"/>
      <c r="G225" s="173"/>
      <c r="H225" s="173"/>
      <c r="I225" s="173"/>
      <c r="J225" s="173"/>
      <c r="K225" s="173"/>
      <c r="L225" s="173"/>
      <c r="M225" s="173"/>
      <c r="N225" s="173"/>
      <c r="O225" s="173"/>
      <c r="P225" s="173"/>
      <c r="Q225" s="173"/>
      <c r="R225" s="173"/>
      <c r="S225" s="173"/>
      <c r="T225" s="173"/>
    </row>
    <row r="226" spans="1:20" s="34" customFormat="1">
      <c r="A226" s="173"/>
      <c r="B226" s="173"/>
      <c r="C226" s="173"/>
      <c r="D226" s="173"/>
      <c r="E226" s="173"/>
      <c r="F226" s="173"/>
      <c r="G226" s="173"/>
      <c r="H226" s="173"/>
      <c r="I226" s="173"/>
      <c r="J226" s="173"/>
      <c r="K226" s="173"/>
      <c r="L226" s="173"/>
      <c r="M226" s="173"/>
      <c r="N226" s="173"/>
      <c r="O226" s="173"/>
      <c r="P226" s="173"/>
      <c r="Q226" s="173"/>
      <c r="R226" s="173"/>
      <c r="S226" s="173"/>
      <c r="T226" s="173"/>
    </row>
    <row r="227" spans="1:20" s="34" customFormat="1">
      <c r="A227" s="173"/>
      <c r="B227" s="173"/>
      <c r="C227" s="173"/>
      <c r="D227" s="173"/>
      <c r="E227" s="173"/>
      <c r="F227" s="173"/>
      <c r="G227" s="173"/>
      <c r="H227" s="173"/>
      <c r="I227" s="173"/>
      <c r="J227" s="173"/>
      <c r="K227" s="173"/>
      <c r="L227" s="173"/>
      <c r="M227" s="173"/>
      <c r="N227" s="173"/>
      <c r="O227" s="173"/>
      <c r="P227" s="173"/>
      <c r="Q227" s="173"/>
      <c r="R227" s="173"/>
      <c r="S227" s="173"/>
      <c r="T227" s="173"/>
    </row>
    <row r="228" spans="1:20" s="34" customFormat="1">
      <c r="A228" s="173"/>
      <c r="B228" s="173"/>
      <c r="C228" s="173"/>
      <c r="D228" s="173"/>
      <c r="E228" s="173"/>
      <c r="F228" s="173"/>
      <c r="G228" s="173"/>
      <c r="H228" s="173"/>
      <c r="I228" s="173"/>
      <c r="J228" s="173"/>
      <c r="K228" s="173"/>
      <c r="L228" s="173"/>
      <c r="M228" s="173"/>
      <c r="N228" s="173"/>
      <c r="O228" s="173"/>
      <c r="P228" s="173"/>
      <c r="Q228" s="173"/>
      <c r="R228" s="173"/>
      <c r="S228" s="173"/>
      <c r="T228" s="173"/>
    </row>
    <row r="229" spans="1:20" s="34" customFormat="1">
      <c r="A229" s="173"/>
      <c r="B229" s="173"/>
      <c r="C229" s="173"/>
      <c r="D229" s="173"/>
      <c r="E229" s="173"/>
      <c r="F229" s="173"/>
      <c r="G229" s="173"/>
      <c r="H229" s="173"/>
      <c r="I229" s="173"/>
      <c r="J229" s="173"/>
      <c r="K229" s="173"/>
      <c r="L229" s="173"/>
      <c r="M229" s="173"/>
      <c r="N229" s="173"/>
      <c r="O229" s="173"/>
      <c r="P229" s="173"/>
      <c r="Q229" s="173"/>
      <c r="R229" s="173"/>
      <c r="S229" s="173"/>
      <c r="T229" s="173"/>
    </row>
    <row r="230" spans="1:20" s="34" customFormat="1">
      <c r="A230" s="173"/>
      <c r="B230" s="173"/>
      <c r="C230" s="173"/>
      <c r="D230" s="173"/>
      <c r="E230" s="173"/>
      <c r="F230" s="173"/>
      <c r="G230" s="173"/>
      <c r="H230" s="173"/>
      <c r="I230" s="173"/>
      <c r="J230" s="173"/>
      <c r="K230" s="173"/>
      <c r="L230" s="173"/>
      <c r="M230" s="173"/>
      <c r="N230" s="173"/>
      <c r="O230" s="173"/>
      <c r="P230" s="173"/>
      <c r="Q230" s="173"/>
      <c r="R230" s="173"/>
      <c r="S230" s="173"/>
      <c r="T230" s="173"/>
    </row>
    <row r="231" spans="1:20" s="34" customFormat="1">
      <c r="A231" s="173"/>
      <c r="B231" s="173"/>
      <c r="C231" s="173"/>
      <c r="D231" s="173"/>
      <c r="E231" s="173"/>
      <c r="F231" s="173"/>
      <c r="G231" s="173"/>
      <c r="H231" s="173"/>
      <c r="I231" s="173"/>
      <c r="J231" s="173"/>
      <c r="K231" s="173"/>
      <c r="L231" s="173"/>
      <c r="M231" s="173"/>
      <c r="N231" s="173"/>
      <c r="O231" s="173"/>
      <c r="P231" s="173"/>
      <c r="Q231" s="173"/>
      <c r="R231" s="173"/>
      <c r="S231" s="173"/>
      <c r="T231" s="173"/>
    </row>
    <row r="232" spans="1:20" s="34" customFormat="1">
      <c r="A232" s="173"/>
      <c r="B232" s="173"/>
      <c r="C232" s="173"/>
      <c r="D232" s="173"/>
      <c r="E232" s="173"/>
      <c r="F232" s="173"/>
      <c r="G232" s="173"/>
      <c r="H232" s="173"/>
      <c r="I232" s="173"/>
      <c r="J232" s="173"/>
      <c r="K232" s="173"/>
      <c r="L232" s="173"/>
      <c r="M232" s="173"/>
      <c r="N232" s="173"/>
      <c r="O232" s="173"/>
      <c r="P232" s="173"/>
      <c r="Q232" s="173"/>
      <c r="R232" s="173"/>
      <c r="S232" s="173"/>
      <c r="T232" s="173"/>
    </row>
    <row r="233" spans="1:20" s="34" customFormat="1">
      <c r="A233" s="173"/>
      <c r="B233" s="173"/>
      <c r="C233" s="173"/>
      <c r="D233" s="173"/>
      <c r="E233" s="173"/>
      <c r="F233" s="173"/>
      <c r="G233" s="173"/>
      <c r="H233" s="173"/>
      <c r="I233" s="173"/>
      <c r="J233" s="173"/>
      <c r="K233" s="173"/>
      <c r="L233" s="173"/>
      <c r="M233" s="173"/>
      <c r="N233" s="173"/>
      <c r="O233" s="173"/>
      <c r="P233" s="173"/>
      <c r="Q233" s="173"/>
      <c r="R233" s="173"/>
      <c r="S233" s="173"/>
      <c r="T233" s="173"/>
    </row>
    <row r="234" spans="1:20" s="34" customFormat="1">
      <c r="A234" s="173"/>
      <c r="B234" s="173"/>
      <c r="C234" s="173"/>
      <c r="D234" s="173"/>
      <c r="E234" s="173"/>
      <c r="F234" s="173"/>
      <c r="G234" s="173"/>
      <c r="H234" s="173"/>
      <c r="I234" s="173"/>
      <c r="J234" s="173"/>
      <c r="K234" s="173"/>
      <c r="L234" s="173"/>
      <c r="M234" s="173"/>
      <c r="N234" s="173"/>
      <c r="O234" s="173"/>
      <c r="P234" s="173"/>
      <c r="Q234" s="173"/>
      <c r="R234" s="173"/>
      <c r="S234" s="173"/>
      <c r="T234" s="173"/>
    </row>
    <row r="235" spans="1:20" s="34" customFormat="1">
      <c r="A235" s="173"/>
      <c r="B235" s="173"/>
      <c r="C235" s="173"/>
      <c r="D235" s="173"/>
      <c r="E235" s="173"/>
      <c r="F235" s="173"/>
      <c r="G235" s="173"/>
      <c r="H235" s="173"/>
      <c r="I235" s="173"/>
      <c r="J235" s="173"/>
      <c r="K235" s="173"/>
      <c r="L235" s="173"/>
      <c r="M235" s="173"/>
      <c r="N235" s="173"/>
      <c r="O235" s="173"/>
      <c r="P235" s="173"/>
      <c r="Q235" s="173"/>
      <c r="R235" s="173"/>
      <c r="S235" s="173"/>
      <c r="T235" s="173"/>
    </row>
    <row r="236" spans="1:20" s="34" customFormat="1">
      <c r="A236" s="173"/>
      <c r="B236" s="173"/>
      <c r="C236" s="173"/>
      <c r="D236" s="173"/>
      <c r="E236" s="173"/>
      <c r="F236" s="173"/>
      <c r="G236" s="173"/>
      <c r="H236" s="173"/>
      <c r="I236" s="173"/>
      <c r="J236" s="173"/>
      <c r="K236" s="173"/>
      <c r="L236" s="173"/>
      <c r="M236" s="173"/>
      <c r="N236" s="173"/>
      <c r="O236" s="173"/>
      <c r="P236" s="173"/>
      <c r="Q236" s="173"/>
      <c r="R236" s="173"/>
      <c r="S236" s="173"/>
      <c r="T236" s="173"/>
    </row>
    <row r="237" spans="1:20" s="34" customFormat="1">
      <c r="A237" s="247"/>
      <c r="B237" s="173"/>
      <c r="C237" s="173"/>
      <c r="D237" s="173"/>
      <c r="E237" s="173"/>
      <c r="F237" s="173"/>
      <c r="G237" s="173"/>
      <c r="H237" s="173"/>
      <c r="I237" s="173"/>
      <c r="J237" s="173"/>
      <c r="K237" s="173"/>
      <c r="L237" s="173"/>
      <c r="M237" s="173"/>
      <c r="N237" s="173"/>
      <c r="O237" s="173"/>
      <c r="P237" s="173"/>
      <c r="Q237" s="173"/>
      <c r="R237" s="173"/>
      <c r="S237" s="173"/>
      <c r="T237" s="173"/>
    </row>
    <row r="238" spans="1:20" s="34" customFormat="1">
      <c r="A238" s="247"/>
      <c r="B238" s="173"/>
      <c r="C238" s="173"/>
      <c r="D238" s="173"/>
      <c r="E238" s="173"/>
      <c r="F238" s="173"/>
      <c r="G238" s="173"/>
      <c r="H238" s="173"/>
      <c r="I238" s="173"/>
      <c r="J238" s="173"/>
      <c r="K238" s="173"/>
      <c r="L238" s="173"/>
      <c r="M238" s="173"/>
      <c r="N238" s="173"/>
      <c r="O238" s="173"/>
      <c r="P238" s="173"/>
      <c r="Q238" s="173"/>
      <c r="R238" s="173"/>
      <c r="S238" s="173"/>
      <c r="T238" s="173"/>
    </row>
    <row r="239" spans="1:20" s="34" customFormat="1">
      <c r="A239" s="247"/>
      <c r="B239" s="173"/>
      <c r="C239" s="173"/>
      <c r="D239" s="173"/>
      <c r="E239" s="173"/>
      <c r="F239" s="173"/>
      <c r="G239" s="173"/>
      <c r="H239" s="173"/>
      <c r="I239" s="173"/>
      <c r="J239" s="173"/>
      <c r="K239" s="173"/>
      <c r="L239" s="173"/>
      <c r="M239" s="173"/>
      <c r="N239" s="173"/>
      <c r="O239" s="173"/>
      <c r="P239" s="173"/>
      <c r="Q239" s="173"/>
      <c r="R239" s="173"/>
      <c r="S239" s="173"/>
      <c r="T239" s="173"/>
    </row>
    <row r="240" spans="1:20" s="34" customFormat="1">
      <c r="A240" s="247"/>
      <c r="B240" s="173"/>
      <c r="C240" s="173"/>
      <c r="D240" s="173"/>
      <c r="E240" s="173"/>
      <c r="F240" s="173"/>
      <c r="G240" s="173"/>
      <c r="H240" s="173"/>
      <c r="I240" s="173"/>
      <c r="J240" s="173"/>
      <c r="K240" s="173"/>
      <c r="L240" s="173"/>
      <c r="M240" s="173"/>
      <c r="N240" s="173"/>
      <c r="O240" s="173"/>
      <c r="P240" s="173"/>
      <c r="Q240" s="173"/>
      <c r="R240" s="173"/>
      <c r="S240" s="173"/>
      <c r="T240" s="173"/>
    </row>
    <row r="241" spans="1:20" s="34" customFormat="1">
      <c r="A241" s="247"/>
      <c r="B241" s="173"/>
      <c r="C241" s="173"/>
      <c r="D241" s="173"/>
      <c r="E241" s="173"/>
      <c r="F241" s="173"/>
      <c r="G241" s="173"/>
      <c r="H241" s="173"/>
      <c r="I241" s="173"/>
      <c r="J241" s="173"/>
      <c r="K241" s="173"/>
      <c r="L241" s="173"/>
      <c r="M241" s="173"/>
      <c r="N241" s="173"/>
      <c r="O241" s="173"/>
      <c r="P241" s="173"/>
      <c r="Q241" s="173"/>
      <c r="R241" s="173"/>
      <c r="S241" s="173"/>
      <c r="T241" s="173"/>
    </row>
    <row r="242" spans="1:20" s="34" customFormat="1">
      <c r="A242" s="247"/>
      <c r="B242" s="173"/>
      <c r="C242" s="173"/>
      <c r="D242" s="173"/>
      <c r="E242" s="173"/>
      <c r="F242" s="173"/>
      <c r="G242" s="173"/>
      <c r="H242" s="173"/>
      <c r="I242" s="173"/>
      <c r="J242" s="173"/>
      <c r="K242" s="173"/>
      <c r="L242" s="173"/>
      <c r="M242" s="173"/>
      <c r="N242" s="173"/>
      <c r="O242" s="173"/>
      <c r="P242" s="173"/>
      <c r="Q242" s="173"/>
      <c r="R242" s="173"/>
      <c r="S242" s="173"/>
      <c r="T242" s="173"/>
    </row>
    <row r="243" spans="1:20" s="34" customFormat="1">
      <c r="A243" s="247"/>
      <c r="B243" s="173"/>
      <c r="C243" s="173"/>
      <c r="D243" s="173"/>
      <c r="E243" s="173"/>
      <c r="F243" s="173"/>
      <c r="G243" s="173"/>
      <c r="H243" s="173"/>
      <c r="I243" s="173"/>
      <c r="J243" s="173"/>
      <c r="K243" s="173"/>
      <c r="L243" s="173"/>
      <c r="M243" s="173"/>
      <c r="N243" s="173"/>
      <c r="O243" s="173"/>
      <c r="P243" s="173"/>
      <c r="Q243" s="173"/>
      <c r="R243" s="173"/>
      <c r="S243" s="173"/>
      <c r="T243" s="173"/>
    </row>
    <row r="244" spans="1:20" s="34" customFormat="1">
      <c r="A244" s="247"/>
      <c r="B244" s="173"/>
      <c r="C244" s="173"/>
      <c r="D244" s="173"/>
      <c r="E244" s="173"/>
      <c r="F244" s="173"/>
      <c r="G244" s="173"/>
      <c r="H244" s="173"/>
      <c r="I244" s="173"/>
      <c r="J244" s="173"/>
      <c r="K244" s="173"/>
      <c r="L244" s="173"/>
      <c r="M244" s="173"/>
      <c r="N244" s="173"/>
      <c r="O244" s="173"/>
      <c r="P244" s="173"/>
      <c r="Q244" s="173"/>
      <c r="R244" s="173"/>
      <c r="S244" s="173"/>
      <c r="T244" s="173"/>
    </row>
    <row r="245" spans="1:20" s="34" customFormat="1">
      <c r="A245" s="247"/>
      <c r="B245" s="173"/>
      <c r="C245" s="173"/>
      <c r="D245" s="173"/>
      <c r="E245" s="173"/>
      <c r="F245" s="173"/>
      <c r="G245" s="173"/>
      <c r="H245" s="173"/>
      <c r="I245" s="173"/>
      <c r="J245" s="173"/>
      <c r="K245" s="173"/>
      <c r="L245" s="173"/>
      <c r="M245" s="173"/>
      <c r="N245" s="173"/>
      <c r="O245" s="173"/>
      <c r="P245" s="173"/>
      <c r="Q245" s="173"/>
      <c r="R245" s="173"/>
      <c r="S245" s="173"/>
      <c r="T245" s="173"/>
    </row>
    <row r="246" spans="1:20" s="34" customFormat="1">
      <c r="A246" s="247"/>
      <c r="B246" s="173"/>
      <c r="C246" s="173"/>
      <c r="D246" s="173"/>
      <c r="E246" s="173"/>
      <c r="F246" s="173"/>
      <c r="G246" s="173"/>
      <c r="H246" s="173"/>
      <c r="I246" s="173"/>
      <c r="J246" s="173"/>
      <c r="K246" s="173"/>
      <c r="L246" s="173"/>
      <c r="M246" s="173"/>
      <c r="N246" s="173"/>
      <c r="O246" s="173"/>
      <c r="P246" s="173"/>
      <c r="Q246" s="173"/>
      <c r="R246" s="173"/>
      <c r="S246" s="173"/>
      <c r="T246" s="173"/>
    </row>
    <row r="247" spans="1:20" s="34" customFormat="1">
      <c r="A247" s="247"/>
      <c r="B247" s="173"/>
      <c r="C247" s="173"/>
      <c r="D247" s="173"/>
      <c r="E247" s="173"/>
      <c r="F247" s="173"/>
      <c r="G247" s="173"/>
      <c r="H247" s="173"/>
      <c r="I247" s="173"/>
      <c r="J247" s="173"/>
      <c r="K247" s="173"/>
      <c r="L247" s="173"/>
      <c r="M247" s="173"/>
      <c r="N247" s="173"/>
      <c r="O247" s="173"/>
      <c r="P247" s="173"/>
      <c r="Q247" s="173"/>
      <c r="R247" s="173"/>
      <c r="S247" s="173"/>
      <c r="T247" s="173"/>
    </row>
    <row r="248" spans="1:20" s="34" customFormat="1">
      <c r="A248" s="247"/>
      <c r="B248" s="173"/>
      <c r="C248" s="173"/>
      <c r="D248" s="173"/>
      <c r="E248" s="173"/>
      <c r="F248" s="173"/>
      <c r="G248" s="173"/>
      <c r="H248" s="173"/>
      <c r="I248" s="173"/>
      <c r="J248" s="173"/>
      <c r="K248" s="173"/>
      <c r="L248" s="173"/>
      <c r="M248" s="173"/>
      <c r="N248" s="173"/>
      <c r="O248" s="173"/>
      <c r="P248" s="173"/>
      <c r="Q248" s="173"/>
      <c r="R248" s="173"/>
      <c r="S248" s="173"/>
      <c r="T248" s="173"/>
    </row>
    <row r="249" spans="1:20" s="34" customFormat="1">
      <c r="A249" s="247"/>
      <c r="B249" s="173"/>
      <c r="C249" s="173"/>
      <c r="D249" s="173"/>
      <c r="E249" s="173"/>
      <c r="F249" s="173"/>
      <c r="G249" s="173"/>
      <c r="H249" s="173"/>
      <c r="I249" s="173"/>
      <c r="J249" s="173"/>
      <c r="K249" s="173"/>
      <c r="L249" s="173"/>
      <c r="M249" s="173"/>
      <c r="N249" s="173"/>
      <c r="O249" s="173"/>
      <c r="P249" s="173"/>
      <c r="Q249" s="173"/>
      <c r="R249" s="173"/>
      <c r="S249" s="173"/>
      <c r="T249" s="173"/>
    </row>
    <row r="250" spans="1:20" s="34" customFormat="1">
      <c r="A250" s="247"/>
      <c r="B250" s="173"/>
      <c r="C250" s="173"/>
      <c r="D250" s="173"/>
      <c r="E250" s="173"/>
      <c r="F250" s="173"/>
      <c r="G250" s="173"/>
      <c r="H250" s="173"/>
      <c r="I250" s="173"/>
      <c r="J250" s="173"/>
      <c r="K250" s="173"/>
      <c r="L250" s="173"/>
      <c r="M250" s="173"/>
      <c r="N250" s="173"/>
      <c r="O250" s="173"/>
      <c r="P250" s="173"/>
      <c r="Q250" s="173"/>
      <c r="R250" s="173"/>
      <c r="S250" s="173"/>
      <c r="T250" s="173"/>
    </row>
    <row r="251" spans="1:20" s="34" customFormat="1">
      <c r="A251" s="247"/>
      <c r="B251" s="173"/>
      <c r="C251" s="173"/>
      <c r="D251" s="173"/>
      <c r="E251" s="173"/>
      <c r="F251" s="173"/>
      <c r="G251" s="173"/>
      <c r="H251" s="173"/>
      <c r="I251" s="173"/>
      <c r="J251" s="173"/>
      <c r="K251" s="173"/>
      <c r="L251" s="173"/>
      <c r="M251" s="173"/>
      <c r="N251" s="173"/>
      <c r="O251" s="173"/>
      <c r="P251" s="173"/>
      <c r="Q251" s="173"/>
      <c r="R251" s="173"/>
      <c r="S251" s="173"/>
      <c r="T251" s="173"/>
    </row>
    <row r="252" spans="1:20" s="34" customFormat="1">
      <c r="A252" s="247"/>
      <c r="B252" s="173"/>
      <c r="C252" s="173"/>
      <c r="D252" s="173"/>
      <c r="E252" s="173"/>
      <c r="F252" s="173"/>
      <c r="G252" s="173"/>
      <c r="H252" s="173"/>
      <c r="I252" s="173"/>
      <c r="J252" s="173"/>
      <c r="K252" s="173"/>
      <c r="L252" s="173"/>
      <c r="M252" s="173"/>
      <c r="N252" s="173"/>
      <c r="O252" s="173"/>
      <c r="P252" s="173"/>
      <c r="Q252" s="173"/>
      <c r="R252" s="173"/>
      <c r="S252" s="173"/>
      <c r="T252" s="173"/>
    </row>
    <row r="253" spans="1:20" s="34" customFormat="1">
      <c r="A253" s="247"/>
      <c r="B253" s="173"/>
      <c r="C253" s="173"/>
      <c r="D253" s="173"/>
      <c r="E253" s="173"/>
      <c r="F253" s="173"/>
      <c r="G253" s="173"/>
      <c r="H253" s="173"/>
      <c r="I253" s="173"/>
      <c r="J253" s="173"/>
      <c r="K253" s="173"/>
      <c r="L253" s="173"/>
      <c r="M253" s="173"/>
      <c r="N253" s="173"/>
      <c r="O253" s="173"/>
      <c r="P253" s="173"/>
      <c r="Q253" s="173"/>
      <c r="R253" s="173"/>
      <c r="S253" s="173"/>
      <c r="T253" s="173"/>
    </row>
    <row r="254" spans="1:20" s="34" customFormat="1">
      <c r="A254" s="247"/>
      <c r="B254" s="173"/>
      <c r="C254" s="173"/>
      <c r="D254" s="173"/>
      <c r="E254" s="173"/>
      <c r="F254" s="173"/>
      <c r="G254" s="173"/>
      <c r="H254" s="173"/>
      <c r="I254" s="173"/>
      <c r="J254" s="173"/>
      <c r="K254" s="173"/>
      <c r="L254" s="173"/>
      <c r="M254" s="173"/>
      <c r="N254" s="173"/>
      <c r="O254" s="173"/>
      <c r="P254" s="173"/>
      <c r="Q254" s="173"/>
      <c r="R254" s="173"/>
      <c r="S254" s="173"/>
      <c r="T254" s="173"/>
    </row>
    <row r="255" spans="1:20" s="34" customFormat="1">
      <c r="A255" s="247"/>
      <c r="B255" s="173"/>
      <c r="C255" s="173"/>
      <c r="D255" s="173"/>
      <c r="E255" s="173"/>
      <c r="F255" s="173"/>
      <c r="G255" s="173"/>
      <c r="H255" s="173"/>
      <c r="I255" s="173"/>
      <c r="J255" s="173"/>
      <c r="K255" s="173"/>
      <c r="L255" s="173"/>
      <c r="M255" s="173"/>
      <c r="N255" s="173"/>
      <c r="O255" s="173"/>
      <c r="P255" s="173"/>
      <c r="Q255" s="173"/>
      <c r="R255" s="173"/>
      <c r="S255" s="173"/>
      <c r="T255" s="173"/>
    </row>
    <row r="256" spans="1:20" s="34" customFormat="1">
      <c r="A256" s="247"/>
      <c r="B256" s="173"/>
      <c r="C256" s="173"/>
      <c r="D256" s="173"/>
      <c r="E256" s="173"/>
      <c r="F256" s="173"/>
      <c r="G256" s="173"/>
      <c r="H256" s="173"/>
      <c r="I256" s="173"/>
      <c r="J256" s="173"/>
      <c r="K256" s="173"/>
      <c r="L256" s="173"/>
      <c r="M256" s="173"/>
      <c r="N256" s="173"/>
      <c r="O256" s="173"/>
      <c r="P256" s="173"/>
      <c r="Q256" s="173"/>
      <c r="R256" s="173"/>
      <c r="S256" s="173"/>
      <c r="T256" s="173"/>
    </row>
    <row r="257" spans="1:20" s="34" customFormat="1">
      <c r="A257" s="247"/>
      <c r="B257" s="173"/>
      <c r="C257" s="173"/>
      <c r="D257" s="173"/>
      <c r="E257" s="173"/>
      <c r="F257" s="173"/>
      <c r="G257" s="173"/>
      <c r="H257" s="173"/>
      <c r="I257" s="173"/>
      <c r="J257" s="173"/>
      <c r="K257" s="173"/>
      <c r="L257" s="173"/>
      <c r="M257" s="173"/>
      <c r="N257" s="173"/>
      <c r="O257" s="173"/>
      <c r="P257" s="173"/>
      <c r="Q257" s="173"/>
      <c r="R257" s="173"/>
      <c r="S257" s="173"/>
      <c r="T257" s="173"/>
    </row>
    <row r="258" spans="1:20" s="34" customFormat="1">
      <c r="A258" s="247"/>
      <c r="B258" s="173"/>
      <c r="C258" s="173"/>
      <c r="D258" s="173"/>
      <c r="E258" s="173"/>
      <c r="F258" s="173"/>
      <c r="G258" s="173"/>
      <c r="H258" s="173"/>
      <c r="I258" s="173"/>
      <c r="J258" s="173"/>
      <c r="K258" s="173"/>
      <c r="L258" s="173"/>
      <c r="M258" s="173"/>
      <c r="N258" s="173"/>
      <c r="O258" s="173"/>
      <c r="P258" s="173"/>
      <c r="Q258" s="173"/>
      <c r="R258" s="173"/>
      <c r="S258" s="173"/>
      <c r="T258" s="173"/>
    </row>
    <row r="259" spans="1:20" s="34" customFormat="1">
      <c r="A259" s="247"/>
      <c r="B259" s="173"/>
      <c r="C259" s="173"/>
      <c r="D259" s="173"/>
      <c r="E259" s="173"/>
      <c r="F259" s="173"/>
      <c r="G259" s="173"/>
      <c r="H259" s="173"/>
      <c r="I259" s="173"/>
      <c r="J259" s="173"/>
      <c r="K259" s="173"/>
      <c r="L259" s="173"/>
      <c r="M259" s="173"/>
      <c r="N259" s="173"/>
      <c r="O259" s="173"/>
      <c r="P259" s="173"/>
      <c r="Q259" s="173"/>
      <c r="R259" s="173"/>
      <c r="S259" s="173"/>
      <c r="T259" s="173"/>
    </row>
    <row r="260" spans="1:20" s="34" customFormat="1">
      <c r="A260" s="247"/>
      <c r="B260" s="173"/>
      <c r="C260" s="173"/>
      <c r="D260" s="173"/>
      <c r="E260" s="173"/>
      <c r="F260" s="173"/>
      <c r="G260" s="173"/>
      <c r="H260" s="173"/>
      <c r="I260" s="173"/>
      <c r="J260" s="173"/>
      <c r="K260" s="173"/>
      <c r="L260" s="173"/>
      <c r="M260" s="173"/>
      <c r="N260" s="173"/>
      <c r="O260" s="173"/>
      <c r="P260" s="173"/>
      <c r="Q260" s="173"/>
      <c r="R260" s="173"/>
      <c r="S260" s="173"/>
      <c r="T260" s="173"/>
    </row>
    <row r="261" spans="1:20" s="34" customFormat="1">
      <c r="A261" s="247"/>
      <c r="B261" s="173"/>
      <c r="C261" s="173"/>
      <c r="D261" s="173"/>
      <c r="E261" s="173"/>
      <c r="F261" s="173"/>
      <c r="G261" s="173"/>
      <c r="H261" s="173"/>
      <c r="I261" s="173"/>
      <c r="J261" s="173"/>
      <c r="K261" s="173"/>
      <c r="L261" s="173"/>
      <c r="M261" s="173"/>
      <c r="N261" s="173"/>
      <c r="O261" s="173"/>
      <c r="P261" s="173"/>
      <c r="Q261" s="173"/>
      <c r="R261" s="173"/>
      <c r="S261" s="173"/>
      <c r="T261" s="173"/>
    </row>
    <row r="262" spans="1:20" s="34" customFormat="1">
      <c r="A262" s="247"/>
      <c r="B262" s="173"/>
      <c r="C262" s="173"/>
      <c r="D262" s="173"/>
      <c r="E262" s="173"/>
      <c r="F262" s="173"/>
      <c r="G262" s="173"/>
      <c r="H262" s="173"/>
      <c r="I262" s="173"/>
      <c r="J262" s="173"/>
      <c r="K262" s="173"/>
      <c r="L262" s="173"/>
      <c r="M262" s="173"/>
      <c r="N262" s="173"/>
      <c r="O262" s="173"/>
      <c r="P262" s="173"/>
      <c r="Q262" s="173"/>
      <c r="R262" s="173"/>
      <c r="S262" s="173"/>
      <c r="T262" s="173"/>
    </row>
    <row r="263" spans="1:20" s="34" customFormat="1">
      <c r="A263" s="247"/>
      <c r="B263" s="173"/>
      <c r="C263" s="173"/>
      <c r="D263" s="173"/>
      <c r="E263" s="173"/>
      <c r="F263" s="173"/>
      <c r="G263" s="173"/>
      <c r="H263" s="173"/>
      <c r="I263" s="173"/>
      <c r="J263" s="173"/>
      <c r="K263" s="173"/>
      <c r="L263" s="173"/>
      <c r="M263" s="173"/>
      <c r="N263" s="173"/>
      <c r="O263" s="173"/>
      <c r="P263" s="173"/>
      <c r="Q263" s="173"/>
      <c r="R263" s="173"/>
      <c r="S263" s="173"/>
      <c r="T263" s="173"/>
    </row>
    <row r="264" spans="1:20" s="34" customFormat="1">
      <c r="A264" s="247"/>
      <c r="B264" s="173"/>
      <c r="C264" s="173"/>
      <c r="D264" s="173"/>
      <c r="E264" s="173"/>
      <c r="F264" s="173"/>
      <c r="G264" s="173"/>
      <c r="H264" s="173"/>
      <c r="I264" s="173"/>
      <c r="J264" s="173"/>
      <c r="K264" s="173"/>
      <c r="L264" s="173"/>
      <c r="M264" s="173"/>
      <c r="N264" s="173"/>
      <c r="O264" s="173"/>
      <c r="P264" s="173"/>
      <c r="Q264" s="173"/>
      <c r="R264" s="173"/>
      <c r="S264" s="173"/>
      <c r="T264" s="173"/>
    </row>
    <row r="265" spans="1:20" s="34" customFormat="1">
      <c r="A265" s="247"/>
      <c r="B265" s="173"/>
      <c r="C265" s="173"/>
      <c r="D265" s="173"/>
      <c r="E265" s="173"/>
      <c r="F265" s="173"/>
      <c r="G265" s="173"/>
      <c r="H265" s="173"/>
      <c r="I265" s="173"/>
      <c r="J265" s="173"/>
      <c r="K265" s="173"/>
      <c r="L265" s="173"/>
      <c r="M265" s="173"/>
      <c r="N265" s="173"/>
      <c r="O265" s="173"/>
      <c r="P265" s="173"/>
      <c r="Q265" s="173"/>
      <c r="R265" s="173"/>
      <c r="S265" s="173"/>
      <c r="T265" s="173"/>
    </row>
    <row r="266" spans="1:20" s="34" customFormat="1">
      <c r="A266" s="247"/>
      <c r="B266" s="173"/>
      <c r="C266" s="173"/>
      <c r="D266" s="173"/>
      <c r="E266" s="173"/>
      <c r="F266" s="173"/>
      <c r="G266" s="173"/>
      <c r="H266" s="173"/>
      <c r="I266" s="173"/>
      <c r="J266" s="173"/>
      <c r="K266" s="173"/>
      <c r="L266" s="173"/>
      <c r="M266" s="173"/>
      <c r="N266" s="173"/>
      <c r="O266" s="173"/>
      <c r="P266" s="173"/>
      <c r="Q266" s="173"/>
      <c r="R266" s="173"/>
      <c r="S266" s="173"/>
      <c r="T266" s="173"/>
    </row>
    <row r="267" spans="1:20" s="34" customFormat="1">
      <c r="A267" s="247"/>
      <c r="B267" s="173"/>
      <c r="C267" s="173"/>
      <c r="D267" s="173"/>
      <c r="E267" s="173"/>
      <c r="F267" s="173"/>
      <c r="G267" s="173"/>
      <c r="H267" s="173"/>
      <c r="I267" s="173"/>
      <c r="J267" s="173"/>
      <c r="K267" s="173"/>
      <c r="L267" s="173"/>
      <c r="M267" s="173"/>
      <c r="N267" s="173"/>
      <c r="O267" s="173"/>
      <c r="P267" s="173"/>
      <c r="Q267" s="173"/>
      <c r="R267" s="173"/>
      <c r="S267" s="173"/>
      <c r="T267" s="173"/>
    </row>
    <row r="268" spans="1:20" s="34" customFormat="1">
      <c r="A268" s="247"/>
      <c r="B268" s="173"/>
      <c r="C268" s="173"/>
      <c r="D268" s="173"/>
      <c r="E268" s="173"/>
      <c r="F268" s="173"/>
      <c r="G268" s="173"/>
      <c r="H268" s="173"/>
      <c r="I268" s="173"/>
      <c r="J268" s="173"/>
      <c r="K268" s="173"/>
      <c r="L268" s="173"/>
      <c r="M268" s="173"/>
      <c r="N268" s="173"/>
      <c r="O268" s="173"/>
      <c r="P268" s="173"/>
      <c r="Q268" s="173"/>
      <c r="R268" s="173"/>
      <c r="S268" s="173"/>
      <c r="T268" s="173"/>
    </row>
    <row r="269" spans="1:20" s="34" customFormat="1">
      <c r="A269" s="247"/>
      <c r="B269" s="173"/>
      <c r="C269" s="173"/>
      <c r="D269" s="173"/>
      <c r="E269" s="173"/>
      <c r="F269" s="173"/>
      <c r="G269" s="173"/>
      <c r="H269" s="173"/>
      <c r="I269" s="173"/>
      <c r="J269" s="173"/>
      <c r="K269" s="173"/>
      <c r="L269" s="173"/>
      <c r="M269" s="173"/>
      <c r="N269" s="173"/>
      <c r="O269" s="173"/>
      <c r="P269" s="173"/>
      <c r="Q269" s="173"/>
      <c r="R269" s="173"/>
      <c r="S269" s="173"/>
      <c r="T269" s="173"/>
    </row>
    <row r="270" spans="1:20" s="34" customFormat="1">
      <c r="A270" s="247"/>
      <c r="B270" s="173"/>
      <c r="C270" s="173"/>
      <c r="D270" s="173"/>
      <c r="E270" s="173"/>
      <c r="F270" s="173"/>
      <c r="G270" s="173"/>
      <c r="H270" s="173"/>
      <c r="I270" s="173"/>
      <c r="J270" s="173"/>
      <c r="K270" s="173"/>
      <c r="L270" s="173"/>
      <c r="M270" s="173"/>
      <c r="N270" s="173"/>
      <c r="O270" s="173"/>
      <c r="P270" s="173"/>
      <c r="Q270" s="173"/>
      <c r="R270" s="173"/>
      <c r="S270" s="173"/>
      <c r="T270" s="173"/>
    </row>
    <row r="271" spans="1:20" s="34" customFormat="1">
      <c r="A271" s="247"/>
      <c r="B271" s="173"/>
      <c r="C271" s="173"/>
      <c r="D271" s="173"/>
      <c r="E271" s="173"/>
      <c r="F271" s="173"/>
      <c r="G271" s="173"/>
      <c r="H271" s="173"/>
      <c r="I271" s="173"/>
      <c r="J271" s="173"/>
      <c r="K271" s="173"/>
      <c r="L271" s="173"/>
      <c r="M271" s="173"/>
      <c r="N271" s="173"/>
      <c r="O271" s="173"/>
      <c r="P271" s="173"/>
      <c r="Q271" s="173"/>
      <c r="R271" s="173"/>
      <c r="S271" s="173"/>
      <c r="T271" s="173"/>
    </row>
    <row r="272" spans="1:20" s="34" customFormat="1">
      <c r="A272" s="247"/>
      <c r="B272" s="173"/>
      <c r="C272" s="173"/>
      <c r="D272" s="173"/>
      <c r="E272" s="173"/>
      <c r="F272" s="173"/>
      <c r="G272" s="173"/>
      <c r="H272" s="173"/>
      <c r="I272" s="173"/>
      <c r="J272" s="173"/>
      <c r="K272" s="173"/>
      <c r="L272" s="173"/>
      <c r="M272" s="173"/>
      <c r="N272" s="173"/>
      <c r="O272" s="173"/>
      <c r="P272" s="173"/>
      <c r="Q272" s="173"/>
      <c r="R272" s="173"/>
      <c r="S272" s="173"/>
      <c r="T272" s="173"/>
    </row>
    <row r="273" spans="1:20" s="34" customFormat="1">
      <c r="A273" s="247"/>
      <c r="B273" s="173"/>
      <c r="C273" s="173"/>
      <c r="D273" s="173"/>
      <c r="E273" s="173"/>
      <c r="F273" s="173"/>
      <c r="G273" s="173"/>
      <c r="H273" s="173"/>
      <c r="I273" s="173"/>
      <c r="J273" s="173"/>
      <c r="K273" s="173"/>
      <c r="L273" s="173"/>
      <c r="M273" s="173"/>
      <c r="N273" s="173"/>
      <c r="O273" s="173"/>
      <c r="P273" s="173"/>
      <c r="Q273" s="173"/>
      <c r="R273" s="173"/>
      <c r="S273" s="173"/>
      <c r="T273" s="173"/>
    </row>
    <row r="274" spans="1:20" s="34" customFormat="1">
      <c r="A274" s="247"/>
      <c r="B274" s="173"/>
      <c r="C274" s="173"/>
      <c r="D274" s="173"/>
      <c r="E274" s="173"/>
      <c r="F274" s="173"/>
      <c r="G274" s="173"/>
      <c r="H274" s="173"/>
      <c r="I274" s="173"/>
      <c r="J274" s="173"/>
      <c r="K274" s="173"/>
      <c r="L274" s="173"/>
      <c r="M274" s="173"/>
      <c r="N274" s="173"/>
      <c r="O274" s="173"/>
      <c r="P274" s="173"/>
      <c r="Q274" s="173"/>
      <c r="R274" s="173"/>
      <c r="S274" s="173"/>
      <c r="T274" s="173"/>
    </row>
    <row r="275" spans="1:20" s="34" customFormat="1">
      <c r="A275" s="247"/>
      <c r="B275" s="173"/>
      <c r="C275" s="173"/>
      <c r="D275" s="173"/>
      <c r="E275" s="173"/>
      <c r="F275" s="173"/>
      <c r="G275" s="173"/>
      <c r="H275" s="173"/>
      <c r="I275" s="173"/>
      <c r="J275" s="173"/>
      <c r="K275" s="173"/>
      <c r="L275" s="173"/>
      <c r="M275" s="173"/>
      <c r="N275" s="173"/>
      <c r="O275" s="173"/>
      <c r="P275" s="173"/>
      <c r="Q275" s="173"/>
      <c r="R275" s="173"/>
      <c r="S275" s="173"/>
      <c r="T275" s="173"/>
    </row>
    <row r="276" spans="1:20" s="34" customFormat="1">
      <c r="A276" s="247"/>
      <c r="B276" s="173"/>
      <c r="C276" s="173"/>
      <c r="D276" s="173"/>
      <c r="E276" s="173"/>
      <c r="F276" s="173"/>
      <c r="G276" s="173"/>
      <c r="H276" s="173"/>
      <c r="I276" s="173"/>
      <c r="J276" s="173"/>
      <c r="K276" s="173"/>
      <c r="L276" s="173"/>
      <c r="M276" s="173"/>
      <c r="N276" s="173"/>
      <c r="O276" s="173"/>
      <c r="P276" s="173"/>
      <c r="Q276" s="173"/>
      <c r="R276" s="173"/>
      <c r="S276" s="173"/>
      <c r="T276" s="173"/>
    </row>
    <row r="277" spans="1:20" s="34" customFormat="1">
      <c r="A277" s="247"/>
      <c r="B277" s="173"/>
      <c r="C277" s="173"/>
      <c r="D277" s="173"/>
      <c r="E277" s="173"/>
      <c r="F277" s="173"/>
      <c r="G277" s="173"/>
      <c r="H277" s="173"/>
      <c r="I277" s="173"/>
      <c r="J277" s="173"/>
      <c r="K277" s="173"/>
      <c r="L277" s="173"/>
      <c r="M277" s="173"/>
      <c r="N277" s="173"/>
      <c r="O277" s="173"/>
      <c r="P277" s="173"/>
      <c r="Q277" s="173"/>
      <c r="R277" s="173"/>
      <c r="S277" s="173"/>
      <c r="T277" s="173"/>
    </row>
    <row r="278" spans="1:20" s="34" customFormat="1">
      <c r="A278" s="247"/>
      <c r="B278" s="173"/>
      <c r="C278" s="173"/>
      <c r="D278" s="173"/>
      <c r="E278" s="173"/>
      <c r="F278" s="173"/>
      <c r="G278" s="173"/>
      <c r="H278" s="173"/>
      <c r="I278" s="173"/>
      <c r="J278" s="173"/>
      <c r="K278" s="173"/>
      <c r="L278" s="173"/>
      <c r="M278" s="173"/>
      <c r="N278" s="173"/>
      <c r="O278" s="173"/>
      <c r="P278" s="173"/>
      <c r="Q278" s="173"/>
      <c r="R278" s="173"/>
      <c r="S278" s="173"/>
      <c r="T278" s="173"/>
    </row>
    <row r="279" spans="1:20" s="34" customFormat="1">
      <c r="A279" s="247"/>
      <c r="B279" s="173"/>
      <c r="C279" s="173"/>
      <c r="D279" s="173"/>
      <c r="E279" s="173"/>
      <c r="F279" s="173"/>
      <c r="G279" s="173"/>
      <c r="H279" s="173"/>
      <c r="I279" s="173"/>
      <c r="J279" s="173"/>
      <c r="K279" s="173"/>
      <c r="L279" s="173"/>
      <c r="M279" s="173"/>
      <c r="N279" s="173"/>
      <c r="O279" s="173"/>
      <c r="P279" s="173"/>
      <c r="Q279" s="173"/>
      <c r="R279" s="173"/>
      <c r="S279" s="173"/>
      <c r="T279" s="173"/>
    </row>
    <row r="280" spans="1:20" s="34" customFormat="1">
      <c r="A280" s="247"/>
      <c r="B280" s="173"/>
      <c r="C280" s="173"/>
      <c r="D280" s="173"/>
      <c r="E280" s="173"/>
      <c r="F280" s="173"/>
      <c r="G280" s="173"/>
      <c r="H280" s="173"/>
      <c r="I280" s="173"/>
      <c r="J280" s="173"/>
      <c r="K280" s="173"/>
      <c r="L280" s="173"/>
      <c r="M280" s="173"/>
      <c r="N280" s="173"/>
      <c r="O280" s="173"/>
      <c r="P280" s="173"/>
      <c r="Q280" s="173"/>
      <c r="R280" s="173"/>
      <c r="S280" s="173"/>
      <c r="T280" s="173"/>
    </row>
    <row r="281" spans="1:20" s="34" customFormat="1">
      <c r="A281" s="247"/>
      <c r="B281" s="173"/>
      <c r="C281" s="173"/>
      <c r="D281" s="173"/>
      <c r="E281" s="173"/>
      <c r="F281" s="173"/>
      <c r="G281" s="173"/>
      <c r="H281" s="173"/>
      <c r="I281" s="173"/>
      <c r="J281" s="173"/>
      <c r="K281" s="173"/>
      <c r="L281" s="173"/>
      <c r="M281" s="173"/>
      <c r="N281" s="173"/>
      <c r="O281" s="173"/>
      <c r="P281" s="173"/>
      <c r="Q281" s="173"/>
      <c r="R281" s="173"/>
      <c r="S281" s="173"/>
      <c r="T281" s="173"/>
    </row>
    <row r="282" spans="1:20" s="34" customFormat="1">
      <c r="A282" s="247"/>
      <c r="B282" s="173"/>
      <c r="C282" s="173"/>
      <c r="D282" s="173"/>
      <c r="E282" s="173"/>
      <c r="F282" s="173"/>
      <c r="G282" s="173"/>
      <c r="H282" s="173"/>
      <c r="I282" s="173"/>
      <c r="J282" s="173"/>
      <c r="K282" s="173"/>
      <c r="L282" s="173"/>
      <c r="M282" s="173"/>
      <c r="N282" s="173"/>
      <c r="O282" s="173"/>
      <c r="P282" s="173"/>
      <c r="Q282" s="173"/>
      <c r="R282" s="173"/>
      <c r="S282" s="173"/>
      <c r="T282" s="173"/>
    </row>
    <row r="283" spans="1:20" s="34" customFormat="1">
      <c r="A283" s="247"/>
      <c r="B283" s="173"/>
      <c r="C283" s="173"/>
      <c r="D283" s="173"/>
      <c r="E283" s="173"/>
      <c r="F283" s="173"/>
      <c r="G283" s="173"/>
      <c r="H283" s="173"/>
      <c r="I283" s="173"/>
      <c r="J283" s="173"/>
      <c r="K283" s="173"/>
      <c r="L283" s="173"/>
      <c r="M283" s="173"/>
      <c r="N283" s="173"/>
      <c r="O283" s="173"/>
      <c r="P283" s="173"/>
      <c r="Q283" s="173"/>
      <c r="R283" s="173"/>
      <c r="S283" s="173"/>
      <c r="T283" s="173"/>
    </row>
    <row r="284" spans="1:20" s="34" customFormat="1">
      <c r="A284" s="247"/>
      <c r="B284" s="173"/>
      <c r="C284" s="173"/>
      <c r="D284" s="173"/>
      <c r="E284" s="173"/>
      <c r="F284" s="173"/>
      <c r="G284" s="173"/>
      <c r="H284" s="173"/>
      <c r="I284" s="173"/>
      <c r="J284" s="173"/>
      <c r="K284" s="173"/>
      <c r="L284" s="173"/>
      <c r="M284" s="173"/>
      <c r="N284" s="173"/>
      <c r="O284" s="173"/>
      <c r="P284" s="173"/>
      <c r="Q284" s="173"/>
      <c r="R284" s="173"/>
      <c r="S284" s="173"/>
      <c r="T284" s="173"/>
    </row>
    <row r="285" spans="1:20" s="34" customFormat="1">
      <c r="A285" s="247"/>
      <c r="B285" s="173"/>
      <c r="C285" s="173"/>
      <c r="D285" s="173"/>
      <c r="E285" s="173"/>
      <c r="F285" s="173"/>
      <c r="G285" s="173"/>
      <c r="H285" s="173"/>
      <c r="I285" s="173"/>
      <c r="J285" s="173"/>
      <c r="K285" s="173"/>
      <c r="L285" s="173"/>
      <c r="M285" s="173"/>
      <c r="N285" s="173"/>
      <c r="O285" s="173"/>
      <c r="P285" s="173"/>
      <c r="Q285" s="173"/>
      <c r="R285" s="173"/>
      <c r="S285" s="173"/>
      <c r="T285" s="173"/>
    </row>
    <row r="286" spans="1:20" s="34" customFormat="1">
      <c r="A286" s="247"/>
      <c r="B286" s="173"/>
      <c r="C286" s="173"/>
      <c r="D286" s="173"/>
      <c r="E286" s="173"/>
      <c r="F286" s="173"/>
      <c r="G286" s="173"/>
      <c r="H286" s="173"/>
      <c r="I286" s="173"/>
      <c r="J286" s="173"/>
      <c r="K286" s="173"/>
      <c r="L286" s="173"/>
      <c r="M286" s="173"/>
      <c r="N286" s="173"/>
      <c r="O286" s="173"/>
      <c r="P286" s="173"/>
      <c r="Q286" s="173"/>
      <c r="R286" s="173"/>
      <c r="S286" s="173"/>
      <c r="T286" s="173"/>
    </row>
    <row r="287" spans="1:20" s="34" customFormat="1">
      <c r="A287" s="247"/>
      <c r="B287" s="173"/>
      <c r="C287" s="173"/>
      <c r="D287" s="173"/>
      <c r="E287" s="173"/>
      <c r="F287" s="173"/>
      <c r="G287" s="173"/>
      <c r="H287" s="173"/>
      <c r="I287" s="173"/>
      <c r="J287" s="173"/>
      <c r="K287" s="173"/>
      <c r="L287" s="173"/>
      <c r="M287" s="173"/>
      <c r="N287" s="173"/>
      <c r="O287" s="173"/>
      <c r="P287" s="173"/>
      <c r="Q287" s="173"/>
      <c r="R287" s="173"/>
      <c r="S287" s="173"/>
      <c r="T287" s="173"/>
    </row>
    <row r="288" spans="1:20" s="34" customFormat="1">
      <c r="A288" s="247"/>
      <c r="B288" s="173"/>
      <c r="C288" s="173"/>
      <c r="D288" s="173"/>
      <c r="E288" s="173"/>
      <c r="F288" s="173"/>
      <c r="G288" s="173"/>
      <c r="H288" s="173"/>
      <c r="I288" s="173"/>
      <c r="J288" s="173"/>
      <c r="K288" s="173"/>
      <c r="L288" s="173"/>
      <c r="M288" s="173"/>
      <c r="N288" s="173"/>
      <c r="O288" s="173"/>
      <c r="P288" s="173"/>
      <c r="Q288" s="173"/>
      <c r="R288" s="173"/>
      <c r="S288" s="173"/>
      <c r="T288" s="173"/>
    </row>
    <row r="289" spans="1:20" s="34" customFormat="1">
      <c r="A289" s="247"/>
      <c r="B289" s="173"/>
      <c r="C289" s="173"/>
      <c r="D289" s="173"/>
      <c r="E289" s="173"/>
      <c r="F289" s="173"/>
      <c r="G289" s="173"/>
      <c r="H289" s="173"/>
      <c r="I289" s="173"/>
      <c r="J289" s="173"/>
      <c r="K289" s="173"/>
      <c r="L289" s="173"/>
      <c r="M289" s="173"/>
      <c r="N289" s="173"/>
      <c r="O289" s="173"/>
      <c r="P289" s="173"/>
      <c r="Q289" s="173"/>
      <c r="R289" s="173"/>
      <c r="S289" s="173"/>
      <c r="T289" s="173"/>
    </row>
    <row r="290" spans="1:20" s="34" customFormat="1">
      <c r="A290" s="247"/>
      <c r="B290" s="173"/>
      <c r="C290" s="173"/>
      <c r="D290" s="173"/>
      <c r="E290" s="173"/>
      <c r="F290" s="173"/>
      <c r="G290" s="173"/>
      <c r="H290" s="173"/>
      <c r="I290" s="173"/>
      <c r="J290" s="173"/>
      <c r="K290" s="173"/>
      <c r="L290" s="173"/>
      <c r="M290" s="173"/>
      <c r="N290" s="173"/>
      <c r="O290" s="173"/>
      <c r="P290" s="173"/>
      <c r="Q290" s="173"/>
      <c r="R290" s="173"/>
      <c r="S290" s="173"/>
      <c r="T290" s="173"/>
    </row>
    <row r="291" spans="1:20" s="34" customFormat="1">
      <c r="A291" s="247"/>
      <c r="B291" s="173"/>
      <c r="C291" s="173"/>
      <c r="D291" s="173"/>
      <c r="E291" s="173"/>
      <c r="F291" s="173"/>
      <c r="G291" s="173"/>
      <c r="H291" s="173"/>
      <c r="I291" s="173"/>
      <c r="J291" s="173"/>
      <c r="K291" s="173"/>
      <c r="L291" s="173"/>
      <c r="M291" s="173"/>
      <c r="N291" s="173"/>
      <c r="O291" s="173"/>
      <c r="P291" s="173"/>
      <c r="Q291" s="173"/>
      <c r="R291" s="173"/>
      <c r="S291" s="173"/>
      <c r="T291" s="173"/>
    </row>
    <row r="292" spans="1:20" s="34" customFormat="1">
      <c r="A292" s="173"/>
      <c r="B292" s="173"/>
      <c r="C292" s="173"/>
      <c r="D292" s="173"/>
      <c r="E292" s="173"/>
      <c r="F292" s="173"/>
      <c r="G292" s="173"/>
      <c r="H292" s="173"/>
      <c r="I292" s="173"/>
      <c r="J292" s="173"/>
      <c r="K292" s="173"/>
      <c r="L292" s="173"/>
      <c r="M292" s="173"/>
      <c r="N292" s="173"/>
      <c r="O292" s="173"/>
      <c r="P292" s="173"/>
      <c r="Q292" s="173"/>
      <c r="R292" s="173"/>
      <c r="S292" s="173"/>
      <c r="T292" s="173"/>
    </row>
    <row r="293" spans="1:20" s="34" customFormat="1">
      <c r="A293" s="173"/>
      <c r="B293" s="173"/>
      <c r="C293" s="173"/>
      <c r="D293" s="173"/>
      <c r="E293" s="173"/>
      <c r="F293" s="173"/>
      <c r="G293" s="173"/>
      <c r="H293" s="173"/>
      <c r="I293" s="173"/>
      <c r="J293" s="173"/>
      <c r="K293" s="173"/>
      <c r="L293" s="173"/>
      <c r="M293" s="173"/>
      <c r="N293" s="173"/>
      <c r="O293" s="173"/>
      <c r="P293" s="173"/>
      <c r="Q293" s="173"/>
      <c r="R293" s="173"/>
      <c r="S293" s="173"/>
      <c r="T293" s="173"/>
    </row>
    <row r="294" spans="1:20" s="34" customFormat="1">
      <c r="A294" s="173"/>
      <c r="B294" s="173"/>
      <c r="C294" s="173"/>
      <c r="D294" s="173"/>
      <c r="E294" s="173"/>
      <c r="F294" s="173"/>
      <c r="G294" s="173"/>
      <c r="H294" s="173"/>
      <c r="I294" s="173"/>
      <c r="J294" s="173"/>
      <c r="K294" s="173"/>
      <c r="L294" s="173"/>
      <c r="M294" s="173"/>
      <c r="N294" s="173"/>
      <c r="O294" s="173"/>
      <c r="P294" s="173"/>
      <c r="Q294" s="173"/>
      <c r="R294" s="173"/>
      <c r="S294" s="173"/>
      <c r="T294" s="173"/>
    </row>
    <row r="295" spans="1:20" s="34" customFormat="1">
      <c r="A295" s="173"/>
      <c r="B295" s="173"/>
      <c r="C295" s="173"/>
      <c r="D295" s="173"/>
      <c r="E295" s="173"/>
      <c r="F295" s="173"/>
      <c r="G295" s="173"/>
      <c r="H295" s="173"/>
      <c r="I295" s="173"/>
      <c r="J295" s="173"/>
      <c r="K295" s="173"/>
      <c r="L295" s="173"/>
      <c r="M295" s="173"/>
      <c r="N295" s="173"/>
      <c r="O295" s="173"/>
      <c r="P295" s="173"/>
      <c r="Q295" s="173"/>
      <c r="R295" s="173"/>
      <c r="S295" s="173"/>
      <c r="T295" s="173"/>
    </row>
    <row r="296" spans="1:20" s="34" customFormat="1">
      <c r="A296" s="173"/>
      <c r="B296" s="173"/>
      <c r="C296" s="173"/>
      <c r="D296" s="173"/>
      <c r="E296" s="173"/>
      <c r="F296" s="173"/>
      <c r="G296" s="173"/>
      <c r="H296" s="173"/>
      <c r="I296" s="173"/>
      <c r="J296" s="173"/>
      <c r="K296" s="173"/>
      <c r="L296" s="173"/>
      <c r="M296" s="173"/>
      <c r="N296" s="173"/>
      <c r="O296" s="173"/>
      <c r="P296" s="173"/>
      <c r="Q296" s="173"/>
      <c r="R296" s="173"/>
      <c r="S296" s="173"/>
      <c r="T296" s="173"/>
    </row>
    <row r="297" spans="1:20" s="34" customFormat="1">
      <c r="A297" s="173"/>
      <c r="B297" s="173"/>
      <c r="C297" s="173"/>
      <c r="D297" s="173"/>
      <c r="E297" s="173"/>
      <c r="F297" s="173"/>
      <c r="G297" s="173"/>
      <c r="H297" s="173"/>
      <c r="I297" s="173"/>
      <c r="J297" s="173"/>
      <c r="K297" s="173"/>
      <c r="L297" s="173"/>
      <c r="M297" s="173"/>
      <c r="N297" s="173"/>
      <c r="O297" s="173"/>
      <c r="P297" s="173"/>
      <c r="Q297" s="173"/>
      <c r="R297" s="173"/>
      <c r="S297" s="173"/>
      <c r="T297" s="173"/>
    </row>
    <row r="298" spans="1:20" s="34" customFormat="1">
      <c r="A298" s="173"/>
      <c r="B298" s="173"/>
      <c r="C298" s="173"/>
      <c r="D298" s="173"/>
      <c r="E298" s="173"/>
      <c r="F298" s="173"/>
      <c r="G298" s="173"/>
      <c r="H298" s="173"/>
      <c r="I298" s="173"/>
      <c r="J298" s="173"/>
      <c r="K298" s="173"/>
      <c r="L298" s="173"/>
      <c r="M298" s="173"/>
      <c r="N298" s="173"/>
      <c r="O298" s="173"/>
      <c r="P298" s="173"/>
      <c r="Q298" s="173"/>
      <c r="R298" s="173"/>
      <c r="S298" s="173"/>
      <c r="T298" s="173"/>
    </row>
    <row r="299" spans="1:20" s="34" customFormat="1">
      <c r="A299" s="173"/>
      <c r="B299" s="173"/>
      <c r="C299" s="173"/>
      <c r="D299" s="173"/>
      <c r="E299" s="173"/>
      <c r="F299" s="173"/>
      <c r="G299" s="173"/>
      <c r="H299" s="173"/>
      <c r="I299" s="173"/>
      <c r="J299" s="173"/>
      <c r="K299" s="173"/>
      <c r="L299" s="173"/>
      <c r="M299" s="173"/>
      <c r="N299" s="173"/>
      <c r="O299" s="173"/>
      <c r="P299" s="173"/>
      <c r="Q299" s="173"/>
      <c r="R299" s="173"/>
      <c r="S299" s="173"/>
      <c r="T299" s="173"/>
    </row>
    <row r="300" spans="1:20" s="34" customFormat="1">
      <c r="A300" s="173"/>
      <c r="B300" s="173"/>
      <c r="C300" s="173"/>
      <c r="D300" s="173"/>
      <c r="E300" s="173"/>
      <c r="F300" s="173"/>
      <c r="G300" s="173"/>
      <c r="H300" s="173"/>
      <c r="I300" s="173"/>
      <c r="J300" s="173"/>
      <c r="K300" s="173"/>
      <c r="L300" s="173"/>
      <c r="M300" s="173"/>
      <c r="N300" s="173"/>
      <c r="O300" s="173"/>
      <c r="P300" s="173"/>
      <c r="Q300" s="173"/>
      <c r="R300" s="173"/>
      <c r="S300" s="173"/>
      <c r="T300" s="173"/>
    </row>
    <row r="301" spans="1:20" s="34" customFormat="1">
      <c r="A301" s="173"/>
      <c r="B301" s="173"/>
      <c r="C301" s="173"/>
      <c r="D301" s="173"/>
      <c r="E301" s="173"/>
      <c r="F301" s="173"/>
      <c r="G301" s="173"/>
      <c r="H301" s="173"/>
      <c r="I301" s="173"/>
      <c r="J301" s="173"/>
      <c r="K301" s="173"/>
      <c r="L301" s="173"/>
      <c r="M301" s="173"/>
      <c r="N301" s="173"/>
      <c r="O301" s="173"/>
      <c r="P301" s="173"/>
      <c r="Q301" s="173"/>
      <c r="R301" s="173"/>
      <c r="S301" s="173"/>
      <c r="T301" s="173"/>
    </row>
    <row r="302" spans="1:20" s="34" customFormat="1">
      <c r="A302" s="173"/>
      <c r="B302" s="173"/>
      <c r="C302" s="173"/>
      <c r="D302" s="173"/>
      <c r="E302" s="173"/>
      <c r="F302" s="173"/>
      <c r="G302" s="173"/>
      <c r="H302" s="173"/>
      <c r="I302" s="173"/>
      <c r="J302" s="173"/>
      <c r="K302" s="173"/>
      <c r="L302" s="173"/>
      <c r="M302" s="173"/>
      <c r="N302" s="173"/>
      <c r="O302" s="173"/>
      <c r="P302" s="173"/>
      <c r="Q302" s="173"/>
      <c r="R302" s="173"/>
      <c r="S302" s="173"/>
      <c r="T302" s="173"/>
    </row>
    <row r="303" spans="1:20" s="34" customFormat="1">
      <c r="A303" s="173"/>
      <c r="B303" s="173"/>
      <c r="C303" s="173"/>
      <c r="D303" s="173"/>
      <c r="E303" s="173"/>
      <c r="F303" s="173"/>
      <c r="G303" s="173"/>
      <c r="H303" s="173"/>
      <c r="I303" s="173"/>
      <c r="J303" s="173"/>
      <c r="K303" s="173"/>
      <c r="L303" s="173"/>
      <c r="M303" s="173"/>
      <c r="N303" s="173"/>
      <c r="O303" s="173"/>
      <c r="P303" s="173"/>
      <c r="Q303" s="173"/>
      <c r="R303" s="173"/>
      <c r="S303" s="173"/>
      <c r="T303" s="173"/>
    </row>
    <row r="304" spans="1:20" s="34" customFormat="1">
      <c r="A304" s="173"/>
      <c r="B304" s="173"/>
      <c r="C304" s="173"/>
      <c r="D304" s="173"/>
      <c r="E304" s="173"/>
      <c r="F304" s="173"/>
      <c r="G304" s="173"/>
      <c r="H304" s="173"/>
      <c r="I304" s="173"/>
      <c r="J304" s="173"/>
      <c r="K304" s="173"/>
      <c r="L304" s="173"/>
      <c r="M304" s="173"/>
      <c r="N304" s="173"/>
      <c r="O304" s="173"/>
      <c r="P304" s="173"/>
      <c r="Q304" s="173"/>
      <c r="R304" s="173"/>
      <c r="S304" s="173"/>
      <c r="T304" s="173"/>
    </row>
    <row r="305" spans="1:20" s="34" customFormat="1">
      <c r="A305" s="173"/>
      <c r="B305" s="173"/>
      <c r="C305" s="173"/>
      <c r="D305" s="173"/>
      <c r="E305" s="173"/>
      <c r="F305" s="173"/>
      <c r="G305" s="173"/>
      <c r="H305" s="173"/>
      <c r="I305" s="173"/>
      <c r="J305" s="173"/>
      <c r="K305" s="173"/>
      <c r="L305" s="173"/>
      <c r="M305" s="173"/>
      <c r="N305" s="173"/>
      <c r="O305" s="173"/>
      <c r="P305" s="173"/>
      <c r="Q305" s="173"/>
      <c r="R305" s="173"/>
      <c r="S305" s="173"/>
      <c r="T305" s="173"/>
    </row>
    <row r="306" spans="1:20" s="34" customFormat="1">
      <c r="A306" s="173"/>
      <c r="B306" s="173"/>
      <c r="C306" s="173"/>
      <c r="D306" s="173"/>
      <c r="E306" s="173"/>
      <c r="F306" s="173"/>
      <c r="G306" s="173"/>
      <c r="H306" s="173"/>
      <c r="I306" s="173"/>
      <c r="J306" s="173"/>
      <c r="K306" s="173"/>
      <c r="L306" s="173"/>
      <c r="M306" s="173"/>
      <c r="N306" s="173"/>
      <c r="O306" s="173"/>
      <c r="P306" s="173"/>
      <c r="Q306" s="173"/>
      <c r="R306" s="173"/>
      <c r="S306" s="173"/>
      <c r="T306" s="173"/>
    </row>
    <row r="307" spans="1:20" s="34" customFormat="1">
      <c r="A307" s="173"/>
      <c r="B307" s="173"/>
      <c r="C307" s="173"/>
      <c r="D307" s="173"/>
      <c r="E307" s="173"/>
      <c r="F307" s="173"/>
      <c r="G307" s="173"/>
      <c r="H307" s="173"/>
      <c r="I307" s="173"/>
      <c r="J307" s="173"/>
      <c r="K307" s="173"/>
      <c r="L307" s="173"/>
      <c r="M307" s="173"/>
      <c r="N307" s="173"/>
      <c r="O307" s="173"/>
      <c r="P307" s="173"/>
      <c r="Q307" s="173"/>
      <c r="R307" s="173"/>
      <c r="S307" s="173"/>
      <c r="T307" s="173"/>
    </row>
    <row r="308" spans="1:20" s="34" customFormat="1">
      <c r="A308" s="173"/>
      <c r="B308" s="173"/>
      <c r="C308" s="173"/>
      <c r="D308" s="173"/>
      <c r="E308" s="173"/>
      <c r="F308" s="173"/>
      <c r="G308" s="173"/>
      <c r="H308" s="173"/>
      <c r="I308" s="173"/>
      <c r="J308" s="173"/>
      <c r="K308" s="173"/>
      <c r="L308" s="173"/>
      <c r="M308" s="173"/>
      <c r="N308" s="173"/>
      <c r="O308" s="173"/>
      <c r="P308" s="173"/>
      <c r="Q308" s="173"/>
      <c r="R308" s="173"/>
      <c r="S308" s="173"/>
      <c r="T308" s="173"/>
    </row>
    <row r="309" spans="1:20" s="34" customFormat="1">
      <c r="A309" s="173"/>
      <c r="B309" s="173"/>
      <c r="C309" s="173"/>
      <c r="D309" s="173"/>
      <c r="E309" s="173"/>
      <c r="F309" s="173"/>
      <c r="G309" s="173"/>
      <c r="H309" s="173"/>
      <c r="I309" s="173"/>
      <c r="J309" s="173"/>
      <c r="K309" s="173"/>
      <c r="L309" s="173"/>
      <c r="M309" s="173"/>
      <c r="N309" s="173"/>
      <c r="O309" s="173"/>
      <c r="P309" s="173"/>
      <c r="Q309" s="173"/>
      <c r="R309" s="173"/>
      <c r="S309" s="173"/>
      <c r="T309" s="173"/>
    </row>
    <row r="310" spans="1:20" s="34" customFormat="1">
      <c r="A310" s="173"/>
      <c r="B310" s="173"/>
      <c r="C310" s="173"/>
      <c r="D310" s="173"/>
      <c r="E310" s="173"/>
      <c r="F310" s="173"/>
      <c r="G310" s="173"/>
      <c r="H310" s="173"/>
      <c r="I310" s="173"/>
      <c r="J310" s="173"/>
      <c r="K310" s="173"/>
      <c r="L310" s="173"/>
      <c r="M310" s="173"/>
      <c r="N310" s="173"/>
      <c r="O310" s="173"/>
      <c r="P310" s="173"/>
      <c r="Q310" s="173"/>
      <c r="R310" s="173"/>
      <c r="S310" s="173"/>
      <c r="T310" s="173"/>
    </row>
    <row r="311" spans="1:20" s="34" customFormat="1">
      <c r="A311" s="173"/>
      <c r="B311" s="173"/>
      <c r="C311" s="173"/>
      <c r="D311" s="173"/>
      <c r="E311" s="173"/>
      <c r="F311" s="173"/>
      <c r="G311" s="173"/>
      <c r="H311" s="173"/>
      <c r="I311" s="173"/>
      <c r="J311" s="173"/>
      <c r="K311" s="173"/>
      <c r="L311" s="173"/>
      <c r="M311" s="173"/>
      <c r="N311" s="173"/>
      <c r="O311" s="173"/>
      <c r="P311" s="173"/>
      <c r="Q311" s="173"/>
      <c r="R311" s="173"/>
      <c r="S311" s="173"/>
      <c r="T311" s="173"/>
    </row>
    <row r="312" spans="1:20" s="34" customFormat="1">
      <c r="A312" s="173"/>
      <c r="B312" s="173"/>
      <c r="C312" s="173"/>
      <c r="D312" s="173"/>
      <c r="E312" s="173"/>
      <c r="F312" s="173"/>
      <c r="G312" s="173"/>
      <c r="H312" s="173"/>
      <c r="I312" s="173"/>
      <c r="J312" s="173"/>
      <c r="K312" s="173"/>
      <c r="L312" s="173"/>
      <c r="M312" s="173"/>
      <c r="N312" s="173"/>
      <c r="O312" s="173"/>
      <c r="P312" s="173"/>
      <c r="Q312" s="173"/>
      <c r="R312" s="173"/>
      <c r="S312" s="173"/>
      <c r="T312" s="173"/>
    </row>
    <row r="313" spans="1:20" s="34" customFormat="1">
      <c r="A313" s="173"/>
      <c r="B313" s="173"/>
      <c r="C313" s="173"/>
      <c r="D313" s="173"/>
      <c r="E313" s="173"/>
      <c r="F313" s="173"/>
      <c r="G313" s="173"/>
      <c r="H313" s="173"/>
      <c r="I313" s="173"/>
      <c r="J313" s="173"/>
      <c r="K313" s="173"/>
      <c r="L313" s="173"/>
      <c r="M313" s="173"/>
      <c r="N313" s="173"/>
      <c r="O313" s="173"/>
      <c r="P313" s="173"/>
      <c r="Q313" s="173"/>
      <c r="R313" s="173"/>
      <c r="S313" s="173"/>
      <c r="T313" s="173"/>
    </row>
    <row r="314" spans="1:20" s="34" customFormat="1">
      <c r="A314" s="173"/>
      <c r="B314" s="173"/>
      <c r="C314" s="173"/>
      <c r="D314" s="173"/>
      <c r="E314" s="173"/>
      <c r="F314" s="173"/>
      <c r="G314" s="173"/>
      <c r="H314" s="173"/>
      <c r="I314" s="173"/>
      <c r="J314" s="173"/>
      <c r="K314" s="173"/>
      <c r="L314" s="173"/>
      <c r="M314" s="173"/>
      <c r="N314" s="173"/>
      <c r="O314" s="173"/>
      <c r="P314" s="173"/>
      <c r="Q314" s="173"/>
      <c r="R314" s="173"/>
      <c r="S314" s="173"/>
      <c r="T314" s="173"/>
    </row>
    <row r="315" spans="1:20" s="34" customFormat="1">
      <c r="A315" s="173"/>
      <c r="B315" s="173"/>
      <c r="C315" s="173"/>
      <c r="D315" s="173"/>
      <c r="E315" s="173"/>
      <c r="F315" s="173"/>
      <c r="G315" s="173"/>
      <c r="H315" s="173"/>
      <c r="I315" s="173"/>
      <c r="J315" s="173"/>
      <c r="K315" s="173"/>
      <c r="L315" s="173"/>
      <c r="M315" s="173"/>
      <c r="N315" s="173"/>
      <c r="O315" s="173"/>
      <c r="P315" s="173"/>
      <c r="Q315" s="173"/>
      <c r="R315" s="173"/>
      <c r="S315" s="173"/>
      <c r="T315" s="173"/>
    </row>
    <row r="316" spans="1:20" s="34" customFormat="1">
      <c r="A316" s="173"/>
      <c r="B316" s="173"/>
      <c r="C316" s="173"/>
      <c r="D316" s="173"/>
      <c r="E316" s="173"/>
      <c r="F316" s="173"/>
      <c r="G316" s="173"/>
      <c r="H316" s="173"/>
      <c r="I316" s="173"/>
      <c r="J316" s="173"/>
      <c r="K316" s="173"/>
      <c r="L316" s="173"/>
      <c r="M316" s="173"/>
      <c r="N316" s="173"/>
      <c r="O316" s="173"/>
      <c r="P316" s="173"/>
      <c r="Q316" s="173"/>
      <c r="R316" s="173"/>
      <c r="S316" s="173"/>
      <c r="T316" s="173"/>
    </row>
    <row r="317" spans="1:20" s="34" customFormat="1">
      <c r="A317" s="173"/>
      <c r="B317" s="173"/>
      <c r="C317" s="173"/>
      <c r="D317" s="173"/>
      <c r="E317" s="173"/>
      <c r="F317" s="173"/>
      <c r="G317" s="173"/>
      <c r="H317" s="173"/>
      <c r="I317" s="173"/>
      <c r="J317" s="173"/>
      <c r="K317" s="173"/>
      <c r="L317" s="173"/>
      <c r="M317" s="173"/>
      <c r="N317" s="173"/>
      <c r="O317" s="173"/>
      <c r="P317" s="173"/>
      <c r="Q317" s="173"/>
      <c r="R317" s="173"/>
      <c r="S317" s="173"/>
      <c r="T317" s="173"/>
    </row>
    <row r="318" spans="1:20" s="34" customFormat="1">
      <c r="A318" s="173"/>
      <c r="B318" s="173"/>
      <c r="C318" s="173"/>
      <c r="D318" s="173"/>
      <c r="E318" s="173"/>
      <c r="F318" s="173"/>
      <c r="G318" s="173"/>
      <c r="H318" s="173"/>
      <c r="I318" s="173"/>
      <c r="J318" s="173"/>
      <c r="K318" s="173"/>
      <c r="L318" s="173"/>
      <c r="M318" s="173"/>
      <c r="N318" s="173"/>
      <c r="O318" s="173"/>
      <c r="P318" s="173"/>
      <c r="Q318" s="173"/>
      <c r="R318" s="173"/>
      <c r="S318" s="173"/>
      <c r="T318" s="173"/>
    </row>
    <row r="319" spans="1:20" s="34" customFormat="1">
      <c r="A319" s="173"/>
      <c r="B319" s="173"/>
      <c r="C319" s="173"/>
      <c r="D319" s="173"/>
      <c r="E319" s="173"/>
      <c r="F319" s="173"/>
      <c r="G319" s="173"/>
      <c r="H319" s="173"/>
      <c r="I319" s="173"/>
      <c r="J319" s="173"/>
      <c r="K319" s="173"/>
      <c r="L319" s="173"/>
      <c r="M319" s="173"/>
      <c r="N319" s="173"/>
      <c r="O319" s="173"/>
      <c r="P319" s="173"/>
      <c r="Q319" s="173"/>
      <c r="R319" s="173"/>
      <c r="S319" s="173"/>
      <c r="T319" s="173"/>
    </row>
    <row r="320" spans="1:20" s="34" customFormat="1">
      <c r="A320" s="173"/>
      <c r="B320" s="173"/>
      <c r="C320" s="173"/>
      <c r="D320" s="173"/>
      <c r="E320" s="173"/>
      <c r="F320" s="173"/>
      <c r="G320" s="173"/>
      <c r="H320" s="173"/>
      <c r="I320" s="173"/>
      <c r="J320" s="173"/>
      <c r="K320" s="173"/>
      <c r="L320" s="173"/>
      <c r="M320" s="173"/>
      <c r="N320" s="173"/>
      <c r="O320" s="173"/>
      <c r="P320" s="173"/>
      <c r="Q320" s="173"/>
      <c r="R320" s="173"/>
      <c r="S320" s="173"/>
      <c r="T320" s="173"/>
    </row>
    <row r="321" spans="1:20" s="34" customFormat="1">
      <c r="A321" s="173"/>
      <c r="B321" s="173"/>
      <c r="C321" s="173"/>
      <c r="D321" s="173"/>
      <c r="E321" s="173"/>
      <c r="F321" s="173"/>
      <c r="G321" s="173"/>
      <c r="H321" s="173"/>
      <c r="I321" s="173"/>
      <c r="J321" s="173"/>
      <c r="K321" s="173"/>
      <c r="L321" s="173"/>
      <c r="M321" s="173"/>
      <c r="N321" s="173"/>
      <c r="O321" s="173"/>
      <c r="P321" s="173"/>
      <c r="Q321" s="173"/>
      <c r="R321" s="173"/>
      <c r="S321" s="173"/>
      <c r="T321" s="173"/>
    </row>
    <row r="322" spans="1:20" s="34" customFormat="1">
      <c r="A322" s="173"/>
      <c r="B322" s="173"/>
      <c r="C322" s="173"/>
      <c r="D322" s="173"/>
      <c r="E322" s="173"/>
      <c r="F322" s="173"/>
      <c r="G322" s="173"/>
      <c r="H322" s="173"/>
      <c r="I322" s="173"/>
      <c r="J322" s="173"/>
      <c r="K322" s="173"/>
      <c r="L322" s="173"/>
      <c r="M322" s="173"/>
      <c r="N322" s="173"/>
      <c r="O322" s="173"/>
      <c r="P322" s="173"/>
      <c r="Q322" s="173"/>
      <c r="R322" s="173"/>
      <c r="S322" s="173"/>
      <c r="T322" s="173"/>
    </row>
    <row r="323" spans="1:20" s="34" customFormat="1">
      <c r="A323" s="173"/>
      <c r="B323" s="173"/>
      <c r="C323" s="173"/>
      <c r="D323" s="173"/>
      <c r="E323" s="173"/>
      <c r="F323" s="173"/>
      <c r="G323" s="173"/>
      <c r="H323" s="173"/>
      <c r="I323" s="173"/>
      <c r="J323" s="173"/>
      <c r="K323" s="173"/>
      <c r="L323" s="173"/>
      <c r="M323" s="173"/>
      <c r="N323" s="173"/>
      <c r="O323" s="173"/>
      <c r="P323" s="173"/>
      <c r="Q323" s="173"/>
      <c r="R323" s="173"/>
      <c r="S323" s="173"/>
      <c r="T323" s="173"/>
    </row>
    <row r="324" spans="1:20" s="34" customFormat="1">
      <c r="A324" s="173"/>
      <c r="B324" s="173"/>
      <c r="C324" s="173"/>
      <c r="D324" s="173"/>
      <c r="E324" s="173"/>
      <c r="F324" s="173"/>
      <c r="G324" s="173"/>
      <c r="H324" s="173"/>
      <c r="I324" s="173"/>
      <c r="J324" s="173"/>
      <c r="K324" s="173"/>
      <c r="L324" s="173"/>
      <c r="M324" s="173"/>
      <c r="N324" s="173"/>
      <c r="O324" s="173"/>
      <c r="P324" s="173"/>
      <c r="Q324" s="173"/>
      <c r="R324" s="173"/>
      <c r="S324" s="173"/>
      <c r="T324" s="173"/>
    </row>
    <row r="325" spans="1:20" s="34" customFormat="1">
      <c r="A325" s="173"/>
      <c r="B325" s="173"/>
      <c r="C325" s="173"/>
      <c r="D325" s="173"/>
      <c r="E325" s="173"/>
      <c r="F325" s="173"/>
      <c r="G325" s="173"/>
      <c r="H325" s="173"/>
      <c r="I325" s="173"/>
      <c r="J325" s="173"/>
      <c r="K325" s="173"/>
      <c r="L325" s="173"/>
      <c r="M325" s="173"/>
      <c r="N325" s="173"/>
      <c r="O325" s="173"/>
      <c r="P325" s="173"/>
      <c r="Q325" s="173"/>
      <c r="R325" s="173"/>
      <c r="S325" s="173"/>
      <c r="T325" s="173"/>
    </row>
    <row r="326" spans="1:20" s="34" customFormat="1">
      <c r="A326" s="173"/>
      <c r="B326" s="173"/>
      <c r="C326" s="173"/>
      <c r="D326" s="173"/>
      <c r="E326" s="173"/>
      <c r="F326" s="173"/>
      <c r="G326" s="173"/>
      <c r="H326" s="173"/>
      <c r="I326" s="173"/>
      <c r="J326" s="173"/>
      <c r="K326" s="173"/>
      <c r="L326" s="173"/>
      <c r="M326" s="173"/>
      <c r="N326" s="173"/>
      <c r="O326" s="173"/>
      <c r="P326" s="173"/>
      <c r="Q326" s="173"/>
      <c r="R326" s="173"/>
      <c r="S326" s="173"/>
      <c r="T326" s="173"/>
    </row>
    <row r="327" spans="1:20" s="34" customFormat="1">
      <c r="A327" s="173"/>
      <c r="B327" s="173"/>
      <c r="C327" s="173"/>
      <c r="D327" s="173"/>
      <c r="E327" s="173"/>
      <c r="F327" s="173"/>
      <c r="G327" s="173"/>
      <c r="H327" s="173"/>
      <c r="I327" s="173"/>
      <c r="J327" s="173"/>
      <c r="K327" s="173"/>
      <c r="L327" s="173"/>
      <c r="M327" s="173"/>
      <c r="N327" s="173"/>
      <c r="O327" s="173"/>
      <c r="P327" s="173"/>
      <c r="Q327" s="173"/>
      <c r="R327" s="173"/>
      <c r="S327" s="173"/>
      <c r="T327" s="173"/>
    </row>
    <row r="328" spans="1:20" s="34" customFormat="1">
      <c r="A328" s="173"/>
      <c r="B328" s="173"/>
      <c r="C328" s="173"/>
      <c r="D328" s="173"/>
      <c r="E328" s="173"/>
      <c r="F328" s="173"/>
      <c r="G328" s="173"/>
      <c r="H328" s="173"/>
      <c r="I328" s="173"/>
      <c r="J328" s="173"/>
      <c r="K328" s="173"/>
      <c r="L328" s="173"/>
      <c r="M328" s="173"/>
      <c r="N328" s="173"/>
      <c r="O328" s="173"/>
      <c r="P328" s="173"/>
      <c r="Q328" s="173"/>
      <c r="R328" s="173"/>
      <c r="S328" s="173"/>
      <c r="T328" s="173"/>
    </row>
    <row r="329" spans="1:20" s="34" customFormat="1">
      <c r="A329" s="173"/>
      <c r="B329" s="173"/>
      <c r="C329" s="173"/>
      <c r="D329" s="173"/>
      <c r="E329" s="173"/>
      <c r="F329" s="173"/>
      <c r="G329" s="173"/>
      <c r="H329" s="173"/>
      <c r="I329" s="173"/>
      <c r="J329" s="173"/>
      <c r="K329" s="173"/>
      <c r="L329" s="173"/>
      <c r="M329" s="173"/>
      <c r="N329" s="173"/>
      <c r="O329" s="173"/>
      <c r="P329" s="173"/>
      <c r="Q329" s="173"/>
      <c r="R329" s="173"/>
      <c r="S329" s="173"/>
      <c r="T329" s="173"/>
    </row>
    <row r="330" spans="1:20" s="34" customFormat="1">
      <c r="A330" s="173"/>
      <c r="B330" s="173"/>
      <c r="C330" s="173"/>
      <c r="D330" s="173"/>
      <c r="E330" s="173"/>
      <c r="F330" s="173"/>
      <c r="G330" s="173"/>
      <c r="H330" s="173"/>
      <c r="I330" s="173"/>
      <c r="J330" s="173"/>
      <c r="K330" s="173"/>
      <c r="L330" s="173"/>
      <c r="M330" s="173"/>
      <c r="N330" s="173"/>
      <c r="O330" s="173"/>
      <c r="P330" s="173"/>
      <c r="Q330" s="173"/>
      <c r="R330" s="173"/>
      <c r="S330" s="173"/>
      <c r="T330" s="173"/>
    </row>
    <row r="331" spans="1:20" s="34" customFormat="1">
      <c r="A331" s="173"/>
      <c r="B331" s="173"/>
      <c r="C331" s="173"/>
      <c r="D331" s="173"/>
      <c r="E331" s="173"/>
      <c r="F331" s="173"/>
      <c r="G331" s="173"/>
      <c r="H331" s="173"/>
      <c r="I331" s="173"/>
      <c r="J331" s="173"/>
      <c r="K331" s="173"/>
      <c r="L331" s="173"/>
      <c r="M331" s="173"/>
      <c r="N331" s="173"/>
      <c r="O331" s="173"/>
      <c r="P331" s="173"/>
      <c r="Q331" s="173"/>
      <c r="R331" s="173"/>
      <c r="S331" s="173"/>
      <c r="T331" s="173"/>
    </row>
    <row r="332" spans="1:20" s="34" customFormat="1">
      <c r="A332" s="173"/>
      <c r="B332" s="173"/>
      <c r="C332" s="173"/>
      <c r="D332" s="173"/>
      <c r="E332" s="173"/>
      <c r="F332" s="173"/>
      <c r="G332" s="173"/>
      <c r="H332" s="173"/>
      <c r="I332" s="173"/>
      <c r="J332" s="173"/>
      <c r="K332" s="173"/>
      <c r="L332" s="173"/>
      <c r="M332" s="173"/>
      <c r="N332" s="173"/>
      <c r="O332" s="173"/>
      <c r="P332" s="173"/>
      <c r="Q332" s="173"/>
      <c r="R332" s="173"/>
      <c r="S332" s="173"/>
      <c r="T332" s="173"/>
    </row>
  </sheetData>
  <phoneticPr fontId="28" type="noConversion"/>
  <pageMargins left="0.5" right="0.5" top="0.75" bottom="0.5" header="0.25" footer="0.25"/>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sheetPr transitionEvaluation="1" transitionEntry="1" codeName="Sheet15">
    <pageSetUpPr fitToPage="1"/>
  </sheetPr>
  <dimension ref="A1:F103"/>
  <sheetViews>
    <sheetView view="pageBreakPreview" zoomScale="60" workbookViewId="0"/>
  </sheetViews>
  <sheetFormatPr defaultColWidth="10.88671875" defaultRowHeight="12"/>
  <cols>
    <col min="1" max="1" width="5.88671875" style="90" customWidth="1"/>
    <col min="2" max="2" width="50.33203125" style="90" customWidth="1"/>
    <col min="3" max="3" width="14.33203125" style="90" customWidth="1"/>
    <col min="4" max="4" width="15" style="90" customWidth="1"/>
    <col min="5" max="5" width="11.5546875" style="90" bestFit="1" customWidth="1"/>
    <col min="6" max="16384" width="10.88671875" style="90"/>
  </cols>
  <sheetData>
    <row r="1" spans="1:4">
      <c r="A1" s="603" t="s">
        <v>58</v>
      </c>
      <c r="B1" s="603"/>
      <c r="C1" s="831" t="s">
        <v>1171</v>
      </c>
      <c r="D1" s="619"/>
    </row>
    <row r="2" spans="1:4">
      <c r="A2" s="603" t="s">
        <v>606</v>
      </c>
      <c r="B2" s="603"/>
      <c r="C2" s="603"/>
      <c r="D2" s="619"/>
    </row>
    <row r="3" spans="1:4">
      <c r="A3" s="603"/>
      <c r="B3" s="603"/>
      <c r="C3" s="603"/>
      <c r="D3" s="619"/>
    </row>
    <row r="4" spans="1:4">
      <c r="A4" s="603" t="s">
        <v>2364</v>
      </c>
      <c r="B4" s="603"/>
      <c r="C4" s="603" t="s">
        <v>1031</v>
      </c>
      <c r="D4" s="619"/>
    </row>
    <row r="5" spans="1:4">
      <c r="A5" s="603" t="s">
        <v>2363</v>
      </c>
      <c r="B5" s="603"/>
      <c r="C5" s="603" t="s">
        <v>742</v>
      </c>
      <c r="D5" s="619"/>
    </row>
    <row r="6" spans="1:4">
      <c r="A6" s="603" t="s">
        <v>1776</v>
      </c>
      <c r="B6" s="603"/>
      <c r="C6" s="603" t="s">
        <v>2546</v>
      </c>
      <c r="D6" s="619"/>
    </row>
    <row r="7" spans="1:4" ht="7.5" customHeight="1">
      <c r="A7" s="1757" t="s">
        <v>1789</v>
      </c>
      <c r="B7" s="1758"/>
      <c r="C7" s="1758"/>
      <c r="D7" s="1758"/>
    </row>
    <row r="8" spans="1:4">
      <c r="A8" s="1758"/>
      <c r="B8" s="1758"/>
      <c r="C8" s="1758"/>
      <c r="D8" s="1758"/>
    </row>
    <row r="9" spans="1:4">
      <c r="A9" s="1758"/>
      <c r="B9" s="1758"/>
      <c r="C9" s="1758"/>
      <c r="D9" s="1758"/>
    </row>
    <row r="10" spans="1:4">
      <c r="A10" s="1758"/>
      <c r="B10" s="1758"/>
      <c r="C10" s="1758"/>
      <c r="D10" s="1758"/>
    </row>
    <row r="11" spans="1:4">
      <c r="A11" s="1758"/>
      <c r="B11" s="1758"/>
      <c r="C11" s="1758"/>
      <c r="D11" s="1758"/>
    </row>
    <row r="12" spans="1:4" ht="17.25" customHeight="1">
      <c r="A12" s="1758"/>
      <c r="B12" s="1758"/>
      <c r="C12" s="1758"/>
      <c r="D12" s="1758"/>
    </row>
    <row r="13" spans="1:4" ht="12.6" thickBot="1">
      <c r="A13" s="871"/>
      <c r="B13" s="871"/>
      <c r="C13" s="871"/>
      <c r="D13" s="871"/>
    </row>
    <row r="14" spans="1:4">
      <c r="A14" s="834" t="s">
        <v>52</v>
      </c>
      <c r="B14" s="603"/>
      <c r="C14" s="887" t="s">
        <v>608</v>
      </c>
      <c r="D14" s="887"/>
    </row>
    <row r="15" spans="1:4" ht="12.6" thickBot="1">
      <c r="A15" s="895" t="s">
        <v>707</v>
      </c>
      <c r="B15" s="896" t="s">
        <v>708</v>
      </c>
      <c r="C15" s="895" t="s">
        <v>481</v>
      </c>
      <c r="D15" s="895" t="s">
        <v>482</v>
      </c>
    </row>
    <row r="16" spans="1:4">
      <c r="A16" s="626">
        <v>1</v>
      </c>
      <c r="B16" s="872" t="s">
        <v>2548</v>
      </c>
      <c r="C16" s="873"/>
      <c r="D16" s="874">
        <v>1661914</v>
      </c>
    </row>
    <row r="17" spans="1:6" s="17" customFormat="1">
      <c r="A17" s="626">
        <v>2</v>
      </c>
      <c r="B17" s="872" t="s">
        <v>1778</v>
      </c>
      <c r="C17" s="892"/>
      <c r="D17" s="874">
        <v>937</v>
      </c>
    </row>
    <row r="18" spans="1:6" s="17" customFormat="1">
      <c r="A18" s="626">
        <v>3</v>
      </c>
      <c r="B18" s="872" t="s">
        <v>1428</v>
      </c>
      <c r="C18" s="892"/>
      <c r="D18" s="874"/>
    </row>
    <row r="19" spans="1:6" s="17" customFormat="1">
      <c r="A19" s="626">
        <v>4</v>
      </c>
      <c r="B19" s="872" t="s">
        <v>710</v>
      </c>
      <c r="C19" s="894"/>
      <c r="D19" s="1239"/>
    </row>
    <row r="20" spans="1:6" s="17" customFormat="1">
      <c r="A20" s="626">
        <v>5</v>
      </c>
      <c r="B20" s="872" t="s">
        <v>1780</v>
      </c>
      <c r="C20" s="892"/>
      <c r="D20" s="878">
        <v>1662851</v>
      </c>
    </row>
    <row r="21" spans="1:6" s="17" customFormat="1">
      <c r="A21" s="626">
        <v>6</v>
      </c>
      <c r="B21" s="872" t="s">
        <v>1778</v>
      </c>
      <c r="C21" s="892"/>
      <c r="D21" s="874">
        <v>5649</v>
      </c>
      <c r="F21" s="760"/>
    </row>
    <row r="22" spans="1:6" s="17" customFormat="1">
      <c r="A22" s="626">
        <v>7</v>
      </c>
      <c r="B22" s="890" t="s">
        <v>1428</v>
      </c>
      <c r="C22" s="892"/>
      <c r="D22" s="874"/>
      <c r="F22" s="760"/>
    </row>
    <row r="23" spans="1:6" s="17" customFormat="1">
      <c r="A23" s="626">
        <v>8</v>
      </c>
      <c r="B23" s="872" t="s">
        <v>710</v>
      </c>
      <c r="C23" s="894"/>
      <c r="D23" s="1239"/>
    </row>
    <row r="24" spans="1:6" s="17" customFormat="1">
      <c r="A24" s="626">
        <v>9</v>
      </c>
      <c r="B24" s="872" t="s">
        <v>1782</v>
      </c>
      <c r="C24" s="892"/>
      <c r="D24" s="878">
        <v>1668500</v>
      </c>
    </row>
    <row r="25" spans="1:6" s="17" customFormat="1">
      <c r="A25" s="626">
        <v>10</v>
      </c>
      <c r="B25" s="872" t="s">
        <v>1778</v>
      </c>
      <c r="C25" s="892"/>
      <c r="D25" s="1057">
        <v>6160</v>
      </c>
    </row>
    <row r="26" spans="1:6" s="17" customFormat="1">
      <c r="A26" s="626">
        <v>11</v>
      </c>
      <c r="B26" s="872" t="s">
        <v>1428</v>
      </c>
      <c r="C26" s="892"/>
      <c r="D26" s="1058"/>
    </row>
    <row r="27" spans="1:6" s="17" customFormat="1">
      <c r="A27" s="626">
        <v>12</v>
      </c>
      <c r="B27" s="872" t="s">
        <v>1781</v>
      </c>
      <c r="C27" s="894"/>
      <c r="D27" s="1239">
        <v>-1</v>
      </c>
    </row>
    <row r="28" spans="1:6" s="17" customFormat="1">
      <c r="A28" s="626">
        <v>13</v>
      </c>
      <c r="B28" s="872" t="s">
        <v>1783</v>
      </c>
      <c r="C28" s="892"/>
      <c r="D28" s="878">
        <v>1674659</v>
      </c>
    </row>
    <row r="29" spans="1:6" s="17" customFormat="1">
      <c r="A29" s="626">
        <v>14</v>
      </c>
      <c r="B29" s="872" t="s">
        <v>1778</v>
      </c>
      <c r="C29" s="892"/>
      <c r="D29" s="1057">
        <v>266</v>
      </c>
      <c r="F29" s="760"/>
    </row>
    <row r="30" spans="1:6" s="17" customFormat="1">
      <c r="A30" s="626">
        <v>15</v>
      </c>
      <c r="B30" s="872" t="s">
        <v>1428</v>
      </c>
      <c r="C30" s="892"/>
      <c r="D30" s="1058"/>
      <c r="F30" s="760"/>
    </row>
    <row r="31" spans="1:6" s="17" customFormat="1">
      <c r="A31" s="626">
        <v>16</v>
      </c>
      <c r="B31" s="872" t="s">
        <v>710</v>
      </c>
      <c r="C31" s="894"/>
      <c r="D31" s="1239"/>
    </row>
    <row r="32" spans="1:6" s="17" customFormat="1">
      <c r="A32" s="626">
        <v>17</v>
      </c>
      <c r="B32" s="872" t="s">
        <v>1784</v>
      </c>
      <c r="C32" s="892"/>
      <c r="D32" s="878">
        <v>1674925</v>
      </c>
    </row>
    <row r="33" spans="1:6" s="17" customFormat="1">
      <c r="A33" s="626">
        <v>18</v>
      </c>
      <c r="B33" s="872" t="s">
        <v>1778</v>
      </c>
      <c r="C33" s="892"/>
      <c r="D33" s="1057"/>
    </row>
    <row r="34" spans="1:6" s="17" customFormat="1">
      <c r="A34" s="626">
        <v>19</v>
      </c>
      <c r="B34" s="872" t="s">
        <v>1428</v>
      </c>
      <c r="C34" s="892"/>
      <c r="D34" s="1058"/>
    </row>
    <row r="35" spans="1:6" s="17" customFormat="1">
      <c r="A35" s="626">
        <v>20</v>
      </c>
      <c r="B35" s="872" t="s">
        <v>710</v>
      </c>
      <c r="C35" s="894"/>
      <c r="D35" s="1239"/>
    </row>
    <row r="36" spans="1:6" s="17" customFormat="1">
      <c r="A36" s="626">
        <v>21</v>
      </c>
      <c r="B36" s="872" t="s">
        <v>1785</v>
      </c>
      <c r="C36" s="892"/>
      <c r="D36" s="878">
        <v>1674925</v>
      </c>
    </row>
    <row r="37" spans="1:6" s="17" customFormat="1">
      <c r="A37" s="626">
        <v>22</v>
      </c>
      <c r="B37" s="872" t="s">
        <v>1778</v>
      </c>
      <c r="C37" s="892"/>
      <c r="D37" s="1057"/>
      <c r="F37" s="760"/>
    </row>
    <row r="38" spans="1:6" s="17" customFormat="1">
      <c r="A38" s="626">
        <v>23</v>
      </c>
      <c r="B38" s="872" t="s">
        <v>1428</v>
      </c>
      <c r="C38" s="892"/>
      <c r="D38" s="1058"/>
      <c r="F38" s="760"/>
    </row>
    <row r="39" spans="1:6" s="17" customFormat="1">
      <c r="A39" s="626">
        <v>24</v>
      </c>
      <c r="B39" s="872" t="s">
        <v>710</v>
      </c>
      <c r="C39" s="894"/>
      <c r="D39" s="1239"/>
    </row>
    <row r="40" spans="1:6" s="17" customFormat="1">
      <c r="A40" s="626">
        <v>25</v>
      </c>
      <c r="B40" s="872" t="s">
        <v>1786</v>
      </c>
      <c r="C40" s="892"/>
      <c r="D40" s="878">
        <v>1674925</v>
      </c>
      <c r="E40" s="760"/>
    </row>
    <row r="41" spans="1:6" s="17" customFormat="1">
      <c r="A41" s="626">
        <v>26</v>
      </c>
      <c r="B41" s="872" t="s">
        <v>1778</v>
      </c>
      <c r="C41" s="892"/>
      <c r="D41" s="1057">
        <v>271</v>
      </c>
    </row>
    <row r="42" spans="1:6" s="17" customFormat="1">
      <c r="A42" s="626">
        <v>27</v>
      </c>
      <c r="B42" s="872" t="s">
        <v>1428</v>
      </c>
      <c r="C42" s="892"/>
      <c r="D42" s="1058"/>
    </row>
    <row r="43" spans="1:6" s="17" customFormat="1">
      <c r="A43" s="626">
        <v>28</v>
      </c>
      <c r="B43" s="872" t="s">
        <v>710</v>
      </c>
      <c r="C43" s="894"/>
      <c r="D43" s="1239"/>
    </row>
    <row r="44" spans="1:6" s="17" customFormat="1">
      <c r="A44" s="626">
        <v>29</v>
      </c>
      <c r="B44" s="872" t="s">
        <v>1787</v>
      </c>
      <c r="C44" s="892"/>
      <c r="D44" s="1467">
        <v>1675196</v>
      </c>
      <c r="E44" s="760"/>
    </row>
    <row r="45" spans="1:6" s="17" customFormat="1">
      <c r="A45" s="1464">
        <v>30</v>
      </c>
      <c r="B45" s="872"/>
      <c r="C45" s="892"/>
      <c r="D45" s="1057"/>
      <c r="F45" s="760"/>
    </row>
    <row r="46" spans="1:6" s="17" customFormat="1">
      <c r="A46" s="1464">
        <v>31</v>
      </c>
      <c r="B46" s="830" t="s">
        <v>1819</v>
      </c>
      <c r="C46" s="875"/>
      <c r="D46" s="874"/>
      <c r="F46" s="760"/>
    </row>
    <row r="47" spans="1:6" s="17" customFormat="1">
      <c r="A47" s="626"/>
      <c r="B47" s="872"/>
      <c r="C47" s="875"/>
      <c r="D47" s="874"/>
    </row>
    <row r="48" spans="1:6" s="17" customFormat="1">
      <c r="A48" s="626"/>
      <c r="C48" s="894"/>
      <c r="D48" s="1059"/>
    </row>
    <row r="49" spans="1:6" s="17" customFormat="1">
      <c r="A49" s="626"/>
      <c r="B49" s="872"/>
      <c r="C49" s="892"/>
      <c r="D49" s="1057"/>
    </row>
    <row r="50" spans="1:6" s="17" customFormat="1">
      <c r="A50" s="626"/>
      <c r="B50" s="872"/>
      <c r="C50" s="892"/>
      <c r="D50" s="893"/>
      <c r="F50" s="760"/>
    </row>
    <row r="51" spans="1:6">
      <c r="A51" s="626"/>
      <c r="B51" s="872"/>
      <c r="C51" s="892"/>
      <c r="D51" s="893"/>
    </row>
    <row r="52" spans="1:6">
      <c r="A52" s="626"/>
      <c r="B52" s="872"/>
      <c r="C52" s="894"/>
      <c r="D52" s="894"/>
    </row>
    <row r="53" spans="1:6">
      <c r="A53" s="626"/>
      <c r="B53" s="872"/>
      <c r="C53" s="892"/>
      <c r="D53" s="892"/>
    </row>
    <row r="54" spans="1:6">
      <c r="A54" s="626"/>
      <c r="B54" s="830"/>
      <c r="C54" s="892"/>
      <c r="D54" s="892"/>
    </row>
    <row r="55" spans="1:6">
      <c r="A55" s="834"/>
      <c r="B55" s="173"/>
      <c r="C55" s="891"/>
      <c r="D55" s="891"/>
    </row>
    <row r="56" spans="1:6" ht="13.8">
      <c r="A56" s="834"/>
      <c r="B56" s="574"/>
      <c r="C56" s="1264"/>
      <c r="D56" s="1265"/>
    </row>
    <row r="57" spans="1:6" ht="13.8">
      <c r="A57" s="834"/>
      <c r="B57" s="830"/>
      <c r="C57" s="880"/>
      <c r="D57" s="881"/>
    </row>
    <row r="58" spans="1:6" ht="13.8">
      <c r="A58" s="834"/>
      <c r="B58" s="830"/>
      <c r="C58" s="880"/>
      <c r="D58" s="881"/>
    </row>
    <row r="59" spans="1:6" ht="13.8">
      <c r="A59" s="834"/>
      <c r="B59" s="830"/>
      <c r="C59" s="880"/>
      <c r="D59" s="881"/>
    </row>
    <row r="60" spans="1:6" ht="13.8">
      <c r="A60" s="834"/>
      <c r="B60" s="830"/>
      <c r="C60" s="880"/>
      <c r="D60" s="881"/>
    </row>
    <row r="61" spans="1:6" ht="13.8">
      <c r="A61" s="834"/>
      <c r="B61" s="830"/>
      <c r="C61" s="840"/>
      <c r="D61" s="840"/>
    </row>
    <row r="62" spans="1:6">
      <c r="A62" s="834"/>
      <c r="B62" s="603"/>
      <c r="C62" s="882"/>
      <c r="D62" s="882"/>
    </row>
    <row r="63" spans="1:6" ht="13.8">
      <c r="A63" s="834"/>
      <c r="B63" s="830"/>
      <c r="C63" s="883"/>
      <c r="D63" s="882"/>
    </row>
    <row r="64" spans="1:6">
      <c r="A64" s="884"/>
      <c r="B64" s="603"/>
      <c r="C64" s="885"/>
      <c r="D64" s="885"/>
    </row>
    <row r="65" spans="1:4">
      <c r="A65" s="619"/>
      <c r="B65" s="619"/>
      <c r="C65" s="619"/>
      <c r="D65" s="619"/>
    </row>
    <row r="66" spans="1:4">
      <c r="A66" s="619"/>
      <c r="B66" s="619"/>
      <c r="C66" s="619"/>
      <c r="D66" s="619"/>
    </row>
    <row r="67" spans="1:4">
      <c r="A67" s="619"/>
      <c r="B67" s="619"/>
      <c r="C67" s="619"/>
      <c r="D67" s="619"/>
    </row>
    <row r="68" spans="1:4">
      <c r="A68" s="619"/>
      <c r="B68" s="619"/>
      <c r="C68" s="619"/>
      <c r="D68" s="619"/>
    </row>
    <row r="69" spans="1:4">
      <c r="A69" s="694"/>
      <c r="B69" s="886"/>
      <c r="C69" s="886"/>
      <c r="D69" s="886"/>
    </row>
    <row r="70" spans="1:4">
      <c r="A70" s="619"/>
      <c r="B70" s="619"/>
      <c r="C70" s="619"/>
      <c r="D70" s="619"/>
    </row>
    <row r="71" spans="1:4">
      <c r="A71" s="619"/>
      <c r="B71" s="619"/>
      <c r="C71" s="619"/>
      <c r="D71" s="619"/>
    </row>
    <row r="72" spans="1:4">
      <c r="A72" s="619"/>
      <c r="B72" s="619"/>
      <c r="C72" s="619"/>
      <c r="D72" s="619"/>
    </row>
    <row r="73" spans="1:4">
      <c r="A73" s="619"/>
      <c r="B73" s="619"/>
      <c r="C73" s="619"/>
      <c r="D73" s="619"/>
    </row>
    <row r="74" spans="1:4">
      <c r="A74" s="619"/>
      <c r="B74" s="619"/>
      <c r="C74" s="619"/>
      <c r="D74" s="619"/>
    </row>
    <row r="75" spans="1:4">
      <c r="A75" s="619"/>
      <c r="B75" s="619"/>
      <c r="C75" s="619"/>
      <c r="D75" s="619"/>
    </row>
    <row r="76" spans="1:4">
      <c r="A76" s="619"/>
      <c r="B76" s="619"/>
      <c r="C76" s="619"/>
      <c r="D76" s="619"/>
    </row>
    <row r="77" spans="1:4">
      <c r="A77" s="619"/>
      <c r="B77" s="619"/>
      <c r="C77" s="619"/>
      <c r="D77" s="619"/>
    </row>
    <row r="78" spans="1:4">
      <c r="A78" s="619"/>
      <c r="B78" s="619"/>
      <c r="C78" s="619"/>
      <c r="D78" s="619"/>
    </row>
    <row r="79" spans="1:4">
      <c r="A79" s="619"/>
      <c r="B79" s="619"/>
      <c r="C79" s="619"/>
      <c r="D79" s="619"/>
    </row>
    <row r="80" spans="1:4">
      <c r="A80" s="619"/>
      <c r="B80" s="619"/>
      <c r="C80" s="619"/>
      <c r="D80" s="619"/>
    </row>
    <row r="81" spans="1:4">
      <c r="A81" s="619"/>
      <c r="B81" s="619"/>
      <c r="C81" s="619"/>
      <c r="D81" s="619"/>
    </row>
    <row r="82" spans="1:4">
      <c r="A82" s="619"/>
      <c r="B82" s="619"/>
      <c r="C82" s="619"/>
      <c r="D82" s="619"/>
    </row>
    <row r="83" spans="1:4">
      <c r="A83" s="619"/>
      <c r="B83" s="619"/>
      <c r="C83" s="619"/>
      <c r="D83" s="619"/>
    </row>
    <row r="84" spans="1:4">
      <c r="A84" s="619"/>
      <c r="B84" s="619"/>
      <c r="C84" s="619"/>
      <c r="D84" s="619"/>
    </row>
    <row r="85" spans="1:4">
      <c r="A85" s="619"/>
      <c r="B85" s="619"/>
      <c r="C85" s="619"/>
      <c r="D85" s="619"/>
    </row>
    <row r="86" spans="1:4">
      <c r="A86" s="619"/>
      <c r="B86" s="619"/>
      <c r="C86" s="619"/>
      <c r="D86" s="619"/>
    </row>
    <row r="87" spans="1:4">
      <c r="A87" s="619"/>
      <c r="B87" s="619"/>
      <c r="C87" s="619"/>
      <c r="D87" s="619"/>
    </row>
    <row r="88" spans="1:4">
      <c r="A88" s="619"/>
      <c r="B88" s="619"/>
      <c r="C88" s="619"/>
      <c r="D88" s="619"/>
    </row>
    <row r="89" spans="1:4">
      <c r="A89" s="696"/>
      <c r="B89" s="619"/>
      <c r="C89" s="619"/>
      <c r="D89" s="619"/>
    </row>
    <row r="90" spans="1:4">
      <c r="A90" s="696"/>
      <c r="B90" s="619"/>
      <c r="C90" s="619"/>
      <c r="D90" s="619"/>
    </row>
    <row r="91" spans="1:4">
      <c r="A91" s="696"/>
      <c r="B91" s="619"/>
      <c r="C91" s="619"/>
      <c r="D91" s="619"/>
    </row>
    <row r="92" spans="1:4">
      <c r="A92" s="696"/>
      <c r="B92" s="619"/>
      <c r="C92" s="619"/>
      <c r="D92" s="619"/>
    </row>
    <row r="93" spans="1:4">
      <c r="A93" s="696"/>
      <c r="B93" s="619"/>
      <c r="C93" s="619"/>
      <c r="D93" s="619"/>
    </row>
    <row r="94" spans="1:4">
      <c r="A94" s="696"/>
      <c r="B94" s="619"/>
      <c r="C94" s="619"/>
      <c r="D94" s="619"/>
    </row>
    <row r="95" spans="1:4">
      <c r="A95" s="696"/>
      <c r="B95" s="619"/>
      <c r="C95" s="619"/>
      <c r="D95" s="619"/>
    </row>
    <row r="96" spans="1:4">
      <c r="A96" s="696"/>
      <c r="B96" s="619"/>
      <c r="C96" s="619"/>
      <c r="D96" s="619"/>
    </row>
    <row r="97" spans="1:4">
      <c r="A97" s="696"/>
      <c r="B97" s="619"/>
      <c r="C97" s="619"/>
      <c r="D97" s="619"/>
    </row>
    <row r="98" spans="1:4">
      <c r="A98" s="696"/>
      <c r="B98" s="619"/>
      <c r="C98" s="619"/>
      <c r="D98" s="619"/>
    </row>
    <row r="99" spans="1:4">
      <c r="A99" s="696"/>
      <c r="B99" s="619"/>
      <c r="C99" s="619"/>
      <c r="D99" s="619"/>
    </row>
    <row r="100" spans="1:4">
      <c r="A100" s="696"/>
      <c r="B100" s="619"/>
      <c r="C100" s="619"/>
      <c r="D100" s="619"/>
    </row>
    <row r="101" spans="1:4">
      <c r="A101" s="696"/>
      <c r="B101" s="619"/>
      <c r="C101" s="619"/>
      <c r="D101" s="619"/>
    </row>
    <row r="102" spans="1:4">
      <c r="A102" s="696"/>
      <c r="B102" s="619"/>
      <c r="C102" s="619"/>
      <c r="D102" s="619"/>
    </row>
    <row r="103" spans="1:4">
      <c r="A103" s="696"/>
      <c r="B103" s="619"/>
      <c r="C103" s="619"/>
      <c r="D103" s="619"/>
    </row>
  </sheetData>
  <mergeCells count="1">
    <mergeCell ref="A7:D12"/>
  </mergeCells>
  <phoneticPr fontId="28" type="noConversion"/>
  <pageMargins left="0.75" right="0.5" top="0.5" bottom="0.5" header="0.25" footer="0.25"/>
  <pageSetup fitToHeight="4" orientation="portrait" r:id="rId1"/>
  <headerFooter alignWithMargins="0"/>
</worksheet>
</file>

<file path=xl/worksheets/sheet13.xml><?xml version="1.0" encoding="utf-8"?>
<worksheet xmlns="http://schemas.openxmlformats.org/spreadsheetml/2006/main" xmlns:r="http://schemas.openxmlformats.org/officeDocument/2006/relationships">
  <sheetPr transitionEvaluation="1" transitionEntry="1" codeName="Sheet16"/>
  <dimension ref="A1:I138"/>
  <sheetViews>
    <sheetView view="pageBreakPreview" zoomScale="60" workbookViewId="0"/>
  </sheetViews>
  <sheetFormatPr defaultColWidth="10.88671875" defaultRowHeight="12"/>
  <cols>
    <col min="1" max="1" width="6.88671875" style="173" customWidth="1"/>
    <col min="2" max="2" width="33" style="173" customWidth="1"/>
    <col min="3" max="4" width="11" style="173" customWidth="1"/>
    <col min="5" max="5" width="12.44140625" style="173" customWidth="1"/>
    <col min="6" max="9" width="11" style="173" customWidth="1"/>
    <col min="10" max="16384" width="10.88671875" style="173"/>
  </cols>
  <sheetData>
    <row r="1" spans="1:9">
      <c r="A1" s="167" t="s">
        <v>1013</v>
      </c>
      <c r="B1" s="167"/>
      <c r="C1" s="167"/>
      <c r="E1" s="167"/>
      <c r="G1" s="243" t="s">
        <v>1171</v>
      </c>
      <c r="I1" s="167"/>
    </row>
    <row r="2" spans="1:9">
      <c r="A2" s="167" t="s">
        <v>452</v>
      </c>
      <c r="B2" s="167"/>
      <c r="C2" s="167"/>
      <c r="E2" s="167"/>
      <c r="G2" s="243"/>
      <c r="I2" s="167"/>
    </row>
    <row r="3" spans="1:9">
      <c r="A3" s="167"/>
      <c r="B3" s="167"/>
      <c r="C3" s="167"/>
      <c r="E3" s="167"/>
      <c r="G3" s="743" t="s">
        <v>455</v>
      </c>
      <c r="I3" s="167"/>
    </row>
    <row r="4" spans="1:9">
      <c r="A4" s="167" t="s">
        <v>2364</v>
      </c>
      <c r="B4" s="167"/>
      <c r="C4" s="167"/>
      <c r="E4" s="167"/>
      <c r="G4" s="106" t="s">
        <v>1349</v>
      </c>
      <c r="I4" s="167"/>
    </row>
    <row r="5" spans="1:9">
      <c r="A5" s="167" t="s">
        <v>2363</v>
      </c>
      <c r="B5" s="167"/>
      <c r="C5" s="167"/>
      <c r="E5" s="167"/>
      <c r="G5" s="167" t="s">
        <v>2546</v>
      </c>
      <c r="I5" s="167"/>
    </row>
    <row r="6" spans="1:9">
      <c r="A6" s="167" t="s">
        <v>1775</v>
      </c>
      <c r="B6" s="167"/>
      <c r="C6" s="167"/>
      <c r="D6" s="167"/>
      <c r="E6" s="167"/>
      <c r="F6" s="167"/>
      <c r="G6" s="167"/>
      <c r="I6" s="167"/>
    </row>
    <row r="7" spans="1:9">
      <c r="A7" s="106" t="s">
        <v>1260</v>
      </c>
      <c r="B7" s="167"/>
      <c r="C7" s="167"/>
      <c r="D7" s="167"/>
      <c r="E7" s="167"/>
      <c r="F7" s="167"/>
      <c r="G7" s="167"/>
      <c r="H7" s="167"/>
      <c r="I7" s="167"/>
    </row>
    <row r="8" spans="1:9">
      <c r="A8" s="167"/>
      <c r="B8" s="167"/>
      <c r="C8" s="167"/>
      <c r="D8" s="167"/>
      <c r="E8" s="167"/>
      <c r="F8" s="167"/>
      <c r="G8" s="167"/>
      <c r="H8" s="167"/>
      <c r="I8" s="167"/>
    </row>
    <row r="9" spans="1:9">
      <c r="A9" s="1764" t="s">
        <v>753</v>
      </c>
      <c r="B9" s="1765"/>
      <c r="C9" s="1765"/>
      <c r="D9" s="1765"/>
      <c r="E9" s="1765"/>
      <c r="F9" s="1765"/>
      <c r="G9" s="1765"/>
      <c r="H9" s="1765"/>
      <c r="I9" s="1765"/>
    </row>
    <row r="10" spans="1:9">
      <c r="A10" s="1765"/>
      <c r="B10" s="1765"/>
      <c r="C10" s="1765"/>
      <c r="D10" s="1765"/>
      <c r="E10" s="1765"/>
      <c r="F10" s="1765"/>
      <c r="G10" s="1765"/>
      <c r="H10" s="1765"/>
      <c r="I10" s="1765"/>
    </row>
    <row r="11" spans="1:9" ht="12.6" thickBot="1">
      <c r="A11" s="244"/>
      <c r="B11" s="244"/>
      <c r="C11" s="244"/>
      <c r="D11" s="244"/>
      <c r="E11" s="252"/>
      <c r="F11" s="252"/>
      <c r="G11" s="252"/>
      <c r="H11" s="252"/>
      <c r="I11" s="252"/>
    </row>
    <row r="12" spans="1:9" s="722" customFormat="1">
      <c r="A12" s="719"/>
      <c r="B12" s="775">
        <v>-1</v>
      </c>
      <c r="C12" s="775">
        <v>-2</v>
      </c>
      <c r="D12" s="775">
        <v>-3</v>
      </c>
      <c r="E12" s="775">
        <v>-4</v>
      </c>
      <c r="F12" s="775">
        <v>-5</v>
      </c>
      <c r="G12" s="775">
        <v>-6</v>
      </c>
      <c r="H12" s="775">
        <v>-7</v>
      </c>
      <c r="I12" s="775">
        <v>-8</v>
      </c>
    </row>
    <row r="13" spans="1:9">
      <c r="A13" s="172" t="s">
        <v>52</v>
      </c>
      <c r="B13" s="503"/>
      <c r="C13" s="253" t="s">
        <v>1309</v>
      </c>
      <c r="D13" s="253" t="s">
        <v>834</v>
      </c>
      <c r="E13" s="276" t="s">
        <v>1415</v>
      </c>
      <c r="F13" s="275"/>
      <c r="G13" s="275" t="s">
        <v>843</v>
      </c>
      <c r="H13" s="275" t="s">
        <v>754</v>
      </c>
      <c r="I13" s="223" t="s">
        <v>754</v>
      </c>
    </row>
    <row r="14" spans="1:9">
      <c r="A14" s="490" t="s">
        <v>707</v>
      </c>
      <c r="B14" s="490" t="s">
        <v>708</v>
      </c>
      <c r="C14" s="708" t="s">
        <v>1753</v>
      </c>
      <c r="D14" s="708" t="s">
        <v>1754</v>
      </c>
      <c r="E14" s="744" t="s">
        <v>1416</v>
      </c>
      <c r="F14" s="744" t="s">
        <v>710</v>
      </c>
      <c r="G14" s="744" t="s">
        <v>74</v>
      </c>
      <c r="H14" s="744" t="s">
        <v>944</v>
      </c>
      <c r="I14" s="489" t="s">
        <v>945</v>
      </c>
    </row>
    <row r="15" spans="1:9">
      <c r="A15" s="242"/>
      <c r="C15" s="166"/>
      <c r="D15" s="166"/>
      <c r="E15" s="226"/>
      <c r="F15" s="226"/>
      <c r="G15" s="226"/>
      <c r="H15" s="226"/>
      <c r="I15" s="226"/>
    </row>
    <row r="16" spans="1:9">
      <c r="A16" s="242">
        <v>1</v>
      </c>
      <c r="B16" s="167" t="s">
        <v>1213</v>
      </c>
      <c r="C16" s="166"/>
      <c r="D16" s="166"/>
      <c r="E16" s="242"/>
      <c r="F16" s="242"/>
      <c r="G16" s="242"/>
      <c r="H16" s="242"/>
      <c r="I16" s="242"/>
    </row>
    <row r="17" spans="1:9">
      <c r="A17" s="242">
        <v>2</v>
      </c>
      <c r="C17" s="166"/>
      <c r="D17" s="166"/>
    </row>
    <row r="18" spans="1:9">
      <c r="A18" s="242">
        <v>3</v>
      </c>
      <c r="B18" s="173" t="s">
        <v>2553</v>
      </c>
      <c r="C18" s="269">
        <v>0</v>
      </c>
      <c r="D18" s="269">
        <v>0</v>
      </c>
      <c r="E18" s="716">
        <v>0</v>
      </c>
      <c r="F18" s="716"/>
      <c r="G18" s="716">
        <v>0</v>
      </c>
      <c r="H18" s="178"/>
      <c r="I18" s="174">
        <v>0</v>
      </c>
    </row>
    <row r="19" spans="1:9">
      <c r="A19" s="242">
        <v>4</v>
      </c>
      <c r="C19" s="166"/>
      <c r="D19" s="166"/>
      <c r="E19" s="174"/>
      <c r="F19" s="174"/>
      <c r="G19" s="174"/>
      <c r="H19" s="174"/>
      <c r="I19" s="174"/>
    </row>
    <row r="20" spans="1:9">
      <c r="A20" s="242">
        <v>5</v>
      </c>
      <c r="B20" s="173" t="s">
        <v>2544</v>
      </c>
      <c r="C20" s="166">
        <v>0</v>
      </c>
      <c r="D20" s="166">
        <v>0</v>
      </c>
      <c r="E20" s="177">
        <v>0</v>
      </c>
      <c r="F20" s="177"/>
      <c r="G20" s="177">
        <v>0</v>
      </c>
      <c r="H20" s="174"/>
      <c r="I20" s="174">
        <v>0</v>
      </c>
    </row>
    <row r="21" spans="1:9">
      <c r="A21" s="242">
        <v>6</v>
      </c>
      <c r="C21" s="166"/>
      <c r="D21" s="166"/>
      <c r="E21" s="174"/>
      <c r="F21" s="174"/>
      <c r="G21" s="174"/>
      <c r="H21" s="174"/>
      <c r="I21" s="174"/>
    </row>
    <row r="22" spans="1:9">
      <c r="A22" s="242">
        <v>7</v>
      </c>
      <c r="B22" s="173" t="s">
        <v>515</v>
      </c>
      <c r="C22" s="166">
        <v>0</v>
      </c>
      <c r="D22" s="166">
        <v>0</v>
      </c>
      <c r="E22" s="177">
        <v>0</v>
      </c>
      <c r="F22" s="177"/>
      <c r="G22" s="177">
        <v>0</v>
      </c>
      <c r="H22" s="174"/>
      <c r="I22" s="174">
        <v>0</v>
      </c>
    </row>
    <row r="23" spans="1:9">
      <c r="A23" s="242">
        <v>8</v>
      </c>
      <c r="C23" s="166"/>
      <c r="D23" s="166"/>
      <c r="E23" s="177"/>
      <c r="F23" s="177"/>
      <c r="G23" s="177">
        <v>0</v>
      </c>
      <c r="H23" s="174"/>
      <c r="I23" s="174"/>
    </row>
    <row r="24" spans="1:9">
      <c r="A24" s="242">
        <v>9</v>
      </c>
      <c r="B24" s="173" t="s">
        <v>514</v>
      </c>
      <c r="C24" s="166">
        <v>0</v>
      </c>
      <c r="D24" s="166">
        <v>0</v>
      </c>
      <c r="E24" s="177">
        <v>0</v>
      </c>
      <c r="F24" s="177"/>
      <c r="G24" s="177">
        <v>0</v>
      </c>
      <c r="H24" s="174"/>
      <c r="I24" s="174">
        <v>0</v>
      </c>
    </row>
    <row r="25" spans="1:9">
      <c r="A25" s="242">
        <v>10</v>
      </c>
      <c r="C25" s="166"/>
      <c r="D25" s="166"/>
      <c r="E25" s="174"/>
      <c r="F25" s="174"/>
      <c r="G25" s="177">
        <v>0</v>
      </c>
      <c r="H25" s="174"/>
      <c r="I25" s="174"/>
    </row>
    <row r="26" spans="1:9">
      <c r="A26" s="242">
        <v>11</v>
      </c>
      <c r="B26" s="173" t="s">
        <v>1242</v>
      </c>
      <c r="C26" s="190">
        <v>0</v>
      </c>
      <c r="D26" s="190">
        <v>0</v>
      </c>
      <c r="E26" s="186">
        <v>0</v>
      </c>
      <c r="F26" s="186"/>
      <c r="G26" s="177">
        <v>0</v>
      </c>
      <c r="H26" s="183"/>
      <c r="I26" s="183"/>
    </row>
    <row r="27" spans="1:9">
      <c r="A27" s="242">
        <v>12</v>
      </c>
      <c r="C27" s="745"/>
      <c r="D27" s="745"/>
      <c r="E27" s="745"/>
      <c r="F27" s="745"/>
      <c r="G27" s="745"/>
      <c r="H27" s="745"/>
      <c r="I27" s="745"/>
    </row>
    <row r="28" spans="1:9" ht="12.6" thickBot="1">
      <c r="A28" s="242">
        <v>13</v>
      </c>
      <c r="B28" s="173" t="s">
        <v>1217</v>
      </c>
      <c r="C28" s="234">
        <v>0</v>
      </c>
      <c r="D28" s="234">
        <v>0</v>
      </c>
      <c r="E28" s="234">
        <v>0</v>
      </c>
      <c r="F28" s="234">
        <v>0</v>
      </c>
      <c r="G28" s="234">
        <v>0</v>
      </c>
      <c r="H28" s="746"/>
      <c r="I28" s="746"/>
    </row>
    <row r="29" spans="1:9" ht="12.6" thickTop="1">
      <c r="A29" s="242">
        <v>14</v>
      </c>
      <c r="C29" s="167"/>
      <c r="D29" s="167"/>
      <c r="E29" s="188"/>
      <c r="F29" s="188"/>
      <c r="G29" s="188"/>
      <c r="H29" s="188"/>
      <c r="I29" s="188"/>
    </row>
    <row r="30" spans="1:9">
      <c r="A30" s="242">
        <v>15</v>
      </c>
      <c r="B30" s="167" t="s">
        <v>1218</v>
      </c>
      <c r="C30" s="167"/>
      <c r="D30" s="499"/>
      <c r="E30" s="178"/>
      <c r="F30" s="178"/>
      <c r="G30" s="178"/>
      <c r="H30" s="178"/>
      <c r="I30" s="178"/>
    </row>
    <row r="31" spans="1:9">
      <c r="A31" s="242">
        <v>16</v>
      </c>
      <c r="C31" s="166"/>
      <c r="D31" s="166"/>
      <c r="E31" s="174"/>
      <c r="F31" s="174"/>
      <c r="G31" s="174"/>
      <c r="H31" s="174"/>
      <c r="I31" s="174"/>
    </row>
    <row r="32" spans="1:9">
      <c r="A32" s="242">
        <v>17</v>
      </c>
      <c r="B32" s="173" t="s">
        <v>2553</v>
      </c>
      <c r="C32" s="269">
        <v>6851.4</v>
      </c>
      <c r="D32" s="166">
        <v>7122.47</v>
      </c>
      <c r="E32" s="178">
        <v>6935</v>
      </c>
      <c r="F32" s="178"/>
      <c r="G32" s="178">
        <v>6935</v>
      </c>
      <c r="H32" s="178"/>
      <c r="I32" s="174">
        <v>0</v>
      </c>
    </row>
    <row r="33" spans="1:9">
      <c r="A33" s="242">
        <v>18</v>
      </c>
      <c r="C33" s="166"/>
      <c r="D33" s="166"/>
      <c r="E33" s="174"/>
      <c r="F33" s="174"/>
      <c r="G33" s="174"/>
      <c r="H33" s="174"/>
      <c r="I33" s="174"/>
    </row>
    <row r="34" spans="1:9">
      <c r="A34" s="242">
        <v>19</v>
      </c>
      <c r="B34" s="173" t="s">
        <v>2544</v>
      </c>
      <c r="C34" s="166">
        <v>710518.8600000001</v>
      </c>
      <c r="D34" s="166">
        <v>710518.8600000001</v>
      </c>
      <c r="E34" s="177">
        <v>710519</v>
      </c>
      <c r="F34" s="177"/>
      <c r="G34" s="177">
        <v>710519</v>
      </c>
      <c r="H34" s="174"/>
      <c r="I34" s="174">
        <v>0</v>
      </c>
    </row>
    <row r="35" spans="1:9">
      <c r="A35" s="242">
        <v>20</v>
      </c>
      <c r="C35" s="166"/>
      <c r="D35" s="166"/>
      <c r="E35" s="174"/>
      <c r="F35" s="174"/>
      <c r="G35" s="174"/>
      <c r="H35" s="174"/>
      <c r="I35" s="174"/>
    </row>
    <row r="36" spans="1:9">
      <c r="A36" s="242">
        <v>21</v>
      </c>
      <c r="B36" s="173" t="s">
        <v>514</v>
      </c>
      <c r="C36" s="166">
        <v>931710.85999999987</v>
      </c>
      <c r="D36" s="166">
        <v>931710.85999999987</v>
      </c>
      <c r="E36" s="177">
        <v>931711</v>
      </c>
      <c r="F36" s="177"/>
      <c r="G36" s="177">
        <v>931711</v>
      </c>
      <c r="H36" s="715"/>
      <c r="I36" s="174">
        <v>0</v>
      </c>
    </row>
    <row r="37" spans="1:9">
      <c r="A37" s="242">
        <v>22</v>
      </c>
      <c r="C37" s="166"/>
      <c r="D37" s="166"/>
      <c r="E37" s="177"/>
      <c r="F37" s="177"/>
      <c r="G37" s="177"/>
      <c r="H37" s="174"/>
      <c r="I37" s="174"/>
    </row>
    <row r="38" spans="1:9">
      <c r="A38" s="242">
        <v>23</v>
      </c>
      <c r="B38" s="173" t="s">
        <v>1242</v>
      </c>
      <c r="C38" s="166">
        <v>25843.54</v>
      </c>
      <c r="D38" s="166">
        <v>25843.54</v>
      </c>
      <c r="E38" s="177">
        <v>25844</v>
      </c>
      <c r="F38" s="177"/>
      <c r="G38" s="177">
        <v>25844</v>
      </c>
      <c r="H38" s="174"/>
      <c r="I38" s="174">
        <v>0</v>
      </c>
    </row>
    <row r="39" spans="1:9">
      <c r="A39" s="242">
        <v>24</v>
      </c>
      <c r="C39" s="222"/>
      <c r="D39" s="222"/>
      <c r="E39" s="232"/>
      <c r="F39" s="232"/>
      <c r="G39" s="232"/>
      <c r="H39" s="232"/>
      <c r="I39" s="232"/>
    </row>
    <row r="40" spans="1:9">
      <c r="A40" s="242">
        <v>25</v>
      </c>
      <c r="C40" s="745"/>
      <c r="D40" s="745"/>
      <c r="E40" s="745"/>
      <c r="F40" s="745"/>
      <c r="G40" s="745"/>
      <c r="H40" s="747"/>
      <c r="I40" s="747"/>
    </row>
    <row r="41" spans="1:9" ht="12.6" thickBot="1">
      <c r="A41" s="242">
        <v>26</v>
      </c>
      <c r="B41" s="173" t="s">
        <v>1217</v>
      </c>
      <c r="C41" s="234">
        <v>1674924.6600000001</v>
      </c>
      <c r="D41" s="234">
        <v>1675195.73</v>
      </c>
      <c r="E41" s="234">
        <v>1675009</v>
      </c>
      <c r="F41" s="234">
        <v>0</v>
      </c>
      <c r="G41" s="234">
        <v>1675009</v>
      </c>
      <c r="H41" s="746"/>
      <c r="I41" s="746"/>
    </row>
    <row r="42" spans="1:9" ht="12.6" thickTop="1">
      <c r="A42" s="242"/>
      <c r="C42" s="167"/>
      <c r="D42" s="167"/>
      <c r="E42" s="188"/>
      <c r="F42" s="188"/>
      <c r="G42" s="188"/>
      <c r="H42" s="188"/>
      <c r="I42" s="188"/>
    </row>
    <row r="43" spans="1:9">
      <c r="A43" s="167"/>
      <c r="B43" s="167"/>
      <c r="C43" s="167"/>
      <c r="D43" s="167"/>
    </row>
    <row r="44" spans="1:9">
      <c r="A44" s="167"/>
      <c r="B44" s="167"/>
      <c r="C44" s="167"/>
      <c r="D44" s="167"/>
    </row>
    <row r="45" spans="1:9">
      <c r="A45" s="167"/>
      <c r="B45" s="167" t="s">
        <v>464</v>
      </c>
      <c r="C45" s="167"/>
      <c r="D45" s="167"/>
    </row>
    <row r="67" spans="1:1">
      <c r="A67" s="167"/>
    </row>
    <row r="84" spans="1:1">
      <c r="A84" s="247"/>
    </row>
    <row r="85" spans="1:1">
      <c r="A85" s="247"/>
    </row>
    <row r="86" spans="1:1">
      <c r="A86" s="247"/>
    </row>
    <row r="87" spans="1:1">
      <c r="A87" s="247"/>
    </row>
    <row r="88" spans="1:1">
      <c r="A88" s="247"/>
    </row>
    <row r="89" spans="1:1">
      <c r="A89" s="247"/>
    </row>
    <row r="90" spans="1:1">
      <c r="A90" s="247"/>
    </row>
    <row r="91" spans="1:1">
      <c r="A91" s="247"/>
    </row>
    <row r="92" spans="1:1">
      <c r="A92" s="247"/>
    </row>
    <row r="93" spans="1:1">
      <c r="A93" s="247"/>
    </row>
    <row r="94" spans="1:1">
      <c r="A94" s="247"/>
    </row>
    <row r="95" spans="1:1">
      <c r="A95" s="247"/>
    </row>
    <row r="96" spans="1:1">
      <c r="A96" s="247"/>
    </row>
    <row r="97" spans="1:1">
      <c r="A97" s="247"/>
    </row>
    <row r="98" spans="1:1">
      <c r="A98" s="247"/>
    </row>
    <row r="99" spans="1:1">
      <c r="A99" s="247"/>
    </row>
    <row r="100" spans="1:1">
      <c r="A100" s="247"/>
    </row>
    <row r="101" spans="1:1">
      <c r="A101" s="247"/>
    </row>
    <row r="102" spans="1:1">
      <c r="A102" s="247"/>
    </row>
    <row r="103" spans="1:1">
      <c r="A103" s="247"/>
    </row>
    <row r="104" spans="1:1">
      <c r="A104" s="247"/>
    </row>
    <row r="105" spans="1:1">
      <c r="A105" s="247"/>
    </row>
    <row r="106" spans="1:1">
      <c r="A106" s="247"/>
    </row>
    <row r="107" spans="1:1">
      <c r="A107" s="247"/>
    </row>
    <row r="108" spans="1:1">
      <c r="A108" s="247"/>
    </row>
    <row r="109" spans="1:1">
      <c r="A109" s="247"/>
    </row>
    <row r="110" spans="1:1">
      <c r="A110" s="247"/>
    </row>
    <row r="111" spans="1:1">
      <c r="A111" s="247"/>
    </row>
    <row r="112" spans="1:1">
      <c r="A112" s="247"/>
    </row>
    <row r="113" spans="1:1">
      <c r="A113" s="247"/>
    </row>
    <row r="114" spans="1:1">
      <c r="A114" s="247"/>
    </row>
    <row r="115" spans="1:1">
      <c r="A115" s="247"/>
    </row>
    <row r="116" spans="1:1">
      <c r="A116" s="247"/>
    </row>
    <row r="117" spans="1:1">
      <c r="A117" s="247"/>
    </row>
    <row r="118" spans="1:1">
      <c r="A118" s="247"/>
    </row>
    <row r="119" spans="1:1">
      <c r="A119" s="247"/>
    </row>
    <row r="120" spans="1:1">
      <c r="A120" s="247"/>
    </row>
    <row r="121" spans="1:1">
      <c r="A121" s="247"/>
    </row>
    <row r="122" spans="1:1">
      <c r="A122" s="247"/>
    </row>
    <row r="123" spans="1:1">
      <c r="A123" s="247"/>
    </row>
    <row r="124" spans="1:1">
      <c r="A124" s="247"/>
    </row>
    <row r="125" spans="1:1">
      <c r="A125" s="247"/>
    </row>
    <row r="126" spans="1:1">
      <c r="A126" s="247"/>
    </row>
    <row r="127" spans="1:1">
      <c r="A127" s="247"/>
    </row>
    <row r="128" spans="1:1">
      <c r="A128" s="247"/>
    </row>
    <row r="129" spans="1:1">
      <c r="A129" s="247"/>
    </row>
    <row r="130" spans="1:1">
      <c r="A130" s="247"/>
    </row>
    <row r="131" spans="1:1">
      <c r="A131" s="247"/>
    </row>
    <row r="132" spans="1:1">
      <c r="A132" s="247"/>
    </row>
    <row r="133" spans="1:1">
      <c r="A133" s="247"/>
    </row>
    <row r="134" spans="1:1">
      <c r="A134" s="247"/>
    </row>
    <row r="135" spans="1:1">
      <c r="A135" s="247"/>
    </row>
    <row r="136" spans="1:1">
      <c r="A136" s="247"/>
    </row>
    <row r="137" spans="1:1">
      <c r="A137" s="247"/>
    </row>
    <row r="138" spans="1:1">
      <c r="A138" s="247"/>
    </row>
  </sheetData>
  <mergeCells count="1">
    <mergeCell ref="A9:I10"/>
  </mergeCells>
  <phoneticPr fontId="28" type="noConversion"/>
  <pageMargins left="0.75" right="0.5" top="0.5" bottom="0.5" header="0.25" footer="0.25"/>
  <pageSetup scale="78" orientation="portrait" r:id="rId1"/>
  <headerFooter alignWithMargins="0"/>
</worksheet>
</file>

<file path=xl/worksheets/sheet14.xml><?xml version="1.0" encoding="utf-8"?>
<worksheet xmlns="http://schemas.openxmlformats.org/spreadsheetml/2006/main" xmlns:r="http://schemas.openxmlformats.org/officeDocument/2006/relationships">
  <sheetPr transitionEvaluation="1" transitionEntry="1" codeName="Sheet56">
    <pageSetUpPr fitToPage="1"/>
  </sheetPr>
  <dimension ref="A1:P140"/>
  <sheetViews>
    <sheetView view="pageBreakPreview" zoomScale="60" workbookViewId="0"/>
  </sheetViews>
  <sheetFormatPr defaultColWidth="10.88671875" defaultRowHeight="12"/>
  <cols>
    <col min="1" max="1" width="4" style="173" customWidth="1"/>
    <col min="2" max="2" width="24.33203125" style="173" customWidth="1"/>
    <col min="3" max="16" width="10.88671875" style="173" customWidth="1"/>
    <col min="17" max="17" width="11.33203125" style="173" customWidth="1"/>
    <col min="18" max="16384" width="10.88671875" style="173"/>
  </cols>
  <sheetData>
    <row r="1" spans="1:16">
      <c r="A1" s="167" t="s">
        <v>1013</v>
      </c>
      <c r="B1" s="167"/>
      <c r="C1" s="167"/>
      <c r="E1" s="167"/>
      <c r="G1" s="167"/>
      <c r="H1" s="167"/>
      <c r="I1" s="167"/>
      <c r="J1" s="167"/>
      <c r="K1" s="167"/>
      <c r="L1" s="243" t="s">
        <v>1171</v>
      </c>
      <c r="M1" s="167"/>
      <c r="N1" s="167"/>
      <c r="P1" s="167"/>
    </row>
    <row r="2" spans="1:16">
      <c r="A2" s="167" t="s">
        <v>452</v>
      </c>
      <c r="B2" s="167"/>
      <c r="C2" s="167"/>
      <c r="E2" s="167"/>
      <c r="G2" s="167"/>
      <c r="H2" s="167"/>
      <c r="I2" s="167"/>
      <c r="J2" s="167"/>
      <c r="K2" s="167"/>
      <c r="L2" s="243"/>
      <c r="M2" s="167"/>
      <c r="N2" s="167"/>
      <c r="P2" s="167"/>
    </row>
    <row r="3" spans="1:16">
      <c r="A3" s="167"/>
      <c r="B3" s="167"/>
      <c r="C3" s="167"/>
      <c r="E3" s="167"/>
      <c r="G3" s="167"/>
      <c r="H3" s="167"/>
      <c r="I3" s="167"/>
      <c r="J3" s="167"/>
      <c r="K3" s="167"/>
      <c r="L3" s="743" t="s">
        <v>455</v>
      </c>
      <c r="M3" s="167"/>
      <c r="N3" s="167"/>
      <c r="P3" s="167"/>
    </row>
    <row r="4" spans="1:16">
      <c r="A4" s="167" t="s">
        <v>2364</v>
      </c>
      <c r="B4" s="167"/>
      <c r="C4" s="167"/>
      <c r="E4" s="167"/>
      <c r="G4" s="167"/>
      <c r="H4" s="167"/>
      <c r="I4" s="167"/>
      <c r="J4" s="167"/>
      <c r="K4" s="167"/>
      <c r="L4" s="106" t="s">
        <v>1397</v>
      </c>
      <c r="M4" s="167"/>
      <c r="N4" s="167"/>
      <c r="P4" s="167"/>
    </row>
    <row r="5" spans="1:16">
      <c r="A5" s="167" t="s">
        <v>2363</v>
      </c>
      <c r="B5" s="167"/>
      <c r="C5" s="167"/>
      <c r="E5" s="167"/>
      <c r="G5" s="167"/>
      <c r="H5" s="167"/>
      <c r="I5" s="167"/>
      <c r="J5" s="167"/>
      <c r="K5" s="167"/>
      <c r="L5" s="167" t="s">
        <v>2546</v>
      </c>
      <c r="M5" s="167"/>
      <c r="N5" s="167"/>
      <c r="P5" s="167"/>
    </row>
    <row r="6" spans="1:16">
      <c r="A6" s="167" t="s">
        <v>1775</v>
      </c>
      <c r="B6" s="167"/>
      <c r="C6" s="167"/>
      <c r="D6" s="167"/>
      <c r="E6" s="167"/>
      <c r="F6" s="167"/>
      <c r="G6" s="167"/>
      <c r="H6" s="167"/>
      <c r="I6" s="167"/>
      <c r="J6" s="167"/>
      <c r="K6" s="167"/>
      <c r="L6" s="167"/>
      <c r="M6" s="167"/>
      <c r="N6" s="167"/>
      <c r="O6" s="167"/>
      <c r="P6" s="167"/>
    </row>
    <row r="7" spans="1:16">
      <c r="A7" s="106" t="s">
        <v>1260</v>
      </c>
      <c r="B7" s="167"/>
      <c r="C7" s="167"/>
      <c r="D7" s="167"/>
      <c r="E7" s="167"/>
      <c r="F7" s="167"/>
      <c r="G7" s="167"/>
      <c r="H7" s="167"/>
      <c r="I7" s="167"/>
      <c r="J7" s="167"/>
      <c r="K7" s="167"/>
      <c r="L7" s="167"/>
      <c r="M7" s="167"/>
      <c r="N7" s="167"/>
      <c r="O7" s="167"/>
      <c r="P7" s="167"/>
    </row>
    <row r="8" spans="1:16">
      <c r="A8" s="167"/>
      <c r="B8" s="167"/>
      <c r="C8" s="167"/>
      <c r="D8" s="167"/>
      <c r="E8" s="167"/>
      <c r="F8" s="167"/>
      <c r="G8" s="167"/>
      <c r="H8" s="167"/>
      <c r="I8" s="167"/>
      <c r="J8" s="167"/>
      <c r="K8" s="167"/>
      <c r="L8" s="167"/>
      <c r="M8" s="167"/>
      <c r="N8" s="167"/>
      <c r="O8" s="167"/>
      <c r="P8" s="167"/>
    </row>
    <row r="9" spans="1:16">
      <c r="A9" s="167"/>
      <c r="B9" s="167"/>
      <c r="C9" s="167"/>
      <c r="D9" s="167"/>
      <c r="E9" s="167"/>
      <c r="F9" s="167"/>
      <c r="G9" s="167"/>
      <c r="H9" s="167"/>
      <c r="I9" s="167"/>
      <c r="J9" s="167"/>
      <c r="K9" s="167"/>
      <c r="L9" s="167"/>
      <c r="M9" s="167"/>
      <c r="N9" s="167"/>
      <c r="O9" s="167"/>
      <c r="P9" s="167"/>
    </row>
    <row r="10" spans="1:16">
      <c r="A10" s="1764" t="s">
        <v>753</v>
      </c>
      <c r="B10" s="1765"/>
      <c r="C10" s="1765"/>
      <c r="D10" s="1765"/>
      <c r="E10" s="1765"/>
      <c r="F10" s="1765"/>
      <c r="G10" s="1765"/>
      <c r="H10" s="1765"/>
      <c r="I10" s="1765"/>
      <c r="J10" s="1765"/>
      <c r="K10" s="1765"/>
      <c r="L10" s="1765"/>
      <c r="M10" s="1765"/>
      <c r="N10" s="1765"/>
      <c r="O10" s="1765"/>
      <c r="P10" s="1765"/>
    </row>
    <row r="11" spans="1:16">
      <c r="A11" s="1765"/>
      <c r="B11" s="1765"/>
      <c r="C11" s="1765"/>
      <c r="D11" s="1765"/>
      <c r="E11" s="1765"/>
      <c r="F11" s="1765"/>
      <c r="G11" s="1765"/>
      <c r="H11" s="1765"/>
      <c r="I11" s="1765"/>
      <c r="J11" s="1765"/>
      <c r="K11" s="1765"/>
      <c r="L11" s="1765"/>
      <c r="M11" s="1765"/>
      <c r="N11" s="1765"/>
      <c r="O11" s="1765"/>
      <c r="P11" s="1765"/>
    </row>
    <row r="12" spans="1:16" ht="12.6" thickBot="1">
      <c r="A12" s="244"/>
      <c r="B12" s="244"/>
      <c r="C12" s="244"/>
      <c r="D12" s="244"/>
      <c r="E12" s="244"/>
      <c r="F12" s="244"/>
      <c r="G12" s="244"/>
      <c r="H12" s="244"/>
      <c r="I12" s="244"/>
      <c r="J12" s="244"/>
      <c r="K12" s="244"/>
      <c r="L12" s="244"/>
      <c r="M12" s="244"/>
      <c r="N12" s="244"/>
      <c r="O12" s="244"/>
      <c r="P12" s="244"/>
    </row>
    <row r="13" spans="1:16" s="722" customFormat="1">
      <c r="A13" s="719"/>
      <c r="B13" s="164">
        <v>-1</v>
      </c>
      <c r="C13" s="164">
        <v>-2</v>
      </c>
      <c r="D13" s="164">
        <v>-3</v>
      </c>
      <c r="E13" s="164">
        <v>-4</v>
      </c>
      <c r="F13" s="164">
        <v>-5</v>
      </c>
      <c r="G13" s="164">
        <v>-6</v>
      </c>
      <c r="H13" s="164">
        <v>-7</v>
      </c>
      <c r="I13" s="164">
        <v>-8</v>
      </c>
      <c r="J13" s="164">
        <v>-9</v>
      </c>
      <c r="K13" s="164">
        <v>-10</v>
      </c>
      <c r="L13" s="164">
        <v>-11</v>
      </c>
      <c r="M13" s="164">
        <v>-12</v>
      </c>
      <c r="N13" s="164">
        <v>-13</v>
      </c>
      <c r="O13" s="164">
        <v>-14</v>
      </c>
      <c r="P13" s="164">
        <v>-15</v>
      </c>
    </row>
    <row r="14" spans="1:16" ht="24">
      <c r="A14" s="709" t="s">
        <v>778</v>
      </c>
      <c r="B14" s="490" t="s">
        <v>708</v>
      </c>
      <c r="C14" s="169" t="s">
        <v>1755</v>
      </c>
      <c r="D14" s="169">
        <v>42014</v>
      </c>
      <c r="E14" s="170">
        <v>42036</v>
      </c>
      <c r="F14" s="170">
        <v>42064</v>
      </c>
      <c r="G14" s="170">
        <v>42095</v>
      </c>
      <c r="H14" s="170">
        <v>42125</v>
      </c>
      <c r="I14" s="170">
        <v>42156</v>
      </c>
      <c r="J14" s="170">
        <v>42186</v>
      </c>
      <c r="K14" s="170">
        <v>42217</v>
      </c>
      <c r="L14" s="170">
        <v>42248</v>
      </c>
      <c r="M14" s="170">
        <v>42278</v>
      </c>
      <c r="N14" s="170">
        <v>42309</v>
      </c>
      <c r="O14" s="170">
        <v>42339</v>
      </c>
      <c r="P14" s="171" t="s">
        <v>43</v>
      </c>
    </row>
    <row r="15" spans="1:16">
      <c r="C15" s="166"/>
      <c r="D15" s="166"/>
      <c r="E15" s="166"/>
      <c r="F15" s="166"/>
      <c r="H15" s="174"/>
      <c r="I15" s="174"/>
      <c r="J15" s="174"/>
      <c r="K15" s="174"/>
      <c r="L15" s="175"/>
      <c r="M15" s="175"/>
      <c r="N15" s="175"/>
      <c r="O15" s="175"/>
      <c r="P15" s="175"/>
    </row>
    <row r="16" spans="1:16">
      <c r="A16" s="242">
        <v>1</v>
      </c>
      <c r="B16" s="167" t="s">
        <v>1213</v>
      </c>
      <c r="C16" s="166"/>
      <c r="D16" s="166"/>
      <c r="E16" s="166"/>
      <c r="F16" s="166"/>
      <c r="H16" s="177"/>
      <c r="I16" s="178"/>
      <c r="J16" s="178"/>
      <c r="K16" s="174"/>
      <c r="L16" s="175"/>
      <c r="M16" s="175"/>
      <c r="N16" s="175"/>
      <c r="O16" s="175"/>
      <c r="P16" s="175"/>
    </row>
    <row r="17" spans="1:16">
      <c r="A17" s="242">
        <v>2</v>
      </c>
      <c r="C17" s="166"/>
      <c r="D17" s="166"/>
      <c r="E17" s="166"/>
      <c r="F17" s="166"/>
      <c r="H17" s="174"/>
      <c r="I17" s="174"/>
      <c r="J17" s="174"/>
      <c r="K17" s="174"/>
      <c r="L17" s="175"/>
      <c r="M17" s="175"/>
      <c r="N17" s="175"/>
      <c r="O17" s="175"/>
      <c r="P17" s="175"/>
    </row>
    <row r="18" spans="1:16">
      <c r="A18" s="242">
        <v>3</v>
      </c>
      <c r="B18" s="173" t="s">
        <v>2553</v>
      </c>
      <c r="C18" s="166">
        <v>0</v>
      </c>
      <c r="D18" s="166">
        <v>0</v>
      </c>
      <c r="E18" s="166">
        <v>0</v>
      </c>
      <c r="F18" s="166">
        <v>0</v>
      </c>
      <c r="G18" s="166">
        <v>0</v>
      </c>
      <c r="H18" s="166">
        <v>0</v>
      </c>
      <c r="I18" s="166">
        <v>0</v>
      </c>
      <c r="J18" s="166">
        <v>0</v>
      </c>
      <c r="K18" s="166">
        <v>0</v>
      </c>
      <c r="L18" s="166">
        <v>0</v>
      </c>
      <c r="M18" s="166">
        <v>0</v>
      </c>
      <c r="N18" s="166">
        <v>0</v>
      </c>
      <c r="O18" s="166">
        <v>0</v>
      </c>
      <c r="P18" s="166">
        <v>0</v>
      </c>
    </row>
    <row r="19" spans="1:16">
      <c r="A19" s="242">
        <v>4</v>
      </c>
      <c r="C19" s="166"/>
      <c r="D19" s="166"/>
      <c r="E19" s="166"/>
      <c r="F19" s="166"/>
      <c r="H19" s="177"/>
      <c r="I19" s="174"/>
      <c r="J19" s="174"/>
      <c r="K19" s="174"/>
      <c r="L19" s="175"/>
      <c r="M19" s="175"/>
      <c r="N19" s="175"/>
      <c r="O19" s="175"/>
      <c r="P19" s="175"/>
    </row>
    <row r="20" spans="1:16">
      <c r="A20" s="242">
        <v>5</v>
      </c>
      <c r="B20" s="173" t="s">
        <v>2544</v>
      </c>
      <c r="C20" s="166">
        <v>0</v>
      </c>
      <c r="D20" s="166">
        <v>0</v>
      </c>
      <c r="E20" s="166">
        <v>0</v>
      </c>
      <c r="F20" s="166">
        <v>0</v>
      </c>
      <c r="G20" s="166">
        <v>0</v>
      </c>
      <c r="H20" s="166">
        <v>0</v>
      </c>
      <c r="I20" s="166">
        <v>0</v>
      </c>
      <c r="J20" s="166">
        <v>0</v>
      </c>
      <c r="K20" s="166">
        <v>0</v>
      </c>
      <c r="L20" s="166">
        <v>0</v>
      </c>
      <c r="M20" s="166">
        <v>0</v>
      </c>
      <c r="N20" s="166">
        <v>0</v>
      </c>
      <c r="O20" s="166">
        <v>0</v>
      </c>
      <c r="P20" s="166">
        <v>0</v>
      </c>
    </row>
    <row r="21" spans="1:16">
      <c r="A21" s="242">
        <v>6</v>
      </c>
      <c r="C21" s="166"/>
      <c r="D21" s="166"/>
      <c r="E21" s="166"/>
      <c r="F21" s="166"/>
      <c r="G21" s="166"/>
      <c r="H21" s="166"/>
      <c r="I21" s="166"/>
      <c r="J21" s="166"/>
      <c r="K21" s="166"/>
      <c r="L21" s="166"/>
      <c r="M21" s="166"/>
      <c r="N21" s="166"/>
      <c r="O21" s="166"/>
      <c r="P21" s="175"/>
    </row>
    <row r="22" spans="1:16">
      <c r="A22" s="242">
        <v>7</v>
      </c>
      <c r="B22" s="173" t="s">
        <v>515</v>
      </c>
      <c r="C22" s="166">
        <v>0</v>
      </c>
      <c r="D22" s="166">
        <v>0</v>
      </c>
      <c r="E22" s="166">
        <v>0</v>
      </c>
      <c r="F22" s="166">
        <v>0</v>
      </c>
      <c r="G22" s="166">
        <v>0</v>
      </c>
      <c r="H22" s="166">
        <v>0</v>
      </c>
      <c r="I22" s="166">
        <v>0</v>
      </c>
      <c r="J22" s="166">
        <v>0</v>
      </c>
      <c r="K22" s="166">
        <v>0</v>
      </c>
      <c r="L22" s="166">
        <v>0</v>
      </c>
      <c r="M22" s="166">
        <v>0</v>
      </c>
      <c r="N22" s="166">
        <v>0</v>
      </c>
      <c r="O22" s="166">
        <v>0</v>
      </c>
      <c r="P22" s="166">
        <v>0</v>
      </c>
    </row>
    <row r="23" spans="1:16">
      <c r="A23" s="242">
        <v>8</v>
      </c>
      <c r="C23" s="166"/>
      <c r="D23" s="166"/>
      <c r="E23" s="166"/>
      <c r="F23" s="166"/>
      <c r="G23" s="166"/>
      <c r="H23" s="166"/>
      <c r="I23" s="166"/>
      <c r="J23" s="166"/>
      <c r="K23" s="166"/>
      <c r="L23" s="166"/>
      <c r="M23" s="166"/>
      <c r="N23" s="166"/>
      <c r="O23" s="166"/>
      <c r="P23" s="166"/>
    </row>
    <row r="24" spans="1:16">
      <c r="A24" s="242">
        <v>9</v>
      </c>
      <c r="B24" s="173" t="s">
        <v>514</v>
      </c>
      <c r="C24" s="166">
        <v>0</v>
      </c>
      <c r="D24" s="166">
        <v>0</v>
      </c>
      <c r="E24" s="166">
        <v>0</v>
      </c>
      <c r="F24" s="166">
        <v>0</v>
      </c>
      <c r="G24" s="166">
        <v>0</v>
      </c>
      <c r="H24" s="166">
        <v>0</v>
      </c>
      <c r="I24" s="166">
        <v>0</v>
      </c>
      <c r="J24" s="166">
        <v>0</v>
      </c>
      <c r="K24" s="166">
        <v>0</v>
      </c>
      <c r="L24" s="166">
        <v>0</v>
      </c>
      <c r="M24" s="166">
        <v>0</v>
      </c>
      <c r="N24" s="166">
        <v>0</v>
      </c>
      <c r="O24" s="166">
        <v>0</v>
      </c>
      <c r="P24" s="166">
        <v>0</v>
      </c>
    </row>
    <row r="25" spans="1:16">
      <c r="A25" s="242">
        <v>10</v>
      </c>
      <c r="C25" s="166"/>
      <c r="D25" s="166"/>
      <c r="E25" s="166"/>
      <c r="F25" s="166"/>
      <c r="G25" s="166"/>
      <c r="H25" s="166"/>
      <c r="I25" s="166"/>
      <c r="J25" s="166"/>
      <c r="K25" s="166"/>
      <c r="L25" s="166"/>
      <c r="M25" s="166"/>
      <c r="N25" s="166"/>
      <c r="O25" s="166"/>
      <c r="P25" s="166"/>
    </row>
    <row r="26" spans="1:16">
      <c r="A26" s="242">
        <v>11</v>
      </c>
      <c r="B26" s="173" t="s">
        <v>1242</v>
      </c>
      <c r="C26" s="222">
        <v>0</v>
      </c>
      <c r="D26" s="222">
        <v>0</v>
      </c>
      <c r="E26" s="222">
        <v>0</v>
      </c>
      <c r="F26" s="222">
        <v>0</v>
      </c>
      <c r="G26" s="222">
        <v>0</v>
      </c>
      <c r="H26" s="222">
        <v>0</v>
      </c>
      <c r="I26" s="222">
        <v>0</v>
      </c>
      <c r="J26" s="222">
        <v>0</v>
      </c>
      <c r="K26" s="222">
        <v>0</v>
      </c>
      <c r="L26" s="222">
        <v>0</v>
      </c>
      <c r="M26" s="222">
        <v>0</v>
      </c>
      <c r="N26" s="222">
        <v>0</v>
      </c>
      <c r="O26" s="222">
        <v>0</v>
      </c>
      <c r="P26" s="166">
        <v>0</v>
      </c>
    </row>
    <row r="27" spans="1:16">
      <c r="A27" s="242">
        <v>12</v>
      </c>
      <c r="C27" s="174"/>
      <c r="D27" s="174"/>
      <c r="E27" s="174"/>
      <c r="F27" s="174"/>
      <c r="G27" s="174"/>
      <c r="H27" s="174"/>
      <c r="I27" s="174"/>
      <c r="J27" s="174"/>
      <c r="K27" s="174"/>
      <c r="L27" s="174"/>
      <c r="M27" s="174"/>
      <c r="N27" s="174"/>
      <c r="O27" s="174"/>
      <c r="P27" s="745"/>
    </row>
    <row r="28" spans="1:16" ht="12.6" thickBot="1">
      <c r="A28" s="242">
        <v>13</v>
      </c>
      <c r="B28" s="173" t="s">
        <v>1217</v>
      </c>
      <c r="C28" s="234">
        <v>0</v>
      </c>
      <c r="D28" s="234">
        <v>0</v>
      </c>
      <c r="E28" s="234">
        <v>0</v>
      </c>
      <c r="F28" s="234">
        <v>0</v>
      </c>
      <c r="G28" s="234">
        <v>0</v>
      </c>
      <c r="H28" s="234">
        <v>0</v>
      </c>
      <c r="I28" s="234">
        <v>0</v>
      </c>
      <c r="J28" s="234">
        <v>0</v>
      </c>
      <c r="K28" s="234">
        <v>0</v>
      </c>
      <c r="L28" s="234">
        <v>0</v>
      </c>
      <c r="M28" s="234">
        <v>0</v>
      </c>
      <c r="N28" s="234">
        <v>0</v>
      </c>
      <c r="O28" s="234">
        <v>0</v>
      </c>
      <c r="P28" s="234">
        <v>0</v>
      </c>
    </row>
    <row r="29" spans="1:16" ht="12.6" thickTop="1">
      <c r="A29" s="242">
        <v>14</v>
      </c>
      <c r="C29" s="167"/>
      <c r="D29" s="167"/>
      <c r="E29" s="167"/>
      <c r="F29" s="167"/>
      <c r="G29" s="167"/>
      <c r="H29" s="167"/>
      <c r="I29" s="167"/>
      <c r="J29" s="167"/>
      <c r="K29" s="167"/>
      <c r="L29" s="167"/>
      <c r="M29" s="167"/>
      <c r="N29" s="167"/>
      <c r="O29" s="167"/>
      <c r="P29" s="167"/>
    </row>
    <row r="30" spans="1:16">
      <c r="A30" s="242">
        <v>15</v>
      </c>
      <c r="C30" s="167"/>
      <c r="D30" s="167"/>
      <c r="E30" s="167"/>
      <c r="F30" s="167"/>
      <c r="G30" s="167"/>
      <c r="H30" s="167"/>
      <c r="I30" s="167"/>
      <c r="J30" s="167"/>
      <c r="K30" s="167"/>
      <c r="L30" s="167"/>
      <c r="M30" s="167"/>
      <c r="N30" s="167"/>
      <c r="O30" s="167"/>
      <c r="P30" s="167"/>
    </row>
    <row r="31" spans="1:16">
      <c r="A31" s="242">
        <v>16</v>
      </c>
      <c r="B31" s="167" t="s">
        <v>1218</v>
      </c>
      <c r="C31" s="167"/>
      <c r="D31" s="167"/>
      <c r="E31" s="167"/>
      <c r="F31" s="167"/>
      <c r="G31" s="167"/>
      <c r="H31" s="167"/>
      <c r="I31" s="167"/>
      <c r="J31" s="167"/>
      <c r="K31" s="167"/>
      <c r="L31" s="167"/>
      <c r="M31" s="167"/>
      <c r="N31" s="167"/>
      <c r="O31" s="167"/>
      <c r="P31" s="167"/>
    </row>
    <row r="32" spans="1:16">
      <c r="A32" s="242">
        <v>17</v>
      </c>
      <c r="C32" s="166"/>
      <c r="D32" s="166"/>
      <c r="E32" s="166"/>
      <c r="F32" s="166"/>
      <c r="G32" s="166"/>
      <c r="H32" s="166"/>
      <c r="I32" s="166"/>
      <c r="J32" s="166"/>
      <c r="K32" s="166"/>
      <c r="L32" s="166"/>
      <c r="M32" s="166"/>
      <c r="N32" s="166"/>
      <c r="O32" s="166"/>
      <c r="P32" s="166"/>
    </row>
    <row r="33" spans="1:16">
      <c r="A33" s="242">
        <v>18</v>
      </c>
      <c r="B33" s="173" t="s">
        <v>2553</v>
      </c>
      <c r="C33" s="269">
        <v>6851.4</v>
      </c>
      <c r="D33" s="269">
        <v>6851.4</v>
      </c>
      <c r="E33" s="269">
        <v>6851.4</v>
      </c>
      <c r="F33" s="269">
        <v>6851.4</v>
      </c>
      <c r="G33" s="269">
        <v>6851.4</v>
      </c>
      <c r="H33" s="269">
        <v>6851.4</v>
      </c>
      <c r="I33" s="269">
        <v>6851.4</v>
      </c>
      <c r="J33" s="269">
        <v>6851.4</v>
      </c>
      <c r="K33" s="269">
        <v>6851.4</v>
      </c>
      <c r="L33" s="269">
        <v>7122.47</v>
      </c>
      <c r="M33" s="269">
        <v>7122.47</v>
      </c>
      <c r="N33" s="269">
        <v>7122.47</v>
      </c>
      <c r="O33" s="269">
        <v>7122.47</v>
      </c>
      <c r="P33" s="166">
        <v>6935</v>
      </c>
    </row>
    <row r="34" spans="1:16">
      <c r="A34" s="242">
        <v>19</v>
      </c>
      <c r="C34" s="166"/>
      <c r="D34" s="166"/>
      <c r="E34" s="166"/>
      <c r="F34" s="166"/>
      <c r="G34" s="166"/>
      <c r="H34" s="166"/>
      <c r="I34" s="166"/>
      <c r="J34" s="166"/>
      <c r="K34" s="166"/>
      <c r="L34" s="166"/>
      <c r="M34" s="166"/>
      <c r="N34" s="166"/>
      <c r="O34" s="166"/>
      <c r="P34" s="166"/>
    </row>
    <row r="35" spans="1:16">
      <c r="A35" s="242">
        <v>20</v>
      </c>
      <c r="B35" s="173" t="s">
        <v>2544</v>
      </c>
      <c r="C35" s="166">
        <v>710518.8600000001</v>
      </c>
      <c r="D35" s="166">
        <v>710518.8600000001</v>
      </c>
      <c r="E35" s="166">
        <v>710518.8600000001</v>
      </c>
      <c r="F35" s="166">
        <v>710518.8600000001</v>
      </c>
      <c r="G35" s="166">
        <v>710518.8600000001</v>
      </c>
      <c r="H35" s="166">
        <v>710518.8600000001</v>
      </c>
      <c r="I35" s="166">
        <v>710518.8600000001</v>
      </c>
      <c r="J35" s="166">
        <v>710518.8600000001</v>
      </c>
      <c r="K35" s="166">
        <v>710518.8600000001</v>
      </c>
      <c r="L35" s="166">
        <v>710518.8600000001</v>
      </c>
      <c r="M35" s="166">
        <v>710518.8600000001</v>
      </c>
      <c r="N35" s="166">
        <v>710518.8600000001</v>
      </c>
      <c r="O35" s="166">
        <v>710518.8600000001</v>
      </c>
      <c r="P35" s="166">
        <v>710519</v>
      </c>
    </row>
    <row r="36" spans="1:16">
      <c r="A36" s="242">
        <v>21</v>
      </c>
      <c r="C36" s="166"/>
      <c r="D36" s="166"/>
      <c r="E36" s="166"/>
      <c r="F36" s="166"/>
      <c r="G36" s="166"/>
      <c r="H36" s="166"/>
      <c r="I36" s="166"/>
      <c r="J36" s="166"/>
      <c r="K36" s="166"/>
      <c r="L36" s="166"/>
      <c r="M36" s="166"/>
      <c r="N36" s="166"/>
      <c r="O36" s="166"/>
      <c r="P36" s="166"/>
    </row>
    <row r="37" spans="1:16">
      <c r="A37" s="242">
        <v>22</v>
      </c>
      <c r="B37" s="173" t="s">
        <v>514</v>
      </c>
      <c r="C37" s="166">
        <v>931710.85999999987</v>
      </c>
      <c r="D37" s="166">
        <v>931710.85999999987</v>
      </c>
      <c r="E37" s="166">
        <v>931710.85999999987</v>
      </c>
      <c r="F37" s="166">
        <v>931710.85999999987</v>
      </c>
      <c r="G37" s="166">
        <v>931710.85999999987</v>
      </c>
      <c r="H37" s="166">
        <v>931710.85999999987</v>
      </c>
      <c r="I37" s="166">
        <v>931710.85999999987</v>
      </c>
      <c r="J37" s="166">
        <v>931710.85999999987</v>
      </c>
      <c r="K37" s="166">
        <v>931710.85999999987</v>
      </c>
      <c r="L37" s="166">
        <v>931710.85999999987</v>
      </c>
      <c r="M37" s="166">
        <v>931710.85999999987</v>
      </c>
      <c r="N37" s="166">
        <v>931710.85999999987</v>
      </c>
      <c r="O37" s="166">
        <v>931710.85999999987</v>
      </c>
      <c r="P37" s="166">
        <v>931711</v>
      </c>
    </row>
    <row r="38" spans="1:16">
      <c r="A38" s="242">
        <v>23</v>
      </c>
      <c r="C38" s="166"/>
      <c r="D38" s="166"/>
      <c r="E38" s="166"/>
      <c r="F38" s="166"/>
      <c r="G38" s="166"/>
      <c r="H38" s="166"/>
      <c r="I38" s="166"/>
      <c r="J38" s="166"/>
      <c r="K38" s="166"/>
      <c r="L38" s="166"/>
      <c r="M38" s="166"/>
      <c r="N38" s="166"/>
      <c r="O38" s="166"/>
      <c r="P38" s="166"/>
    </row>
    <row r="39" spans="1:16">
      <c r="A39" s="242">
        <v>24</v>
      </c>
      <c r="B39" s="173" t="s">
        <v>1242</v>
      </c>
      <c r="C39" s="166">
        <v>25843.54</v>
      </c>
      <c r="D39" s="166">
        <v>25843.54</v>
      </c>
      <c r="E39" s="166">
        <v>25843.54</v>
      </c>
      <c r="F39" s="166">
        <v>25843.54</v>
      </c>
      <c r="G39" s="166">
        <v>25843.54</v>
      </c>
      <c r="H39" s="166">
        <v>25843.54</v>
      </c>
      <c r="I39" s="166">
        <v>25843.54</v>
      </c>
      <c r="J39" s="166">
        <v>25843.54</v>
      </c>
      <c r="K39" s="166">
        <v>25843.54</v>
      </c>
      <c r="L39" s="166">
        <v>25843.54</v>
      </c>
      <c r="M39" s="166">
        <v>25843.54</v>
      </c>
      <c r="N39" s="166">
        <v>25843.54</v>
      </c>
      <c r="O39" s="166">
        <v>25843.54</v>
      </c>
      <c r="P39" s="166">
        <v>25844</v>
      </c>
    </row>
    <row r="40" spans="1:16">
      <c r="A40" s="242">
        <v>25</v>
      </c>
      <c r="C40" s="222"/>
      <c r="D40" s="222"/>
      <c r="E40" s="222"/>
      <c r="F40" s="222"/>
      <c r="G40" s="222"/>
      <c r="H40" s="222"/>
      <c r="I40" s="222"/>
      <c r="J40" s="222"/>
      <c r="K40" s="222"/>
      <c r="L40" s="222"/>
      <c r="M40" s="222"/>
      <c r="N40" s="222"/>
      <c r="O40" s="222"/>
      <c r="P40" s="166"/>
    </row>
    <row r="41" spans="1:16">
      <c r="A41" s="242">
        <v>26</v>
      </c>
      <c r="C41" s="174"/>
      <c r="D41" s="174"/>
      <c r="E41" s="174"/>
      <c r="F41" s="174"/>
      <c r="G41" s="174"/>
      <c r="H41" s="174"/>
      <c r="I41" s="174"/>
      <c r="J41" s="174"/>
      <c r="K41" s="174"/>
      <c r="L41" s="174"/>
      <c r="M41" s="174"/>
      <c r="N41" s="174"/>
      <c r="O41" s="174"/>
      <c r="P41" s="745"/>
    </row>
    <row r="42" spans="1:16" ht="12.6" thickBot="1">
      <c r="A42" s="242">
        <v>27</v>
      </c>
      <c r="B42" s="173" t="s">
        <v>1217</v>
      </c>
      <c r="C42" s="234">
        <v>1674924.6600000001</v>
      </c>
      <c r="D42" s="234">
        <v>1674924.6600000001</v>
      </c>
      <c r="E42" s="234">
        <v>1674924.6600000001</v>
      </c>
      <c r="F42" s="234">
        <v>1674924.6600000001</v>
      </c>
      <c r="G42" s="234">
        <v>1674924.6600000001</v>
      </c>
      <c r="H42" s="234">
        <v>1674924.6600000001</v>
      </c>
      <c r="I42" s="234">
        <v>1674924.6600000001</v>
      </c>
      <c r="J42" s="234">
        <v>1674924.6600000001</v>
      </c>
      <c r="K42" s="234">
        <v>1674924.6600000001</v>
      </c>
      <c r="L42" s="234">
        <v>1675195.73</v>
      </c>
      <c r="M42" s="234">
        <v>1675195.73</v>
      </c>
      <c r="N42" s="234">
        <v>1675195.73</v>
      </c>
      <c r="O42" s="234">
        <v>1675195.73</v>
      </c>
      <c r="P42" s="234">
        <v>1675009</v>
      </c>
    </row>
    <row r="43" spans="1:16" ht="12.6" thickTop="1">
      <c r="A43" s="172"/>
      <c r="B43" s="167"/>
      <c r="C43" s="167"/>
      <c r="D43" s="167"/>
      <c r="E43" s="167"/>
      <c r="F43" s="167"/>
      <c r="G43" s="167"/>
      <c r="H43" s="167"/>
      <c r="I43" s="167"/>
      <c r="J43" s="167"/>
      <c r="K43" s="167"/>
      <c r="L43" s="167"/>
      <c r="M43" s="167"/>
      <c r="N43" s="167"/>
      <c r="O43" s="167"/>
      <c r="P43" s="167"/>
    </row>
    <row r="44" spans="1:16">
      <c r="A44" s="167"/>
      <c r="B44" s="167"/>
      <c r="C44" s="167"/>
      <c r="D44" s="167"/>
      <c r="E44" s="167"/>
      <c r="F44" s="167"/>
      <c r="G44" s="167"/>
      <c r="H44" s="167"/>
      <c r="I44" s="167"/>
      <c r="J44" s="167"/>
      <c r="K44" s="167"/>
      <c r="L44" s="167"/>
      <c r="M44" s="167"/>
      <c r="N44" s="167"/>
      <c r="O44" s="167"/>
      <c r="P44" s="167"/>
    </row>
    <row r="45" spans="1:16">
      <c r="A45" s="167"/>
      <c r="B45" s="167"/>
      <c r="C45" s="167"/>
      <c r="D45" s="167"/>
      <c r="E45" s="167"/>
      <c r="F45" s="167"/>
      <c r="G45" s="167"/>
      <c r="H45" s="167"/>
      <c r="I45" s="167"/>
      <c r="J45" s="167"/>
      <c r="K45" s="167"/>
      <c r="L45" s="167"/>
      <c r="M45" s="167"/>
      <c r="N45" s="167"/>
      <c r="O45" s="167"/>
      <c r="P45" s="167"/>
    </row>
    <row r="46" spans="1:16">
      <c r="A46" s="167"/>
      <c r="B46" s="167" t="s">
        <v>464</v>
      </c>
      <c r="C46" s="167"/>
      <c r="D46" s="167"/>
      <c r="E46" s="167"/>
      <c r="F46" s="167"/>
      <c r="G46" s="167"/>
      <c r="H46" s="167"/>
      <c r="I46" s="167"/>
      <c r="J46" s="167"/>
      <c r="K46" s="167"/>
      <c r="L46" s="167"/>
      <c r="M46" s="167"/>
      <c r="N46" s="167"/>
      <c r="O46" s="167"/>
      <c r="P46" s="167"/>
    </row>
    <row r="47" spans="1:16">
      <c r="A47" s="167"/>
      <c r="B47" s="167"/>
      <c r="C47" s="167"/>
      <c r="D47" s="167"/>
      <c r="E47" s="167"/>
      <c r="F47" s="167"/>
      <c r="G47" s="167"/>
      <c r="H47" s="167"/>
      <c r="I47" s="167"/>
      <c r="J47" s="167"/>
      <c r="K47" s="167"/>
      <c r="L47" s="167"/>
      <c r="M47" s="167"/>
      <c r="N47" s="167"/>
      <c r="O47" s="167"/>
      <c r="P47" s="167"/>
    </row>
    <row r="69" spans="1:1">
      <c r="A69" s="167"/>
    </row>
    <row r="86" spans="1:1">
      <c r="A86" s="247"/>
    </row>
    <row r="87" spans="1:1">
      <c r="A87" s="247"/>
    </row>
    <row r="88" spans="1:1">
      <c r="A88" s="247"/>
    </row>
    <row r="89" spans="1:1">
      <c r="A89" s="247"/>
    </row>
    <row r="90" spans="1:1">
      <c r="A90" s="247"/>
    </row>
    <row r="91" spans="1:1">
      <c r="A91" s="247"/>
    </row>
    <row r="92" spans="1:1">
      <c r="A92" s="247"/>
    </row>
    <row r="93" spans="1:1">
      <c r="A93" s="247"/>
    </row>
    <row r="94" spans="1:1">
      <c r="A94" s="247"/>
    </row>
    <row r="95" spans="1:1">
      <c r="A95" s="247"/>
    </row>
    <row r="96" spans="1:1">
      <c r="A96" s="247"/>
    </row>
    <row r="97" spans="1:1">
      <c r="A97" s="247"/>
    </row>
    <row r="98" spans="1:1">
      <c r="A98" s="247"/>
    </row>
    <row r="99" spans="1:1">
      <c r="A99" s="247"/>
    </row>
    <row r="100" spans="1:1">
      <c r="A100" s="247"/>
    </row>
    <row r="101" spans="1:1">
      <c r="A101" s="247"/>
    </row>
    <row r="102" spans="1:1">
      <c r="A102" s="247"/>
    </row>
    <row r="103" spans="1:1">
      <c r="A103" s="247"/>
    </row>
    <row r="104" spans="1:1">
      <c r="A104" s="247"/>
    </row>
    <row r="105" spans="1:1">
      <c r="A105" s="247"/>
    </row>
    <row r="106" spans="1:1">
      <c r="A106" s="247"/>
    </row>
    <row r="107" spans="1:1">
      <c r="A107" s="247"/>
    </row>
    <row r="108" spans="1:1">
      <c r="A108" s="247"/>
    </row>
    <row r="109" spans="1:1">
      <c r="A109" s="247"/>
    </row>
    <row r="110" spans="1:1">
      <c r="A110" s="247"/>
    </row>
    <row r="111" spans="1:1">
      <c r="A111" s="247"/>
    </row>
    <row r="112" spans="1:1">
      <c r="A112" s="247"/>
    </row>
    <row r="113" spans="1:1">
      <c r="A113" s="247"/>
    </row>
    <row r="114" spans="1:1">
      <c r="A114" s="247"/>
    </row>
    <row r="115" spans="1:1">
      <c r="A115" s="247"/>
    </row>
    <row r="116" spans="1:1">
      <c r="A116" s="247"/>
    </row>
    <row r="117" spans="1:1">
      <c r="A117" s="247"/>
    </row>
    <row r="118" spans="1:1">
      <c r="A118" s="247"/>
    </row>
    <row r="119" spans="1:1">
      <c r="A119" s="247"/>
    </row>
    <row r="120" spans="1:1">
      <c r="A120" s="247"/>
    </row>
    <row r="121" spans="1:1">
      <c r="A121" s="247"/>
    </row>
    <row r="122" spans="1:1">
      <c r="A122" s="247"/>
    </row>
    <row r="123" spans="1:1">
      <c r="A123" s="247"/>
    </row>
    <row r="124" spans="1:1">
      <c r="A124" s="247"/>
    </row>
    <row r="125" spans="1:1">
      <c r="A125" s="247"/>
    </row>
    <row r="126" spans="1:1">
      <c r="A126" s="247"/>
    </row>
    <row r="127" spans="1:1">
      <c r="A127" s="247"/>
    </row>
    <row r="128" spans="1:1">
      <c r="A128" s="247"/>
    </row>
    <row r="129" spans="1:1">
      <c r="A129" s="247"/>
    </row>
    <row r="130" spans="1:1">
      <c r="A130" s="247"/>
    </row>
    <row r="131" spans="1:1">
      <c r="A131" s="247"/>
    </row>
    <row r="132" spans="1:1">
      <c r="A132" s="247"/>
    </row>
    <row r="133" spans="1:1">
      <c r="A133" s="247"/>
    </row>
    <row r="134" spans="1:1">
      <c r="A134" s="247"/>
    </row>
    <row r="135" spans="1:1">
      <c r="A135" s="247"/>
    </row>
    <row r="136" spans="1:1">
      <c r="A136" s="247"/>
    </row>
    <row r="137" spans="1:1">
      <c r="A137" s="247"/>
    </row>
    <row r="138" spans="1:1">
      <c r="A138" s="247"/>
    </row>
    <row r="139" spans="1:1">
      <c r="A139" s="247"/>
    </row>
    <row r="140" spans="1:1">
      <c r="A140" s="247"/>
    </row>
  </sheetData>
  <mergeCells count="1">
    <mergeCell ref="A10:P11"/>
  </mergeCells>
  <phoneticPr fontId="28" type="noConversion"/>
  <pageMargins left="0.5" right="0.5" top="0.75" bottom="0.5" header="0.25" footer="0.25"/>
  <pageSetup scale="72" orientation="landscape" r:id="rId1"/>
  <headerFooter alignWithMargins="0"/>
</worksheet>
</file>

<file path=xl/worksheets/sheet15.xml><?xml version="1.0" encoding="utf-8"?>
<worksheet xmlns="http://schemas.openxmlformats.org/spreadsheetml/2006/main" xmlns:r="http://schemas.openxmlformats.org/officeDocument/2006/relationships">
  <sheetPr transitionEvaluation="1" transitionEntry="1" codeName="Sheet17"/>
  <dimension ref="A1:E103"/>
  <sheetViews>
    <sheetView view="pageBreakPreview" zoomScale="60" workbookViewId="0"/>
  </sheetViews>
  <sheetFormatPr defaultColWidth="10.88671875" defaultRowHeight="12"/>
  <cols>
    <col min="1" max="1" width="7.88671875" style="619" customWidth="1"/>
    <col min="2" max="2" width="42.88671875" style="619" customWidth="1"/>
    <col min="3" max="3" width="17.88671875" style="619" customWidth="1"/>
    <col min="4" max="4" width="17.6640625" style="619" customWidth="1"/>
    <col min="5" max="16384" width="10.88671875" style="619"/>
  </cols>
  <sheetData>
    <row r="1" spans="1:4">
      <c r="A1" s="603" t="s">
        <v>609</v>
      </c>
      <c r="B1" s="603"/>
      <c r="C1" s="831" t="s">
        <v>1171</v>
      </c>
      <c r="D1" s="603"/>
    </row>
    <row r="2" spans="1:4">
      <c r="A2" s="603" t="s">
        <v>606</v>
      </c>
      <c r="B2" s="603"/>
      <c r="C2" s="603"/>
      <c r="D2" s="603"/>
    </row>
    <row r="3" spans="1:4">
      <c r="A3" s="603"/>
      <c r="B3" s="603"/>
      <c r="C3" s="603"/>
      <c r="D3" s="603"/>
    </row>
    <row r="4" spans="1:4">
      <c r="A4" s="603" t="s">
        <v>2364</v>
      </c>
      <c r="B4" s="603"/>
      <c r="C4" s="839" t="s">
        <v>1083</v>
      </c>
      <c r="D4" s="603"/>
    </row>
    <row r="5" spans="1:4">
      <c r="A5" s="603" t="s">
        <v>2363</v>
      </c>
      <c r="B5" s="603"/>
      <c r="C5" s="830" t="s">
        <v>742</v>
      </c>
      <c r="D5" s="603"/>
    </row>
    <row r="6" spans="1:4">
      <c r="A6" s="603" t="s">
        <v>1776</v>
      </c>
      <c r="B6" s="603"/>
      <c r="C6" s="603" t="s">
        <v>2546</v>
      </c>
      <c r="D6" s="603"/>
    </row>
    <row r="7" spans="1:4">
      <c r="A7" s="1757" t="s">
        <v>1790</v>
      </c>
      <c r="B7" s="1758"/>
      <c r="C7" s="1758"/>
      <c r="D7" s="1758"/>
    </row>
    <row r="8" spans="1:4">
      <c r="A8" s="1758"/>
      <c r="B8" s="1758"/>
      <c r="C8" s="1758"/>
      <c r="D8" s="1758"/>
    </row>
    <row r="9" spans="1:4">
      <c r="A9" s="1758"/>
      <c r="B9" s="1758"/>
      <c r="C9" s="1758"/>
      <c r="D9" s="1758"/>
    </row>
    <row r="10" spans="1:4">
      <c r="A10" s="1758"/>
      <c r="B10" s="1758"/>
      <c r="C10" s="1758"/>
      <c r="D10" s="1758"/>
    </row>
    <row r="11" spans="1:4">
      <c r="A11" s="1758"/>
      <c r="B11" s="1758"/>
      <c r="C11" s="1758"/>
      <c r="D11" s="1758"/>
    </row>
    <row r="12" spans="1:4">
      <c r="A12" s="1758"/>
      <c r="B12" s="1758"/>
      <c r="C12" s="1758"/>
      <c r="D12" s="1758"/>
    </row>
    <row r="13" spans="1:4" ht="12.6" thickBot="1">
      <c r="A13" s="871"/>
      <c r="B13" s="871"/>
      <c r="C13" s="871"/>
      <c r="D13" s="871"/>
    </row>
    <row r="14" spans="1:4">
      <c r="A14" s="834" t="s">
        <v>52</v>
      </c>
      <c r="B14" s="603"/>
      <c r="C14" s="887" t="s">
        <v>608</v>
      </c>
      <c r="D14" s="887"/>
    </row>
    <row r="15" spans="1:4" ht="12.6" thickBot="1">
      <c r="A15" s="895" t="s">
        <v>707</v>
      </c>
      <c r="B15" s="896" t="s">
        <v>708</v>
      </c>
      <c r="C15" s="895" t="s">
        <v>481</v>
      </c>
      <c r="D15" s="895" t="s">
        <v>482</v>
      </c>
    </row>
    <row r="16" spans="1:4">
      <c r="A16" s="626">
        <v>1</v>
      </c>
      <c r="B16" s="872" t="s">
        <v>2548</v>
      </c>
      <c r="C16" s="873"/>
      <c r="D16" s="874">
        <v>1285603</v>
      </c>
    </row>
    <row r="17" spans="1:4">
      <c r="A17" s="626">
        <v>2</v>
      </c>
      <c r="B17" s="872" t="s">
        <v>1778</v>
      </c>
      <c r="C17" s="875"/>
      <c r="D17" s="874">
        <v>48508</v>
      </c>
    </row>
    <row r="18" spans="1:4">
      <c r="A18" s="1346">
        <v>3</v>
      </c>
      <c r="B18" s="872" t="s">
        <v>1428</v>
      </c>
      <c r="C18" s="892"/>
      <c r="D18" s="874"/>
    </row>
    <row r="19" spans="1:4">
      <c r="A19" s="1346">
        <v>4</v>
      </c>
      <c r="B19" s="890" t="s">
        <v>2544</v>
      </c>
      <c r="C19" s="894"/>
      <c r="D19" s="1239"/>
    </row>
    <row r="20" spans="1:4">
      <c r="A20" s="1346">
        <v>5</v>
      </c>
      <c r="B20" s="872" t="s">
        <v>1780</v>
      </c>
      <c r="C20" s="892"/>
      <c r="D20" s="1057">
        <v>1334111</v>
      </c>
    </row>
    <row r="21" spans="1:4">
      <c r="A21" s="1346">
        <v>6</v>
      </c>
      <c r="B21" s="872" t="s">
        <v>1818</v>
      </c>
      <c r="C21" s="892"/>
      <c r="D21" s="1240">
        <v>24317</v>
      </c>
    </row>
    <row r="22" spans="1:4">
      <c r="A22" s="1346">
        <v>7</v>
      </c>
      <c r="B22" s="872" t="s">
        <v>1778</v>
      </c>
      <c r="C22" s="892"/>
      <c r="D22" s="1240">
        <v>51380</v>
      </c>
    </row>
    <row r="23" spans="1:4">
      <c r="A23" s="1346">
        <v>8</v>
      </c>
      <c r="B23" s="890" t="s">
        <v>1428</v>
      </c>
      <c r="C23" s="894"/>
      <c r="D23" s="1241"/>
    </row>
    <row r="24" spans="1:4">
      <c r="A24" s="1346">
        <v>9</v>
      </c>
      <c r="B24" s="872" t="s">
        <v>1781</v>
      </c>
      <c r="C24" s="894"/>
      <c r="D24" s="1239">
        <v>-1</v>
      </c>
    </row>
    <row r="25" spans="1:4">
      <c r="A25" s="1346">
        <v>10</v>
      </c>
      <c r="B25" s="872" t="s">
        <v>1782</v>
      </c>
      <c r="C25" s="892"/>
      <c r="D25" s="878">
        <v>1409807</v>
      </c>
    </row>
    <row r="26" spans="1:4">
      <c r="A26" s="1346">
        <v>11</v>
      </c>
      <c r="B26" s="872" t="s">
        <v>1778</v>
      </c>
      <c r="C26" s="892"/>
      <c r="D26" s="1058">
        <v>50121</v>
      </c>
    </row>
    <row r="27" spans="1:4">
      <c r="A27" s="1346">
        <v>12</v>
      </c>
      <c r="B27" s="872" t="s">
        <v>1428</v>
      </c>
      <c r="C27" s="894"/>
      <c r="D27" s="1057"/>
    </row>
    <row r="28" spans="1:4">
      <c r="A28" s="1346">
        <v>13</v>
      </c>
      <c r="B28" s="872" t="s">
        <v>1781</v>
      </c>
      <c r="C28" s="894"/>
      <c r="D28" s="1239"/>
    </row>
    <row r="29" spans="1:4">
      <c r="A29" s="1346">
        <v>14</v>
      </c>
      <c r="B29" s="872" t="s">
        <v>1783</v>
      </c>
      <c r="C29" s="892"/>
      <c r="D29" s="878">
        <v>1459928</v>
      </c>
    </row>
    <row r="30" spans="1:4">
      <c r="A30" s="1346">
        <v>15</v>
      </c>
      <c r="B30" s="872" t="s">
        <v>1778</v>
      </c>
      <c r="C30" s="892"/>
      <c r="D30" s="1058">
        <v>50243</v>
      </c>
    </row>
    <row r="31" spans="1:4">
      <c r="A31" s="1346">
        <v>16</v>
      </c>
      <c r="B31" s="872" t="s">
        <v>1428</v>
      </c>
      <c r="C31" s="894"/>
      <c r="D31" s="1059"/>
    </row>
    <row r="32" spans="1:4">
      <c r="A32" s="1346">
        <v>17</v>
      </c>
      <c r="B32" s="872" t="s">
        <v>710</v>
      </c>
      <c r="C32" s="894"/>
      <c r="D32" s="1239"/>
    </row>
    <row r="33" spans="1:5">
      <c r="A33" s="1346">
        <v>18</v>
      </c>
      <c r="B33" s="872" t="s">
        <v>1784</v>
      </c>
      <c r="C33" s="892"/>
      <c r="D33" s="878">
        <v>1510171</v>
      </c>
    </row>
    <row r="34" spans="1:5">
      <c r="A34" s="1346">
        <v>19</v>
      </c>
      <c r="B34" s="872" t="s">
        <v>1778</v>
      </c>
      <c r="C34" s="892"/>
      <c r="D34" s="1058">
        <v>50116</v>
      </c>
    </row>
    <row r="35" spans="1:5">
      <c r="A35" s="1346">
        <v>20</v>
      </c>
      <c r="B35" s="872" t="s">
        <v>1428</v>
      </c>
      <c r="C35" s="894"/>
      <c r="D35" s="1059"/>
    </row>
    <row r="36" spans="1:5">
      <c r="A36" s="1346">
        <v>21</v>
      </c>
      <c r="B36" s="872" t="s">
        <v>710</v>
      </c>
      <c r="C36" s="894"/>
      <c r="D36" s="1239">
        <v>-85</v>
      </c>
    </row>
    <row r="37" spans="1:5">
      <c r="A37" s="1346">
        <v>22</v>
      </c>
      <c r="B37" s="872" t="s">
        <v>1785</v>
      </c>
      <c r="C37" s="892"/>
      <c r="D37" s="878">
        <v>1560202</v>
      </c>
    </row>
    <row r="38" spans="1:5">
      <c r="A38" s="1346">
        <v>23</v>
      </c>
      <c r="B38" s="872" t="s">
        <v>1778</v>
      </c>
      <c r="C38" s="892"/>
      <c r="D38" s="1058">
        <v>50217</v>
      </c>
    </row>
    <row r="39" spans="1:5">
      <c r="A39" s="1346">
        <v>24</v>
      </c>
      <c r="B39" s="872" t="s">
        <v>1428</v>
      </c>
      <c r="C39" s="894"/>
      <c r="D39" s="1059"/>
    </row>
    <row r="40" spans="1:5">
      <c r="A40" s="1346">
        <v>25</v>
      </c>
      <c r="B40" s="872" t="s">
        <v>710</v>
      </c>
      <c r="C40" s="894"/>
      <c r="D40" s="1239">
        <v>-7</v>
      </c>
    </row>
    <row r="41" spans="1:5">
      <c r="A41" s="1346">
        <v>26</v>
      </c>
      <c r="B41" s="872" t="s">
        <v>1786</v>
      </c>
      <c r="C41" s="892"/>
      <c r="D41" s="878">
        <v>1610412</v>
      </c>
      <c r="E41" s="620"/>
    </row>
    <row r="42" spans="1:5">
      <c r="A42" s="1346">
        <v>27</v>
      </c>
      <c r="B42" s="872" t="s">
        <v>1778</v>
      </c>
      <c r="C42" s="892"/>
      <c r="D42" s="1058">
        <v>50206</v>
      </c>
    </row>
    <row r="43" spans="1:5">
      <c r="A43" s="1346">
        <v>28</v>
      </c>
      <c r="B43" s="872" t="s">
        <v>1428</v>
      </c>
      <c r="C43" s="894"/>
      <c r="D43" s="1059"/>
    </row>
    <row r="44" spans="1:5">
      <c r="A44" s="1346">
        <v>29</v>
      </c>
      <c r="B44" s="872" t="s">
        <v>710</v>
      </c>
      <c r="C44" s="892"/>
      <c r="D44" s="1057"/>
    </row>
    <row r="45" spans="1:5">
      <c r="A45" s="1346">
        <v>30</v>
      </c>
      <c r="B45" s="890" t="s">
        <v>2321</v>
      </c>
      <c r="C45" s="894"/>
      <c r="D45" s="1239">
        <v>-1</v>
      </c>
    </row>
    <row r="46" spans="1:5">
      <c r="A46" s="1346">
        <v>31</v>
      </c>
      <c r="B46" s="872" t="s">
        <v>1787</v>
      </c>
      <c r="C46" s="892"/>
      <c r="D46" s="1467">
        <v>1660617</v>
      </c>
      <c r="E46" s="620"/>
    </row>
    <row r="47" spans="1:5">
      <c r="A47" s="1464">
        <v>32</v>
      </c>
      <c r="B47" s="830"/>
      <c r="C47" s="892"/>
      <c r="D47" s="1058"/>
    </row>
    <row r="48" spans="1:5">
      <c r="A48" s="1464">
        <v>33</v>
      </c>
      <c r="B48" s="872"/>
      <c r="C48" s="894"/>
      <c r="D48" s="1059"/>
    </row>
    <row r="49" spans="1:5">
      <c r="A49" s="1464">
        <v>34</v>
      </c>
      <c r="B49" s="830" t="s">
        <v>1819</v>
      </c>
      <c r="C49" s="892"/>
      <c r="D49" s="1057"/>
    </row>
    <row r="50" spans="1:5">
      <c r="A50" s="626"/>
      <c r="B50" s="872"/>
      <c r="C50" s="875"/>
      <c r="D50" s="897"/>
    </row>
    <row r="51" spans="1:5">
      <c r="A51" s="626"/>
      <c r="B51" s="872"/>
      <c r="C51" s="892"/>
      <c r="D51" s="893"/>
    </row>
    <row r="52" spans="1:5" ht="13.8">
      <c r="A52" s="626"/>
      <c r="B52" s="872"/>
      <c r="C52" s="894"/>
      <c r="D52" s="898"/>
    </row>
    <row r="53" spans="1:5">
      <c r="A53" s="626"/>
      <c r="B53" s="872"/>
      <c r="C53" s="892"/>
      <c r="D53" s="892"/>
    </row>
    <row r="54" spans="1:5">
      <c r="A54" s="834"/>
      <c r="C54" s="892"/>
      <c r="D54" s="892"/>
    </row>
    <row r="55" spans="1:5">
      <c r="A55" s="834"/>
      <c r="B55" s="574"/>
      <c r="C55" s="891"/>
      <c r="D55" s="891"/>
      <c r="E55" s="575"/>
    </row>
    <row r="56" spans="1:5" ht="13.8">
      <c r="A56" s="834"/>
      <c r="B56" s="574"/>
      <c r="C56" s="1264"/>
      <c r="D56" s="1265"/>
      <c r="E56" s="575"/>
    </row>
    <row r="57" spans="1:5" ht="13.8">
      <c r="A57" s="834"/>
      <c r="C57" s="880"/>
      <c r="D57" s="881"/>
    </row>
    <row r="58" spans="1:5" ht="13.8">
      <c r="A58" s="834"/>
      <c r="B58" s="830"/>
      <c r="C58" s="880"/>
      <c r="D58" s="881"/>
    </row>
    <row r="59" spans="1:5" ht="13.8">
      <c r="A59" s="834"/>
      <c r="B59" s="830"/>
      <c r="C59" s="880"/>
      <c r="D59" s="881"/>
    </row>
    <row r="60" spans="1:5" ht="13.8">
      <c r="A60" s="834"/>
      <c r="B60" s="830"/>
      <c r="C60" s="880"/>
      <c r="D60" s="881"/>
    </row>
    <row r="61" spans="1:5" ht="13.8">
      <c r="A61" s="834"/>
      <c r="B61" s="830"/>
      <c r="C61" s="840"/>
      <c r="D61" s="840"/>
    </row>
    <row r="62" spans="1:5">
      <c r="A62" s="834"/>
      <c r="B62" s="603"/>
      <c r="C62" s="882"/>
      <c r="D62" s="882"/>
    </row>
    <row r="63" spans="1:5" ht="13.8">
      <c r="A63" s="834"/>
      <c r="B63" s="830"/>
      <c r="C63" s="883"/>
      <c r="D63" s="882"/>
    </row>
    <row r="64" spans="1:5">
      <c r="A64" s="884"/>
      <c r="B64" s="603"/>
      <c r="C64" s="885"/>
      <c r="D64" s="885"/>
    </row>
    <row r="69" spans="1:4">
      <c r="A69" s="694"/>
      <c r="B69" s="886"/>
      <c r="C69" s="886"/>
      <c r="D69" s="886"/>
    </row>
    <row r="89" spans="1:1">
      <c r="A89" s="696"/>
    </row>
    <row r="90" spans="1:1">
      <c r="A90" s="696"/>
    </row>
    <row r="91" spans="1:1">
      <c r="A91" s="696"/>
    </row>
    <row r="92" spans="1:1">
      <c r="A92" s="696"/>
    </row>
    <row r="93" spans="1:1">
      <c r="A93" s="696"/>
    </row>
    <row r="94" spans="1:1">
      <c r="A94" s="696"/>
    </row>
    <row r="95" spans="1:1">
      <c r="A95" s="696"/>
    </row>
    <row r="96" spans="1:1">
      <c r="A96" s="696"/>
    </row>
    <row r="97" spans="1:1">
      <c r="A97" s="696"/>
    </row>
    <row r="98" spans="1:1">
      <c r="A98" s="696"/>
    </row>
    <row r="99" spans="1:1">
      <c r="A99" s="696"/>
    </row>
    <row r="100" spans="1:1">
      <c r="A100" s="696"/>
    </row>
    <row r="101" spans="1:1">
      <c r="A101" s="696"/>
    </row>
    <row r="102" spans="1:1">
      <c r="A102" s="696"/>
    </row>
    <row r="103" spans="1:1">
      <c r="A103" s="696"/>
    </row>
  </sheetData>
  <mergeCells count="1">
    <mergeCell ref="A7:D12"/>
  </mergeCells>
  <phoneticPr fontId="28" type="noConversion"/>
  <pageMargins left="0.75" right="0.5" top="0.5" bottom="0.5" header="0.25" footer="0.25"/>
  <pageSetup scale="98" fitToHeight="4" orientation="portrait" r:id="rId1"/>
  <headerFooter alignWithMargins="0"/>
</worksheet>
</file>

<file path=xl/worksheets/sheet16.xml><?xml version="1.0" encoding="utf-8"?>
<worksheet xmlns="http://schemas.openxmlformats.org/spreadsheetml/2006/main" xmlns:r="http://schemas.openxmlformats.org/officeDocument/2006/relationships">
  <sheetPr transitionEvaluation="1" transitionEntry="1" codeName="Sheet18">
    <pageSetUpPr fitToPage="1"/>
  </sheetPr>
  <dimension ref="A1:I139"/>
  <sheetViews>
    <sheetView view="pageBreakPreview" zoomScale="60" workbookViewId="0"/>
  </sheetViews>
  <sheetFormatPr defaultColWidth="10.88671875" defaultRowHeight="12"/>
  <cols>
    <col min="1" max="1" width="6.88671875" style="173" customWidth="1"/>
    <col min="2" max="2" width="33" style="173" customWidth="1"/>
    <col min="3" max="4" width="11" style="173" customWidth="1"/>
    <col min="5" max="5" width="12.44140625" style="173" customWidth="1"/>
    <col min="6" max="9" width="11" style="173" customWidth="1"/>
    <col min="10" max="16384" width="10.88671875" style="173"/>
  </cols>
  <sheetData>
    <row r="1" spans="1:9">
      <c r="A1" s="167" t="s">
        <v>931</v>
      </c>
      <c r="B1" s="167"/>
      <c r="C1" s="167"/>
      <c r="E1" s="167"/>
      <c r="G1" s="243" t="s">
        <v>1171</v>
      </c>
      <c r="I1" s="167"/>
    </row>
    <row r="2" spans="1:9">
      <c r="A2" s="167" t="s">
        <v>932</v>
      </c>
      <c r="B2" s="167"/>
      <c r="C2" s="167"/>
      <c r="E2" s="167"/>
      <c r="G2" s="243"/>
      <c r="I2" s="167"/>
    </row>
    <row r="3" spans="1:9">
      <c r="A3" s="167"/>
      <c r="B3" s="167"/>
      <c r="C3" s="167"/>
      <c r="E3" s="167"/>
      <c r="G3" s="743" t="s">
        <v>456</v>
      </c>
      <c r="I3" s="167"/>
    </row>
    <row r="4" spans="1:9">
      <c r="A4" s="167" t="s">
        <v>2364</v>
      </c>
      <c r="B4" s="167"/>
      <c r="C4" s="167"/>
      <c r="E4" s="167"/>
      <c r="G4" s="106" t="s">
        <v>1349</v>
      </c>
      <c r="I4" s="167"/>
    </row>
    <row r="5" spans="1:9">
      <c r="A5" s="167" t="s">
        <v>2363</v>
      </c>
      <c r="B5" s="167"/>
      <c r="C5" s="167"/>
      <c r="E5" s="167"/>
      <c r="G5" s="167" t="s">
        <v>2546</v>
      </c>
      <c r="I5" s="167"/>
    </row>
    <row r="6" spans="1:9">
      <c r="A6" s="167" t="s">
        <v>1775</v>
      </c>
      <c r="B6" s="167"/>
      <c r="C6" s="167"/>
      <c r="D6" s="167"/>
      <c r="E6" s="167"/>
      <c r="F6" s="167"/>
      <c r="G6" s="167"/>
      <c r="I6" s="167"/>
    </row>
    <row r="7" spans="1:9">
      <c r="A7" s="106" t="s">
        <v>1260</v>
      </c>
      <c r="B7" s="167"/>
      <c r="C7" s="167"/>
      <c r="D7" s="167"/>
      <c r="E7" s="167"/>
      <c r="F7" s="167"/>
      <c r="G7" s="167"/>
      <c r="H7" s="167"/>
      <c r="I7" s="167"/>
    </row>
    <row r="8" spans="1:9">
      <c r="A8" s="167"/>
      <c r="B8" s="167"/>
      <c r="C8" s="167"/>
      <c r="D8" s="167"/>
      <c r="E8" s="167"/>
      <c r="F8" s="167"/>
      <c r="G8" s="167"/>
      <c r="H8" s="167"/>
      <c r="I8" s="167"/>
    </row>
    <row r="9" spans="1:9">
      <c r="A9" s="1764" t="s">
        <v>933</v>
      </c>
      <c r="B9" s="1765"/>
      <c r="C9" s="1765"/>
      <c r="D9" s="1765"/>
      <c r="E9" s="1765"/>
      <c r="F9" s="1765"/>
      <c r="G9" s="1765"/>
      <c r="H9" s="1765"/>
      <c r="I9" s="1765"/>
    </row>
    <row r="10" spans="1:9">
      <c r="A10" s="1765"/>
      <c r="B10" s="1765"/>
      <c r="C10" s="1765"/>
      <c r="D10" s="1765"/>
      <c r="E10" s="1765"/>
      <c r="F10" s="1765"/>
      <c r="G10" s="1765"/>
      <c r="H10" s="1765"/>
      <c r="I10" s="1765"/>
    </row>
    <row r="11" spans="1:9" ht="12.6" thickBot="1">
      <c r="A11" s="244"/>
      <c r="B11" s="244"/>
      <c r="C11" s="244"/>
      <c r="D11" s="244"/>
      <c r="E11" s="252"/>
      <c r="F11" s="252"/>
      <c r="G11" s="252"/>
      <c r="H11" s="252"/>
      <c r="I11" s="252"/>
    </row>
    <row r="12" spans="1:9" s="722" customFormat="1">
      <c r="A12" s="719"/>
      <c r="B12" s="775">
        <v>-1</v>
      </c>
      <c r="C12" s="775">
        <v>-2</v>
      </c>
      <c r="D12" s="775">
        <v>-3</v>
      </c>
      <c r="E12" s="775">
        <v>-4</v>
      </c>
      <c r="F12" s="775">
        <v>-5</v>
      </c>
      <c r="G12" s="775">
        <v>-6</v>
      </c>
      <c r="H12" s="775">
        <v>-7</v>
      </c>
      <c r="I12" s="775">
        <v>-8</v>
      </c>
    </row>
    <row r="13" spans="1:9">
      <c r="A13" s="172" t="s">
        <v>52</v>
      </c>
      <c r="B13" s="503"/>
      <c r="C13" s="253" t="s">
        <v>1309</v>
      </c>
      <c r="D13" s="253" t="s">
        <v>834</v>
      </c>
      <c r="E13" s="276" t="s">
        <v>1417</v>
      </c>
      <c r="F13" s="275"/>
      <c r="G13" s="275" t="s">
        <v>51</v>
      </c>
      <c r="H13" s="275" t="s">
        <v>754</v>
      </c>
      <c r="I13" s="223" t="s">
        <v>754</v>
      </c>
    </row>
    <row r="14" spans="1:9">
      <c r="A14" s="1319" t="s">
        <v>707</v>
      </c>
      <c r="B14" s="1319" t="s">
        <v>708</v>
      </c>
      <c r="C14" s="1320" t="s">
        <v>1753</v>
      </c>
      <c r="D14" s="1320" t="s">
        <v>1754</v>
      </c>
      <c r="E14" s="1321" t="s">
        <v>1416</v>
      </c>
      <c r="F14" s="1321" t="s">
        <v>710</v>
      </c>
      <c r="G14" s="1321" t="s">
        <v>74</v>
      </c>
      <c r="H14" s="1321" t="s">
        <v>944</v>
      </c>
      <c r="I14" s="1209" t="s">
        <v>945</v>
      </c>
    </row>
    <row r="15" spans="1:9">
      <c r="A15" s="242"/>
      <c r="C15" s="166"/>
      <c r="D15" s="166"/>
      <c r="E15" s="226"/>
      <c r="F15" s="226"/>
      <c r="G15" s="226"/>
      <c r="H15" s="226"/>
      <c r="I15" s="226"/>
    </row>
    <row r="16" spans="1:9">
      <c r="A16" s="242">
        <v>1</v>
      </c>
      <c r="B16" s="167" t="s">
        <v>1213</v>
      </c>
      <c r="C16" s="166"/>
      <c r="D16" s="166"/>
      <c r="E16" s="242"/>
      <c r="F16" s="242"/>
      <c r="G16" s="242"/>
      <c r="H16" s="242"/>
      <c r="I16" s="242"/>
    </row>
    <row r="17" spans="1:9">
      <c r="A17" s="242">
        <v>2</v>
      </c>
      <c r="C17" s="166"/>
      <c r="D17" s="166"/>
    </row>
    <row r="18" spans="1:9">
      <c r="A18" s="242">
        <v>3</v>
      </c>
      <c r="B18" s="173" t="s">
        <v>2553</v>
      </c>
      <c r="C18" s="269"/>
      <c r="D18" s="269">
        <v>0</v>
      </c>
      <c r="E18" s="716">
        <v>0</v>
      </c>
      <c r="F18" s="716"/>
      <c r="G18" s="716">
        <v>0</v>
      </c>
      <c r="H18" s="178"/>
      <c r="I18" s="174"/>
    </row>
    <row r="19" spans="1:9">
      <c r="A19" s="242">
        <v>4</v>
      </c>
      <c r="C19" s="166"/>
      <c r="D19" s="166"/>
      <c r="E19" s="174"/>
      <c r="F19" s="174"/>
      <c r="G19" s="174"/>
      <c r="H19" s="174"/>
      <c r="I19" s="174"/>
    </row>
    <row r="20" spans="1:9">
      <c r="A20" s="242">
        <v>5</v>
      </c>
      <c r="B20" s="173" t="s">
        <v>2544</v>
      </c>
      <c r="C20" s="166"/>
      <c r="D20" s="166">
        <v>0</v>
      </c>
      <c r="E20" s="177">
        <v>0</v>
      </c>
      <c r="F20" s="177"/>
      <c r="G20" s="177">
        <v>0</v>
      </c>
      <c r="H20" s="174"/>
      <c r="I20" s="174"/>
    </row>
    <row r="21" spans="1:9">
      <c r="A21" s="242">
        <v>6</v>
      </c>
      <c r="C21" s="166"/>
      <c r="D21" s="166"/>
      <c r="E21" s="174"/>
      <c r="F21" s="174"/>
      <c r="G21" s="174"/>
      <c r="H21" s="174"/>
      <c r="I21" s="174"/>
    </row>
    <row r="22" spans="1:9">
      <c r="A22" s="242">
        <v>7</v>
      </c>
      <c r="B22" s="173" t="s">
        <v>515</v>
      </c>
      <c r="C22" s="166"/>
      <c r="D22" s="166">
        <v>0</v>
      </c>
      <c r="E22" s="177">
        <v>0</v>
      </c>
      <c r="F22" s="177"/>
      <c r="G22" s="177">
        <v>0</v>
      </c>
      <c r="H22" s="174"/>
      <c r="I22" s="174"/>
    </row>
    <row r="23" spans="1:9">
      <c r="A23" s="242">
        <v>8</v>
      </c>
      <c r="C23" s="166"/>
      <c r="D23" s="166"/>
      <c r="E23" s="177"/>
      <c r="F23" s="177"/>
      <c r="G23" s="177">
        <v>0</v>
      </c>
      <c r="H23" s="174"/>
      <c r="I23" s="174"/>
    </row>
    <row r="24" spans="1:9">
      <c r="A24" s="242">
        <v>9</v>
      </c>
      <c r="B24" s="173" t="s">
        <v>514</v>
      </c>
      <c r="C24" s="166"/>
      <c r="D24" s="166">
        <v>0</v>
      </c>
      <c r="E24" s="177">
        <v>0</v>
      </c>
      <c r="F24" s="177"/>
      <c r="G24" s="177">
        <v>0</v>
      </c>
      <c r="H24" s="174"/>
      <c r="I24" s="174"/>
    </row>
    <row r="25" spans="1:9">
      <c r="A25" s="242">
        <v>10</v>
      </c>
      <c r="C25" s="166"/>
      <c r="D25" s="166"/>
      <c r="E25" s="174"/>
      <c r="F25" s="174"/>
      <c r="G25" s="177">
        <v>0</v>
      </c>
      <c r="H25" s="174"/>
      <c r="I25" s="174"/>
    </row>
    <row r="26" spans="1:9">
      <c r="A26" s="242">
        <v>11</v>
      </c>
      <c r="B26" s="173" t="s">
        <v>1242</v>
      </c>
      <c r="C26" s="190"/>
      <c r="D26" s="190">
        <v>0</v>
      </c>
      <c r="E26" s="186">
        <v>0</v>
      </c>
      <c r="F26" s="186"/>
      <c r="G26" s="177">
        <v>0</v>
      </c>
      <c r="H26" s="183"/>
      <c r="I26" s="183"/>
    </row>
    <row r="27" spans="1:9">
      <c r="A27" s="242">
        <v>12</v>
      </c>
      <c r="C27" s="745"/>
      <c r="D27" s="745"/>
      <c r="E27" s="745"/>
      <c r="F27" s="745"/>
      <c r="G27" s="745"/>
      <c r="H27" s="745"/>
      <c r="I27" s="745"/>
    </row>
    <row r="28" spans="1:9" ht="12.6" thickBot="1">
      <c r="A28" s="242">
        <v>13</v>
      </c>
      <c r="B28" s="173" t="s">
        <v>1217</v>
      </c>
      <c r="C28" s="234"/>
      <c r="D28" s="234">
        <v>0</v>
      </c>
      <c r="E28" s="234">
        <v>0</v>
      </c>
      <c r="F28" s="234">
        <v>0</v>
      </c>
      <c r="G28" s="234">
        <v>0</v>
      </c>
      <c r="H28" s="746"/>
      <c r="I28" s="746"/>
    </row>
    <row r="29" spans="1:9" ht="12.6" thickTop="1">
      <c r="A29" s="242">
        <v>14</v>
      </c>
      <c r="C29" s="167"/>
      <c r="D29" s="167"/>
      <c r="E29" s="188"/>
      <c r="F29" s="188"/>
      <c r="G29" s="188"/>
      <c r="H29" s="188"/>
      <c r="I29" s="188"/>
    </row>
    <row r="30" spans="1:9">
      <c r="A30" s="242">
        <v>15</v>
      </c>
      <c r="C30" s="167"/>
      <c r="D30" s="499"/>
      <c r="E30" s="188"/>
      <c r="F30" s="188"/>
      <c r="G30" s="188"/>
      <c r="H30" s="188"/>
      <c r="I30" s="188"/>
    </row>
    <row r="31" spans="1:9">
      <c r="A31" s="242">
        <v>16</v>
      </c>
      <c r="B31" s="167" t="s">
        <v>1218</v>
      </c>
      <c r="C31" s="167"/>
      <c r="D31" s="499"/>
      <c r="E31" s="178"/>
      <c r="F31" s="178"/>
      <c r="G31" s="178"/>
      <c r="H31" s="178"/>
      <c r="I31" s="178"/>
    </row>
    <row r="32" spans="1:9">
      <c r="A32" s="242">
        <v>17</v>
      </c>
      <c r="C32" s="166"/>
      <c r="D32" s="166"/>
      <c r="E32" s="174"/>
      <c r="F32" s="174"/>
      <c r="G32" s="174"/>
      <c r="H32" s="174"/>
      <c r="I32" s="174"/>
    </row>
    <row r="33" spans="1:9">
      <c r="A33" s="242">
        <v>18</v>
      </c>
      <c r="B33" s="173" t="s">
        <v>2553</v>
      </c>
      <c r="C33" s="269"/>
      <c r="D33" s="166">
        <v>964.05</v>
      </c>
      <c r="E33" s="178">
        <v>877</v>
      </c>
      <c r="F33" s="178"/>
      <c r="G33" s="178">
        <v>877</v>
      </c>
      <c r="H33" s="178"/>
      <c r="I33" s="174"/>
    </row>
    <row r="34" spans="1:9">
      <c r="A34" s="242">
        <v>19</v>
      </c>
      <c r="C34" s="166"/>
      <c r="D34" s="166"/>
      <c r="E34" s="174"/>
      <c r="F34" s="174"/>
      <c r="G34" s="174"/>
      <c r="H34" s="174"/>
      <c r="I34" s="174"/>
    </row>
    <row r="35" spans="1:9">
      <c r="A35" s="242">
        <v>20</v>
      </c>
      <c r="B35" s="173" t="s">
        <v>2544</v>
      </c>
      <c r="C35" s="166"/>
      <c r="D35" s="166">
        <v>635632.91</v>
      </c>
      <c r="E35" s="177">
        <v>627919</v>
      </c>
      <c r="F35" s="177"/>
      <c r="G35" s="177">
        <v>627919</v>
      </c>
      <c r="H35" s="174"/>
      <c r="I35" s="174"/>
    </row>
    <row r="36" spans="1:9">
      <c r="A36" s="242">
        <v>21</v>
      </c>
      <c r="C36" s="166"/>
      <c r="D36" s="166"/>
      <c r="E36" s="174"/>
      <c r="F36" s="174"/>
      <c r="G36" s="174"/>
      <c r="H36" s="174"/>
      <c r="I36" s="174"/>
    </row>
    <row r="37" spans="1:9">
      <c r="A37" s="242">
        <v>22</v>
      </c>
      <c r="B37" s="173" t="s">
        <v>514</v>
      </c>
      <c r="C37" s="166"/>
      <c r="D37" s="166">
        <v>1010661.13</v>
      </c>
      <c r="E37" s="177">
        <v>993682</v>
      </c>
      <c r="F37" s="177"/>
      <c r="G37" s="177">
        <v>993682</v>
      </c>
      <c r="H37" s="715"/>
      <c r="I37" s="174"/>
    </row>
    <row r="38" spans="1:9">
      <c r="A38" s="242">
        <v>23</v>
      </c>
      <c r="C38" s="166"/>
      <c r="D38" s="166"/>
      <c r="E38" s="177"/>
      <c r="F38" s="177"/>
      <c r="G38" s="177"/>
      <c r="H38" s="174"/>
      <c r="I38" s="174"/>
    </row>
    <row r="39" spans="1:9">
      <c r="A39" s="242">
        <v>24</v>
      </c>
      <c r="B39" s="173" t="s">
        <v>1242</v>
      </c>
      <c r="C39" s="166"/>
      <c r="D39" s="166">
        <v>13359.04</v>
      </c>
      <c r="E39" s="177">
        <v>13036</v>
      </c>
      <c r="F39" s="177"/>
      <c r="G39" s="177">
        <v>13036</v>
      </c>
      <c r="H39" s="174"/>
      <c r="I39" s="174"/>
    </row>
    <row r="40" spans="1:9">
      <c r="A40" s="242">
        <v>25</v>
      </c>
      <c r="C40" s="222"/>
      <c r="D40" s="222"/>
      <c r="E40" s="232"/>
      <c r="F40" s="232"/>
      <c r="G40" s="232"/>
      <c r="H40" s="232" t="s">
        <v>543</v>
      </c>
      <c r="I40" s="232" t="s">
        <v>543</v>
      </c>
    </row>
    <row r="41" spans="1:9">
      <c r="A41" s="242">
        <v>26</v>
      </c>
      <c r="C41" s="745"/>
      <c r="D41" s="745"/>
      <c r="E41" s="745"/>
      <c r="F41" s="745"/>
      <c r="G41" s="745"/>
      <c r="H41" s="747"/>
      <c r="I41" s="747"/>
    </row>
    <row r="42" spans="1:9" ht="12.6" thickBot="1">
      <c r="A42" s="242">
        <v>27</v>
      </c>
      <c r="B42" s="173" t="s">
        <v>1217</v>
      </c>
      <c r="C42" s="234"/>
      <c r="D42" s="234">
        <v>1660617.1300000001</v>
      </c>
      <c r="E42" s="234">
        <v>1635514</v>
      </c>
      <c r="F42" s="234">
        <v>0</v>
      </c>
      <c r="G42" s="234">
        <v>1635514</v>
      </c>
      <c r="H42" s="746"/>
      <c r="I42" s="746"/>
    </row>
    <row r="43" spans="1:9" ht="12.6" thickTop="1">
      <c r="A43" s="242"/>
      <c r="C43" s="167"/>
      <c r="D43" s="167"/>
      <c r="E43" s="188"/>
      <c r="F43" s="188"/>
      <c r="G43" s="188"/>
      <c r="H43" s="188"/>
      <c r="I43" s="188"/>
    </row>
    <row r="44" spans="1:9">
      <c r="A44" s="242"/>
      <c r="B44" s="167"/>
      <c r="C44" s="167"/>
      <c r="D44" s="167"/>
    </row>
    <row r="45" spans="1:9">
      <c r="A45" s="242"/>
      <c r="B45" s="167"/>
      <c r="C45" s="167"/>
      <c r="D45" s="167"/>
    </row>
    <row r="46" spans="1:9">
      <c r="A46" s="242"/>
      <c r="B46" s="167"/>
      <c r="C46" s="167"/>
      <c r="D46" s="167"/>
    </row>
    <row r="47" spans="1:9">
      <c r="A47" s="242"/>
    </row>
    <row r="48" spans="1:9">
      <c r="B48" s="173" t="s">
        <v>788</v>
      </c>
    </row>
    <row r="68" spans="1:1">
      <c r="A68" s="167"/>
    </row>
    <row r="85" spans="1:1">
      <c r="A85" s="247"/>
    </row>
    <row r="86" spans="1:1">
      <c r="A86" s="247"/>
    </row>
    <row r="87" spans="1:1">
      <c r="A87" s="247"/>
    </row>
    <row r="88" spans="1:1">
      <c r="A88" s="247"/>
    </row>
    <row r="89" spans="1:1">
      <c r="A89" s="247"/>
    </row>
    <row r="90" spans="1:1">
      <c r="A90" s="247"/>
    </row>
    <row r="91" spans="1:1">
      <c r="A91" s="247"/>
    </row>
    <row r="92" spans="1:1">
      <c r="A92" s="247"/>
    </row>
    <row r="93" spans="1:1">
      <c r="A93" s="247"/>
    </row>
    <row r="94" spans="1:1">
      <c r="A94" s="247"/>
    </row>
    <row r="95" spans="1:1">
      <c r="A95" s="247"/>
    </row>
    <row r="96" spans="1:1">
      <c r="A96" s="247"/>
    </row>
    <row r="97" spans="1:1">
      <c r="A97" s="247"/>
    </row>
    <row r="98" spans="1:1">
      <c r="A98" s="247"/>
    </row>
    <row r="99" spans="1:1">
      <c r="A99" s="247"/>
    </row>
    <row r="100" spans="1:1">
      <c r="A100" s="247"/>
    </row>
    <row r="101" spans="1:1">
      <c r="A101" s="247"/>
    </row>
    <row r="102" spans="1:1">
      <c r="A102" s="247"/>
    </row>
    <row r="103" spans="1:1">
      <c r="A103" s="247"/>
    </row>
    <row r="104" spans="1:1">
      <c r="A104" s="247"/>
    </row>
    <row r="105" spans="1:1">
      <c r="A105" s="247"/>
    </row>
    <row r="106" spans="1:1">
      <c r="A106" s="247"/>
    </row>
    <row r="107" spans="1:1">
      <c r="A107" s="247"/>
    </row>
    <row r="108" spans="1:1">
      <c r="A108" s="247"/>
    </row>
    <row r="109" spans="1:1">
      <c r="A109" s="247"/>
    </row>
    <row r="110" spans="1:1">
      <c r="A110" s="247"/>
    </row>
    <row r="111" spans="1:1">
      <c r="A111" s="247"/>
    </row>
    <row r="112" spans="1:1">
      <c r="A112" s="247"/>
    </row>
    <row r="113" spans="1:1">
      <c r="A113" s="247"/>
    </row>
    <row r="114" spans="1:1">
      <c r="A114" s="247"/>
    </row>
    <row r="115" spans="1:1">
      <c r="A115" s="247"/>
    </row>
    <row r="116" spans="1:1">
      <c r="A116" s="247"/>
    </row>
    <row r="117" spans="1:1">
      <c r="A117" s="247"/>
    </row>
    <row r="118" spans="1:1">
      <c r="A118" s="247"/>
    </row>
    <row r="119" spans="1:1">
      <c r="A119" s="247"/>
    </row>
    <row r="120" spans="1:1">
      <c r="A120" s="247"/>
    </row>
    <row r="121" spans="1:1">
      <c r="A121" s="247"/>
    </row>
    <row r="122" spans="1:1">
      <c r="A122" s="247"/>
    </row>
    <row r="123" spans="1:1">
      <c r="A123" s="247"/>
    </row>
    <row r="124" spans="1:1">
      <c r="A124" s="247"/>
    </row>
    <row r="125" spans="1:1">
      <c r="A125" s="247"/>
    </row>
    <row r="126" spans="1:1">
      <c r="A126" s="247"/>
    </row>
    <row r="127" spans="1:1">
      <c r="A127" s="247"/>
    </row>
    <row r="128" spans="1:1">
      <c r="A128" s="247"/>
    </row>
    <row r="129" spans="1:1">
      <c r="A129" s="247"/>
    </row>
    <row r="130" spans="1:1">
      <c r="A130" s="247"/>
    </row>
    <row r="131" spans="1:1">
      <c r="A131" s="247"/>
    </row>
    <row r="132" spans="1:1">
      <c r="A132" s="247"/>
    </row>
    <row r="133" spans="1:1">
      <c r="A133" s="247"/>
    </row>
    <row r="134" spans="1:1">
      <c r="A134" s="247"/>
    </row>
    <row r="135" spans="1:1">
      <c r="A135" s="247"/>
    </row>
    <row r="136" spans="1:1">
      <c r="A136" s="247"/>
    </row>
    <row r="137" spans="1:1">
      <c r="A137" s="247"/>
    </row>
    <row r="138" spans="1:1">
      <c r="A138" s="247"/>
    </row>
    <row r="139" spans="1:1">
      <c r="A139" s="247"/>
    </row>
  </sheetData>
  <mergeCells count="1">
    <mergeCell ref="A9:I10"/>
  </mergeCells>
  <phoneticPr fontId="28" type="noConversion"/>
  <pageMargins left="0.75" right="0.5" top="0.5" bottom="0.5" header="0.25" footer="0.25"/>
  <pageSetup scale="78" orientation="portrait" r:id="rId1"/>
  <headerFooter alignWithMargins="0"/>
</worksheet>
</file>

<file path=xl/worksheets/sheet17.xml><?xml version="1.0" encoding="utf-8"?>
<worksheet xmlns="http://schemas.openxmlformats.org/spreadsheetml/2006/main" xmlns:r="http://schemas.openxmlformats.org/officeDocument/2006/relationships">
  <sheetPr transitionEvaluation="1" transitionEntry="1" codeName="Sheet62">
    <pageSetUpPr fitToPage="1"/>
  </sheetPr>
  <dimension ref="A1:P328"/>
  <sheetViews>
    <sheetView view="pageBreakPreview" zoomScale="60" workbookViewId="0"/>
  </sheetViews>
  <sheetFormatPr defaultColWidth="10.88671875" defaultRowHeight="12"/>
  <cols>
    <col min="1" max="1" width="4.88671875" style="173" customWidth="1"/>
    <col min="2" max="2" width="24.5546875" style="173" customWidth="1"/>
    <col min="3" max="16" width="10.6640625" style="173" customWidth="1"/>
    <col min="17" max="18" width="9.6640625" style="173" customWidth="1"/>
    <col min="19" max="16384" width="10.88671875" style="173"/>
  </cols>
  <sheetData>
    <row r="1" spans="1:16">
      <c r="A1" s="167" t="s">
        <v>931</v>
      </c>
      <c r="B1" s="167"/>
      <c r="C1" s="167"/>
      <c r="E1" s="167"/>
      <c r="G1" s="167"/>
      <c r="H1" s="167"/>
      <c r="I1" s="167"/>
      <c r="J1" s="167"/>
      <c r="K1" s="167"/>
      <c r="L1" s="167"/>
      <c r="M1" s="243" t="s">
        <v>1171</v>
      </c>
      <c r="N1" s="167"/>
    </row>
    <row r="2" spans="1:16">
      <c r="A2" s="167" t="s">
        <v>932</v>
      </c>
      <c r="B2" s="167"/>
      <c r="C2" s="167"/>
      <c r="E2" s="167"/>
      <c r="G2" s="167"/>
      <c r="H2" s="167"/>
      <c r="I2" s="167"/>
      <c r="J2" s="167"/>
      <c r="K2" s="167"/>
      <c r="L2" s="167"/>
      <c r="M2" s="243"/>
      <c r="N2" s="167"/>
    </row>
    <row r="3" spans="1:16">
      <c r="A3" s="167"/>
      <c r="B3" s="167"/>
      <c r="C3" s="167"/>
      <c r="E3" s="167"/>
      <c r="G3" s="167"/>
      <c r="H3" s="167"/>
      <c r="I3" s="167"/>
      <c r="J3" s="167"/>
      <c r="K3" s="167"/>
      <c r="L3" s="167"/>
      <c r="M3" s="743" t="s">
        <v>456</v>
      </c>
      <c r="N3" s="167"/>
    </row>
    <row r="4" spans="1:16">
      <c r="A4" s="167" t="s">
        <v>2364</v>
      </c>
      <c r="B4" s="167"/>
      <c r="C4" s="167"/>
      <c r="E4" s="167"/>
      <c r="G4" s="167"/>
      <c r="H4" s="167"/>
      <c r="I4" s="167"/>
      <c r="J4" s="167"/>
      <c r="K4" s="167"/>
      <c r="L4" s="167"/>
      <c r="M4" s="106" t="s">
        <v>1397</v>
      </c>
      <c r="N4" s="167"/>
    </row>
    <row r="5" spans="1:16">
      <c r="A5" s="167" t="s">
        <v>2363</v>
      </c>
      <c r="B5" s="167"/>
      <c r="C5" s="167"/>
      <c r="E5" s="167"/>
      <c r="G5" s="167"/>
      <c r="H5" s="167"/>
      <c r="I5" s="167"/>
      <c r="J5" s="167"/>
      <c r="K5" s="167"/>
      <c r="L5" s="167"/>
      <c r="M5" s="167" t="s">
        <v>2546</v>
      </c>
      <c r="N5" s="167"/>
    </row>
    <row r="6" spans="1:16">
      <c r="A6" s="167" t="s">
        <v>1775</v>
      </c>
      <c r="B6" s="167"/>
      <c r="C6" s="167"/>
      <c r="D6" s="167"/>
      <c r="E6" s="167"/>
      <c r="F6" s="167"/>
      <c r="G6" s="167"/>
      <c r="H6" s="167"/>
      <c r="I6" s="167"/>
      <c r="J6" s="167"/>
      <c r="K6" s="167"/>
      <c r="L6" s="167"/>
      <c r="M6" s="167"/>
      <c r="N6" s="167"/>
      <c r="O6" s="167"/>
    </row>
    <row r="7" spans="1:16">
      <c r="A7" s="106" t="s">
        <v>1260</v>
      </c>
      <c r="B7" s="167"/>
      <c r="C7" s="167"/>
      <c r="D7" s="167"/>
      <c r="E7" s="167"/>
      <c r="F7" s="167"/>
      <c r="G7" s="167"/>
      <c r="H7" s="167"/>
      <c r="I7" s="167"/>
      <c r="J7" s="167"/>
      <c r="K7" s="167"/>
      <c r="L7" s="167"/>
      <c r="M7" s="167"/>
      <c r="N7" s="167"/>
      <c r="O7" s="167"/>
      <c r="P7" s="167"/>
    </row>
    <row r="8" spans="1:16">
      <c r="A8" s="167"/>
      <c r="B8" s="167"/>
      <c r="C8" s="167"/>
      <c r="D8" s="167"/>
      <c r="E8" s="167"/>
      <c r="F8" s="167"/>
      <c r="G8" s="167"/>
      <c r="H8" s="167"/>
      <c r="I8" s="167"/>
      <c r="J8" s="167"/>
      <c r="K8" s="167"/>
      <c r="L8" s="167"/>
      <c r="M8" s="167"/>
      <c r="N8" s="167"/>
      <c r="O8" s="167"/>
      <c r="P8" s="167"/>
    </row>
    <row r="9" spans="1:16">
      <c r="A9" s="1766" t="s">
        <v>933</v>
      </c>
      <c r="B9" s="1767"/>
      <c r="C9" s="1767"/>
      <c r="D9" s="1767"/>
      <c r="E9" s="1767"/>
      <c r="F9" s="1767"/>
      <c r="G9" s="1767"/>
      <c r="H9" s="1767"/>
      <c r="I9" s="1767"/>
      <c r="J9" s="1767"/>
      <c r="K9" s="1767"/>
      <c r="L9" s="1767"/>
      <c r="M9" s="1767"/>
      <c r="N9" s="1767"/>
      <c r="O9" s="1767"/>
      <c r="P9" s="1767"/>
    </row>
    <row r="10" spans="1:16">
      <c r="A10" s="1767"/>
      <c r="B10" s="1767"/>
      <c r="C10" s="1767"/>
      <c r="D10" s="1767"/>
      <c r="E10" s="1767"/>
      <c r="F10" s="1767"/>
      <c r="G10" s="1767"/>
      <c r="H10" s="1767"/>
      <c r="I10" s="1767"/>
      <c r="J10" s="1767"/>
      <c r="K10" s="1767"/>
      <c r="L10" s="1767"/>
      <c r="M10" s="1767"/>
      <c r="N10" s="1767"/>
      <c r="O10" s="1767"/>
      <c r="P10" s="1767"/>
    </row>
    <row r="11" spans="1:16" ht="12.6" thickBot="1">
      <c r="A11" s="244"/>
      <c r="B11" s="244"/>
      <c r="C11" s="244"/>
      <c r="D11" s="244"/>
      <c r="E11" s="244"/>
      <c r="F11" s="244"/>
      <c r="G11" s="244"/>
      <c r="H11" s="244"/>
      <c r="I11" s="244"/>
      <c r="J11" s="244"/>
      <c r="K11" s="244"/>
      <c r="L11" s="244"/>
      <c r="M11" s="244"/>
      <c r="N11" s="244"/>
      <c r="O11" s="244"/>
      <c r="P11" s="252"/>
    </row>
    <row r="12" spans="1:16" s="722" customFormat="1">
      <c r="A12" s="719"/>
      <c r="B12" s="720" t="s">
        <v>882</v>
      </c>
      <c r="C12" s="720">
        <v>-2</v>
      </c>
      <c r="D12" s="721">
        <v>-3</v>
      </c>
      <c r="E12" s="721">
        <v>-4</v>
      </c>
      <c r="F12" s="721">
        <v>-5</v>
      </c>
      <c r="G12" s="721">
        <v>-6</v>
      </c>
      <c r="H12" s="721">
        <v>-7</v>
      </c>
      <c r="I12" s="721">
        <v>-8</v>
      </c>
      <c r="J12" s="721">
        <v>-9</v>
      </c>
      <c r="K12" s="721">
        <v>-10</v>
      </c>
      <c r="L12" s="721">
        <v>-11</v>
      </c>
      <c r="M12" s="721">
        <v>-12</v>
      </c>
      <c r="N12" s="721">
        <v>-13</v>
      </c>
      <c r="O12" s="721">
        <v>-14</v>
      </c>
      <c r="P12" s="721">
        <v>-15</v>
      </c>
    </row>
    <row r="13" spans="1:16" s="722" customFormat="1">
      <c r="A13" s="748" t="s">
        <v>52</v>
      </c>
      <c r="B13" s="720"/>
      <c r="C13" s="720"/>
      <c r="D13" s="721"/>
      <c r="E13" s="721"/>
      <c r="F13" s="721"/>
      <c r="G13" s="721"/>
      <c r="H13" s="721"/>
      <c r="I13" s="721"/>
      <c r="J13" s="721"/>
      <c r="K13" s="721"/>
      <c r="L13" s="721"/>
      <c r="M13" s="721"/>
      <c r="N13" s="721"/>
      <c r="O13" s="721"/>
      <c r="P13" s="721"/>
    </row>
    <row r="14" spans="1:16" ht="12" customHeight="1">
      <c r="A14" s="709" t="s">
        <v>707</v>
      </c>
      <c r="B14" s="490" t="s">
        <v>708</v>
      </c>
      <c r="C14" s="169" t="s">
        <v>1755</v>
      </c>
      <c r="D14" s="169">
        <v>42014</v>
      </c>
      <c r="E14" s="170">
        <v>42036</v>
      </c>
      <c r="F14" s="170">
        <v>42064</v>
      </c>
      <c r="G14" s="170">
        <v>42095</v>
      </c>
      <c r="H14" s="170">
        <v>42125</v>
      </c>
      <c r="I14" s="170">
        <v>42156</v>
      </c>
      <c r="J14" s="170">
        <v>42186</v>
      </c>
      <c r="K14" s="170">
        <v>42217</v>
      </c>
      <c r="L14" s="170">
        <v>42248</v>
      </c>
      <c r="M14" s="170">
        <v>42278</v>
      </c>
      <c r="N14" s="170">
        <v>42309</v>
      </c>
      <c r="O14" s="170">
        <v>42339</v>
      </c>
      <c r="P14" s="171" t="s">
        <v>43</v>
      </c>
    </row>
    <row r="15" spans="1:16">
      <c r="A15" s="242"/>
      <c r="P15" s="226"/>
    </row>
    <row r="16" spans="1:16">
      <c r="A16" s="242">
        <v>1</v>
      </c>
      <c r="B16" s="167" t="s">
        <v>1213</v>
      </c>
      <c r="C16" s="167"/>
      <c r="P16" s="242"/>
    </row>
    <row r="17" spans="1:16">
      <c r="A17" s="242">
        <v>2</v>
      </c>
      <c r="C17" s="167"/>
      <c r="D17" s="166"/>
      <c r="E17" s="166"/>
      <c r="F17" s="166"/>
      <c r="G17" s="166"/>
      <c r="H17" s="166"/>
      <c r="I17" s="166"/>
      <c r="J17" s="166"/>
      <c r="K17" s="166"/>
      <c r="L17" s="166"/>
      <c r="M17" s="166"/>
      <c r="N17" s="166"/>
      <c r="O17" s="166"/>
    </row>
    <row r="18" spans="1:16">
      <c r="A18" s="242">
        <v>3</v>
      </c>
      <c r="B18" s="173" t="s">
        <v>2553</v>
      </c>
      <c r="C18" s="269">
        <v>0</v>
      </c>
      <c r="D18" s="269">
        <v>0</v>
      </c>
      <c r="E18" s="269">
        <v>0</v>
      </c>
      <c r="F18" s="269">
        <v>0</v>
      </c>
      <c r="G18" s="269">
        <v>0</v>
      </c>
      <c r="H18" s="269">
        <v>0</v>
      </c>
      <c r="I18" s="269">
        <v>0</v>
      </c>
      <c r="J18" s="269">
        <v>0</v>
      </c>
      <c r="K18" s="269">
        <v>0</v>
      </c>
      <c r="L18" s="269">
        <v>0</v>
      </c>
      <c r="M18" s="269">
        <v>0</v>
      </c>
      <c r="N18" s="269">
        <v>0</v>
      </c>
      <c r="O18" s="269">
        <v>0</v>
      </c>
      <c r="P18" s="269">
        <v>0</v>
      </c>
    </row>
    <row r="19" spans="1:16">
      <c r="A19" s="242">
        <v>4</v>
      </c>
      <c r="C19" s="167"/>
      <c r="D19" s="166"/>
      <c r="E19" s="166"/>
      <c r="F19" s="166"/>
      <c r="G19" s="166"/>
      <c r="H19" s="166"/>
      <c r="I19" s="166"/>
      <c r="J19" s="166"/>
      <c r="K19" s="166"/>
      <c r="L19" s="166"/>
      <c r="M19" s="166"/>
      <c r="N19" s="166"/>
      <c r="O19" s="166"/>
      <c r="P19" s="174"/>
    </row>
    <row r="20" spans="1:16">
      <c r="A20" s="242">
        <v>5</v>
      </c>
      <c r="B20" s="173" t="s">
        <v>2544</v>
      </c>
      <c r="C20" s="166">
        <v>0</v>
      </c>
      <c r="D20" s="166">
        <v>0</v>
      </c>
      <c r="E20" s="166">
        <v>0</v>
      </c>
      <c r="F20" s="166">
        <v>0</v>
      </c>
      <c r="G20" s="166">
        <v>0</v>
      </c>
      <c r="H20" s="166">
        <v>0</v>
      </c>
      <c r="I20" s="166">
        <v>0</v>
      </c>
      <c r="J20" s="166">
        <v>0</v>
      </c>
      <c r="K20" s="166">
        <v>0</v>
      </c>
      <c r="L20" s="166">
        <v>0</v>
      </c>
      <c r="M20" s="166">
        <v>0</v>
      </c>
      <c r="N20" s="166">
        <v>0</v>
      </c>
      <c r="O20" s="166">
        <v>0</v>
      </c>
      <c r="P20" s="166">
        <v>0</v>
      </c>
    </row>
    <row r="21" spans="1:16">
      <c r="A21" s="242">
        <v>6</v>
      </c>
      <c r="D21" s="166"/>
      <c r="E21" s="166"/>
      <c r="F21" s="166"/>
      <c r="G21" s="166"/>
      <c r="H21" s="166"/>
      <c r="I21" s="166"/>
      <c r="J21" s="166"/>
      <c r="K21" s="166"/>
      <c r="L21" s="166"/>
      <c r="M21" s="166"/>
      <c r="N21" s="166"/>
      <c r="O21" s="166"/>
      <c r="P21" s="174"/>
    </row>
    <row r="22" spans="1:16">
      <c r="A22" s="242">
        <v>7</v>
      </c>
      <c r="B22" s="173" t="s">
        <v>515</v>
      </c>
      <c r="C22" s="166">
        <v>0</v>
      </c>
      <c r="D22" s="166">
        <v>0</v>
      </c>
      <c r="E22" s="166">
        <v>0</v>
      </c>
      <c r="F22" s="166">
        <v>0</v>
      </c>
      <c r="G22" s="166">
        <v>0</v>
      </c>
      <c r="H22" s="166">
        <v>0</v>
      </c>
      <c r="I22" s="166">
        <v>0</v>
      </c>
      <c r="J22" s="166">
        <v>0</v>
      </c>
      <c r="K22" s="166">
        <v>0</v>
      </c>
      <c r="L22" s="166">
        <v>0</v>
      </c>
      <c r="M22" s="166">
        <v>0</v>
      </c>
      <c r="N22" s="166">
        <v>0</v>
      </c>
      <c r="O22" s="166">
        <v>0</v>
      </c>
      <c r="P22" s="166">
        <v>0</v>
      </c>
    </row>
    <row r="23" spans="1:16">
      <c r="A23" s="242">
        <v>8</v>
      </c>
      <c r="P23" s="174"/>
    </row>
    <row r="24" spans="1:16">
      <c r="A24" s="242">
        <v>9</v>
      </c>
      <c r="B24" s="173" t="s">
        <v>514</v>
      </c>
      <c r="C24" s="166">
        <v>0</v>
      </c>
      <c r="D24" s="166">
        <v>0</v>
      </c>
      <c r="E24" s="166">
        <v>0</v>
      </c>
      <c r="F24" s="166">
        <v>0</v>
      </c>
      <c r="G24" s="166">
        <v>0</v>
      </c>
      <c r="H24" s="166">
        <v>0</v>
      </c>
      <c r="I24" s="166">
        <v>0</v>
      </c>
      <c r="J24" s="166">
        <v>0</v>
      </c>
      <c r="K24" s="166">
        <v>0</v>
      </c>
      <c r="L24" s="166">
        <v>0</v>
      </c>
      <c r="M24" s="166">
        <v>0</v>
      </c>
      <c r="N24" s="166">
        <v>0</v>
      </c>
      <c r="O24" s="166">
        <v>0</v>
      </c>
      <c r="P24" s="166">
        <v>0</v>
      </c>
    </row>
    <row r="25" spans="1:16">
      <c r="A25" s="242">
        <v>10</v>
      </c>
      <c r="P25" s="174"/>
    </row>
    <row r="26" spans="1:16">
      <c r="A26" s="242">
        <v>11</v>
      </c>
      <c r="B26" s="173" t="s">
        <v>1242</v>
      </c>
      <c r="C26" s="166">
        <v>0</v>
      </c>
      <c r="D26" s="166">
        <v>0</v>
      </c>
      <c r="E26" s="166">
        <v>0</v>
      </c>
      <c r="F26" s="166">
        <v>0</v>
      </c>
      <c r="G26" s="166">
        <v>0</v>
      </c>
      <c r="H26" s="166">
        <v>0</v>
      </c>
      <c r="I26" s="166">
        <v>0</v>
      </c>
      <c r="J26" s="166">
        <v>0</v>
      </c>
      <c r="K26" s="166">
        <v>0</v>
      </c>
      <c r="L26" s="166">
        <v>0</v>
      </c>
      <c r="M26" s="166">
        <v>0</v>
      </c>
      <c r="N26" s="166">
        <v>0</v>
      </c>
      <c r="O26" s="166">
        <v>0</v>
      </c>
      <c r="P26" s="166">
        <v>0</v>
      </c>
    </row>
    <row r="27" spans="1:16">
      <c r="A27" s="242">
        <v>12</v>
      </c>
      <c r="C27" s="174"/>
      <c r="D27" s="174"/>
      <c r="E27" s="174"/>
      <c r="F27" s="174"/>
      <c r="G27" s="174"/>
      <c r="H27" s="174"/>
      <c r="I27" s="174"/>
      <c r="J27" s="174"/>
      <c r="K27" s="174"/>
      <c r="L27" s="174"/>
      <c r="M27" s="174"/>
      <c r="N27" s="174"/>
      <c r="O27" s="174"/>
      <c r="P27" s="188"/>
    </row>
    <row r="28" spans="1:16" ht="12.6" thickBot="1">
      <c r="A28" s="242">
        <v>13</v>
      </c>
      <c r="B28" s="173" t="s">
        <v>1217</v>
      </c>
      <c r="C28" s="234">
        <v>0</v>
      </c>
      <c r="D28" s="234">
        <v>0</v>
      </c>
      <c r="E28" s="234">
        <v>0</v>
      </c>
      <c r="F28" s="234">
        <v>0</v>
      </c>
      <c r="G28" s="234">
        <v>0</v>
      </c>
      <c r="H28" s="234">
        <v>0</v>
      </c>
      <c r="I28" s="234">
        <v>0</v>
      </c>
      <c r="J28" s="234">
        <v>0</v>
      </c>
      <c r="K28" s="234">
        <v>0</v>
      </c>
      <c r="L28" s="234">
        <v>0</v>
      </c>
      <c r="M28" s="234">
        <v>0</v>
      </c>
      <c r="N28" s="234">
        <v>0</v>
      </c>
      <c r="O28" s="234">
        <v>0</v>
      </c>
      <c r="P28" s="234">
        <v>0</v>
      </c>
    </row>
    <row r="29" spans="1:16" ht="12.6" thickTop="1">
      <c r="A29" s="242">
        <v>14</v>
      </c>
      <c r="C29" s="167"/>
      <c r="D29" s="167"/>
      <c r="E29" s="167"/>
      <c r="F29" s="167"/>
      <c r="G29" s="167"/>
      <c r="H29" s="167"/>
      <c r="I29" s="167"/>
      <c r="J29" s="167"/>
      <c r="K29" s="167"/>
      <c r="L29" s="167"/>
      <c r="M29" s="167"/>
      <c r="N29" s="167"/>
      <c r="O29" s="167"/>
      <c r="P29" s="188"/>
    </row>
    <row r="30" spans="1:16">
      <c r="A30" s="242">
        <v>15</v>
      </c>
      <c r="C30" s="167"/>
      <c r="D30" s="167"/>
      <c r="E30" s="167"/>
      <c r="F30" s="167"/>
      <c r="G30" s="167"/>
      <c r="H30" s="167"/>
      <c r="I30" s="167"/>
      <c r="J30" s="167"/>
      <c r="K30" s="167"/>
      <c r="L30" s="167"/>
      <c r="M30" s="167"/>
      <c r="N30" s="167"/>
      <c r="O30" s="167"/>
      <c r="P30" s="188"/>
    </row>
    <row r="31" spans="1:16">
      <c r="A31" s="242">
        <v>16</v>
      </c>
      <c r="B31" s="167" t="s">
        <v>1218</v>
      </c>
      <c r="C31" s="166"/>
      <c r="D31" s="166"/>
      <c r="E31" s="166"/>
      <c r="F31" s="166"/>
      <c r="G31" s="166"/>
      <c r="H31" s="166"/>
      <c r="I31" s="166"/>
      <c r="J31" s="166"/>
      <c r="K31" s="166"/>
      <c r="L31" s="166"/>
      <c r="M31" s="166"/>
      <c r="N31" s="166"/>
      <c r="O31" s="166"/>
      <c r="P31" s="178"/>
    </row>
    <row r="32" spans="1:16">
      <c r="A32" s="242">
        <v>17</v>
      </c>
      <c r="C32" s="166"/>
      <c r="D32" s="166"/>
      <c r="E32" s="166"/>
      <c r="F32" s="166"/>
      <c r="G32" s="166"/>
      <c r="H32" s="166"/>
      <c r="I32" s="166"/>
      <c r="J32" s="166"/>
      <c r="K32" s="166"/>
      <c r="L32" s="166"/>
      <c r="M32" s="166"/>
      <c r="N32" s="166"/>
      <c r="O32" s="166"/>
      <c r="P32" s="174"/>
    </row>
    <row r="33" spans="1:16">
      <c r="A33" s="242">
        <v>18</v>
      </c>
      <c r="B33" s="173" t="s">
        <v>2553</v>
      </c>
      <c r="C33" s="269">
        <v>790.53</v>
      </c>
      <c r="D33" s="269">
        <v>804.8</v>
      </c>
      <c r="E33" s="269">
        <v>819.07</v>
      </c>
      <c r="F33" s="269">
        <v>833.34</v>
      </c>
      <c r="G33" s="269">
        <v>847.61</v>
      </c>
      <c r="H33" s="269">
        <v>861.88</v>
      </c>
      <c r="I33" s="269">
        <v>876.15</v>
      </c>
      <c r="J33" s="269">
        <v>890.42</v>
      </c>
      <c r="K33" s="269">
        <v>904.69</v>
      </c>
      <c r="L33" s="269">
        <v>919.53</v>
      </c>
      <c r="M33" s="269">
        <v>934.37</v>
      </c>
      <c r="N33" s="269">
        <v>949.21</v>
      </c>
      <c r="O33" s="269">
        <v>964.05</v>
      </c>
      <c r="P33" s="166">
        <v>877</v>
      </c>
    </row>
    <row r="34" spans="1:16">
      <c r="A34" s="242">
        <v>19</v>
      </c>
      <c r="C34" s="166"/>
      <c r="D34" s="166"/>
      <c r="E34" s="166"/>
      <c r="F34" s="166"/>
      <c r="G34" s="166"/>
      <c r="H34" s="166"/>
      <c r="I34" s="166"/>
      <c r="J34" s="166"/>
      <c r="K34" s="166"/>
      <c r="L34" s="166"/>
      <c r="M34" s="166"/>
      <c r="N34" s="166"/>
      <c r="O34" s="166"/>
      <c r="P34" s="174"/>
    </row>
    <row r="35" spans="1:16">
      <c r="A35" s="242">
        <v>20</v>
      </c>
      <c r="B35" s="173" t="s">
        <v>2544</v>
      </c>
      <c r="C35" s="166">
        <v>620205.47000000009</v>
      </c>
      <c r="D35" s="166">
        <v>621491.09</v>
      </c>
      <c r="E35" s="166">
        <v>622776.71000000008</v>
      </c>
      <c r="F35" s="166">
        <v>624062.32999999996</v>
      </c>
      <c r="G35" s="166">
        <v>625347.95000000007</v>
      </c>
      <c r="H35" s="166">
        <v>626633.57000000007</v>
      </c>
      <c r="I35" s="166">
        <v>627919.18999999994</v>
      </c>
      <c r="J35" s="166">
        <v>629204.81000000006</v>
      </c>
      <c r="K35" s="166">
        <v>630490.42999999993</v>
      </c>
      <c r="L35" s="166">
        <v>631776.05000000005</v>
      </c>
      <c r="M35" s="166">
        <v>633061.67000000004</v>
      </c>
      <c r="N35" s="166">
        <v>634347.29</v>
      </c>
      <c r="O35" s="166">
        <v>635632.91</v>
      </c>
      <c r="P35" s="166">
        <v>627919</v>
      </c>
    </row>
    <row r="36" spans="1:16">
      <c r="A36" s="242">
        <v>21</v>
      </c>
      <c r="C36" s="166"/>
      <c r="D36" s="166"/>
      <c r="E36" s="166"/>
      <c r="F36" s="166"/>
      <c r="G36" s="166"/>
      <c r="H36" s="166"/>
      <c r="I36" s="166"/>
      <c r="J36" s="166"/>
      <c r="K36" s="166"/>
      <c r="L36" s="166"/>
      <c r="M36" s="166"/>
      <c r="N36" s="166"/>
      <c r="O36" s="166"/>
      <c r="P36" s="174"/>
    </row>
    <row r="37" spans="1:16">
      <c r="A37" s="242">
        <v>22</v>
      </c>
      <c r="B37" s="173" t="s">
        <v>514</v>
      </c>
      <c r="C37" s="166">
        <v>976702.57000000007</v>
      </c>
      <c r="D37" s="166">
        <v>979532.45</v>
      </c>
      <c r="E37" s="166">
        <v>982362.33000000007</v>
      </c>
      <c r="F37" s="166">
        <v>985192.21</v>
      </c>
      <c r="G37" s="166">
        <v>988022.09</v>
      </c>
      <c r="H37" s="166">
        <v>990851.97</v>
      </c>
      <c r="I37" s="166">
        <v>993681.85000000009</v>
      </c>
      <c r="J37" s="166">
        <v>996511.73</v>
      </c>
      <c r="K37" s="166">
        <v>999341.61</v>
      </c>
      <c r="L37" s="166">
        <v>1002171.49</v>
      </c>
      <c r="M37" s="166">
        <v>1005001.37</v>
      </c>
      <c r="N37" s="166">
        <v>1007831.25</v>
      </c>
      <c r="O37" s="166">
        <v>1010661.13</v>
      </c>
      <c r="P37" s="166">
        <v>993682</v>
      </c>
    </row>
    <row r="38" spans="1:16">
      <c r="A38" s="242">
        <v>23</v>
      </c>
      <c r="C38" s="166"/>
      <c r="D38" s="166"/>
      <c r="E38" s="166"/>
      <c r="F38" s="166"/>
      <c r="G38" s="166"/>
      <c r="H38" s="166"/>
      <c r="I38" s="166"/>
      <c r="J38" s="166"/>
      <c r="K38" s="166"/>
      <c r="L38" s="166"/>
      <c r="M38" s="166"/>
      <c r="N38" s="166"/>
      <c r="O38" s="166"/>
      <c r="P38" s="174"/>
    </row>
    <row r="39" spans="1:16">
      <c r="A39" s="242">
        <v>24</v>
      </c>
      <c r="B39" s="173" t="s">
        <v>1242</v>
      </c>
      <c r="C39" s="166">
        <v>12712.96</v>
      </c>
      <c r="D39" s="166">
        <v>12766.8</v>
      </c>
      <c r="E39" s="166">
        <v>12820.64</v>
      </c>
      <c r="F39" s="166">
        <v>12874.48</v>
      </c>
      <c r="G39" s="166">
        <v>12928.32</v>
      </c>
      <c r="H39" s="166">
        <v>12982.16</v>
      </c>
      <c r="I39" s="166">
        <v>13036</v>
      </c>
      <c r="J39" s="166">
        <v>13089.84</v>
      </c>
      <c r="K39" s="166">
        <v>13143.68</v>
      </c>
      <c r="L39" s="166">
        <v>13197.52</v>
      </c>
      <c r="M39" s="166">
        <v>13251.36</v>
      </c>
      <c r="N39" s="166">
        <v>13305.2</v>
      </c>
      <c r="O39" s="166">
        <v>13359.04</v>
      </c>
      <c r="P39" s="166">
        <v>13036</v>
      </c>
    </row>
    <row r="40" spans="1:16">
      <c r="A40" s="242">
        <v>25</v>
      </c>
      <c r="C40" s="222"/>
      <c r="D40" s="222"/>
      <c r="E40" s="222"/>
      <c r="F40" s="222"/>
      <c r="G40" s="222"/>
      <c r="H40" s="222"/>
      <c r="I40" s="222"/>
      <c r="J40" s="222"/>
      <c r="K40" s="222"/>
      <c r="L40" s="222"/>
      <c r="M40" s="222"/>
      <c r="N40" s="222"/>
      <c r="O40" s="222"/>
      <c r="P40" s="232"/>
    </row>
    <row r="41" spans="1:16">
      <c r="A41" s="242">
        <v>26</v>
      </c>
      <c r="C41" s="174"/>
      <c r="D41" s="174"/>
      <c r="E41" s="174"/>
      <c r="F41" s="174"/>
      <c r="G41" s="174"/>
      <c r="H41" s="174"/>
      <c r="I41" s="174"/>
      <c r="J41" s="174"/>
      <c r="K41" s="174"/>
      <c r="L41" s="174"/>
      <c r="M41" s="174"/>
      <c r="N41" s="174"/>
      <c r="O41" s="174"/>
      <c r="P41" s="188"/>
    </row>
    <row r="42" spans="1:16" ht="12.6" thickBot="1">
      <c r="A42" s="242">
        <v>27</v>
      </c>
      <c r="B42" s="173" t="s">
        <v>1217</v>
      </c>
      <c r="C42" s="234">
        <v>1610411.5300000003</v>
      </c>
      <c r="D42" s="234">
        <v>1614595.14</v>
      </c>
      <c r="E42" s="234">
        <v>1618778.75</v>
      </c>
      <c r="F42" s="234">
        <v>1622962.3599999999</v>
      </c>
      <c r="G42" s="234">
        <v>1627145.97</v>
      </c>
      <c r="H42" s="234">
        <v>1631329.5799999998</v>
      </c>
      <c r="I42" s="234">
        <v>1635513.19</v>
      </c>
      <c r="J42" s="234">
        <v>1639696.8</v>
      </c>
      <c r="K42" s="234">
        <v>1643880.41</v>
      </c>
      <c r="L42" s="234">
        <v>1648064.59</v>
      </c>
      <c r="M42" s="234">
        <v>1652248.7700000003</v>
      </c>
      <c r="N42" s="234">
        <v>1656432.95</v>
      </c>
      <c r="O42" s="234">
        <v>1660617.1300000001</v>
      </c>
      <c r="P42" s="234">
        <v>1635514</v>
      </c>
    </row>
    <row r="43" spans="1:16" ht="12.6" thickTop="1">
      <c r="A43" s="172"/>
      <c r="B43" s="167"/>
      <c r="C43" s="167"/>
      <c r="D43" s="106"/>
      <c r="E43" s="106"/>
      <c r="F43" s="106"/>
      <c r="G43" s="106"/>
      <c r="H43" s="106"/>
      <c r="I43" s="106"/>
      <c r="J43" s="106"/>
      <c r="K43" s="106"/>
      <c r="L43" s="106"/>
      <c r="M43" s="106"/>
      <c r="N43" s="106"/>
      <c r="O43" s="106"/>
      <c r="P43" s="188"/>
    </row>
    <row r="44" spans="1:16">
      <c r="A44" s="172"/>
      <c r="B44" s="167"/>
      <c r="C44" s="167"/>
      <c r="D44" s="749"/>
      <c r="E44" s="749"/>
      <c r="F44" s="749"/>
      <c r="G44" s="749"/>
      <c r="H44" s="749"/>
      <c r="I44" s="749"/>
      <c r="J44" s="749"/>
      <c r="K44" s="749"/>
      <c r="L44" s="749"/>
      <c r="M44" s="749"/>
      <c r="N44" s="749"/>
      <c r="O44" s="749"/>
    </row>
    <row r="45" spans="1:16">
      <c r="A45" s="167"/>
      <c r="B45" s="167"/>
      <c r="C45" s="167"/>
      <c r="D45" s="167"/>
      <c r="E45" s="167"/>
      <c r="F45" s="167"/>
      <c r="G45" s="167"/>
      <c r="H45" s="167"/>
      <c r="I45" s="167"/>
      <c r="J45" s="167"/>
      <c r="K45" s="167"/>
      <c r="L45" s="167"/>
      <c r="M45" s="167"/>
      <c r="N45" s="167"/>
      <c r="O45" s="167"/>
    </row>
    <row r="46" spans="1:16">
      <c r="A46" s="167"/>
      <c r="B46" s="167"/>
      <c r="C46" s="167"/>
      <c r="D46" s="167"/>
      <c r="E46" s="167"/>
      <c r="F46" s="167"/>
      <c r="G46" s="167"/>
      <c r="H46" s="167"/>
      <c r="I46" s="167"/>
      <c r="J46" s="167"/>
      <c r="K46" s="167"/>
      <c r="L46" s="167"/>
      <c r="M46" s="167"/>
      <c r="N46" s="167"/>
      <c r="O46" s="167"/>
    </row>
    <row r="47" spans="1:16">
      <c r="A47" s="167"/>
      <c r="B47" s="167"/>
      <c r="C47" s="167"/>
      <c r="D47" s="167"/>
      <c r="E47" s="167"/>
      <c r="F47" s="167"/>
      <c r="G47" s="167"/>
      <c r="H47" s="167"/>
      <c r="I47" s="167"/>
      <c r="J47" s="167"/>
      <c r="K47" s="167"/>
      <c r="L47" s="167"/>
      <c r="M47" s="167"/>
      <c r="N47" s="167"/>
      <c r="O47" s="167"/>
    </row>
    <row r="48" spans="1:16">
      <c r="A48" s="167"/>
      <c r="B48" s="167" t="s">
        <v>788</v>
      </c>
      <c r="C48" s="167"/>
      <c r="D48" s="167"/>
      <c r="E48" s="167"/>
      <c r="F48" s="167"/>
      <c r="G48" s="167"/>
      <c r="H48" s="167"/>
      <c r="I48" s="167"/>
      <c r="J48" s="167"/>
      <c r="K48" s="167"/>
      <c r="L48" s="167"/>
      <c r="M48" s="167"/>
      <c r="N48" s="167"/>
      <c r="O48" s="167"/>
    </row>
    <row r="49" spans="1:16">
      <c r="A49" s="167"/>
      <c r="B49" s="167"/>
      <c r="C49" s="167"/>
      <c r="D49" s="167"/>
      <c r="E49" s="167"/>
      <c r="F49" s="167"/>
      <c r="G49" s="167"/>
      <c r="H49" s="167"/>
      <c r="I49" s="167"/>
      <c r="J49" s="167"/>
      <c r="K49" s="167"/>
      <c r="L49" s="167"/>
      <c r="M49" s="167"/>
      <c r="N49" s="167"/>
      <c r="O49" s="167"/>
    </row>
    <row r="50" spans="1:16">
      <c r="A50" s="167"/>
      <c r="B50" s="167"/>
      <c r="C50" s="167"/>
      <c r="D50" s="172"/>
      <c r="E50" s="172"/>
      <c r="F50" s="172"/>
      <c r="G50" s="172"/>
      <c r="H50" s="172"/>
      <c r="I50" s="172"/>
      <c r="J50" s="172"/>
      <c r="K50" s="172"/>
      <c r="L50" s="172"/>
      <c r="M50" s="172"/>
      <c r="N50" s="172"/>
      <c r="O50" s="172"/>
    </row>
    <row r="51" spans="1:16">
      <c r="A51" s="167"/>
      <c r="B51" s="167"/>
      <c r="C51" s="167"/>
    </row>
    <row r="52" spans="1:16">
      <c r="A52" s="167"/>
      <c r="B52" s="167"/>
      <c r="C52" s="167"/>
    </row>
    <row r="53" spans="1:16">
      <c r="A53" s="167"/>
      <c r="B53" s="167"/>
      <c r="C53" s="167"/>
    </row>
    <row r="54" spans="1:16">
      <c r="A54" s="167"/>
      <c r="C54" s="167"/>
    </row>
    <row r="55" spans="1:16">
      <c r="A55" s="167"/>
      <c r="B55" s="167"/>
      <c r="C55" s="167"/>
    </row>
    <row r="56" spans="1:16">
      <c r="A56" s="167"/>
    </row>
    <row r="57" spans="1:16">
      <c r="A57" s="172"/>
      <c r="B57" s="242"/>
      <c r="C57" s="242"/>
      <c r="D57" s="242"/>
      <c r="E57" s="242"/>
      <c r="F57" s="242"/>
      <c r="G57" s="242"/>
      <c r="H57" s="242"/>
      <c r="I57" s="242"/>
      <c r="J57" s="242"/>
      <c r="K57" s="242"/>
      <c r="L57" s="242"/>
      <c r="M57" s="242"/>
      <c r="N57" s="242"/>
      <c r="O57" s="242"/>
      <c r="P57" s="242"/>
    </row>
    <row r="58" spans="1:16">
      <c r="A58" s="167"/>
      <c r="B58" s="167"/>
      <c r="C58" s="167"/>
    </row>
    <row r="59" spans="1:16">
      <c r="A59" s="172"/>
      <c r="B59" s="172"/>
      <c r="C59" s="172"/>
      <c r="P59" s="172"/>
    </row>
    <row r="154" spans="1:3">
      <c r="A154" s="247"/>
      <c r="B154" s="247"/>
      <c r="C154" s="247"/>
    </row>
    <row r="155" spans="1:3">
      <c r="A155" s="247"/>
      <c r="B155" s="247"/>
      <c r="C155" s="247"/>
    </row>
    <row r="156" spans="1:3">
      <c r="A156" s="247"/>
      <c r="B156" s="247"/>
      <c r="C156" s="247"/>
    </row>
    <row r="157" spans="1:3">
      <c r="A157" s="247"/>
      <c r="B157" s="247"/>
      <c r="C157" s="247"/>
    </row>
    <row r="158" spans="1:3">
      <c r="A158" s="247"/>
      <c r="B158" s="247"/>
      <c r="C158" s="247"/>
    </row>
    <row r="188" spans="1:1">
      <c r="A188" s="247"/>
    </row>
    <row r="257" spans="1:1">
      <c r="A257" s="167"/>
    </row>
    <row r="274" spans="1:1">
      <c r="A274" s="247"/>
    </row>
    <row r="275" spans="1:1">
      <c r="A275" s="247"/>
    </row>
    <row r="276" spans="1:1">
      <c r="A276" s="247"/>
    </row>
    <row r="277" spans="1:1">
      <c r="A277" s="247"/>
    </row>
    <row r="278" spans="1:1">
      <c r="A278" s="247"/>
    </row>
    <row r="279" spans="1:1">
      <c r="A279" s="247"/>
    </row>
    <row r="280" spans="1:1">
      <c r="A280" s="247"/>
    </row>
    <row r="281" spans="1:1">
      <c r="A281" s="247"/>
    </row>
    <row r="282" spans="1:1">
      <c r="A282" s="247"/>
    </row>
    <row r="283" spans="1:1">
      <c r="A283" s="247"/>
    </row>
    <row r="284" spans="1:1">
      <c r="A284" s="247"/>
    </row>
    <row r="285" spans="1:1">
      <c r="A285" s="247"/>
    </row>
    <row r="286" spans="1:1">
      <c r="A286" s="247"/>
    </row>
    <row r="287" spans="1:1">
      <c r="A287" s="247"/>
    </row>
    <row r="288" spans="1:1">
      <c r="A288" s="247"/>
    </row>
    <row r="289" spans="1:1">
      <c r="A289" s="247"/>
    </row>
    <row r="290" spans="1:1">
      <c r="A290" s="247"/>
    </row>
    <row r="291" spans="1:1">
      <c r="A291" s="247"/>
    </row>
    <row r="292" spans="1:1">
      <c r="A292" s="247"/>
    </row>
    <row r="293" spans="1:1">
      <c r="A293" s="247"/>
    </row>
    <row r="294" spans="1:1">
      <c r="A294" s="247"/>
    </row>
    <row r="295" spans="1:1">
      <c r="A295" s="247"/>
    </row>
    <row r="296" spans="1:1">
      <c r="A296" s="247"/>
    </row>
    <row r="297" spans="1:1">
      <c r="A297" s="247"/>
    </row>
    <row r="298" spans="1:1">
      <c r="A298" s="247"/>
    </row>
    <row r="299" spans="1:1">
      <c r="A299" s="247"/>
    </row>
    <row r="300" spans="1:1">
      <c r="A300" s="247"/>
    </row>
    <row r="301" spans="1:1">
      <c r="A301" s="247"/>
    </row>
    <row r="302" spans="1:1">
      <c r="A302" s="247"/>
    </row>
    <row r="303" spans="1:1">
      <c r="A303" s="247"/>
    </row>
    <row r="304" spans="1:1">
      <c r="A304" s="247"/>
    </row>
    <row r="305" spans="1:1">
      <c r="A305" s="247"/>
    </row>
    <row r="306" spans="1:1">
      <c r="A306" s="247"/>
    </row>
    <row r="307" spans="1:1">
      <c r="A307" s="247"/>
    </row>
    <row r="308" spans="1:1">
      <c r="A308" s="247"/>
    </row>
    <row r="309" spans="1:1">
      <c r="A309" s="247"/>
    </row>
    <row r="310" spans="1:1">
      <c r="A310" s="247"/>
    </row>
    <row r="311" spans="1:1">
      <c r="A311" s="247"/>
    </row>
    <row r="312" spans="1:1">
      <c r="A312" s="247"/>
    </row>
    <row r="313" spans="1:1">
      <c r="A313" s="247"/>
    </row>
    <row r="314" spans="1:1">
      <c r="A314" s="247"/>
    </row>
    <row r="315" spans="1:1">
      <c r="A315" s="247"/>
    </row>
    <row r="316" spans="1:1">
      <c r="A316" s="247"/>
    </row>
    <row r="317" spans="1:1">
      <c r="A317" s="247"/>
    </row>
    <row r="318" spans="1:1">
      <c r="A318" s="247"/>
    </row>
    <row r="319" spans="1:1">
      <c r="A319" s="247"/>
    </row>
    <row r="320" spans="1:1">
      <c r="A320" s="247"/>
    </row>
    <row r="321" spans="1:1">
      <c r="A321" s="247"/>
    </row>
    <row r="322" spans="1:1">
      <c r="A322" s="247"/>
    </row>
    <row r="323" spans="1:1">
      <c r="A323" s="247"/>
    </row>
    <row r="324" spans="1:1">
      <c r="A324" s="247"/>
    </row>
    <row r="325" spans="1:1">
      <c r="A325" s="247"/>
    </row>
    <row r="326" spans="1:1">
      <c r="A326" s="247"/>
    </row>
    <row r="327" spans="1:1">
      <c r="A327" s="247"/>
    </row>
    <row r="328" spans="1:1">
      <c r="A328" s="247"/>
    </row>
  </sheetData>
  <mergeCells count="1">
    <mergeCell ref="A9:P10"/>
  </mergeCells>
  <phoneticPr fontId="28" type="noConversion"/>
  <pageMargins left="0.5" right="0.25" top="0.5" bottom="0.25" header="0.25" footer="0.25"/>
  <pageSetup scale="74" fitToHeight="4" orientation="landscape" r:id="rId1"/>
  <headerFooter alignWithMargins="0"/>
</worksheet>
</file>

<file path=xl/worksheets/sheet18.xml><?xml version="1.0" encoding="utf-8"?>
<worksheet xmlns="http://schemas.openxmlformats.org/spreadsheetml/2006/main" xmlns:r="http://schemas.openxmlformats.org/officeDocument/2006/relationships">
  <sheetPr transitionEvaluation="1" transitionEntry="1" codeName="Sheet19">
    <pageSetUpPr fitToPage="1"/>
  </sheetPr>
  <dimension ref="A1:D451"/>
  <sheetViews>
    <sheetView view="pageBreakPreview" zoomScale="60" workbookViewId="0"/>
  </sheetViews>
  <sheetFormatPr defaultColWidth="10.88671875" defaultRowHeight="12"/>
  <cols>
    <col min="1" max="1" width="6.88671875" style="90" customWidth="1"/>
    <col min="2" max="2" width="52.88671875" style="90" customWidth="1"/>
    <col min="3" max="3" width="19.109375" style="90" customWidth="1"/>
    <col min="4" max="4" width="11.6640625" style="90" customWidth="1"/>
    <col min="5" max="16384" width="10.88671875" style="90"/>
  </cols>
  <sheetData>
    <row r="1" spans="1:4">
      <c r="A1" s="89" t="s">
        <v>740</v>
      </c>
      <c r="B1" s="89"/>
      <c r="C1" s="89" t="s">
        <v>1171</v>
      </c>
    </row>
    <row r="2" spans="1:4">
      <c r="A2" s="89"/>
      <c r="B2" s="89"/>
      <c r="C2" s="89"/>
    </row>
    <row r="3" spans="1:4">
      <c r="A3" s="89" t="s">
        <v>2364</v>
      </c>
      <c r="B3" s="89"/>
      <c r="C3" s="89" t="s">
        <v>741</v>
      </c>
    </row>
    <row r="4" spans="1:4">
      <c r="A4" s="89" t="s">
        <v>2363</v>
      </c>
      <c r="B4" s="89"/>
      <c r="C4" s="89" t="s">
        <v>742</v>
      </c>
    </row>
    <row r="5" spans="1:4">
      <c r="A5" s="89" t="s">
        <v>1776</v>
      </c>
      <c r="B5" s="89"/>
      <c r="C5" s="89" t="s">
        <v>2546</v>
      </c>
    </row>
    <row r="6" spans="1:4">
      <c r="A6" s="89"/>
      <c r="B6" s="89"/>
      <c r="C6" s="89"/>
      <c r="D6" s="89"/>
    </row>
    <row r="7" spans="1:4">
      <c r="A7" s="1768" t="s">
        <v>1082</v>
      </c>
      <c r="B7" s="1768"/>
      <c r="C7" s="1768"/>
      <c r="D7" s="1768"/>
    </row>
    <row r="8" spans="1:4">
      <c r="A8" s="1768"/>
      <c r="B8" s="1768"/>
      <c r="C8" s="1768"/>
      <c r="D8" s="1768"/>
    </row>
    <row r="9" spans="1:4">
      <c r="A9" s="1768"/>
      <c r="B9" s="1768"/>
      <c r="C9" s="1768"/>
      <c r="D9" s="1768"/>
    </row>
    <row r="10" spans="1:4" ht="12.6" thickBot="1">
      <c r="A10" s="191"/>
      <c r="B10" s="191"/>
      <c r="C10" s="191"/>
      <c r="D10" s="191"/>
    </row>
    <row r="11" spans="1:4">
      <c r="A11" s="401"/>
      <c r="B11" s="401" t="s">
        <v>882</v>
      </c>
      <c r="C11" s="401" t="s">
        <v>883</v>
      </c>
      <c r="D11" s="401" t="s">
        <v>543</v>
      </c>
    </row>
    <row r="12" spans="1:4">
      <c r="A12" s="702" t="s">
        <v>52</v>
      </c>
      <c r="B12" s="117"/>
      <c r="C12" s="117"/>
      <c r="D12" s="117"/>
    </row>
    <row r="13" spans="1:4">
      <c r="A13" s="120" t="s">
        <v>707</v>
      </c>
      <c r="B13" s="402" t="s">
        <v>708</v>
      </c>
      <c r="C13" s="403" t="s">
        <v>112</v>
      </c>
    </row>
    <row r="14" spans="1:4">
      <c r="B14" s="100"/>
    </row>
    <row r="15" spans="1:4" ht="12.75" customHeight="1">
      <c r="A15" s="631">
        <v>1</v>
      </c>
      <c r="B15" s="196" t="s">
        <v>2362</v>
      </c>
      <c r="C15" s="197">
        <v>9.0300000000000005E-2</v>
      </c>
      <c r="D15" s="195"/>
    </row>
    <row r="16" spans="1:4">
      <c r="A16" s="192"/>
      <c r="D16" s="198"/>
    </row>
    <row r="17" spans="1:4">
      <c r="A17" s="192"/>
      <c r="B17" s="199"/>
      <c r="C17" s="194"/>
      <c r="D17" s="701"/>
    </row>
    <row r="18" spans="1:4">
      <c r="A18" s="192"/>
      <c r="B18" s="193"/>
      <c r="C18" s="193"/>
      <c r="D18" s="193"/>
    </row>
    <row r="19" spans="1:4" ht="15" customHeight="1">
      <c r="A19" s="200"/>
      <c r="B19" s="701"/>
      <c r="C19" s="701"/>
      <c r="D19" s="701"/>
    </row>
    <row r="20" spans="1:4">
      <c r="A20" s="144"/>
      <c r="B20" s="193"/>
      <c r="C20" s="173"/>
      <c r="D20" s="173"/>
    </row>
    <row r="21" spans="1:4">
      <c r="A21" s="144"/>
      <c r="B21" s="173"/>
      <c r="C21" s="173"/>
      <c r="D21" s="173"/>
    </row>
    <row r="22" spans="1:4">
      <c r="A22" s="144"/>
      <c r="B22" s="173"/>
      <c r="C22" s="173"/>
      <c r="D22" s="173"/>
    </row>
    <row r="23" spans="1:4">
      <c r="B23" s="173"/>
      <c r="C23" s="173"/>
      <c r="D23" s="173"/>
    </row>
    <row r="24" spans="1:4">
      <c r="B24" s="173"/>
      <c r="C24" s="173"/>
      <c r="D24" s="173"/>
    </row>
    <row r="25" spans="1:4">
      <c r="B25" s="173"/>
      <c r="C25" s="173"/>
      <c r="D25" s="173"/>
    </row>
    <row r="58" spans="1:4">
      <c r="A58" s="110"/>
      <c r="B58" s="110"/>
      <c r="C58" s="110"/>
      <c r="D58" s="110"/>
    </row>
    <row r="151" spans="2:2">
      <c r="B151" s="103"/>
    </row>
    <row r="154" spans="2:2">
      <c r="B154" s="103"/>
    </row>
    <row r="277" spans="1:1">
      <c r="A277" s="104"/>
    </row>
    <row r="278" spans="1:1">
      <c r="A278" s="104"/>
    </row>
    <row r="279" spans="1:1">
      <c r="A279" s="104"/>
    </row>
    <row r="280" spans="1:1">
      <c r="A280" s="104"/>
    </row>
    <row r="281" spans="1:1">
      <c r="A281" s="104"/>
    </row>
    <row r="311" spans="1:1">
      <c r="A311" s="104"/>
    </row>
    <row r="380" spans="1:1">
      <c r="A380" s="89"/>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sheetData>
  <mergeCells count="1">
    <mergeCell ref="A7:D9"/>
  </mergeCells>
  <phoneticPr fontId="28" type="noConversion"/>
  <pageMargins left="0.75" right="0.5" top="0.5" bottom="0.5" header="0.25" footer="0.25"/>
  <pageSetup orientation="portrait" r:id="rId1"/>
  <headerFooter alignWithMargins="0"/>
</worksheet>
</file>

<file path=xl/worksheets/sheet19.xml><?xml version="1.0" encoding="utf-8"?>
<worksheet xmlns="http://schemas.openxmlformats.org/spreadsheetml/2006/main" xmlns:r="http://schemas.openxmlformats.org/officeDocument/2006/relationships">
  <sheetPr transitionEvaluation="1" transitionEntry="1" codeName="Sheet20"/>
  <dimension ref="A1:D193"/>
  <sheetViews>
    <sheetView view="pageBreakPreview" zoomScale="60" workbookViewId="0"/>
  </sheetViews>
  <sheetFormatPr defaultColWidth="10.88671875" defaultRowHeight="12"/>
  <cols>
    <col min="1" max="1" width="6.88671875" style="90" customWidth="1"/>
    <col min="2" max="2" width="69.44140625" style="90" customWidth="1"/>
    <col min="3" max="3" width="19.88671875" style="90" customWidth="1"/>
    <col min="4" max="4" width="15.88671875" style="90" customWidth="1"/>
    <col min="5" max="16384" width="10.88671875" style="90"/>
  </cols>
  <sheetData>
    <row r="1" spans="1:4">
      <c r="A1" s="89" t="s">
        <v>743</v>
      </c>
      <c r="B1" s="89"/>
      <c r="C1" s="89" t="s">
        <v>1171</v>
      </c>
    </row>
    <row r="2" spans="1:4">
      <c r="A2" s="89" t="s">
        <v>606</v>
      </c>
      <c r="B2" s="89"/>
      <c r="C2" s="89"/>
    </row>
    <row r="3" spans="1:4">
      <c r="A3" s="89"/>
      <c r="B3" s="89"/>
      <c r="C3" s="89"/>
    </row>
    <row r="4" spans="1:4">
      <c r="A4" s="89" t="s">
        <v>2364</v>
      </c>
      <c r="B4" s="89"/>
      <c r="C4" s="92" t="s">
        <v>744</v>
      </c>
    </row>
    <row r="5" spans="1:4">
      <c r="A5" s="89" t="s">
        <v>2363</v>
      </c>
      <c r="B5" s="89"/>
      <c r="C5" s="89" t="s">
        <v>742</v>
      </c>
    </row>
    <row r="6" spans="1:4">
      <c r="A6" s="89" t="s">
        <v>1775</v>
      </c>
      <c r="B6" s="89"/>
      <c r="C6" s="89" t="s">
        <v>2546</v>
      </c>
      <c r="D6" s="89"/>
    </row>
    <row r="7" spans="1:4">
      <c r="A7" s="89"/>
      <c r="B7" s="89"/>
      <c r="C7" s="89"/>
      <c r="D7" s="89"/>
    </row>
    <row r="8" spans="1:4">
      <c r="A8" s="89"/>
      <c r="B8" s="89"/>
      <c r="C8" s="89"/>
      <c r="D8" s="89"/>
    </row>
    <row r="9" spans="1:4">
      <c r="A9" s="1755" t="s">
        <v>760</v>
      </c>
      <c r="B9" s="1756"/>
      <c r="C9" s="1756"/>
      <c r="D9" s="1756"/>
    </row>
    <row r="10" spans="1:4">
      <c r="A10" s="1756"/>
      <c r="B10" s="1756"/>
      <c r="C10" s="1756"/>
      <c r="D10" s="1756"/>
    </row>
    <row r="11" spans="1:4">
      <c r="A11" s="1756"/>
      <c r="B11" s="1756"/>
      <c r="C11" s="1756"/>
      <c r="D11" s="1756"/>
    </row>
    <row r="12" spans="1:4" ht="30" customHeight="1">
      <c r="A12" s="1756"/>
      <c r="B12" s="1756"/>
      <c r="C12" s="1756"/>
      <c r="D12" s="1756"/>
    </row>
    <row r="13" spans="1:4" hidden="1">
      <c r="A13" s="1756"/>
      <c r="B13" s="1756"/>
      <c r="C13" s="1756"/>
      <c r="D13" s="1756"/>
    </row>
    <row r="14" spans="1:4" hidden="1">
      <c r="A14" s="1756"/>
      <c r="B14" s="1756"/>
      <c r="C14" s="1756"/>
      <c r="D14" s="1756"/>
    </row>
    <row r="15" spans="1:4" hidden="1">
      <c r="A15" s="1756"/>
      <c r="B15" s="1756"/>
      <c r="C15" s="1756"/>
      <c r="D15" s="1756"/>
    </row>
    <row r="16" spans="1:4" hidden="1">
      <c r="A16" s="1756"/>
      <c r="B16" s="1756"/>
      <c r="C16" s="1756"/>
      <c r="D16" s="1756"/>
    </row>
    <row r="17" spans="1:4" ht="12.6" thickBot="1">
      <c r="A17" s="159"/>
      <c r="B17" s="159"/>
      <c r="C17" s="179"/>
      <c r="D17" s="179"/>
    </row>
    <row r="18" spans="1:4">
      <c r="A18" s="702" t="s">
        <v>52</v>
      </c>
      <c r="B18" s="135"/>
      <c r="C18" s="201" t="s">
        <v>45</v>
      </c>
      <c r="D18" s="781"/>
    </row>
    <row r="19" spans="1:4">
      <c r="A19" s="704" t="s">
        <v>707</v>
      </c>
      <c r="B19" s="531" t="s">
        <v>708</v>
      </c>
      <c r="C19" s="704" t="s">
        <v>481</v>
      </c>
      <c r="D19" s="704" t="s">
        <v>482</v>
      </c>
    </row>
    <row r="20" spans="1:4">
      <c r="A20" s="126"/>
      <c r="B20" s="179"/>
      <c r="C20" s="121"/>
      <c r="D20" s="121"/>
    </row>
    <row r="21" spans="1:4">
      <c r="A21" s="291">
        <v>1</v>
      </c>
      <c r="B21" s="392" t="s">
        <v>1075</v>
      </c>
      <c r="C21" s="121"/>
      <c r="D21" s="121"/>
    </row>
    <row r="22" spans="1:4">
      <c r="A22" s="702"/>
      <c r="B22" s="158"/>
      <c r="C22" s="202"/>
      <c r="D22" s="202"/>
    </row>
    <row r="23" spans="1:4">
      <c r="A23" s="702"/>
      <c r="B23" s="158"/>
      <c r="C23" s="112"/>
      <c r="D23" s="112"/>
    </row>
    <row r="24" spans="1:4">
      <c r="A24" s="702"/>
      <c r="B24" s="158"/>
      <c r="C24" s="112"/>
      <c r="D24" s="112"/>
    </row>
    <row r="25" spans="1:4" ht="13.8">
      <c r="A25" s="702"/>
      <c r="C25" s="154"/>
      <c r="D25" s="154"/>
    </row>
    <row r="26" spans="1:4">
      <c r="A26" s="702"/>
      <c r="B26" s="158"/>
      <c r="C26" s="112"/>
      <c r="D26" s="112"/>
    </row>
    <row r="27" spans="1:4">
      <c r="A27" s="702"/>
      <c r="B27" s="158"/>
      <c r="C27" s="112"/>
      <c r="D27" s="112"/>
    </row>
    <row r="28" spans="1:4">
      <c r="A28" s="702"/>
      <c r="B28" s="158"/>
      <c r="C28" s="112"/>
      <c r="D28" s="112"/>
    </row>
    <row r="29" spans="1:4" ht="13.8">
      <c r="A29" s="702"/>
      <c r="B29" s="158"/>
      <c r="C29" s="154"/>
      <c r="D29" s="154"/>
    </row>
    <row r="30" spans="1:4">
      <c r="A30" s="702"/>
      <c r="B30" s="158"/>
      <c r="C30" s="112"/>
      <c r="D30" s="112"/>
    </row>
    <row r="31" spans="1:4">
      <c r="A31" s="702"/>
      <c r="B31" s="158"/>
      <c r="C31" s="112"/>
      <c r="D31" s="112"/>
    </row>
    <row r="32" spans="1:4">
      <c r="A32" s="702"/>
      <c r="B32" s="158"/>
      <c r="C32" s="112"/>
      <c r="D32" s="112"/>
    </row>
    <row r="33" spans="1:4" ht="13.8">
      <c r="A33" s="702"/>
      <c r="C33" s="154"/>
      <c r="D33" s="154"/>
    </row>
    <row r="34" spans="1:4">
      <c r="A34" s="702"/>
      <c r="B34" s="158"/>
      <c r="C34" s="203"/>
      <c r="D34" s="203"/>
    </row>
    <row r="35" spans="1:4">
      <c r="A35" s="702"/>
      <c r="B35" s="158"/>
      <c r="C35" s="204"/>
      <c r="D35" s="204"/>
    </row>
    <row r="36" spans="1:4" ht="13.8">
      <c r="A36" s="702"/>
      <c r="B36" s="158"/>
      <c r="C36" s="205"/>
      <c r="D36" s="205"/>
    </row>
    <row r="37" spans="1:4">
      <c r="A37" s="702"/>
      <c r="B37" s="123"/>
      <c r="C37" s="203"/>
      <c r="D37" s="203"/>
    </row>
    <row r="38" spans="1:4">
      <c r="A38" s="702"/>
      <c r="B38" s="123"/>
      <c r="C38" s="203"/>
      <c r="D38" s="203"/>
    </row>
    <row r="39" spans="1:4">
      <c r="A39" s="702"/>
      <c r="B39" s="206"/>
      <c r="C39" s="203"/>
      <c r="D39" s="203"/>
    </row>
    <row r="40" spans="1:4">
      <c r="A40" s="702"/>
      <c r="B40" s="123"/>
      <c r="C40" s="203"/>
      <c r="D40" s="203"/>
    </row>
    <row r="41" spans="1:4">
      <c r="A41" s="702"/>
      <c r="B41" s="123"/>
      <c r="C41" s="203"/>
      <c r="D41" s="203"/>
    </row>
    <row r="42" spans="1:4">
      <c r="A42" s="702"/>
      <c r="B42" s="123"/>
      <c r="C42" s="203"/>
      <c r="D42" s="203"/>
    </row>
    <row r="43" spans="1:4">
      <c r="A43" s="702"/>
      <c r="B43" s="123"/>
      <c r="C43" s="203"/>
      <c r="D43" s="203"/>
    </row>
    <row r="44" spans="1:4">
      <c r="A44" s="702"/>
      <c r="B44" s="123"/>
      <c r="C44" s="203"/>
      <c r="D44" s="203"/>
    </row>
    <row r="45" spans="1:4">
      <c r="A45" s="702"/>
      <c r="B45" s="123"/>
      <c r="C45" s="203"/>
      <c r="D45" s="203"/>
    </row>
    <row r="46" spans="1:4">
      <c r="A46" s="702"/>
      <c r="B46" s="123"/>
      <c r="C46" s="203"/>
      <c r="D46" s="203"/>
    </row>
    <row r="47" spans="1:4">
      <c r="A47" s="702"/>
      <c r="B47" s="123"/>
      <c r="C47" s="203"/>
      <c r="D47" s="203"/>
    </row>
    <row r="48" spans="1:4">
      <c r="A48" s="702"/>
      <c r="B48" s="123"/>
      <c r="C48" s="203"/>
      <c r="D48" s="203"/>
    </row>
    <row r="49" spans="1:4">
      <c r="A49" s="702"/>
      <c r="B49" s="123"/>
      <c r="C49" s="203"/>
      <c r="D49" s="203"/>
    </row>
    <row r="50" spans="1:4">
      <c r="A50" s="702"/>
      <c r="B50" s="123"/>
      <c r="C50" s="203"/>
      <c r="D50" s="203"/>
    </row>
    <row r="51" spans="1:4">
      <c r="A51" s="702"/>
      <c r="B51" s="123"/>
      <c r="C51" s="203"/>
      <c r="D51" s="203"/>
    </row>
    <row r="52" spans="1:4">
      <c r="A52" s="702"/>
      <c r="B52" s="123"/>
      <c r="C52" s="203"/>
      <c r="D52" s="203"/>
    </row>
    <row r="53" spans="1:4">
      <c r="A53" s="702"/>
      <c r="B53" s="123"/>
      <c r="C53" s="203"/>
      <c r="D53" s="203"/>
    </row>
    <row r="54" spans="1:4">
      <c r="A54" s="702"/>
      <c r="B54" s="123"/>
      <c r="C54" s="203"/>
      <c r="D54" s="203"/>
    </row>
    <row r="55" spans="1:4">
      <c r="A55" s="702"/>
      <c r="B55" s="123"/>
      <c r="C55" s="203"/>
      <c r="D55" s="203"/>
    </row>
    <row r="56" spans="1:4" ht="13.8">
      <c r="A56" s="702"/>
      <c r="B56" s="123"/>
      <c r="C56" s="205"/>
      <c r="D56" s="205"/>
    </row>
    <row r="57" spans="1:4">
      <c r="A57" s="123"/>
      <c r="B57" s="123"/>
      <c r="C57" s="203"/>
      <c r="D57" s="203"/>
    </row>
    <row r="58" spans="1:4">
      <c r="A58" s="123"/>
      <c r="B58" s="123"/>
      <c r="C58" s="203"/>
      <c r="D58" s="203"/>
    </row>
    <row r="59" spans="1:4">
      <c r="A59" s="89"/>
      <c r="B59" s="89"/>
    </row>
    <row r="60" spans="1:4">
      <c r="A60" s="89"/>
      <c r="B60" s="89" t="s">
        <v>1135</v>
      </c>
    </row>
    <row r="61" spans="1:4">
      <c r="A61" s="89"/>
      <c r="B61" s="89"/>
    </row>
    <row r="62" spans="1:4">
      <c r="A62" s="110"/>
      <c r="B62" s="110"/>
      <c r="C62" s="110"/>
      <c r="D62" s="110"/>
    </row>
    <row r="122" spans="1:1">
      <c r="A122" s="89"/>
    </row>
    <row r="139" spans="1:1">
      <c r="A139" s="104"/>
    </row>
    <row r="140" spans="1:1">
      <c r="A140" s="104"/>
    </row>
    <row r="141" spans="1:1">
      <c r="A141" s="104"/>
    </row>
    <row r="142" spans="1:1">
      <c r="A142" s="104"/>
    </row>
    <row r="143" spans="1:1">
      <c r="A143" s="104"/>
    </row>
    <row r="144" spans="1:1">
      <c r="A144" s="104"/>
    </row>
    <row r="145" spans="1:1">
      <c r="A145" s="104"/>
    </row>
    <row r="146" spans="1:1">
      <c r="A146" s="104"/>
    </row>
    <row r="147" spans="1:1">
      <c r="A147" s="104"/>
    </row>
    <row r="148" spans="1:1">
      <c r="A148" s="104"/>
    </row>
    <row r="149" spans="1:1">
      <c r="A149" s="104"/>
    </row>
    <row r="150" spans="1:1">
      <c r="A150" s="104"/>
    </row>
    <row r="151" spans="1:1">
      <c r="A151" s="104"/>
    </row>
    <row r="152" spans="1:1">
      <c r="A152" s="104"/>
    </row>
    <row r="153" spans="1:1">
      <c r="A153" s="104"/>
    </row>
    <row r="154" spans="1:1">
      <c r="A154" s="104"/>
    </row>
    <row r="155" spans="1:1">
      <c r="A155" s="104"/>
    </row>
    <row r="156" spans="1:1">
      <c r="A156" s="104"/>
    </row>
    <row r="157" spans="1:1">
      <c r="A157" s="104"/>
    </row>
    <row r="158" spans="1:1">
      <c r="A158" s="104"/>
    </row>
    <row r="159" spans="1:1">
      <c r="A159" s="104"/>
    </row>
    <row r="160" spans="1:1">
      <c r="A160" s="104"/>
    </row>
    <row r="161" spans="1:1">
      <c r="A161" s="104"/>
    </row>
    <row r="162" spans="1:1">
      <c r="A162" s="104"/>
    </row>
    <row r="163" spans="1:1">
      <c r="A163" s="104"/>
    </row>
    <row r="164" spans="1:1">
      <c r="A164" s="104"/>
    </row>
    <row r="165" spans="1:1">
      <c r="A165" s="104"/>
    </row>
    <row r="166" spans="1:1">
      <c r="A166" s="104"/>
    </row>
    <row r="167" spans="1:1">
      <c r="A167" s="104"/>
    </row>
    <row r="168" spans="1:1">
      <c r="A168" s="104"/>
    </row>
    <row r="169" spans="1:1">
      <c r="A169" s="104"/>
    </row>
    <row r="170" spans="1:1">
      <c r="A170" s="104"/>
    </row>
    <row r="171" spans="1:1">
      <c r="A171" s="104"/>
    </row>
    <row r="172" spans="1:1">
      <c r="A172" s="104"/>
    </row>
    <row r="173" spans="1:1">
      <c r="A173" s="104"/>
    </row>
    <row r="174" spans="1:1">
      <c r="A174" s="104"/>
    </row>
    <row r="175" spans="1:1">
      <c r="A175" s="104"/>
    </row>
    <row r="176" spans="1:1">
      <c r="A176" s="104"/>
    </row>
    <row r="177" spans="1:1">
      <c r="A177" s="104"/>
    </row>
    <row r="178" spans="1:1">
      <c r="A178" s="104"/>
    </row>
    <row r="179" spans="1:1">
      <c r="A179" s="104"/>
    </row>
    <row r="180" spans="1:1">
      <c r="A180" s="104"/>
    </row>
    <row r="181" spans="1:1">
      <c r="A181" s="104"/>
    </row>
    <row r="182" spans="1:1">
      <c r="A182" s="104"/>
    </row>
    <row r="183" spans="1:1">
      <c r="A183" s="104"/>
    </row>
    <row r="184" spans="1:1">
      <c r="A184" s="104"/>
    </row>
    <row r="185" spans="1:1">
      <c r="A185" s="104"/>
    </row>
    <row r="186" spans="1:1">
      <c r="A186" s="104"/>
    </row>
    <row r="187" spans="1:1">
      <c r="A187" s="104"/>
    </row>
    <row r="188" spans="1:1">
      <c r="A188" s="104"/>
    </row>
    <row r="189" spans="1:1">
      <c r="A189" s="104"/>
    </row>
    <row r="190" spans="1:1">
      <c r="A190" s="104"/>
    </row>
    <row r="191" spans="1:1">
      <c r="A191" s="104"/>
    </row>
    <row r="192" spans="1:1">
      <c r="A192" s="104"/>
    </row>
    <row r="193" spans="1:1">
      <c r="A193" s="104"/>
    </row>
  </sheetData>
  <mergeCells count="1">
    <mergeCell ref="A9:D16"/>
  </mergeCells>
  <phoneticPr fontId="28" type="noConversion"/>
  <pageMargins left="0.75" right="0.5" top="0.5" bottom="0.5" header="0.25" footer="0.2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sheetPr transitionEvaluation="1" transitionEntry="1" codeName="Sheet3"/>
  <dimension ref="A1:Q439"/>
  <sheetViews>
    <sheetView view="pageBreakPreview" zoomScale="60" workbookViewId="0"/>
  </sheetViews>
  <sheetFormatPr defaultColWidth="10.88671875" defaultRowHeight="13.2"/>
  <cols>
    <col min="1" max="1" width="16" style="32" customWidth="1"/>
    <col min="2" max="2" width="1.44140625" style="32" customWidth="1"/>
    <col min="3" max="3" width="16.109375" style="32" customWidth="1"/>
    <col min="4" max="4" width="2" style="32" customWidth="1"/>
    <col min="5" max="5" width="76.5546875" style="32" customWidth="1"/>
    <col min="6" max="16384" width="10.88671875" style="32"/>
  </cols>
  <sheetData>
    <row r="1" spans="1:17">
      <c r="A1" s="73" t="s">
        <v>1009</v>
      </c>
      <c r="B1" s="72"/>
      <c r="C1" s="72"/>
      <c r="D1" s="72"/>
      <c r="E1" s="72"/>
    </row>
    <row r="2" spans="1:17">
      <c r="A2" s="73" t="s">
        <v>1010</v>
      </c>
      <c r="B2" s="72"/>
      <c r="C2" s="72"/>
      <c r="D2" s="72"/>
      <c r="E2" s="72"/>
    </row>
    <row r="3" spans="1:17">
      <c r="A3" s="73" t="s">
        <v>1048</v>
      </c>
      <c r="B3" s="72"/>
      <c r="C3" s="72"/>
      <c r="D3" s="72"/>
      <c r="E3" s="72"/>
    </row>
    <row r="4" spans="1:17">
      <c r="B4" s="72"/>
      <c r="C4" s="72"/>
      <c r="D4" s="72"/>
      <c r="E4" s="72"/>
    </row>
    <row r="5" spans="1:17">
      <c r="A5" s="73" t="s">
        <v>1022</v>
      </c>
      <c r="B5" s="72"/>
      <c r="C5" s="72"/>
      <c r="D5" s="72"/>
      <c r="E5" s="72"/>
    </row>
    <row r="6" spans="1:17">
      <c r="F6" s="72"/>
      <c r="G6" s="72"/>
      <c r="H6" s="72"/>
      <c r="I6" s="72"/>
      <c r="J6" s="72"/>
      <c r="K6" s="72"/>
      <c r="L6" s="72"/>
      <c r="M6" s="72"/>
      <c r="N6" s="72"/>
      <c r="O6" s="72"/>
      <c r="P6" s="72"/>
      <c r="Q6" s="72"/>
    </row>
    <row r="7" spans="1:17" ht="16.8">
      <c r="A7" s="71" t="s">
        <v>1011</v>
      </c>
      <c r="B7" s="74"/>
      <c r="C7" s="71" t="s">
        <v>1012</v>
      </c>
      <c r="D7" s="74"/>
      <c r="E7" s="71" t="s">
        <v>1286</v>
      </c>
      <c r="F7" s="72"/>
      <c r="G7" s="72"/>
      <c r="H7" s="72"/>
      <c r="I7" s="72"/>
      <c r="J7" s="72"/>
      <c r="K7" s="72"/>
      <c r="L7" s="72"/>
      <c r="M7" s="72"/>
      <c r="N7" s="72"/>
      <c r="O7" s="72"/>
      <c r="P7" s="72"/>
      <c r="Q7" s="72"/>
    </row>
    <row r="9" spans="1:17">
      <c r="A9" s="73" t="s">
        <v>947</v>
      </c>
      <c r="B9" s="72"/>
      <c r="C9" s="72"/>
      <c r="D9" s="72"/>
      <c r="E9" s="72"/>
    </row>
    <row r="11" spans="1:17">
      <c r="A11" s="75" t="s">
        <v>1262</v>
      </c>
      <c r="B11" s="72"/>
      <c r="C11" s="72"/>
      <c r="D11" s="72"/>
      <c r="E11" s="72"/>
      <c r="F11" s="72"/>
      <c r="G11" s="72"/>
      <c r="H11" s="72"/>
      <c r="I11" s="72"/>
    </row>
    <row r="12" spans="1:17">
      <c r="D12" s="35"/>
      <c r="F12" s="72"/>
      <c r="G12" s="72"/>
      <c r="H12" s="72"/>
      <c r="Q12" s="72"/>
    </row>
    <row r="13" spans="1:17">
      <c r="A13" s="77" t="s">
        <v>1287</v>
      </c>
      <c r="C13" s="76">
        <v>1</v>
      </c>
      <c r="E13" s="33" t="s">
        <v>817</v>
      </c>
    </row>
    <row r="14" spans="1:17">
      <c r="A14" s="77" t="s">
        <v>436</v>
      </c>
      <c r="C14" s="76">
        <v>2</v>
      </c>
      <c r="E14" s="78" t="s">
        <v>1288</v>
      </c>
    </row>
    <row r="15" spans="1:17">
      <c r="A15" s="77" t="s">
        <v>1289</v>
      </c>
      <c r="C15" s="76">
        <v>3</v>
      </c>
      <c r="E15" s="78" t="s">
        <v>1290</v>
      </c>
    </row>
    <row r="16" spans="1:17">
      <c r="A16" s="77" t="s">
        <v>791</v>
      </c>
      <c r="C16" s="76">
        <v>4</v>
      </c>
      <c r="E16" s="78" t="s">
        <v>1291</v>
      </c>
    </row>
    <row r="17" spans="1:5">
      <c r="A17" s="77" t="s">
        <v>792</v>
      </c>
      <c r="C17" s="76">
        <v>6</v>
      </c>
      <c r="E17" s="78" t="s">
        <v>1292</v>
      </c>
    </row>
    <row r="18" spans="1:5">
      <c r="A18" s="77" t="s">
        <v>1293</v>
      </c>
      <c r="C18" s="76">
        <v>7</v>
      </c>
      <c r="E18" s="78" t="s">
        <v>1294</v>
      </c>
    </row>
    <row r="19" spans="1:5">
      <c r="A19" s="77" t="s">
        <v>793</v>
      </c>
      <c r="C19" s="76">
        <v>8</v>
      </c>
      <c r="E19" s="78" t="s">
        <v>502</v>
      </c>
    </row>
    <row r="20" spans="1:5">
      <c r="A20" s="77" t="s">
        <v>503</v>
      </c>
      <c r="C20" s="76">
        <v>10</v>
      </c>
      <c r="E20" s="78" t="s">
        <v>1304</v>
      </c>
    </row>
    <row r="21" spans="1:5">
      <c r="A21" s="77" t="s">
        <v>794</v>
      </c>
      <c r="C21" s="76">
        <v>11</v>
      </c>
      <c r="E21" s="78" t="s">
        <v>1305</v>
      </c>
    </row>
    <row r="22" spans="1:5">
      <c r="A22" s="77" t="s">
        <v>504</v>
      </c>
      <c r="C22" s="76">
        <v>13</v>
      </c>
      <c r="E22" s="78" t="s">
        <v>1306</v>
      </c>
    </row>
    <row r="23" spans="1:5">
      <c r="A23" s="77" t="s">
        <v>795</v>
      </c>
      <c r="C23" s="76">
        <v>14</v>
      </c>
      <c r="E23" s="78" t="s">
        <v>624</v>
      </c>
    </row>
    <row r="24" spans="1:5">
      <c r="A24" s="77" t="s">
        <v>505</v>
      </c>
      <c r="C24" s="76">
        <v>16</v>
      </c>
      <c r="E24" s="78" t="s">
        <v>506</v>
      </c>
    </row>
    <row r="25" spans="1:5">
      <c r="A25" s="77" t="s">
        <v>796</v>
      </c>
      <c r="C25" s="76">
        <v>17</v>
      </c>
      <c r="E25" s="78" t="s">
        <v>625</v>
      </c>
    </row>
    <row r="26" spans="1:5">
      <c r="A26" s="77" t="s">
        <v>797</v>
      </c>
      <c r="C26" s="76">
        <v>18</v>
      </c>
      <c r="E26" s="78" t="s">
        <v>626</v>
      </c>
    </row>
    <row r="27" spans="1:5">
      <c r="A27" s="77" t="s">
        <v>716</v>
      </c>
      <c r="C27" s="76">
        <v>19</v>
      </c>
      <c r="E27" s="78" t="s">
        <v>696</v>
      </c>
    </row>
    <row r="28" spans="1:5">
      <c r="A28" s="77" t="s">
        <v>717</v>
      </c>
      <c r="C28" s="76">
        <v>21</v>
      </c>
      <c r="E28" s="78" t="s">
        <v>627</v>
      </c>
    </row>
    <row r="30" spans="1:5">
      <c r="A30" s="75" t="s">
        <v>1261</v>
      </c>
      <c r="B30" s="72"/>
      <c r="C30" s="72"/>
      <c r="D30" s="72"/>
      <c r="E30" s="72"/>
    </row>
    <row r="32" spans="1:5">
      <c r="A32" s="77" t="s">
        <v>718</v>
      </c>
      <c r="C32" s="76">
        <v>23</v>
      </c>
      <c r="E32" s="33" t="s">
        <v>628</v>
      </c>
    </row>
    <row r="33" spans="1:5">
      <c r="A33" s="77" t="s">
        <v>459</v>
      </c>
      <c r="C33" s="76">
        <v>24</v>
      </c>
      <c r="E33" s="79" t="s">
        <v>629</v>
      </c>
    </row>
    <row r="34" spans="1:5">
      <c r="A34" s="77" t="s">
        <v>719</v>
      </c>
      <c r="C34" s="76">
        <v>26</v>
      </c>
      <c r="E34" s="78" t="s">
        <v>720</v>
      </c>
    </row>
    <row r="35" spans="1:5">
      <c r="A35" s="77" t="s">
        <v>721</v>
      </c>
      <c r="C35" s="76">
        <v>27</v>
      </c>
      <c r="E35" s="78" t="s">
        <v>630</v>
      </c>
    </row>
    <row r="36" spans="1:5">
      <c r="A36" s="77" t="s">
        <v>722</v>
      </c>
      <c r="C36" s="76">
        <v>28</v>
      </c>
      <c r="E36" s="78" t="s">
        <v>1340</v>
      </c>
    </row>
    <row r="37" spans="1:5">
      <c r="A37" s="77" t="s">
        <v>723</v>
      </c>
      <c r="C37" s="76">
        <v>29</v>
      </c>
      <c r="E37" s="78" t="s">
        <v>1341</v>
      </c>
    </row>
    <row r="38" spans="1:5">
      <c r="A38" s="77" t="s">
        <v>724</v>
      </c>
      <c r="C38" s="76">
        <v>30</v>
      </c>
      <c r="E38" s="78" t="s">
        <v>586</v>
      </c>
    </row>
    <row r="39" spans="1:5">
      <c r="A39" s="77" t="s">
        <v>725</v>
      </c>
      <c r="C39" s="76">
        <v>31</v>
      </c>
      <c r="E39" s="78" t="s">
        <v>1342</v>
      </c>
    </row>
    <row r="40" spans="1:5">
      <c r="A40" s="77" t="s">
        <v>1298</v>
      </c>
      <c r="C40" s="76">
        <v>32</v>
      </c>
      <c r="E40" s="78" t="s">
        <v>1299</v>
      </c>
    </row>
    <row r="41" spans="1:5">
      <c r="A41" s="77" t="s">
        <v>1300</v>
      </c>
      <c r="C41" s="76">
        <v>45</v>
      </c>
      <c r="E41" s="78" t="s">
        <v>1343</v>
      </c>
    </row>
    <row r="42" spans="1:5">
      <c r="A42" s="77" t="s">
        <v>955</v>
      </c>
      <c r="C42" s="76">
        <v>46</v>
      </c>
      <c r="E42" s="78" t="s">
        <v>1344</v>
      </c>
    </row>
    <row r="43" spans="1:5">
      <c r="A43" s="77"/>
      <c r="C43" s="76"/>
      <c r="E43" s="78"/>
    </row>
    <row r="44" spans="1:5">
      <c r="A44" s="75" t="s">
        <v>956</v>
      </c>
      <c r="B44" s="72"/>
      <c r="C44" s="72"/>
      <c r="D44" s="72"/>
      <c r="E44" s="72"/>
    </row>
    <row r="45" spans="1:5">
      <c r="C45" s="80"/>
    </row>
    <row r="46" spans="1:5">
      <c r="A46" s="77" t="s">
        <v>957</v>
      </c>
      <c r="B46" s="33"/>
      <c r="C46" s="76">
        <v>47</v>
      </c>
      <c r="D46" s="33"/>
      <c r="E46" s="79" t="s">
        <v>836</v>
      </c>
    </row>
    <row r="47" spans="1:5">
      <c r="A47" s="77" t="s">
        <v>890</v>
      </c>
      <c r="B47" s="33"/>
      <c r="C47" s="76">
        <v>48</v>
      </c>
      <c r="D47" s="33"/>
      <c r="E47" s="79" t="s">
        <v>837</v>
      </c>
    </row>
    <row r="48" spans="1:5">
      <c r="A48" s="77" t="s">
        <v>838</v>
      </c>
      <c r="B48" s="33"/>
      <c r="C48" s="76">
        <v>49</v>
      </c>
      <c r="D48" s="33"/>
      <c r="E48" s="78" t="s">
        <v>1308</v>
      </c>
    </row>
    <row r="49" spans="1:5">
      <c r="A49" s="77" t="s">
        <v>839</v>
      </c>
      <c r="B49" s="33"/>
      <c r="C49" s="76">
        <v>50</v>
      </c>
      <c r="D49" s="33"/>
      <c r="E49" s="78" t="s">
        <v>1127</v>
      </c>
    </row>
    <row r="50" spans="1:5">
      <c r="A50" s="77" t="s">
        <v>891</v>
      </c>
      <c r="B50" s="33"/>
      <c r="C50" s="76">
        <v>51</v>
      </c>
      <c r="D50" s="33"/>
      <c r="E50" s="78" t="s">
        <v>814</v>
      </c>
    </row>
    <row r="51" spans="1:5">
      <c r="A51" s="77" t="s">
        <v>715</v>
      </c>
      <c r="B51" s="33"/>
      <c r="C51" s="76">
        <v>52</v>
      </c>
      <c r="D51" s="33"/>
      <c r="E51" s="79" t="s">
        <v>867</v>
      </c>
    </row>
    <row r="52" spans="1:5">
      <c r="A52" s="77" t="s">
        <v>815</v>
      </c>
      <c r="B52" s="33"/>
      <c r="C52" s="76">
        <v>55</v>
      </c>
      <c r="D52" s="33"/>
      <c r="E52" s="78" t="s">
        <v>872</v>
      </c>
    </row>
    <row r="53" spans="1:5">
      <c r="A53" s="77" t="s">
        <v>892</v>
      </c>
      <c r="B53" s="33"/>
      <c r="C53" s="76">
        <v>56</v>
      </c>
      <c r="D53" s="33"/>
      <c r="E53" s="78" t="s">
        <v>463</v>
      </c>
    </row>
    <row r="54" spans="1:5">
      <c r="A54" s="77" t="s">
        <v>893</v>
      </c>
      <c r="B54" s="33"/>
      <c r="C54" s="76">
        <v>57</v>
      </c>
      <c r="D54" s="33"/>
      <c r="E54" s="78" t="s">
        <v>1166</v>
      </c>
    </row>
    <row r="55" spans="1:5">
      <c r="A55" s="77" t="s">
        <v>635</v>
      </c>
      <c r="B55" s="33"/>
      <c r="C55" s="76">
        <v>58</v>
      </c>
      <c r="D55" s="33"/>
      <c r="E55" s="79" t="s">
        <v>1348</v>
      </c>
    </row>
    <row r="56" spans="1:5">
      <c r="C56" s="80"/>
    </row>
    <row r="57" spans="1:5">
      <c r="A57" s="75" t="s">
        <v>745</v>
      </c>
      <c r="B57" s="72"/>
      <c r="C57" s="72"/>
      <c r="D57" s="72"/>
      <c r="E57" s="72"/>
    </row>
    <row r="58" spans="1:5">
      <c r="C58" s="80"/>
    </row>
    <row r="59" spans="1:5">
      <c r="A59" s="77" t="s">
        <v>746</v>
      </c>
      <c r="B59" s="33"/>
      <c r="C59" s="76">
        <v>59</v>
      </c>
      <c r="D59" s="33"/>
      <c r="E59" s="79" t="s">
        <v>873</v>
      </c>
    </row>
    <row r="60" spans="1:5">
      <c r="A60" s="77" t="s">
        <v>747</v>
      </c>
      <c r="B60" s="33"/>
      <c r="C60" s="76">
        <v>60</v>
      </c>
      <c r="D60" s="33"/>
      <c r="E60" s="79" t="s">
        <v>1325</v>
      </c>
    </row>
    <row r="61" spans="1:5">
      <c r="A61" s="77" t="s">
        <v>748</v>
      </c>
      <c r="B61" s="33"/>
      <c r="C61" s="76">
        <v>61</v>
      </c>
      <c r="D61" s="33"/>
      <c r="E61" s="78" t="s">
        <v>1173</v>
      </c>
    </row>
    <row r="62" spans="1:5">
      <c r="A62" s="77" t="s">
        <v>1174</v>
      </c>
      <c r="B62" s="33"/>
      <c r="C62" s="76">
        <v>62</v>
      </c>
      <c r="D62" s="33"/>
      <c r="E62" s="78" t="s">
        <v>638</v>
      </c>
    </row>
    <row r="63" spans="1:5">
      <c r="A63" s="77" t="s">
        <v>1175</v>
      </c>
      <c r="B63" s="33"/>
      <c r="C63" s="76">
        <v>63</v>
      </c>
      <c r="D63" s="33"/>
      <c r="E63" s="78" t="s">
        <v>497</v>
      </c>
    </row>
    <row r="64" spans="1:5">
      <c r="A64" s="77" t="s">
        <v>1176</v>
      </c>
      <c r="B64" s="33"/>
      <c r="C64" s="76">
        <v>64</v>
      </c>
      <c r="D64" s="33"/>
      <c r="E64" s="78" t="s">
        <v>1326</v>
      </c>
    </row>
    <row r="65" spans="1:5">
      <c r="A65" s="77" t="s">
        <v>68</v>
      </c>
      <c r="B65" s="33"/>
      <c r="C65" s="76">
        <v>65</v>
      </c>
      <c r="D65" s="33"/>
      <c r="E65" s="78" t="s">
        <v>756</v>
      </c>
    </row>
    <row r="66" spans="1:5">
      <c r="C66" s="80"/>
    </row>
    <row r="67" spans="1:5">
      <c r="A67" s="75" t="s">
        <v>69</v>
      </c>
      <c r="B67" s="72"/>
      <c r="C67" s="72"/>
      <c r="D67" s="72"/>
      <c r="E67" s="72"/>
    </row>
    <row r="68" spans="1:5">
      <c r="C68" s="80"/>
    </row>
    <row r="69" spans="1:5">
      <c r="A69" s="77" t="s">
        <v>70</v>
      </c>
      <c r="B69" s="33"/>
      <c r="C69" s="76">
        <v>66</v>
      </c>
      <c r="D69" s="33"/>
      <c r="E69" s="79" t="s">
        <v>860</v>
      </c>
    </row>
    <row r="70" spans="1:5">
      <c r="A70" s="77" t="s">
        <v>1140</v>
      </c>
      <c r="B70" s="33"/>
      <c r="C70" s="76">
        <v>67</v>
      </c>
      <c r="D70" s="33"/>
      <c r="E70" s="78" t="s">
        <v>1327</v>
      </c>
    </row>
    <row r="71" spans="1:5">
      <c r="A71" s="77" t="s">
        <v>1141</v>
      </c>
      <c r="B71" s="33"/>
      <c r="C71" s="76">
        <v>68</v>
      </c>
      <c r="D71" s="33"/>
      <c r="E71" s="78" t="s">
        <v>861</v>
      </c>
    </row>
    <row r="72" spans="1:5">
      <c r="A72" s="77" t="s">
        <v>1142</v>
      </c>
      <c r="B72" s="33"/>
      <c r="C72" s="76">
        <v>69</v>
      </c>
      <c r="D72" s="33"/>
      <c r="E72" s="78" t="s">
        <v>862</v>
      </c>
    </row>
    <row r="73" spans="1:5">
      <c r="A73" s="77" t="s">
        <v>1143</v>
      </c>
      <c r="B73" s="33"/>
      <c r="C73" s="76">
        <v>70</v>
      </c>
      <c r="D73" s="33"/>
      <c r="E73" s="78" t="s">
        <v>1144</v>
      </c>
    </row>
    <row r="74" spans="1:5">
      <c r="A74" s="77" t="s">
        <v>1145</v>
      </c>
      <c r="B74" s="33"/>
      <c r="C74" s="76">
        <v>71</v>
      </c>
      <c r="D74" s="33"/>
      <c r="E74" s="78" t="s">
        <v>1233</v>
      </c>
    </row>
    <row r="75" spans="1:5">
      <c r="A75" s="77" t="s">
        <v>1146</v>
      </c>
      <c r="B75" s="33"/>
      <c r="C75" s="76">
        <v>72</v>
      </c>
      <c r="D75" s="33"/>
      <c r="E75" s="78" t="s">
        <v>1328</v>
      </c>
    </row>
    <row r="76" spans="1:5">
      <c r="A76" s="77" t="s">
        <v>1147</v>
      </c>
      <c r="B76" s="33"/>
      <c r="C76" s="76">
        <v>73</v>
      </c>
      <c r="D76" s="33"/>
      <c r="E76" s="78" t="s">
        <v>863</v>
      </c>
    </row>
    <row r="77" spans="1:5">
      <c r="A77" s="77" t="s">
        <v>1148</v>
      </c>
      <c r="B77" s="33"/>
      <c r="C77" s="76">
        <v>74</v>
      </c>
      <c r="D77" s="33"/>
      <c r="E77" s="78" t="s">
        <v>599</v>
      </c>
    </row>
    <row r="78" spans="1:5">
      <c r="A78" s="77" t="s">
        <v>1149</v>
      </c>
      <c r="B78" s="33"/>
      <c r="C78" s="76">
        <v>75</v>
      </c>
      <c r="D78" s="33"/>
      <c r="E78" s="78" t="s">
        <v>507</v>
      </c>
    </row>
    <row r="79" spans="1:5">
      <c r="A79" s="77" t="s">
        <v>1150</v>
      </c>
      <c r="B79" s="33"/>
      <c r="C79" s="76">
        <v>76</v>
      </c>
      <c r="D79" s="33"/>
      <c r="E79" s="78" t="s">
        <v>1329</v>
      </c>
    </row>
    <row r="80" spans="1:5">
      <c r="A80" s="77" t="s">
        <v>1151</v>
      </c>
      <c r="B80" s="33"/>
      <c r="C80" s="76">
        <v>77</v>
      </c>
      <c r="D80" s="33"/>
      <c r="E80" s="78" t="s">
        <v>71</v>
      </c>
    </row>
    <row r="81" spans="1:5">
      <c r="A81" s="77" t="s">
        <v>1152</v>
      </c>
      <c r="B81" s="33"/>
      <c r="C81" s="76">
        <v>78</v>
      </c>
      <c r="D81" s="33"/>
      <c r="E81" s="79" t="s">
        <v>72</v>
      </c>
    </row>
    <row r="82" spans="1:5">
      <c r="A82" s="77" t="s">
        <v>1153</v>
      </c>
      <c r="B82" s="33"/>
      <c r="C82" s="76">
        <v>79</v>
      </c>
      <c r="D82" s="33"/>
      <c r="E82" s="78" t="s">
        <v>1330</v>
      </c>
    </row>
    <row r="84" spans="1:5">
      <c r="A84" s="75" t="s">
        <v>1154</v>
      </c>
      <c r="B84" s="72"/>
      <c r="C84" s="72"/>
      <c r="D84" s="72"/>
      <c r="E84" s="72"/>
    </row>
    <row r="85" spans="1:5">
      <c r="C85" s="80"/>
    </row>
    <row r="86" spans="1:5">
      <c r="A86" s="77" t="s">
        <v>1155</v>
      </c>
      <c r="B86" s="33"/>
      <c r="C86" s="76">
        <v>80</v>
      </c>
      <c r="D86" s="33"/>
      <c r="E86" s="78" t="s">
        <v>790</v>
      </c>
    </row>
    <row r="87" spans="1:5">
      <c r="A87" s="77" t="s">
        <v>1156</v>
      </c>
      <c r="B87" s="33"/>
      <c r="C87" s="76">
        <v>81</v>
      </c>
      <c r="D87" s="33"/>
      <c r="E87" s="78" t="s">
        <v>592</v>
      </c>
    </row>
    <row r="88" spans="1:5">
      <c r="A88" s="77" t="s">
        <v>1157</v>
      </c>
      <c r="B88" s="33"/>
      <c r="C88" s="76">
        <v>82</v>
      </c>
      <c r="D88" s="33"/>
      <c r="E88" s="78" t="s">
        <v>1331</v>
      </c>
    </row>
    <row r="89" spans="1:5">
      <c r="A89" s="81" t="s">
        <v>869</v>
      </c>
      <c r="B89" s="33"/>
      <c r="C89" s="76">
        <v>83</v>
      </c>
      <c r="D89" s="33"/>
      <c r="E89" s="78" t="s">
        <v>1158</v>
      </c>
    </row>
    <row r="90" spans="1:5">
      <c r="A90" s="77"/>
      <c r="B90" s="33"/>
      <c r="C90" s="76"/>
      <c r="D90" s="33"/>
      <c r="E90" s="82" t="s">
        <v>871</v>
      </c>
    </row>
    <row r="91" spans="1:5">
      <c r="A91" s="81" t="s">
        <v>868</v>
      </c>
      <c r="B91" s="33"/>
      <c r="C91" s="76">
        <v>84</v>
      </c>
      <c r="D91" s="33"/>
      <c r="E91" s="79" t="s">
        <v>870</v>
      </c>
    </row>
    <row r="92" spans="1:5">
      <c r="A92" s="77" t="s">
        <v>1332</v>
      </c>
      <c r="B92" s="33"/>
      <c r="C92" s="76">
        <v>85</v>
      </c>
      <c r="D92" s="33"/>
      <c r="E92" s="78" t="s">
        <v>1333</v>
      </c>
    </row>
    <row r="93" spans="1:5">
      <c r="A93" s="77" t="s">
        <v>1159</v>
      </c>
      <c r="B93" s="33"/>
      <c r="C93" s="76">
        <v>86</v>
      </c>
      <c r="D93" s="33"/>
      <c r="E93" s="78" t="s">
        <v>1266</v>
      </c>
    </row>
    <row r="95" spans="1:5">
      <c r="A95" s="75"/>
      <c r="B95" s="72"/>
      <c r="C95" s="72"/>
      <c r="D95" s="72"/>
      <c r="E95" s="72"/>
    </row>
    <row r="96" spans="1:5">
      <c r="C96" s="80"/>
    </row>
    <row r="97" spans="1:5">
      <c r="A97" s="81"/>
      <c r="C97" s="70"/>
      <c r="E97" s="79"/>
    </row>
    <row r="98" spans="1:5">
      <c r="A98" s="81"/>
      <c r="C98" s="70"/>
      <c r="E98" s="79"/>
    </row>
    <row r="99" spans="1:5">
      <c r="A99" s="81"/>
      <c r="C99" s="70"/>
      <c r="E99" s="78"/>
    </row>
    <row r="100" spans="1:5">
      <c r="A100" s="81"/>
      <c r="C100" s="70"/>
      <c r="E100" s="79"/>
    </row>
    <row r="101" spans="1:5">
      <c r="A101" s="81"/>
      <c r="B101" s="33"/>
      <c r="C101" s="70"/>
      <c r="D101" s="33"/>
      <c r="E101" s="79"/>
    </row>
    <row r="102" spans="1:5">
      <c r="A102" s="81"/>
      <c r="B102" s="33"/>
      <c r="C102" s="70"/>
      <c r="D102" s="33"/>
      <c r="E102" s="79"/>
    </row>
    <row r="103" spans="1:5">
      <c r="A103" s="81"/>
      <c r="B103" s="33"/>
      <c r="C103" s="70"/>
      <c r="D103" s="33"/>
      <c r="E103" s="79"/>
    </row>
    <row r="104" spans="1:5">
      <c r="A104" s="81"/>
      <c r="B104" s="33"/>
      <c r="C104" s="70"/>
      <c r="D104" s="33"/>
      <c r="E104" s="78"/>
    </row>
    <row r="105" spans="1:5">
      <c r="A105" s="81"/>
      <c r="B105" s="33"/>
      <c r="C105" s="76"/>
      <c r="D105" s="33"/>
      <c r="E105" s="78"/>
    </row>
    <row r="106" spans="1:5">
      <c r="C106" s="80"/>
    </row>
    <row r="107" spans="1:5">
      <c r="C107" s="80"/>
    </row>
    <row r="108" spans="1:5">
      <c r="C108" s="80"/>
    </row>
    <row r="109" spans="1:5">
      <c r="C109" s="80"/>
    </row>
    <row r="110" spans="1:5">
      <c r="C110" s="80"/>
    </row>
    <row r="111" spans="1:5">
      <c r="C111" s="80"/>
    </row>
    <row r="112" spans="1:5">
      <c r="C112" s="80"/>
    </row>
    <row r="113" spans="3:3">
      <c r="C113" s="80"/>
    </row>
    <row r="114" spans="3:3">
      <c r="C114" s="80"/>
    </row>
    <row r="115" spans="3:3">
      <c r="C115" s="80"/>
    </row>
    <row r="116" spans="3:3">
      <c r="C116" s="80"/>
    </row>
    <row r="139" spans="9:13">
      <c r="I139" s="68"/>
      <c r="M139" s="68"/>
    </row>
    <row r="142" spans="9:13">
      <c r="I142" s="68"/>
      <c r="M142" s="68"/>
    </row>
    <row r="181" spans="5:5">
      <c r="E181" s="41"/>
    </row>
    <row r="183" spans="5:5">
      <c r="E183" s="41"/>
    </row>
    <row r="184" spans="5:5">
      <c r="E184" s="41"/>
    </row>
    <row r="185" spans="5:5">
      <c r="E185" s="41"/>
    </row>
    <row r="186" spans="5:5">
      <c r="E186" s="41"/>
    </row>
    <row r="187" spans="5:5">
      <c r="E187" s="41"/>
    </row>
    <row r="188" spans="5:5">
      <c r="E188" s="41"/>
    </row>
    <row r="189" spans="5:5">
      <c r="E189" s="41"/>
    </row>
    <row r="190" spans="5:5">
      <c r="E190" s="41"/>
    </row>
    <row r="265" spans="1:4">
      <c r="A265" s="41"/>
      <c r="B265" s="41"/>
      <c r="C265" s="41"/>
      <c r="D265" s="41"/>
    </row>
    <row r="266" spans="1:4">
      <c r="A266" s="41"/>
      <c r="B266" s="41"/>
      <c r="C266" s="41"/>
      <c r="D266" s="41"/>
    </row>
    <row r="267" spans="1:4">
      <c r="A267" s="41"/>
      <c r="B267" s="41"/>
      <c r="C267" s="41"/>
      <c r="D267" s="41"/>
    </row>
    <row r="268" spans="1:4">
      <c r="A268" s="41"/>
      <c r="B268" s="41"/>
      <c r="C268" s="41"/>
      <c r="D268" s="41"/>
    </row>
    <row r="269" spans="1:4">
      <c r="A269" s="41"/>
      <c r="B269" s="41"/>
      <c r="C269" s="41"/>
      <c r="D269" s="41"/>
    </row>
    <row r="299" spans="1:3">
      <c r="A299" s="41"/>
      <c r="B299" s="41"/>
      <c r="C299" s="41"/>
    </row>
    <row r="368" spans="1:1">
      <c r="A368" s="33"/>
    </row>
    <row r="385" spans="1:1">
      <c r="A385" s="41"/>
    </row>
    <row r="386" spans="1:1">
      <c r="A386" s="41"/>
    </row>
    <row r="387" spans="1:1">
      <c r="A387" s="41"/>
    </row>
    <row r="388" spans="1:1">
      <c r="A388" s="41"/>
    </row>
    <row r="389" spans="1:1">
      <c r="A389" s="41"/>
    </row>
    <row r="390" spans="1:1">
      <c r="A390" s="41"/>
    </row>
    <row r="391" spans="1:1">
      <c r="A391" s="41"/>
    </row>
    <row r="392" spans="1:1">
      <c r="A392" s="41"/>
    </row>
    <row r="393" spans="1:1">
      <c r="A393" s="41"/>
    </row>
    <row r="394" spans="1:1">
      <c r="A394" s="41"/>
    </row>
    <row r="395" spans="1:1">
      <c r="A395" s="41"/>
    </row>
    <row r="396" spans="1:1">
      <c r="A396" s="41"/>
    </row>
    <row r="397" spans="1:1">
      <c r="A397" s="41"/>
    </row>
    <row r="398" spans="1:1">
      <c r="A398" s="41"/>
    </row>
    <row r="399" spans="1:1">
      <c r="A399" s="41"/>
    </row>
    <row r="400" spans="1:1">
      <c r="A400" s="41"/>
    </row>
    <row r="401" spans="1:1">
      <c r="A401" s="41"/>
    </row>
    <row r="402" spans="1:1">
      <c r="A402" s="41"/>
    </row>
    <row r="403" spans="1:1">
      <c r="A403" s="41"/>
    </row>
    <row r="404" spans="1:1">
      <c r="A404" s="41"/>
    </row>
    <row r="405" spans="1:1">
      <c r="A405" s="41"/>
    </row>
    <row r="406" spans="1:1">
      <c r="A406" s="41"/>
    </row>
    <row r="407" spans="1:1">
      <c r="A407" s="41"/>
    </row>
    <row r="408" spans="1:1">
      <c r="A408" s="41"/>
    </row>
    <row r="409" spans="1:1">
      <c r="A409" s="41"/>
    </row>
    <row r="410" spans="1:1">
      <c r="A410" s="41"/>
    </row>
    <row r="411" spans="1:1">
      <c r="A411" s="41"/>
    </row>
    <row r="412" spans="1:1">
      <c r="A412" s="41"/>
    </row>
    <row r="413" spans="1:1">
      <c r="A413" s="41"/>
    </row>
    <row r="414" spans="1:1">
      <c r="A414" s="41"/>
    </row>
    <row r="415" spans="1:1">
      <c r="A415" s="41"/>
    </row>
    <row r="416" spans="1:1">
      <c r="A416" s="41"/>
    </row>
    <row r="417" spans="1:1">
      <c r="A417" s="41"/>
    </row>
    <row r="418" spans="1:1">
      <c r="A418" s="41"/>
    </row>
    <row r="419" spans="1:1">
      <c r="A419" s="41"/>
    </row>
    <row r="420" spans="1:1">
      <c r="A420" s="41"/>
    </row>
    <row r="421" spans="1:1">
      <c r="A421" s="41"/>
    </row>
    <row r="422" spans="1:1">
      <c r="A422" s="41"/>
    </row>
    <row r="423" spans="1:1">
      <c r="A423" s="41"/>
    </row>
    <row r="424" spans="1:1">
      <c r="A424" s="41"/>
    </row>
    <row r="425" spans="1:1">
      <c r="A425" s="41"/>
    </row>
    <row r="426" spans="1:1">
      <c r="A426" s="41"/>
    </row>
    <row r="427" spans="1:1">
      <c r="A427" s="41"/>
    </row>
    <row r="428" spans="1:1">
      <c r="A428" s="41"/>
    </row>
    <row r="429" spans="1:1">
      <c r="A429" s="41"/>
    </row>
    <row r="430" spans="1:1">
      <c r="A430" s="41"/>
    </row>
    <row r="431" spans="1:1">
      <c r="A431" s="41"/>
    </row>
    <row r="432" spans="1:1">
      <c r="A432" s="41"/>
    </row>
    <row r="433" spans="1:1">
      <c r="A433" s="41"/>
    </row>
    <row r="434" spans="1:1">
      <c r="A434" s="41"/>
    </row>
    <row r="435" spans="1:1">
      <c r="A435" s="41"/>
    </row>
    <row r="436" spans="1:1">
      <c r="A436" s="41"/>
    </row>
    <row r="437" spans="1:1">
      <c r="A437" s="41"/>
    </row>
    <row r="438" spans="1:1">
      <c r="A438" s="41"/>
    </row>
    <row r="439" spans="1:1">
      <c r="A439" s="41"/>
    </row>
  </sheetData>
  <phoneticPr fontId="28" type="noConversion"/>
  <printOptions horizontalCentered="1"/>
  <pageMargins left="0.5" right="0" top="0.5" bottom="0.5" header="0.5" footer="0.5"/>
  <pageSetup scale="70" orientation="portrait" r:id="rId1"/>
  <headerFooter alignWithMargins="0"/>
  <rowBreaks count="1" manualBreakCount="1">
    <brk id="66" max="16383" man="1"/>
  </rowBreaks>
</worksheet>
</file>

<file path=xl/worksheets/sheet20.xml><?xml version="1.0" encoding="utf-8"?>
<worksheet xmlns="http://schemas.openxmlformats.org/spreadsheetml/2006/main" xmlns:r="http://schemas.openxmlformats.org/officeDocument/2006/relationships">
  <sheetPr transitionEvaluation="1" transitionEntry="1" codeName="Sheet21">
    <pageSetUpPr fitToPage="1"/>
  </sheetPr>
  <dimension ref="A1:G470"/>
  <sheetViews>
    <sheetView view="pageBreakPreview" zoomScale="60" workbookViewId="0"/>
  </sheetViews>
  <sheetFormatPr defaultColWidth="10.88671875" defaultRowHeight="12"/>
  <cols>
    <col min="1" max="1" width="6.88671875" style="90" customWidth="1"/>
    <col min="2" max="2" width="49.44140625" style="90" customWidth="1"/>
    <col min="3" max="3" width="4.6640625" style="706" customWidth="1"/>
    <col min="4" max="5" width="15.6640625" style="90" customWidth="1"/>
    <col min="6" max="16384" width="10.88671875" style="90"/>
  </cols>
  <sheetData>
    <row r="1" spans="1:5">
      <c r="A1" s="89" t="s">
        <v>1136</v>
      </c>
      <c r="B1" s="89"/>
      <c r="C1" s="702"/>
      <c r="D1" s="89" t="s">
        <v>1171</v>
      </c>
    </row>
    <row r="2" spans="1:5">
      <c r="A2" s="89"/>
      <c r="B2" s="89"/>
      <c r="C2" s="702"/>
      <c r="D2" s="89"/>
    </row>
    <row r="3" spans="1:5">
      <c r="A3" s="89" t="s">
        <v>2364</v>
      </c>
      <c r="B3" s="89"/>
      <c r="C3" s="702"/>
      <c r="D3" s="92" t="s">
        <v>1423</v>
      </c>
    </row>
    <row r="4" spans="1:5">
      <c r="A4" s="89" t="s">
        <v>2363</v>
      </c>
      <c r="B4" s="89"/>
      <c r="C4" s="702"/>
      <c r="D4" s="89" t="s">
        <v>742</v>
      </c>
    </row>
    <row r="5" spans="1:5">
      <c r="A5" s="89" t="s">
        <v>1775</v>
      </c>
      <c r="B5" s="89"/>
      <c r="C5" s="702"/>
      <c r="D5" s="89" t="s">
        <v>2546</v>
      </c>
    </row>
    <row r="6" spans="1:5">
      <c r="A6" s="167"/>
      <c r="B6" s="167"/>
      <c r="C6" s="223"/>
      <c r="D6" s="89" t="s">
        <v>646</v>
      </c>
    </row>
    <row r="7" spans="1:5">
      <c r="A7" s="89"/>
      <c r="B7" s="89"/>
      <c r="C7" s="702"/>
    </row>
    <row r="8" spans="1:5" ht="48.75" customHeight="1">
      <c r="A8" s="1769" t="s">
        <v>1008</v>
      </c>
      <c r="B8" s="1769"/>
      <c r="C8" s="1769"/>
      <c r="D8" s="1769"/>
      <c r="E8" s="1769"/>
    </row>
    <row r="9" spans="1:5" ht="13.5" customHeight="1" thickBot="1">
      <c r="A9" s="93"/>
      <c r="B9" s="159"/>
      <c r="C9" s="389"/>
      <c r="D9" s="159"/>
      <c r="E9" s="159"/>
    </row>
    <row r="10" spans="1:5">
      <c r="A10" s="702" t="s">
        <v>52</v>
      </c>
      <c r="B10" s="702"/>
      <c r="C10" s="702"/>
      <c r="D10" s="702"/>
      <c r="E10" s="702"/>
    </row>
    <row r="11" spans="1:5">
      <c r="A11" s="703" t="s">
        <v>647</v>
      </c>
      <c r="B11" s="703" t="s">
        <v>879</v>
      </c>
      <c r="C11" s="703"/>
      <c r="D11" s="532" t="s">
        <v>481</v>
      </c>
      <c r="E11" s="532" t="s">
        <v>648</v>
      </c>
    </row>
    <row r="12" spans="1:5">
      <c r="A12" s="117">
        <v>1</v>
      </c>
      <c r="B12" s="208" t="s">
        <v>835</v>
      </c>
      <c r="C12" s="433"/>
      <c r="D12" s="208"/>
    </row>
    <row r="13" spans="1:5">
      <c r="A13" s="117">
        <v>2</v>
      </c>
      <c r="B13" s="705" t="s">
        <v>115</v>
      </c>
      <c r="D13" s="213"/>
      <c r="E13" s="145"/>
    </row>
    <row r="14" spans="1:5">
      <c r="A14" s="117">
        <v>3</v>
      </c>
      <c r="B14" s="99" t="s">
        <v>964</v>
      </c>
      <c r="D14" s="528"/>
      <c r="E14" s="182">
        <v>0</v>
      </c>
    </row>
    <row r="15" spans="1:5">
      <c r="A15" s="117">
        <v>4</v>
      </c>
      <c r="B15" s="99" t="s">
        <v>113</v>
      </c>
      <c r="D15" s="306"/>
      <c r="E15" s="400">
        <v>80732</v>
      </c>
    </row>
    <row r="16" spans="1:5">
      <c r="A16" s="117">
        <v>5</v>
      </c>
      <c r="B16" s="99" t="s">
        <v>887</v>
      </c>
      <c r="D16" s="306"/>
      <c r="E16" s="400">
        <v>349</v>
      </c>
    </row>
    <row r="17" spans="1:7">
      <c r="A17" s="117">
        <v>6</v>
      </c>
      <c r="B17" s="99" t="s">
        <v>114</v>
      </c>
      <c r="D17" s="306"/>
      <c r="E17" s="400">
        <v>0</v>
      </c>
    </row>
    <row r="18" spans="1:7">
      <c r="A18" s="117">
        <v>7</v>
      </c>
      <c r="B18" s="494" t="s">
        <v>2513</v>
      </c>
      <c r="C18" s="291"/>
      <c r="D18" s="213"/>
      <c r="E18" s="306">
        <v>0</v>
      </c>
    </row>
    <row r="19" spans="1:7">
      <c r="A19" s="117">
        <v>8</v>
      </c>
      <c r="B19" s="705" t="s">
        <v>116</v>
      </c>
      <c r="C19" s="131"/>
      <c r="D19" s="213"/>
      <c r="E19" s="145"/>
    </row>
    <row r="20" spans="1:7">
      <c r="A20" s="117">
        <v>9</v>
      </c>
      <c r="B20" s="99" t="s">
        <v>763</v>
      </c>
      <c r="D20" s="1234"/>
      <c r="E20" s="211">
        <v>-16974</v>
      </c>
    </row>
    <row r="21" spans="1:7">
      <c r="A21" s="117">
        <v>10</v>
      </c>
      <c r="B21" s="99" t="s">
        <v>1079</v>
      </c>
      <c r="D21" s="189"/>
      <c r="E21" s="189">
        <v>-60902</v>
      </c>
    </row>
    <row r="22" spans="1:7" s="122" customFormat="1">
      <c r="A22" s="117">
        <v>11</v>
      </c>
      <c r="B22" s="99" t="s">
        <v>677</v>
      </c>
      <c r="C22" s="706"/>
      <c r="D22" s="189"/>
      <c r="E22" s="189">
        <v>-3192</v>
      </c>
      <c r="F22" s="90"/>
    </row>
    <row r="23" spans="1:7" s="122" customFormat="1">
      <c r="A23" s="117">
        <v>12</v>
      </c>
      <c r="B23" s="99" t="s">
        <v>352</v>
      </c>
      <c r="C23" s="706"/>
      <c r="D23" s="189"/>
      <c r="E23" s="306">
        <v>0</v>
      </c>
      <c r="F23" s="90"/>
    </row>
    <row r="24" spans="1:7" s="122" customFormat="1">
      <c r="A24" s="117">
        <v>13</v>
      </c>
      <c r="F24" s="90"/>
    </row>
    <row r="25" spans="1:7" s="122" customFormat="1" ht="12.6" thickBot="1">
      <c r="A25" s="117">
        <v>14</v>
      </c>
      <c r="B25" s="122" t="s">
        <v>117</v>
      </c>
      <c r="C25" s="291"/>
      <c r="D25" s="528"/>
      <c r="E25" s="404">
        <v>13</v>
      </c>
      <c r="F25" s="90"/>
      <c r="G25" s="528"/>
    </row>
    <row r="26" spans="1:7" s="122" customFormat="1" ht="12.6" thickTop="1">
      <c r="A26" s="117">
        <v>15</v>
      </c>
      <c r="C26" s="291"/>
      <c r="D26" s="213"/>
      <c r="E26" s="203"/>
      <c r="F26" s="90"/>
    </row>
    <row r="27" spans="1:7" s="122" customFormat="1">
      <c r="A27" s="117">
        <v>16</v>
      </c>
      <c r="C27" s="291"/>
      <c r="D27" s="213"/>
      <c r="E27" s="203"/>
      <c r="F27" s="90"/>
    </row>
    <row r="28" spans="1:7" s="122" customFormat="1">
      <c r="A28" s="117">
        <v>17</v>
      </c>
      <c r="B28" s="214"/>
      <c r="C28" s="706"/>
      <c r="D28" s="213"/>
      <c r="E28" s="203"/>
      <c r="F28" s="90"/>
    </row>
    <row r="29" spans="1:7" s="122" customFormat="1">
      <c r="A29" s="117">
        <v>18</v>
      </c>
      <c r="B29" s="208" t="s">
        <v>1234</v>
      </c>
      <c r="C29" s="433"/>
      <c r="D29" s="213"/>
      <c r="E29" s="203"/>
      <c r="F29" s="90"/>
    </row>
    <row r="30" spans="1:7" s="122" customFormat="1">
      <c r="A30" s="117">
        <v>19</v>
      </c>
      <c r="B30" s="705" t="s">
        <v>115</v>
      </c>
      <c r="C30" s="706"/>
      <c r="D30" s="213"/>
      <c r="E30" s="145"/>
      <c r="F30" s="90"/>
    </row>
    <row r="31" spans="1:7" s="122" customFormat="1">
      <c r="A31" s="117">
        <v>20</v>
      </c>
      <c r="B31" s="99" t="s">
        <v>964</v>
      </c>
      <c r="C31" s="706"/>
      <c r="D31" s="528"/>
      <c r="E31" s="210">
        <v>0</v>
      </c>
      <c r="F31" s="90"/>
    </row>
    <row r="32" spans="1:7">
      <c r="A32" s="117">
        <v>21</v>
      </c>
      <c r="B32" s="99" t="s">
        <v>113</v>
      </c>
      <c r="D32" s="306"/>
      <c r="E32" s="400">
        <v>80732</v>
      </c>
    </row>
    <row r="33" spans="1:6">
      <c r="A33" s="117">
        <v>22</v>
      </c>
      <c r="B33" s="99" t="s">
        <v>887</v>
      </c>
      <c r="D33" s="306"/>
      <c r="E33" s="400">
        <v>349</v>
      </c>
    </row>
    <row r="34" spans="1:6">
      <c r="A34" s="117">
        <v>23</v>
      </c>
      <c r="B34" s="99" t="s">
        <v>114</v>
      </c>
      <c r="D34" s="306"/>
      <c r="E34" s="400">
        <v>0</v>
      </c>
    </row>
    <row r="35" spans="1:6">
      <c r="A35" s="117">
        <v>24</v>
      </c>
      <c r="B35" s="494" t="s">
        <v>2513</v>
      </c>
      <c r="C35" s="131"/>
      <c r="D35" s="213"/>
      <c r="E35" s="400">
        <v>0</v>
      </c>
      <c r="F35" s="122"/>
    </row>
    <row r="36" spans="1:6">
      <c r="A36" s="117">
        <v>25</v>
      </c>
      <c r="B36" s="705" t="s">
        <v>116</v>
      </c>
      <c r="C36" s="131"/>
      <c r="D36" s="213"/>
      <c r="E36" s="145"/>
    </row>
    <row r="37" spans="1:6">
      <c r="A37" s="117">
        <v>26</v>
      </c>
      <c r="B37" s="99" t="s">
        <v>763</v>
      </c>
      <c r="D37" s="1234"/>
      <c r="E37" s="211">
        <v>-16974</v>
      </c>
    </row>
    <row r="38" spans="1:6">
      <c r="A38" s="117">
        <v>27</v>
      </c>
      <c r="B38" s="99" t="s">
        <v>1079</v>
      </c>
      <c r="D38" s="189"/>
      <c r="E38" s="189">
        <v>-60902</v>
      </c>
    </row>
    <row r="39" spans="1:6">
      <c r="A39" s="117">
        <v>28</v>
      </c>
      <c r="B39" s="99" t="s">
        <v>677</v>
      </c>
      <c r="D39" s="189"/>
      <c r="E39" s="189">
        <v>-3192</v>
      </c>
    </row>
    <row r="40" spans="1:6">
      <c r="A40" s="117">
        <v>29</v>
      </c>
      <c r="B40" s="99" t="s">
        <v>352</v>
      </c>
      <c r="D40" s="189"/>
      <c r="E40" s="400">
        <v>0</v>
      </c>
    </row>
    <row r="41" spans="1:6">
      <c r="A41" s="117">
        <v>30</v>
      </c>
      <c r="B41" s="122"/>
      <c r="C41" s="291"/>
      <c r="D41" s="213"/>
      <c r="E41" s="203"/>
    </row>
    <row r="42" spans="1:6" ht="12.6" thickBot="1">
      <c r="A42" s="117">
        <v>31</v>
      </c>
      <c r="B42" s="122" t="s">
        <v>117</v>
      </c>
      <c r="C42" s="291"/>
      <c r="D42" s="528"/>
      <c r="E42" s="404">
        <v>13</v>
      </c>
    </row>
    <row r="43" spans="1:6" ht="12.6" thickTop="1">
      <c r="A43" s="117"/>
    </row>
    <row r="44" spans="1:6">
      <c r="A44" s="117"/>
    </row>
    <row r="45" spans="1:6">
      <c r="A45" s="117"/>
      <c r="B45" s="432"/>
    </row>
    <row r="46" spans="1:6">
      <c r="A46" s="117"/>
      <c r="B46" s="173"/>
    </row>
    <row r="47" spans="1:6">
      <c r="A47" s="117"/>
      <c r="B47" s="173"/>
    </row>
    <row r="48" spans="1:6">
      <c r="A48" s="117"/>
      <c r="B48" s="173"/>
    </row>
    <row r="49" spans="1:5" s="122" customFormat="1">
      <c r="A49" s="219"/>
      <c r="C49" s="291"/>
    </row>
    <row r="50" spans="1:5" s="122" customFormat="1" ht="11.4" customHeight="1">
      <c r="A50" s="219"/>
      <c r="B50" s="213"/>
      <c r="C50" s="291"/>
      <c r="D50" s="216"/>
      <c r="E50" s="215"/>
    </row>
    <row r="51" spans="1:5" s="122" customFormat="1">
      <c r="A51" s="219"/>
      <c r="B51" s="213"/>
      <c r="C51" s="291"/>
      <c r="D51" s="216"/>
      <c r="E51" s="215"/>
    </row>
    <row r="52" spans="1:5" s="122" customFormat="1">
      <c r="A52" s="219"/>
      <c r="B52" s="213"/>
      <c r="C52" s="291"/>
      <c r="D52" s="216"/>
      <c r="E52" s="215"/>
    </row>
    <row r="53" spans="1:5" s="122" customFormat="1">
      <c r="A53" s="219"/>
      <c r="B53" s="213"/>
      <c r="C53" s="291"/>
      <c r="D53" s="216"/>
      <c r="E53" s="215"/>
    </row>
    <row r="54" spans="1:5" s="122" customFormat="1">
      <c r="A54" s="219"/>
      <c r="B54" s="213"/>
      <c r="C54" s="291"/>
      <c r="D54" s="216"/>
      <c r="E54" s="215"/>
    </row>
    <row r="55" spans="1:5" s="122" customFormat="1">
      <c r="A55" s="219"/>
      <c r="B55" s="213"/>
      <c r="C55" s="291"/>
      <c r="D55" s="216"/>
      <c r="E55" s="215"/>
    </row>
    <row r="56" spans="1:5" s="122" customFormat="1">
      <c r="A56" s="219"/>
      <c r="B56" s="213"/>
      <c r="C56" s="291"/>
      <c r="D56" s="216"/>
      <c r="E56" s="215"/>
    </row>
    <row r="57" spans="1:5" s="122" customFormat="1">
      <c r="A57" s="219"/>
      <c r="B57" s="213"/>
      <c r="C57" s="291"/>
      <c r="D57" s="217"/>
      <c r="E57" s="218"/>
    </row>
    <row r="58" spans="1:5" s="122" customFormat="1">
      <c r="A58" s="219"/>
      <c r="B58" s="219"/>
      <c r="C58" s="219"/>
      <c r="D58" s="219"/>
      <c r="E58" s="219"/>
    </row>
    <row r="59" spans="1:5">
      <c r="A59" s="117"/>
    </row>
    <row r="60" spans="1:5">
      <c r="A60" s="117"/>
      <c r="B60" s="100"/>
      <c r="D60" s="100"/>
    </row>
    <row r="61" spans="1:5">
      <c r="A61" s="117"/>
      <c r="B61" s="100"/>
      <c r="D61" s="100"/>
    </row>
    <row r="62" spans="1:5">
      <c r="A62" s="117"/>
      <c r="B62" s="100"/>
      <c r="D62" s="100"/>
    </row>
    <row r="63" spans="1:5">
      <c r="A63" s="117"/>
      <c r="B63" s="100"/>
      <c r="D63" s="100"/>
    </row>
    <row r="64" spans="1:5">
      <c r="A64" s="117"/>
      <c r="B64" s="100"/>
      <c r="D64" s="100"/>
    </row>
    <row r="65" spans="1:5">
      <c r="A65" s="117"/>
      <c r="B65" s="100"/>
      <c r="D65" s="100"/>
    </row>
    <row r="66" spans="1:5">
      <c r="A66" s="117"/>
      <c r="B66" s="100"/>
      <c r="D66" s="100"/>
    </row>
    <row r="67" spans="1:5">
      <c r="A67" s="117"/>
      <c r="B67" s="100"/>
      <c r="D67" s="100"/>
    </row>
    <row r="68" spans="1:5">
      <c r="A68" s="117"/>
      <c r="B68" s="100"/>
      <c r="D68" s="100"/>
    </row>
    <row r="69" spans="1:5">
      <c r="B69" s="100"/>
      <c r="D69" s="100"/>
    </row>
    <row r="70" spans="1:5">
      <c r="A70" s="110"/>
      <c r="B70" s="110"/>
      <c r="C70" s="702"/>
      <c r="D70" s="110"/>
      <c r="E70" s="110"/>
    </row>
    <row r="170" spans="2:4">
      <c r="B170" s="103"/>
      <c r="C170" s="431"/>
      <c r="D170" s="103"/>
    </row>
    <row r="173" spans="2:4">
      <c r="B173" s="103"/>
      <c r="C173" s="431"/>
      <c r="D173" s="103"/>
    </row>
    <row r="296" spans="1:1">
      <c r="A296" s="104"/>
    </row>
    <row r="297" spans="1:1">
      <c r="A297" s="104"/>
    </row>
    <row r="298" spans="1:1">
      <c r="A298" s="104"/>
    </row>
    <row r="299" spans="1:1">
      <c r="A299" s="104"/>
    </row>
    <row r="300" spans="1:1">
      <c r="A300" s="104"/>
    </row>
    <row r="330" spans="1:1">
      <c r="A330" s="104"/>
    </row>
    <row r="399" spans="1:1">
      <c r="A399" s="89"/>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row r="452" spans="1:1">
      <c r="A452" s="104"/>
    </row>
    <row r="453" spans="1:1">
      <c r="A453" s="104"/>
    </row>
    <row r="454" spans="1:1">
      <c r="A454" s="104"/>
    </row>
    <row r="455" spans="1:1">
      <c r="A455" s="104"/>
    </row>
    <row r="456" spans="1:1">
      <c r="A456" s="104"/>
    </row>
    <row r="457" spans="1:1">
      <c r="A457" s="104"/>
    </row>
    <row r="458" spans="1:1">
      <c r="A458" s="104"/>
    </row>
    <row r="459" spans="1:1">
      <c r="A459" s="104"/>
    </row>
    <row r="460" spans="1:1">
      <c r="A460" s="104"/>
    </row>
    <row r="461" spans="1:1">
      <c r="A461" s="104"/>
    </row>
    <row r="462" spans="1:1">
      <c r="A462" s="104"/>
    </row>
    <row r="463" spans="1:1">
      <c r="A463" s="104"/>
    </row>
    <row r="464" spans="1:1">
      <c r="A464" s="104"/>
    </row>
    <row r="465" spans="1:1">
      <c r="A465" s="104"/>
    </row>
    <row r="466" spans="1:1">
      <c r="A466" s="104"/>
    </row>
    <row r="467" spans="1:1">
      <c r="A467" s="104"/>
    </row>
    <row r="468" spans="1:1">
      <c r="A468" s="104"/>
    </row>
    <row r="469" spans="1:1">
      <c r="A469" s="104"/>
    </row>
    <row r="470" spans="1:1">
      <c r="A470" s="104"/>
    </row>
  </sheetData>
  <mergeCells count="1">
    <mergeCell ref="A8:E8"/>
  </mergeCells>
  <phoneticPr fontId="28" type="noConversion"/>
  <pageMargins left="0.75" right="0.5" top="0.5" bottom="0.5" header="0.25" footer="0.25"/>
  <pageSetup orientation="portrait" r:id="rId1"/>
  <headerFooter alignWithMargins="0"/>
</worksheet>
</file>

<file path=xl/worksheets/sheet21.xml><?xml version="1.0" encoding="utf-8"?>
<worksheet xmlns="http://schemas.openxmlformats.org/spreadsheetml/2006/main" xmlns:r="http://schemas.openxmlformats.org/officeDocument/2006/relationships">
  <sheetPr transitionEvaluation="1" transitionEntry="1" codeName="Sheet22">
    <pageSetUpPr fitToPage="1"/>
  </sheetPr>
  <dimension ref="A1:I452"/>
  <sheetViews>
    <sheetView view="pageBreakPreview" zoomScale="60" workbookViewId="0"/>
  </sheetViews>
  <sheetFormatPr defaultColWidth="10.88671875" defaultRowHeight="12"/>
  <cols>
    <col min="1" max="1" width="5.109375" style="90" customWidth="1"/>
    <col min="2" max="2" width="28.5546875" style="90" customWidth="1"/>
    <col min="3" max="3" width="15.6640625" style="90" customWidth="1"/>
    <col min="4" max="4" width="8.88671875" style="90" customWidth="1"/>
    <col min="5" max="6" width="15.6640625" style="90" customWidth="1"/>
    <col min="7" max="7" width="15.88671875" style="90" customWidth="1"/>
    <col min="8" max="8" width="10.5546875" style="90" customWidth="1"/>
    <col min="9" max="9" width="11.109375" style="90" bestFit="1" customWidth="1"/>
    <col min="10" max="16384" width="10.88671875" style="90"/>
  </cols>
  <sheetData>
    <row r="1" spans="1:9">
      <c r="A1" s="167" t="s">
        <v>696</v>
      </c>
      <c r="B1" s="167"/>
      <c r="D1" s="89"/>
      <c r="E1" s="89"/>
      <c r="G1" s="89" t="s">
        <v>1171</v>
      </c>
    </row>
    <row r="2" spans="1:9">
      <c r="A2" s="167"/>
      <c r="B2" s="167"/>
      <c r="D2" s="89"/>
      <c r="E2" s="89"/>
      <c r="G2" s="89"/>
    </row>
    <row r="3" spans="1:9">
      <c r="A3" s="89" t="s">
        <v>2364</v>
      </c>
      <c r="B3" s="89"/>
      <c r="D3" s="92"/>
      <c r="E3" s="92"/>
      <c r="G3" s="92" t="s">
        <v>697</v>
      </c>
    </row>
    <row r="4" spans="1:9">
      <c r="A4" s="89" t="s">
        <v>2363</v>
      </c>
      <c r="B4" s="89"/>
      <c r="D4" s="89"/>
      <c r="E4" s="89"/>
      <c r="G4" s="89" t="s">
        <v>1349</v>
      </c>
    </row>
    <row r="5" spans="1:9">
      <c r="A5" s="89" t="s">
        <v>1775</v>
      </c>
      <c r="B5" s="89"/>
      <c r="D5" s="89"/>
      <c r="E5" s="89"/>
      <c r="G5" s="89" t="s">
        <v>2546</v>
      </c>
    </row>
    <row r="6" spans="1:9">
      <c r="A6" s="89"/>
      <c r="B6" s="89"/>
      <c r="C6" s="89"/>
      <c r="D6" s="89"/>
      <c r="E6" s="89"/>
      <c r="F6" s="89"/>
      <c r="G6" s="89"/>
    </row>
    <row r="7" spans="1:9">
      <c r="A7" s="1768" t="s">
        <v>1345</v>
      </c>
      <c r="B7" s="1756"/>
      <c r="C7" s="1756"/>
      <c r="D7" s="1756"/>
      <c r="E7" s="1756"/>
      <c r="F7" s="1756"/>
      <c r="G7" s="1756"/>
    </row>
    <row r="8" spans="1:9">
      <c r="A8" s="1756"/>
      <c r="B8" s="1756"/>
      <c r="C8" s="1756"/>
      <c r="D8" s="1756"/>
      <c r="E8" s="1756"/>
      <c r="F8" s="1756"/>
      <c r="G8" s="1756"/>
    </row>
    <row r="9" spans="1:9" ht="12.6" thickBot="1">
      <c r="A9" s="93"/>
      <c r="B9" s="93"/>
      <c r="C9" s="93"/>
      <c r="D9" s="93"/>
      <c r="E9" s="93"/>
      <c r="F9" s="93"/>
      <c r="G9" s="93"/>
      <c r="H9" s="93"/>
      <c r="I9" s="93"/>
    </row>
    <row r="10" spans="1:9">
      <c r="A10" s="89"/>
      <c r="B10" s="775">
        <v>-1</v>
      </c>
      <c r="C10" s="775">
        <v>-2</v>
      </c>
      <c r="D10" s="775">
        <v>-3</v>
      </c>
      <c r="E10" s="775">
        <v>-4</v>
      </c>
      <c r="F10" s="775">
        <v>-5</v>
      </c>
      <c r="G10" s="775">
        <v>-6</v>
      </c>
      <c r="H10" s="775">
        <v>-7</v>
      </c>
      <c r="I10" s="775">
        <v>-8</v>
      </c>
    </row>
    <row r="11" spans="1:9">
      <c r="A11" s="110" t="s">
        <v>52</v>
      </c>
      <c r="B11" s="89"/>
      <c r="C11" s="702" t="s">
        <v>1309</v>
      </c>
      <c r="E11" s="89" t="s">
        <v>1622</v>
      </c>
      <c r="F11" s="702" t="s">
        <v>74</v>
      </c>
      <c r="G11" s="143" t="s">
        <v>1415</v>
      </c>
      <c r="I11" s="126" t="s">
        <v>843</v>
      </c>
    </row>
    <row r="12" spans="1:9" ht="36">
      <c r="A12" s="529" t="s">
        <v>707</v>
      </c>
      <c r="B12" s="703" t="s">
        <v>698</v>
      </c>
      <c r="C12" s="866" t="s">
        <v>1770</v>
      </c>
      <c r="D12" s="545" t="s">
        <v>710</v>
      </c>
      <c r="E12" s="866" t="s">
        <v>1770</v>
      </c>
      <c r="F12" s="866" t="s">
        <v>1771</v>
      </c>
      <c r="G12" s="703" t="s">
        <v>943</v>
      </c>
      <c r="H12" s="545" t="s">
        <v>710</v>
      </c>
      <c r="I12" s="761" t="s">
        <v>943</v>
      </c>
    </row>
    <row r="13" spans="1:9">
      <c r="A13" s="117"/>
    </row>
    <row r="14" spans="1:9">
      <c r="A14" s="117">
        <v>1</v>
      </c>
      <c r="B14" s="90" t="s">
        <v>1085</v>
      </c>
      <c r="C14" s="146">
        <v>4438550.8600000013</v>
      </c>
      <c r="D14" s="146"/>
      <c r="E14" s="146">
        <v>4438550.8600000013</v>
      </c>
      <c r="F14" s="146">
        <v>4526044.370000001</v>
      </c>
      <c r="G14" s="146">
        <v>4470694</v>
      </c>
      <c r="I14" s="165">
        <v>4470694</v>
      </c>
    </row>
    <row r="15" spans="1:9">
      <c r="A15" s="117">
        <v>2</v>
      </c>
      <c r="B15" s="90" t="s">
        <v>1088</v>
      </c>
      <c r="C15" s="112">
        <v>19.659999999996217</v>
      </c>
      <c r="D15" s="112"/>
      <c r="E15" s="112">
        <v>19.659999999996217</v>
      </c>
      <c r="F15" s="112">
        <v>23508.409999999996</v>
      </c>
      <c r="G15" s="112">
        <v>15656</v>
      </c>
      <c r="I15" s="111">
        <v>15656</v>
      </c>
    </row>
    <row r="16" spans="1:9">
      <c r="A16" s="117">
        <v>3</v>
      </c>
      <c r="B16" s="90" t="s">
        <v>2382</v>
      </c>
      <c r="C16" s="855">
        <v>-369.15</v>
      </c>
      <c r="D16" s="855"/>
      <c r="E16" s="855">
        <v>-369.15</v>
      </c>
      <c r="F16" s="855">
        <v>-369.15</v>
      </c>
      <c r="G16" s="855">
        <v>-369</v>
      </c>
      <c r="H16" s="1230"/>
      <c r="I16" s="1322">
        <v>-369</v>
      </c>
    </row>
    <row r="17" spans="1:9">
      <c r="A17" s="117">
        <v>4</v>
      </c>
      <c r="B17" s="90" t="s">
        <v>700</v>
      </c>
      <c r="C17" s="112">
        <v>4438201.370000001</v>
      </c>
      <c r="D17" s="112"/>
      <c r="E17" s="112">
        <v>4438201.370000001</v>
      </c>
      <c r="F17" s="112">
        <v>4549183.6300000008</v>
      </c>
      <c r="G17" s="112">
        <v>4485981</v>
      </c>
      <c r="H17" s="112"/>
      <c r="I17" s="112">
        <v>4485981</v>
      </c>
    </row>
    <row r="18" spans="1:9">
      <c r="A18" s="117">
        <v>5</v>
      </c>
      <c r="B18" s="173" t="s">
        <v>701</v>
      </c>
      <c r="C18" s="112">
        <v>-2268343.11</v>
      </c>
      <c r="D18" s="112"/>
      <c r="E18" s="112">
        <v>-2268343.11</v>
      </c>
      <c r="F18" s="112">
        <v>-2400971.7400000002</v>
      </c>
      <c r="G18" s="112">
        <v>-2332580</v>
      </c>
      <c r="I18" s="111">
        <v>-2332580</v>
      </c>
    </row>
    <row r="19" spans="1:9">
      <c r="A19" s="117">
        <v>6</v>
      </c>
      <c r="B19" s="90" t="s">
        <v>2383</v>
      </c>
      <c r="C19" s="112">
        <v>33.67</v>
      </c>
      <c r="D19" s="112"/>
      <c r="E19" s="112">
        <v>33.67</v>
      </c>
      <c r="F19" s="112">
        <v>40.75</v>
      </c>
      <c r="G19" s="112">
        <v>37</v>
      </c>
      <c r="H19" s="112"/>
      <c r="I19" s="112">
        <v>37</v>
      </c>
    </row>
    <row r="20" spans="1:9">
      <c r="A20" s="117">
        <v>7</v>
      </c>
      <c r="B20" s="90" t="s">
        <v>702</v>
      </c>
      <c r="C20" s="221">
        <v>2169891.9300000011</v>
      </c>
      <c r="D20" s="221"/>
      <c r="E20" s="221">
        <v>2169891.9300000011</v>
      </c>
      <c r="F20" s="221">
        <v>2148252.6400000006</v>
      </c>
      <c r="G20" s="221">
        <v>2153438</v>
      </c>
      <c r="H20" s="221"/>
      <c r="I20" s="221">
        <v>2153438</v>
      </c>
    </row>
    <row r="21" spans="1:9">
      <c r="A21" s="117">
        <v>8</v>
      </c>
      <c r="C21" s="112"/>
      <c r="D21" s="112"/>
      <c r="E21" s="112"/>
      <c r="F21" s="112"/>
      <c r="G21" s="112"/>
    </row>
    <row r="22" spans="1:9">
      <c r="A22" s="117">
        <v>9</v>
      </c>
      <c r="B22" s="90" t="s">
        <v>964</v>
      </c>
      <c r="C22" s="112">
        <v>0</v>
      </c>
      <c r="D22" s="112"/>
      <c r="E22" s="112">
        <v>0</v>
      </c>
      <c r="F22" s="112">
        <v>0</v>
      </c>
      <c r="G22" s="112">
        <v>0</v>
      </c>
      <c r="I22" s="111">
        <v>0</v>
      </c>
    </row>
    <row r="23" spans="1:9">
      <c r="A23" s="117">
        <v>10</v>
      </c>
      <c r="B23" s="90" t="s">
        <v>2647</v>
      </c>
      <c r="C23" s="112">
        <v>90602.39</v>
      </c>
      <c r="D23" s="112"/>
      <c r="E23" s="112">
        <v>90602.39</v>
      </c>
      <c r="F23" s="112">
        <v>87038.11</v>
      </c>
      <c r="G23" s="112">
        <v>86141</v>
      </c>
      <c r="I23" s="111">
        <v>86141</v>
      </c>
    </row>
    <row r="24" spans="1:9">
      <c r="A24" s="117">
        <v>11</v>
      </c>
      <c r="B24" s="90" t="s">
        <v>894</v>
      </c>
      <c r="C24" s="112">
        <v>0</v>
      </c>
      <c r="D24" s="112"/>
      <c r="E24" s="112">
        <v>0</v>
      </c>
      <c r="F24" s="112">
        <v>0</v>
      </c>
      <c r="G24" s="112">
        <v>0</v>
      </c>
      <c r="I24" s="111">
        <v>0</v>
      </c>
    </row>
    <row r="25" spans="1:9">
      <c r="A25" s="117">
        <v>12</v>
      </c>
      <c r="B25" s="90" t="s">
        <v>2648</v>
      </c>
      <c r="C25" s="112">
        <v>742765.81</v>
      </c>
      <c r="D25" s="112"/>
      <c r="E25" s="112">
        <v>742765.81</v>
      </c>
      <c r="F25" s="112">
        <v>896998.11</v>
      </c>
      <c r="G25" s="112">
        <v>841400</v>
      </c>
      <c r="I25" s="111">
        <v>841400</v>
      </c>
    </row>
    <row r="26" spans="1:9">
      <c r="A26" s="117">
        <v>13</v>
      </c>
      <c r="B26" s="90" t="s">
        <v>2649</v>
      </c>
      <c r="C26" s="112">
        <v>0</v>
      </c>
      <c r="D26" s="112"/>
      <c r="E26" s="112">
        <v>0</v>
      </c>
      <c r="F26" s="112">
        <v>0</v>
      </c>
      <c r="G26" s="112">
        <v>0</v>
      </c>
      <c r="I26" s="111">
        <v>0</v>
      </c>
    </row>
    <row r="27" spans="1:9">
      <c r="A27" s="117">
        <v>14</v>
      </c>
      <c r="B27" s="391" t="s">
        <v>2650</v>
      </c>
      <c r="C27" s="112">
        <v>0</v>
      </c>
      <c r="D27" s="112"/>
      <c r="E27" s="112">
        <v>0</v>
      </c>
      <c r="F27" s="112">
        <v>0</v>
      </c>
      <c r="G27" s="112">
        <v>0</v>
      </c>
      <c r="I27" s="111">
        <v>0</v>
      </c>
    </row>
    <row r="28" spans="1:9">
      <c r="A28" s="117">
        <v>15</v>
      </c>
      <c r="B28" s="90" t="s">
        <v>2651</v>
      </c>
      <c r="C28" s="112">
        <v>0</v>
      </c>
      <c r="D28" s="112"/>
      <c r="E28" s="112">
        <v>0</v>
      </c>
      <c r="F28" s="112">
        <v>0</v>
      </c>
      <c r="G28" s="112">
        <v>0</v>
      </c>
      <c r="I28" s="111">
        <v>0</v>
      </c>
    </row>
    <row r="29" spans="1:9">
      <c r="A29" s="117">
        <v>16</v>
      </c>
      <c r="B29" s="90" t="s">
        <v>886</v>
      </c>
      <c r="C29" s="112">
        <v>-4947</v>
      </c>
      <c r="D29" s="112"/>
      <c r="E29" s="112">
        <v>-4947</v>
      </c>
      <c r="F29" s="112">
        <v>-6314</v>
      </c>
      <c r="G29" s="112">
        <v>-5409</v>
      </c>
      <c r="I29" s="111">
        <v>-5409</v>
      </c>
    </row>
    <row r="30" spans="1:9">
      <c r="A30" s="117">
        <v>17</v>
      </c>
      <c r="B30" s="90" t="s">
        <v>887</v>
      </c>
      <c r="C30" s="112">
        <v>351</v>
      </c>
      <c r="D30" s="112"/>
      <c r="E30" s="112">
        <v>351</v>
      </c>
      <c r="F30" s="112">
        <v>321</v>
      </c>
      <c r="G30" s="112">
        <v>349</v>
      </c>
      <c r="I30" s="111">
        <v>349</v>
      </c>
    </row>
    <row r="31" spans="1:9">
      <c r="A31" s="117">
        <v>18</v>
      </c>
      <c r="B31" s="90" t="s">
        <v>589</v>
      </c>
      <c r="C31" s="112">
        <v>0</v>
      </c>
      <c r="D31" s="112"/>
      <c r="E31" s="112">
        <v>0</v>
      </c>
      <c r="F31" s="112">
        <v>0</v>
      </c>
      <c r="G31" s="112">
        <v>0</v>
      </c>
      <c r="I31" s="111">
        <v>0</v>
      </c>
    </row>
    <row r="32" spans="1:9">
      <c r="A32" s="117">
        <v>19</v>
      </c>
      <c r="C32" s="127"/>
      <c r="D32" s="127"/>
      <c r="E32" s="127"/>
      <c r="F32" s="147"/>
      <c r="G32" s="147"/>
      <c r="H32" s="147"/>
      <c r="I32" s="147"/>
    </row>
    <row r="33" spans="1:9">
      <c r="A33" s="117">
        <v>20</v>
      </c>
      <c r="B33" s="90" t="s">
        <v>590</v>
      </c>
      <c r="C33" s="221">
        <v>828772.20000000007</v>
      </c>
      <c r="D33" s="221"/>
      <c r="E33" s="221">
        <v>828772.20000000007</v>
      </c>
      <c r="F33" s="147">
        <v>978043.22</v>
      </c>
      <c r="G33" s="147">
        <v>922481</v>
      </c>
      <c r="H33" s="147"/>
      <c r="I33" s="147">
        <v>922481</v>
      </c>
    </row>
    <row r="34" spans="1:9">
      <c r="A34" s="117">
        <v>21</v>
      </c>
      <c r="C34" s="112"/>
      <c r="D34" s="112"/>
      <c r="E34" s="112"/>
      <c r="F34" s="112"/>
      <c r="G34" s="112"/>
    </row>
    <row r="35" spans="1:9">
      <c r="A35" s="117">
        <v>22</v>
      </c>
      <c r="B35" s="90" t="s">
        <v>1621</v>
      </c>
      <c r="C35" s="112">
        <v>0</v>
      </c>
      <c r="D35" s="112"/>
      <c r="E35" s="112">
        <v>0</v>
      </c>
      <c r="F35" s="112">
        <v>0</v>
      </c>
      <c r="G35" s="112">
        <v>0</v>
      </c>
      <c r="I35" s="111">
        <v>0</v>
      </c>
    </row>
    <row r="36" spans="1:9">
      <c r="A36" s="117">
        <v>23</v>
      </c>
      <c r="B36" s="90" t="s">
        <v>1014</v>
      </c>
      <c r="C36" s="112">
        <v>0</v>
      </c>
      <c r="D36" s="112"/>
      <c r="E36" s="112">
        <v>0</v>
      </c>
      <c r="F36" s="112">
        <v>0</v>
      </c>
      <c r="G36" s="112">
        <v>0</v>
      </c>
      <c r="I36" s="111">
        <v>0</v>
      </c>
    </row>
    <row r="37" spans="1:9">
      <c r="A37" s="117">
        <v>24</v>
      </c>
      <c r="B37" s="90" t="s">
        <v>1090</v>
      </c>
      <c r="C37" s="112">
        <v>0</v>
      </c>
      <c r="D37" s="112"/>
      <c r="E37" s="112">
        <v>0</v>
      </c>
      <c r="F37" s="112">
        <v>0</v>
      </c>
      <c r="G37" s="112">
        <v>0</v>
      </c>
      <c r="I37" s="111">
        <v>0</v>
      </c>
    </row>
    <row r="38" spans="1:9">
      <c r="A38" s="117">
        <v>25</v>
      </c>
      <c r="B38" s="90" t="s">
        <v>1091</v>
      </c>
      <c r="C38" s="112">
        <v>0</v>
      </c>
      <c r="D38" s="112"/>
      <c r="E38" s="112">
        <v>0</v>
      </c>
      <c r="F38" s="112">
        <v>0</v>
      </c>
      <c r="G38" s="112">
        <v>0</v>
      </c>
      <c r="I38" s="111">
        <v>0</v>
      </c>
    </row>
    <row r="39" spans="1:9">
      <c r="A39" s="117">
        <v>26</v>
      </c>
      <c r="B39" s="90" t="s">
        <v>1254</v>
      </c>
      <c r="C39" s="112">
        <v>3598</v>
      </c>
      <c r="D39" s="112"/>
      <c r="E39" s="112">
        <v>3598</v>
      </c>
      <c r="F39" s="112">
        <v>3597.9999999999854</v>
      </c>
      <c r="G39" s="112">
        <v>3598</v>
      </c>
      <c r="H39" s="111"/>
      <c r="I39" s="111">
        <v>3598</v>
      </c>
    </row>
    <row r="40" spans="1:9">
      <c r="A40" s="117">
        <v>27</v>
      </c>
      <c r="B40" s="90" t="s">
        <v>1255</v>
      </c>
      <c r="C40" s="112">
        <v>0</v>
      </c>
      <c r="D40" s="112"/>
      <c r="E40" s="112">
        <v>0</v>
      </c>
      <c r="F40" s="112">
        <v>0</v>
      </c>
      <c r="G40" s="112">
        <v>0</v>
      </c>
      <c r="H40" s="111"/>
      <c r="I40" s="111">
        <v>0</v>
      </c>
    </row>
    <row r="41" spans="1:9">
      <c r="A41" s="117">
        <v>28</v>
      </c>
      <c r="B41" s="90" t="s">
        <v>1256</v>
      </c>
      <c r="C41" s="112">
        <v>0</v>
      </c>
      <c r="D41" s="112"/>
      <c r="E41" s="112">
        <v>0</v>
      </c>
      <c r="F41" s="112">
        <v>0</v>
      </c>
      <c r="G41" s="112">
        <v>0</v>
      </c>
      <c r="I41" s="111">
        <v>0</v>
      </c>
    </row>
    <row r="42" spans="1:9">
      <c r="A42" s="117">
        <v>29</v>
      </c>
      <c r="B42" s="122" t="s">
        <v>1257</v>
      </c>
      <c r="C42" s="221">
        <v>3598</v>
      </c>
      <c r="D42" s="221"/>
      <c r="E42" s="221">
        <v>3598</v>
      </c>
      <c r="F42" s="221">
        <v>3597.9999999999854</v>
      </c>
      <c r="G42" s="221">
        <v>3598</v>
      </c>
      <c r="H42" s="221"/>
      <c r="I42" s="221">
        <v>3598</v>
      </c>
    </row>
    <row r="43" spans="1:9">
      <c r="A43" s="117">
        <v>30</v>
      </c>
      <c r="C43" s="145"/>
      <c r="D43" s="145"/>
      <c r="E43" s="145"/>
      <c r="F43" s="145"/>
      <c r="G43" s="145"/>
      <c r="H43" s="145"/>
      <c r="I43" s="145"/>
    </row>
    <row r="44" spans="1:9" ht="12.6" thickBot="1">
      <c r="A44" s="117">
        <v>31</v>
      </c>
      <c r="B44" s="90" t="s">
        <v>1258</v>
      </c>
      <c r="C44" s="569">
        <v>3002262.1300000013</v>
      </c>
      <c r="D44" s="569"/>
      <c r="E44" s="569">
        <v>3002262.1300000013</v>
      </c>
      <c r="F44" s="569">
        <v>3129893.8600000003</v>
      </c>
      <c r="G44" s="569">
        <v>3079517</v>
      </c>
      <c r="H44" s="569"/>
      <c r="I44" s="569">
        <v>3079517</v>
      </c>
    </row>
    <row r="45" spans="1:9" ht="12.6" thickTop="1">
      <c r="A45" s="117"/>
      <c r="C45" s="145"/>
      <c r="D45" s="145"/>
      <c r="E45" s="145"/>
      <c r="F45" s="145"/>
      <c r="G45" s="145"/>
    </row>
    <row r="46" spans="1:9">
      <c r="A46" s="117"/>
      <c r="C46" s="145"/>
      <c r="D46" s="145"/>
      <c r="E46" s="145"/>
      <c r="F46" s="145"/>
      <c r="G46" s="145"/>
    </row>
    <row r="47" spans="1:9">
      <c r="A47" s="117"/>
    </row>
    <row r="48" spans="1:9">
      <c r="A48" s="117"/>
    </row>
    <row r="49" spans="1:7">
      <c r="A49" s="117"/>
    </row>
    <row r="52" spans="1:7">
      <c r="A52" s="117"/>
      <c r="B52" s="117"/>
      <c r="C52" s="110"/>
      <c r="D52" s="110"/>
      <c r="E52" s="110"/>
      <c r="F52" s="110"/>
      <c r="G52" s="110"/>
    </row>
    <row r="152" spans="2:2">
      <c r="B152" s="103"/>
    </row>
    <row r="155" spans="2:2">
      <c r="B155" s="103"/>
    </row>
    <row r="278" spans="1:1">
      <c r="A278" s="104"/>
    </row>
    <row r="279" spans="1:1">
      <c r="A279" s="104"/>
    </row>
    <row r="280" spans="1:1">
      <c r="A280" s="104"/>
    </row>
    <row r="281" spans="1:1">
      <c r="A281" s="104"/>
    </row>
    <row r="282" spans="1:1">
      <c r="A282" s="104"/>
    </row>
    <row r="312" spans="1:1">
      <c r="A312" s="104"/>
    </row>
    <row r="381" spans="1:1">
      <c r="A381" s="89"/>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row r="452" spans="1:1">
      <c r="A452" s="104"/>
    </row>
  </sheetData>
  <mergeCells count="1">
    <mergeCell ref="A7:G8"/>
  </mergeCells>
  <phoneticPr fontId="28" type="noConversion"/>
  <pageMargins left="0.5" right="0.5" top="0.75" bottom="0.5" header="0.25" footer="0.25"/>
  <pageSetup scale="98" orientation="landscape" r:id="rId1"/>
  <headerFooter alignWithMargins="0"/>
</worksheet>
</file>

<file path=xl/worksheets/sheet22.xml><?xml version="1.0" encoding="utf-8"?>
<worksheet xmlns="http://schemas.openxmlformats.org/spreadsheetml/2006/main" xmlns:r="http://schemas.openxmlformats.org/officeDocument/2006/relationships">
  <sheetPr transitionEvaluation="1" transitionEntry="1" codeName="Sheet66">
    <pageSetUpPr fitToPage="1"/>
  </sheetPr>
  <dimension ref="A1:P446"/>
  <sheetViews>
    <sheetView view="pageBreakPreview" zoomScale="60" workbookViewId="0"/>
  </sheetViews>
  <sheetFormatPr defaultColWidth="10.88671875" defaultRowHeight="12"/>
  <cols>
    <col min="1" max="1" width="5.6640625" style="90" customWidth="1"/>
    <col min="2" max="2" width="25.88671875" style="90" customWidth="1"/>
    <col min="3" max="15" width="11.33203125" style="90" customWidth="1"/>
    <col min="16" max="16" width="11.6640625" style="90" customWidth="1"/>
    <col min="17" max="18" width="9.6640625" style="90" customWidth="1"/>
    <col min="19" max="16384" width="10.88671875" style="90"/>
  </cols>
  <sheetData>
    <row r="1" spans="1:16">
      <c r="A1" s="167" t="s">
        <v>696</v>
      </c>
      <c r="B1" s="167"/>
      <c r="L1" s="167" t="s">
        <v>1171</v>
      </c>
      <c r="M1" s="89"/>
    </row>
    <row r="2" spans="1:16">
      <c r="A2" s="167"/>
      <c r="B2" s="167"/>
      <c r="L2" s="167"/>
      <c r="M2" s="89"/>
    </row>
    <row r="3" spans="1:16">
      <c r="A3" s="89" t="s">
        <v>2364</v>
      </c>
      <c r="B3" s="89"/>
      <c r="L3" s="89" t="s">
        <v>697</v>
      </c>
      <c r="M3" s="89"/>
    </row>
    <row r="4" spans="1:16">
      <c r="A4" s="89" t="s">
        <v>2363</v>
      </c>
      <c r="B4" s="89"/>
      <c r="L4" s="92" t="s">
        <v>1397</v>
      </c>
      <c r="M4" s="89"/>
    </row>
    <row r="5" spans="1:16">
      <c r="A5" s="89" t="s">
        <v>1775</v>
      </c>
      <c r="B5" s="89"/>
      <c r="L5" s="89" t="s">
        <v>2546</v>
      </c>
      <c r="M5" s="89"/>
    </row>
    <row r="6" spans="1:16">
      <c r="A6" s="89"/>
      <c r="B6" s="89"/>
      <c r="C6" s="89"/>
      <c r="D6" s="89"/>
      <c r="E6" s="89"/>
      <c r="F6" s="89"/>
      <c r="G6" s="89"/>
      <c r="H6" s="89"/>
      <c r="I6" s="89"/>
      <c r="J6" s="89"/>
      <c r="K6" s="89"/>
      <c r="L6" s="89"/>
      <c r="M6" s="89"/>
    </row>
    <row r="7" spans="1:16">
      <c r="A7" s="1768" t="s">
        <v>1345</v>
      </c>
      <c r="B7" s="1756"/>
      <c r="C7" s="1756"/>
      <c r="D7" s="1756"/>
      <c r="E7" s="1756"/>
      <c r="F7" s="1756"/>
      <c r="G7" s="1756"/>
      <c r="H7" s="1756"/>
      <c r="I7" s="1756"/>
      <c r="J7" s="1756"/>
      <c r="K7" s="1756"/>
      <c r="L7" s="1756"/>
      <c r="M7" s="1756"/>
    </row>
    <row r="8" spans="1:16" ht="2.25" customHeight="1">
      <c r="A8" s="1756"/>
      <c r="B8" s="1756"/>
      <c r="C8" s="1756"/>
      <c r="D8" s="1756"/>
      <c r="E8" s="1756"/>
      <c r="F8" s="1756"/>
      <c r="G8" s="1756"/>
      <c r="H8" s="1756"/>
      <c r="I8" s="1756"/>
      <c r="J8" s="1756"/>
      <c r="K8" s="1756"/>
      <c r="L8" s="1756"/>
      <c r="M8" s="1756"/>
    </row>
    <row r="9" spans="1:16" ht="12.6" thickBot="1">
      <c r="A9" s="93"/>
      <c r="B9" s="93"/>
      <c r="C9" s="93"/>
      <c r="D9" s="93"/>
      <c r="E9" s="93"/>
      <c r="F9" s="93"/>
      <c r="G9" s="93"/>
      <c r="H9" s="93"/>
      <c r="I9" s="93"/>
      <c r="J9" s="93"/>
      <c r="K9" s="93"/>
      <c r="L9" s="93"/>
      <c r="M9" s="93"/>
      <c r="N9" s="93"/>
      <c r="O9" s="93"/>
      <c r="P9" s="93"/>
    </row>
    <row r="10" spans="1:16">
      <c r="A10" s="1457" t="s">
        <v>52</v>
      </c>
      <c r="B10" s="164">
        <v>-1</v>
      </c>
      <c r="C10" s="164">
        <v>-2</v>
      </c>
      <c r="D10" s="164">
        <v>-3</v>
      </c>
      <c r="E10" s="164">
        <v>-4</v>
      </c>
      <c r="F10" s="164">
        <v>-5</v>
      </c>
      <c r="G10" s="164">
        <v>-6</v>
      </c>
      <c r="H10" s="164">
        <v>-7</v>
      </c>
      <c r="I10" s="164">
        <v>-8</v>
      </c>
      <c r="J10" s="164">
        <v>-9</v>
      </c>
      <c r="K10" s="164">
        <v>-10</v>
      </c>
      <c r="L10" s="164">
        <v>-11</v>
      </c>
      <c r="M10" s="164">
        <v>-12</v>
      </c>
      <c r="N10" s="164">
        <v>-13</v>
      </c>
      <c r="O10" s="164">
        <v>-14</v>
      </c>
      <c r="P10" s="164">
        <v>-15</v>
      </c>
    </row>
    <row r="11" spans="1:16" ht="24">
      <c r="A11" s="1460" t="s">
        <v>707</v>
      </c>
      <c r="B11" s="120" t="s">
        <v>698</v>
      </c>
      <c r="C11" s="169" t="s">
        <v>1755</v>
      </c>
      <c r="D11" s="169">
        <v>42014</v>
      </c>
      <c r="E11" s="170">
        <v>42036</v>
      </c>
      <c r="F11" s="170">
        <v>42064</v>
      </c>
      <c r="G11" s="170">
        <v>42095</v>
      </c>
      <c r="H11" s="170">
        <v>42125</v>
      </c>
      <c r="I11" s="170">
        <v>42156</v>
      </c>
      <c r="J11" s="170">
        <v>42186</v>
      </c>
      <c r="K11" s="170">
        <v>42217</v>
      </c>
      <c r="L11" s="170">
        <v>42248</v>
      </c>
      <c r="M11" s="170">
        <v>42278</v>
      </c>
      <c r="N11" s="170">
        <v>42309</v>
      </c>
      <c r="O11" s="170">
        <v>42339</v>
      </c>
      <c r="P11" s="171" t="s">
        <v>43</v>
      </c>
    </row>
    <row r="12" spans="1:16">
      <c r="A12" s="117"/>
    </row>
    <row r="13" spans="1:16">
      <c r="A13" s="117">
        <v>1</v>
      </c>
      <c r="B13" s="90" t="s">
        <v>1085</v>
      </c>
      <c r="C13" s="146">
        <v>4438550.8600000013</v>
      </c>
      <c r="D13" s="146">
        <v>4443821.9400000004</v>
      </c>
      <c r="E13" s="146">
        <v>4442391.72</v>
      </c>
      <c r="F13" s="146">
        <v>4449986.75</v>
      </c>
      <c r="G13" s="146">
        <v>4453744.9800000004</v>
      </c>
      <c r="H13" s="146">
        <v>4453367.07</v>
      </c>
      <c r="I13" s="146">
        <v>4459207.49</v>
      </c>
      <c r="J13" s="146">
        <v>4456088.5700000012</v>
      </c>
      <c r="K13" s="146">
        <v>4485552.5500000007</v>
      </c>
      <c r="L13" s="146">
        <v>4499128.5899999989</v>
      </c>
      <c r="M13" s="146">
        <v>4502402.1600000011</v>
      </c>
      <c r="N13" s="146">
        <v>4508737.2700000005</v>
      </c>
      <c r="O13" s="146">
        <v>4526044.370000001</v>
      </c>
      <c r="P13" s="166">
        <v>4470694</v>
      </c>
    </row>
    <row r="14" spans="1:16">
      <c r="A14" s="117">
        <v>2</v>
      </c>
      <c r="B14" s="90" t="s">
        <v>1088</v>
      </c>
      <c r="C14" s="112">
        <v>19.659999999996217</v>
      </c>
      <c r="D14" s="112">
        <v>19.669999999998254</v>
      </c>
      <c r="E14" s="112">
        <v>19.559999999997672</v>
      </c>
      <c r="F14" s="112">
        <v>32.370000000002619</v>
      </c>
      <c r="G14" s="112">
        <v>17374.69999999999</v>
      </c>
      <c r="H14" s="112">
        <v>21498.969999999994</v>
      </c>
      <c r="I14" s="112">
        <v>23508.620000000003</v>
      </c>
      <c r="J14" s="112">
        <v>23508.57</v>
      </c>
      <c r="K14" s="112">
        <v>23508.54</v>
      </c>
      <c r="L14" s="112">
        <v>23508.509999999987</v>
      </c>
      <c r="M14" s="112">
        <v>23508.489999999998</v>
      </c>
      <c r="N14" s="112">
        <v>23508.46</v>
      </c>
      <c r="O14" s="112">
        <v>23508.409999999996</v>
      </c>
      <c r="P14" s="166">
        <v>15656</v>
      </c>
    </row>
    <row r="15" spans="1:16">
      <c r="A15" s="117">
        <v>3</v>
      </c>
      <c r="B15" s="90" t="s">
        <v>2382</v>
      </c>
      <c r="C15" s="112">
        <v>-369.15</v>
      </c>
      <c r="D15" s="112">
        <v>-369.15</v>
      </c>
      <c r="E15" s="112">
        <v>-369.15</v>
      </c>
      <c r="F15" s="112">
        <v>-369.15</v>
      </c>
      <c r="G15" s="112">
        <v>-369.15</v>
      </c>
      <c r="H15" s="112">
        <v>-369.15</v>
      </c>
      <c r="I15" s="112">
        <v>-369.15</v>
      </c>
      <c r="J15" s="112">
        <v>-369.15</v>
      </c>
      <c r="K15" s="112">
        <v>-369.15</v>
      </c>
      <c r="L15" s="112">
        <v>-369.15</v>
      </c>
      <c r="M15" s="112">
        <v>-369.15</v>
      </c>
      <c r="N15" s="112">
        <v>-369.15</v>
      </c>
      <c r="O15" s="112">
        <v>-369.15</v>
      </c>
      <c r="P15" s="166">
        <v>-369</v>
      </c>
    </row>
    <row r="16" spans="1:16">
      <c r="A16" s="117">
        <v>4</v>
      </c>
      <c r="B16" s="90" t="s">
        <v>700</v>
      </c>
      <c r="C16" s="112">
        <v>4438201.370000001</v>
      </c>
      <c r="D16" s="112">
        <v>4443472.46</v>
      </c>
      <c r="E16" s="112">
        <v>4442042.129999999</v>
      </c>
      <c r="F16" s="112">
        <v>4449649.97</v>
      </c>
      <c r="G16" s="112">
        <v>4470750.53</v>
      </c>
      <c r="H16" s="112">
        <v>4474496.8899999997</v>
      </c>
      <c r="I16" s="112">
        <v>4482346.96</v>
      </c>
      <c r="J16" s="112">
        <v>4479227.9900000012</v>
      </c>
      <c r="K16" s="112">
        <v>4508691.9400000004</v>
      </c>
      <c r="L16" s="112">
        <v>4522267.9499999983</v>
      </c>
      <c r="M16" s="112">
        <v>4525541.5000000009</v>
      </c>
      <c r="N16" s="112">
        <v>4531876.58</v>
      </c>
      <c r="O16" s="112">
        <v>4549183.6300000008</v>
      </c>
      <c r="P16" s="112">
        <v>4485981</v>
      </c>
    </row>
    <row r="17" spans="1:16">
      <c r="A17" s="117">
        <v>5</v>
      </c>
      <c r="B17" s="173" t="s">
        <v>701</v>
      </c>
      <c r="C17" s="174">
        <v>-2268343.11</v>
      </c>
      <c r="D17" s="174">
        <v>-2282380.1499999994</v>
      </c>
      <c r="E17" s="174">
        <v>-2287996.5200000005</v>
      </c>
      <c r="F17" s="174">
        <v>-2302217.62</v>
      </c>
      <c r="G17" s="174">
        <v>-2314158.5100000002</v>
      </c>
      <c r="H17" s="174">
        <v>-2327213.94</v>
      </c>
      <c r="I17" s="174">
        <v>-2328853.7800000003</v>
      </c>
      <c r="J17" s="174">
        <v>-2333602.23</v>
      </c>
      <c r="K17" s="174">
        <v>-2350847.0599999996</v>
      </c>
      <c r="L17" s="174">
        <v>-2362305.3399999994</v>
      </c>
      <c r="M17" s="174">
        <v>-2375656.6100000003</v>
      </c>
      <c r="N17" s="174">
        <v>-2388998.9899999993</v>
      </c>
      <c r="O17" s="174">
        <v>-2400971.7400000002</v>
      </c>
      <c r="P17" s="166">
        <v>-2332580</v>
      </c>
    </row>
    <row r="18" spans="1:16">
      <c r="A18" s="117">
        <v>6</v>
      </c>
      <c r="B18" s="90" t="s">
        <v>2383</v>
      </c>
      <c r="C18" s="147">
        <v>33.67</v>
      </c>
      <c r="D18" s="147">
        <v>34.26</v>
      </c>
      <c r="E18" s="147">
        <v>34.85</v>
      </c>
      <c r="F18" s="147">
        <v>35.44</v>
      </c>
      <c r="G18" s="147">
        <v>36.03</v>
      </c>
      <c r="H18" s="147">
        <v>36.619999999999997</v>
      </c>
      <c r="I18" s="147">
        <v>37.21</v>
      </c>
      <c r="J18" s="147">
        <v>37.799999999999997</v>
      </c>
      <c r="K18" s="147">
        <v>38.39</v>
      </c>
      <c r="L18" s="147">
        <v>38.979999999999997</v>
      </c>
      <c r="M18" s="147">
        <v>39.57</v>
      </c>
      <c r="N18" s="147">
        <v>40.159999999999997</v>
      </c>
      <c r="O18" s="147">
        <v>40.75</v>
      </c>
      <c r="P18" s="147">
        <v>37</v>
      </c>
    </row>
    <row r="19" spans="1:16">
      <c r="A19" s="117">
        <v>7</v>
      </c>
      <c r="B19" s="90" t="s">
        <v>702</v>
      </c>
      <c r="C19" s="1237">
        <v>2169891.9300000011</v>
      </c>
      <c r="D19" s="1237">
        <v>2161126.5700000003</v>
      </c>
      <c r="E19" s="1237">
        <v>2154080.4599999986</v>
      </c>
      <c r="F19" s="1237">
        <v>2147467.7899999996</v>
      </c>
      <c r="G19" s="1237">
        <v>2156628.0499999998</v>
      </c>
      <c r="H19" s="1237">
        <v>2147319.5699999998</v>
      </c>
      <c r="I19" s="1237">
        <v>2153530.3899999997</v>
      </c>
      <c r="J19" s="1237">
        <v>2145663.560000001</v>
      </c>
      <c r="K19" s="1237">
        <v>2157883.2700000009</v>
      </c>
      <c r="L19" s="1237">
        <v>2160001.5899999989</v>
      </c>
      <c r="M19" s="1237">
        <v>2149924.4600000004</v>
      </c>
      <c r="N19" s="1237">
        <v>2142917.7500000009</v>
      </c>
      <c r="O19" s="1237">
        <v>2148252.6400000006</v>
      </c>
      <c r="P19" s="1237">
        <v>2153438</v>
      </c>
    </row>
    <row r="20" spans="1:16">
      <c r="A20" s="117">
        <v>8</v>
      </c>
      <c r="C20" s="112"/>
      <c r="D20" s="112"/>
      <c r="E20" s="112"/>
      <c r="F20" s="112"/>
      <c r="G20" s="112"/>
      <c r="H20" s="112"/>
      <c r="I20" s="112"/>
      <c r="J20" s="112"/>
      <c r="K20" s="112"/>
      <c r="L20" s="112"/>
      <c r="M20" s="112"/>
      <c r="N20" s="112"/>
      <c r="O20" s="112"/>
      <c r="P20" s="112"/>
    </row>
    <row r="21" spans="1:16">
      <c r="A21" s="117">
        <v>9</v>
      </c>
      <c r="B21" s="90" t="s">
        <v>964</v>
      </c>
      <c r="C21" s="112"/>
      <c r="D21" s="113"/>
      <c r="E21" s="113"/>
      <c r="F21" s="113"/>
      <c r="G21" s="113"/>
      <c r="H21" s="113"/>
      <c r="I21" s="113"/>
      <c r="J21" s="113"/>
      <c r="K21" s="114"/>
      <c r="L21" s="114"/>
      <c r="M21" s="114"/>
      <c r="N21" s="114"/>
      <c r="O21" s="114"/>
      <c r="P21" s="166">
        <v>0</v>
      </c>
    </row>
    <row r="22" spans="1:16">
      <c r="A22" s="117">
        <v>10</v>
      </c>
      <c r="B22" s="90" t="s">
        <v>2647</v>
      </c>
      <c r="C22" s="174">
        <v>90602.39</v>
      </c>
      <c r="D22" s="112">
        <v>88147.4</v>
      </c>
      <c r="E22" s="112">
        <v>85363.03</v>
      </c>
      <c r="F22" s="112">
        <v>81823.47</v>
      </c>
      <c r="G22" s="112">
        <v>84776.04</v>
      </c>
      <c r="H22" s="112">
        <v>87374.86</v>
      </c>
      <c r="I22" s="112">
        <v>87209.83</v>
      </c>
      <c r="J22" s="112">
        <v>84440.61</v>
      </c>
      <c r="K22" s="112">
        <v>82975.17</v>
      </c>
      <c r="L22" s="112">
        <v>87102.04</v>
      </c>
      <c r="M22" s="112">
        <v>89487.41</v>
      </c>
      <c r="N22" s="112">
        <v>83492.259999999995</v>
      </c>
      <c r="O22" s="174">
        <v>87038.11</v>
      </c>
      <c r="P22" s="166">
        <v>86141</v>
      </c>
    </row>
    <row r="23" spans="1:16">
      <c r="A23" s="117">
        <v>11</v>
      </c>
      <c r="B23" s="90" t="s">
        <v>894</v>
      </c>
      <c r="C23" s="112"/>
      <c r="D23" s="112"/>
      <c r="E23" s="112"/>
      <c r="F23" s="112"/>
      <c r="G23" s="112"/>
      <c r="H23" s="112"/>
      <c r="I23" s="112"/>
      <c r="J23" s="112"/>
      <c r="K23" s="112"/>
      <c r="L23" s="112"/>
      <c r="M23" s="112"/>
      <c r="N23" s="112"/>
      <c r="O23" s="112"/>
      <c r="P23" s="166">
        <v>0</v>
      </c>
    </row>
    <row r="24" spans="1:16">
      <c r="A24" s="117">
        <v>12</v>
      </c>
      <c r="B24" s="90" t="s">
        <v>2648</v>
      </c>
      <c r="C24" s="112">
        <v>742765.81</v>
      </c>
      <c r="D24" s="112">
        <v>760220.05</v>
      </c>
      <c r="E24" s="112">
        <v>794646.53</v>
      </c>
      <c r="F24" s="112">
        <v>803503.14</v>
      </c>
      <c r="G24" s="112">
        <v>813059.12</v>
      </c>
      <c r="H24" s="112">
        <v>840319.91</v>
      </c>
      <c r="I24" s="112">
        <v>858714.87</v>
      </c>
      <c r="J24" s="112">
        <v>865670.67</v>
      </c>
      <c r="K24" s="112">
        <v>875457.17</v>
      </c>
      <c r="L24" s="112">
        <v>890553.91</v>
      </c>
      <c r="M24" s="112">
        <v>901145.81</v>
      </c>
      <c r="N24" s="112">
        <v>895141.09</v>
      </c>
      <c r="O24" s="112">
        <v>896998.11</v>
      </c>
      <c r="P24" s="166">
        <v>841400</v>
      </c>
    </row>
    <row r="25" spans="1:16">
      <c r="A25" s="117">
        <v>13</v>
      </c>
      <c r="B25" s="90" t="s">
        <v>2649</v>
      </c>
      <c r="C25" s="112"/>
      <c r="D25" s="112"/>
      <c r="E25" s="112"/>
      <c r="F25" s="112"/>
      <c r="G25" s="112"/>
      <c r="H25" s="112"/>
      <c r="I25" s="112"/>
      <c r="J25" s="112"/>
      <c r="K25" s="112"/>
      <c r="L25" s="112"/>
      <c r="M25" s="112"/>
      <c r="N25" s="112"/>
      <c r="O25" s="112"/>
      <c r="P25" s="166">
        <v>0</v>
      </c>
    </row>
    <row r="26" spans="1:16">
      <c r="A26" s="117">
        <v>14</v>
      </c>
      <c r="B26" s="391" t="s">
        <v>2650</v>
      </c>
      <c r="C26" s="112"/>
      <c r="D26" s="112"/>
      <c r="E26" s="112"/>
      <c r="F26" s="112"/>
      <c r="G26" s="112"/>
      <c r="H26" s="112"/>
      <c r="I26" s="112"/>
      <c r="J26" s="112"/>
      <c r="K26" s="112"/>
      <c r="L26" s="112"/>
      <c r="M26" s="112"/>
      <c r="N26" s="112"/>
      <c r="O26" s="112"/>
      <c r="P26" s="166">
        <v>0</v>
      </c>
    </row>
    <row r="27" spans="1:16">
      <c r="A27" s="117">
        <v>15</v>
      </c>
      <c r="B27" s="90" t="s">
        <v>2651</v>
      </c>
      <c r="C27" s="112"/>
      <c r="D27" s="112"/>
      <c r="E27" s="112"/>
      <c r="F27" s="112"/>
      <c r="G27" s="112"/>
      <c r="H27" s="112"/>
      <c r="I27" s="112"/>
      <c r="J27" s="112"/>
      <c r="K27" s="112"/>
      <c r="L27" s="112"/>
      <c r="M27" s="112"/>
      <c r="N27" s="112"/>
      <c r="O27" s="112"/>
      <c r="P27" s="166">
        <v>0</v>
      </c>
    </row>
    <row r="28" spans="1:16">
      <c r="A28" s="117">
        <v>16</v>
      </c>
      <c r="B28" s="90" t="s">
        <v>886</v>
      </c>
      <c r="C28" s="112">
        <v>-4947</v>
      </c>
      <c r="D28" s="112">
        <v>-5553</v>
      </c>
      <c r="E28" s="112">
        <v>-4317</v>
      </c>
      <c r="F28" s="112">
        <v>-4801</v>
      </c>
      <c r="G28" s="112">
        <v>-5041</v>
      </c>
      <c r="H28" s="112">
        <v>-5583</v>
      </c>
      <c r="I28" s="112">
        <v>-5776</v>
      </c>
      <c r="J28" s="112">
        <v>-5742</v>
      </c>
      <c r="K28" s="112">
        <v>-5529</v>
      </c>
      <c r="L28" s="112">
        <v>-5357</v>
      </c>
      <c r="M28" s="112">
        <v>-5906</v>
      </c>
      <c r="N28" s="112">
        <v>-5453</v>
      </c>
      <c r="O28" s="112">
        <v>-6314</v>
      </c>
      <c r="P28" s="166">
        <v>-5409</v>
      </c>
    </row>
    <row r="29" spans="1:16">
      <c r="A29" s="117">
        <v>17</v>
      </c>
      <c r="B29" s="90" t="s">
        <v>887</v>
      </c>
      <c r="C29" s="112">
        <v>351</v>
      </c>
      <c r="D29" s="112">
        <v>351</v>
      </c>
      <c r="E29" s="112">
        <v>351</v>
      </c>
      <c r="F29" s="112">
        <v>351</v>
      </c>
      <c r="G29" s="112">
        <v>351</v>
      </c>
      <c r="H29" s="112">
        <v>351</v>
      </c>
      <c r="I29" s="112">
        <v>351</v>
      </c>
      <c r="J29" s="112">
        <v>351</v>
      </c>
      <c r="K29" s="112">
        <v>351</v>
      </c>
      <c r="L29" s="112">
        <v>351</v>
      </c>
      <c r="M29" s="112">
        <v>351</v>
      </c>
      <c r="N29" s="112">
        <v>351</v>
      </c>
      <c r="O29" s="112">
        <v>321</v>
      </c>
      <c r="P29" s="166">
        <v>349</v>
      </c>
    </row>
    <row r="30" spans="1:16">
      <c r="A30" s="117">
        <v>18</v>
      </c>
      <c r="B30" s="90" t="s">
        <v>589</v>
      </c>
      <c r="C30" s="112">
        <v>0</v>
      </c>
      <c r="D30" s="112">
        <v>0</v>
      </c>
      <c r="E30" s="112">
        <v>0</v>
      </c>
      <c r="F30" s="112">
        <v>0</v>
      </c>
      <c r="G30" s="112">
        <v>0</v>
      </c>
      <c r="H30" s="112">
        <v>0</v>
      </c>
      <c r="I30" s="112">
        <v>0</v>
      </c>
      <c r="J30" s="112">
        <v>0</v>
      </c>
      <c r="K30" s="112">
        <v>0</v>
      </c>
      <c r="L30" s="112">
        <v>0</v>
      </c>
      <c r="M30" s="112">
        <v>0</v>
      </c>
      <c r="N30" s="112">
        <v>0</v>
      </c>
      <c r="O30" s="112">
        <v>0</v>
      </c>
      <c r="P30" s="166">
        <v>0</v>
      </c>
    </row>
    <row r="31" spans="1:16">
      <c r="A31" s="117">
        <v>19</v>
      </c>
      <c r="C31" s="147"/>
      <c r="D31" s="147"/>
      <c r="E31" s="147"/>
      <c r="F31" s="147"/>
      <c r="G31" s="147"/>
      <c r="H31" s="147"/>
      <c r="I31" s="147"/>
      <c r="J31" s="147"/>
      <c r="K31" s="147"/>
      <c r="L31" s="147"/>
      <c r="M31" s="147"/>
      <c r="N31" s="147"/>
      <c r="O31" s="147"/>
      <c r="P31" s="147"/>
    </row>
    <row r="32" spans="1:16">
      <c r="A32" s="117">
        <v>20</v>
      </c>
      <c r="B32" s="90" t="s">
        <v>590</v>
      </c>
      <c r="C32" s="147">
        <v>828772.20000000007</v>
      </c>
      <c r="D32" s="147">
        <v>843165.45000000007</v>
      </c>
      <c r="E32" s="147">
        <v>876043.56</v>
      </c>
      <c r="F32" s="147">
        <v>880876.61</v>
      </c>
      <c r="G32" s="147">
        <v>893145.16</v>
      </c>
      <c r="H32" s="147">
        <v>922462.77</v>
      </c>
      <c r="I32" s="147">
        <v>940499.7</v>
      </c>
      <c r="J32" s="147">
        <v>944720.28</v>
      </c>
      <c r="K32" s="147">
        <v>953254.34000000008</v>
      </c>
      <c r="L32" s="147">
        <v>972649.95000000007</v>
      </c>
      <c r="M32" s="147">
        <v>985078.22000000009</v>
      </c>
      <c r="N32" s="147">
        <v>973531.35</v>
      </c>
      <c r="O32" s="147">
        <v>978043.22</v>
      </c>
      <c r="P32" s="147">
        <v>922481</v>
      </c>
    </row>
    <row r="33" spans="1:16">
      <c r="A33" s="117">
        <v>21</v>
      </c>
      <c r="C33" s="112"/>
      <c r="D33" s="112"/>
      <c r="E33" s="112"/>
      <c r="F33" s="112"/>
      <c r="G33" s="112"/>
      <c r="H33" s="112"/>
      <c r="I33" s="112"/>
      <c r="J33" s="112"/>
      <c r="K33" s="112"/>
      <c r="L33" s="112"/>
      <c r="M33" s="112"/>
      <c r="N33" s="112"/>
      <c r="O33" s="112"/>
      <c r="P33" s="112"/>
    </row>
    <row r="34" spans="1:16">
      <c r="A34" s="117">
        <v>22</v>
      </c>
      <c r="B34" s="90" t="s">
        <v>1621</v>
      </c>
      <c r="C34" s="112"/>
      <c r="D34" s="112"/>
      <c r="E34" s="112"/>
      <c r="F34" s="112"/>
      <c r="G34" s="112"/>
      <c r="H34" s="112"/>
      <c r="I34" s="112"/>
      <c r="J34" s="112"/>
      <c r="K34" s="112"/>
      <c r="L34" s="112"/>
      <c r="M34" s="112"/>
      <c r="N34" s="112"/>
      <c r="O34" s="112"/>
      <c r="P34" s="166">
        <v>0</v>
      </c>
    </row>
    <row r="35" spans="1:16">
      <c r="A35" s="117">
        <v>23</v>
      </c>
      <c r="B35" s="90" t="s">
        <v>1014</v>
      </c>
      <c r="C35" s="112"/>
      <c r="D35" s="112"/>
      <c r="E35" s="112"/>
      <c r="F35" s="112"/>
      <c r="G35" s="112"/>
      <c r="H35" s="112"/>
      <c r="I35" s="112"/>
      <c r="J35" s="112"/>
      <c r="K35" s="112"/>
      <c r="L35" s="112"/>
      <c r="M35" s="112"/>
      <c r="N35" s="112"/>
      <c r="O35" s="112"/>
      <c r="P35" s="166">
        <v>0</v>
      </c>
    </row>
    <row r="36" spans="1:16">
      <c r="A36" s="117">
        <v>24</v>
      </c>
      <c r="B36" s="90" t="s">
        <v>1090</v>
      </c>
      <c r="C36" s="112">
        <v>0</v>
      </c>
      <c r="D36" s="112">
        <v>0</v>
      </c>
      <c r="E36" s="112">
        <v>0</v>
      </c>
      <c r="F36" s="112">
        <v>0</v>
      </c>
      <c r="G36" s="112">
        <v>0</v>
      </c>
      <c r="H36" s="112">
        <v>0</v>
      </c>
      <c r="I36" s="112">
        <v>0</v>
      </c>
      <c r="J36" s="112">
        <v>0</v>
      </c>
      <c r="K36" s="112">
        <v>0</v>
      </c>
      <c r="L36" s="112">
        <v>0</v>
      </c>
      <c r="M36" s="112">
        <v>0</v>
      </c>
      <c r="N36" s="112">
        <v>0</v>
      </c>
      <c r="O36" s="112">
        <v>0</v>
      </c>
      <c r="P36" s="166">
        <v>0</v>
      </c>
    </row>
    <row r="37" spans="1:16">
      <c r="A37" s="117">
        <v>25</v>
      </c>
      <c r="B37" s="90" t="s">
        <v>1091</v>
      </c>
      <c r="C37" s="112"/>
      <c r="D37" s="112"/>
      <c r="E37" s="112"/>
      <c r="F37" s="112"/>
      <c r="G37" s="112"/>
      <c r="H37" s="112"/>
      <c r="I37" s="112"/>
      <c r="J37" s="112"/>
      <c r="K37" s="112"/>
      <c r="L37" s="112"/>
      <c r="M37" s="112"/>
      <c r="N37" s="112"/>
      <c r="O37" s="112"/>
      <c r="P37" s="166">
        <v>0</v>
      </c>
    </row>
    <row r="38" spans="1:16">
      <c r="A38" s="117">
        <v>26</v>
      </c>
      <c r="B38" s="90" t="s">
        <v>1254</v>
      </c>
      <c r="C38" s="112">
        <v>3598</v>
      </c>
      <c r="D38" s="112">
        <v>3598</v>
      </c>
      <c r="E38" s="112">
        <v>3598</v>
      </c>
      <c r="F38" s="112">
        <v>3597.9999999999854</v>
      </c>
      <c r="G38" s="112">
        <v>3597.9999999999854</v>
      </c>
      <c r="H38" s="112">
        <v>3597.9999999999854</v>
      </c>
      <c r="I38" s="112">
        <v>3597.9999999999854</v>
      </c>
      <c r="J38" s="112">
        <v>3597.9999999999854</v>
      </c>
      <c r="K38" s="112">
        <v>3598</v>
      </c>
      <c r="L38" s="112">
        <v>3598</v>
      </c>
      <c r="M38" s="112">
        <v>3598</v>
      </c>
      <c r="N38" s="112">
        <v>3598</v>
      </c>
      <c r="O38" s="112">
        <v>3597.9999999999854</v>
      </c>
      <c r="P38" s="166">
        <v>3598</v>
      </c>
    </row>
    <row r="39" spans="1:16">
      <c r="A39" s="117">
        <v>27</v>
      </c>
      <c r="B39" s="90" t="s">
        <v>1255</v>
      </c>
      <c r="C39" s="112">
        <v>0</v>
      </c>
      <c r="D39" s="112">
        <v>0</v>
      </c>
      <c r="E39" s="112">
        <v>0</v>
      </c>
      <c r="F39" s="112">
        <v>0</v>
      </c>
      <c r="G39" s="112">
        <v>0</v>
      </c>
      <c r="H39" s="112">
        <v>0</v>
      </c>
      <c r="I39" s="112">
        <v>0</v>
      </c>
      <c r="J39" s="112">
        <v>0</v>
      </c>
      <c r="K39" s="112">
        <v>0</v>
      </c>
      <c r="L39" s="112">
        <v>0</v>
      </c>
      <c r="M39" s="112">
        <v>0</v>
      </c>
      <c r="N39" s="112">
        <v>0</v>
      </c>
      <c r="O39" s="112">
        <v>0</v>
      </c>
      <c r="P39" s="166">
        <v>0</v>
      </c>
    </row>
    <row r="40" spans="1:16">
      <c r="A40" s="117">
        <v>28</v>
      </c>
      <c r="B40" s="90" t="s">
        <v>1256</v>
      </c>
      <c r="C40" s="112"/>
      <c r="D40" s="112"/>
      <c r="E40" s="112"/>
      <c r="F40" s="112"/>
      <c r="G40" s="112"/>
      <c r="H40" s="112"/>
      <c r="I40" s="112"/>
      <c r="J40" s="112"/>
      <c r="K40" s="112"/>
      <c r="L40" s="112"/>
      <c r="M40" s="112"/>
      <c r="N40" s="112"/>
      <c r="O40" s="174"/>
      <c r="P40" s="166">
        <v>0</v>
      </c>
    </row>
    <row r="41" spans="1:16">
      <c r="A41" s="117">
        <v>29</v>
      </c>
      <c r="B41" s="122" t="s">
        <v>1257</v>
      </c>
      <c r="C41" s="221">
        <v>3598</v>
      </c>
      <c r="D41" s="221">
        <v>3598</v>
      </c>
      <c r="E41" s="221">
        <v>3598</v>
      </c>
      <c r="F41" s="221">
        <v>3597.9999999999854</v>
      </c>
      <c r="G41" s="221">
        <v>3597.9999999999854</v>
      </c>
      <c r="H41" s="221">
        <v>3597.9999999999854</v>
      </c>
      <c r="I41" s="221">
        <v>3597.9999999999854</v>
      </c>
      <c r="J41" s="221">
        <v>3597.9999999999854</v>
      </c>
      <c r="K41" s="221">
        <v>3598</v>
      </c>
      <c r="L41" s="221">
        <v>3598</v>
      </c>
      <c r="M41" s="221">
        <v>3598</v>
      </c>
      <c r="N41" s="221">
        <v>3598</v>
      </c>
      <c r="O41" s="221">
        <v>3597.9999999999854</v>
      </c>
      <c r="P41" s="221">
        <v>3598</v>
      </c>
    </row>
    <row r="42" spans="1:16">
      <c r="A42" s="117">
        <v>30</v>
      </c>
      <c r="C42" s="145"/>
      <c r="D42" s="145"/>
      <c r="E42" s="145"/>
      <c r="F42" s="145"/>
      <c r="G42" s="145"/>
      <c r="H42" s="145"/>
      <c r="I42" s="145"/>
      <c r="J42" s="145"/>
      <c r="K42" s="145"/>
      <c r="L42" s="145"/>
      <c r="M42" s="145"/>
    </row>
    <row r="43" spans="1:16" ht="12.6" thickBot="1">
      <c r="A43" s="117">
        <v>31</v>
      </c>
      <c r="B43" s="90" t="s">
        <v>1258</v>
      </c>
      <c r="C43" s="151">
        <v>3002262.1300000013</v>
      </c>
      <c r="D43" s="151">
        <v>3007890.0200000005</v>
      </c>
      <c r="E43" s="234">
        <v>3033722.0199999986</v>
      </c>
      <c r="F43" s="234">
        <v>3031942.3999999994</v>
      </c>
      <c r="G43" s="151">
        <v>3053371.21</v>
      </c>
      <c r="H43" s="151">
        <v>3073380.34</v>
      </c>
      <c r="I43" s="151">
        <v>3097628.09</v>
      </c>
      <c r="J43" s="151">
        <v>3093981.8400000008</v>
      </c>
      <c r="K43" s="151">
        <v>3114735.6100000013</v>
      </c>
      <c r="L43" s="151">
        <v>3136249.5399999991</v>
      </c>
      <c r="M43" s="151">
        <v>3138600.6800000006</v>
      </c>
      <c r="N43" s="151">
        <v>3120047.100000001</v>
      </c>
      <c r="O43" s="151">
        <v>3129893.8600000003</v>
      </c>
      <c r="P43" s="151">
        <v>3079517</v>
      </c>
    </row>
    <row r="44" spans="1:16" ht="12.6" thickTop="1">
      <c r="A44" s="117"/>
      <c r="C44" s="145"/>
      <c r="D44" s="145"/>
      <c r="E44" s="145"/>
      <c r="F44" s="145"/>
      <c r="G44" s="145"/>
      <c r="H44" s="145"/>
      <c r="I44" s="145"/>
      <c r="J44" s="145"/>
      <c r="K44" s="145"/>
      <c r="L44" s="145"/>
      <c r="M44" s="145"/>
    </row>
    <row r="45" spans="1:16">
      <c r="A45" s="89"/>
      <c r="B45" s="89"/>
    </row>
    <row r="46" spans="1:16">
      <c r="A46" s="110"/>
      <c r="B46" s="110"/>
      <c r="C46" s="110"/>
      <c r="D46" s="110"/>
      <c r="E46" s="110"/>
      <c r="F46" s="110"/>
      <c r="G46" s="110"/>
      <c r="H46" s="110"/>
      <c r="I46" s="110"/>
      <c r="J46" s="110"/>
      <c r="K46" s="110"/>
      <c r="L46" s="110"/>
      <c r="M46" s="110"/>
    </row>
    <row r="47" spans="1:16">
      <c r="A47" s="89"/>
      <c r="B47" s="89"/>
    </row>
    <row r="48" spans="1:16">
      <c r="A48" s="89"/>
      <c r="B48" s="89"/>
    </row>
    <row r="49" spans="1:2">
      <c r="A49" s="89"/>
      <c r="B49" s="89"/>
    </row>
    <row r="50" spans="1:2">
      <c r="A50" s="89"/>
      <c r="B50" s="89"/>
    </row>
    <row r="51" spans="1:2">
      <c r="A51" s="89"/>
      <c r="B51" s="89"/>
    </row>
    <row r="52" spans="1:2">
      <c r="A52" s="89"/>
      <c r="B52" s="89"/>
    </row>
    <row r="53" spans="1:2">
      <c r="A53" s="89"/>
      <c r="B53" s="89"/>
    </row>
    <row r="146" spans="2:2">
      <c r="B146" s="103"/>
    </row>
    <row r="149" spans="2:2">
      <c r="B149" s="103"/>
    </row>
    <row r="272" spans="1:1">
      <c r="A272" s="104"/>
    </row>
    <row r="273" spans="1:1">
      <c r="A273" s="104"/>
    </row>
    <row r="274" spans="1:1">
      <c r="A274" s="104"/>
    </row>
    <row r="275" spans="1:1">
      <c r="A275" s="104"/>
    </row>
    <row r="276" spans="1:1">
      <c r="A276" s="104"/>
    </row>
    <row r="306" spans="1:1">
      <c r="A306" s="104"/>
    </row>
    <row r="375" spans="1:1">
      <c r="A375" s="89"/>
    </row>
    <row r="392" spans="1:1">
      <c r="A392" s="104"/>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sheetData>
  <mergeCells count="1">
    <mergeCell ref="A7:M8"/>
  </mergeCells>
  <phoneticPr fontId="28" type="noConversion"/>
  <pageMargins left="0.5" right="0.5" top="0.75" bottom="0.5" header="0.25" footer="0.25"/>
  <pageSetup scale="67" orientation="landscape" r:id="rId1"/>
  <headerFooter alignWithMargins="0"/>
</worksheet>
</file>

<file path=xl/worksheets/sheet23.xml><?xml version="1.0" encoding="utf-8"?>
<worksheet xmlns="http://schemas.openxmlformats.org/spreadsheetml/2006/main" xmlns:r="http://schemas.openxmlformats.org/officeDocument/2006/relationships">
  <sheetPr transitionEvaluation="1" transitionEntry="1" codeName="Sheet23">
    <pageSetUpPr fitToPage="1"/>
  </sheetPr>
  <dimension ref="A1:L452"/>
  <sheetViews>
    <sheetView view="pageBreakPreview" zoomScale="60" workbookViewId="0"/>
  </sheetViews>
  <sheetFormatPr defaultColWidth="10.88671875" defaultRowHeight="12"/>
  <cols>
    <col min="1" max="1" width="6.109375" style="90" customWidth="1"/>
    <col min="2" max="2" width="36.33203125" style="90" customWidth="1"/>
    <col min="3" max="10" width="13.6640625" style="90" customWidth="1"/>
    <col min="11" max="11" width="2.33203125" style="90" customWidth="1"/>
    <col min="12" max="12" width="13.6640625" style="90" customWidth="1"/>
    <col min="13" max="16384" width="10.88671875" style="90"/>
  </cols>
  <sheetData>
    <row r="1" spans="1:12">
      <c r="A1" s="167" t="s">
        <v>1259</v>
      </c>
      <c r="B1" s="167"/>
      <c r="I1" s="89" t="s">
        <v>1171</v>
      </c>
    </row>
    <row r="2" spans="1:12">
      <c r="A2" s="167"/>
      <c r="B2" s="167"/>
      <c r="I2" s="89"/>
    </row>
    <row r="3" spans="1:12">
      <c r="A3" s="89" t="s">
        <v>2364</v>
      </c>
      <c r="B3" s="89"/>
      <c r="I3" s="92" t="s">
        <v>1424</v>
      </c>
    </row>
    <row r="4" spans="1:12">
      <c r="A4" s="89" t="s">
        <v>2363</v>
      </c>
      <c r="B4" s="89"/>
      <c r="I4" s="89" t="s">
        <v>1349</v>
      </c>
    </row>
    <row r="5" spans="1:12">
      <c r="A5" s="89" t="s">
        <v>1775</v>
      </c>
      <c r="B5" s="89"/>
      <c r="I5" s="89" t="s">
        <v>2546</v>
      </c>
    </row>
    <row r="6" spans="1:12">
      <c r="A6" s="89"/>
      <c r="B6" s="89"/>
      <c r="C6" s="89"/>
      <c r="D6" s="89"/>
      <c r="E6" s="89"/>
      <c r="F6" s="89"/>
      <c r="G6" s="89"/>
      <c r="H6" s="89"/>
      <c r="I6" s="89"/>
    </row>
    <row r="7" spans="1:12" ht="12.75" customHeight="1">
      <c r="A7" s="700"/>
      <c r="B7" s="1770" t="s">
        <v>1345</v>
      </c>
      <c r="C7" s="1771"/>
      <c r="D7" s="1771"/>
      <c r="E7" s="1771"/>
      <c r="F7" s="1771"/>
      <c r="G7" s="1269"/>
      <c r="H7" s="1269"/>
      <c r="I7" s="699"/>
    </row>
    <row r="8" spans="1:12">
      <c r="A8" s="699"/>
      <c r="B8" s="1771"/>
      <c r="C8" s="1771"/>
      <c r="D8" s="1771"/>
      <c r="E8" s="1771"/>
      <c r="F8" s="1771"/>
      <c r="G8" s="1269"/>
      <c r="H8" s="1269"/>
      <c r="I8" s="699"/>
    </row>
    <row r="9" spans="1:12" ht="12.6" thickBot="1">
      <c r="A9" s="93"/>
      <c r="B9" s="93"/>
      <c r="C9" s="93"/>
      <c r="D9" s="93"/>
      <c r="E9" s="93"/>
      <c r="F9" s="93"/>
      <c r="G9" s="93"/>
      <c r="H9" s="93"/>
      <c r="I9" s="93"/>
      <c r="J9" s="93"/>
      <c r="K9" s="93"/>
      <c r="L9" s="93"/>
    </row>
    <row r="10" spans="1:12">
      <c r="A10" s="89"/>
      <c r="B10" s="570">
        <v>-1</v>
      </c>
      <c r="C10" s="570">
        <v>-2</v>
      </c>
      <c r="D10" s="570">
        <v>-3</v>
      </c>
      <c r="E10" s="570">
        <v>-4</v>
      </c>
      <c r="F10" s="570">
        <v>-5</v>
      </c>
      <c r="G10" s="570">
        <v>-6</v>
      </c>
      <c r="H10" s="570">
        <v>-7</v>
      </c>
      <c r="I10" s="570">
        <v>-8</v>
      </c>
      <c r="J10" s="570">
        <v>-9</v>
      </c>
      <c r="K10" s="143"/>
      <c r="L10" s="570">
        <v>-10</v>
      </c>
    </row>
    <row r="11" spans="1:12">
      <c r="A11" s="110" t="s">
        <v>52</v>
      </c>
      <c r="B11" s="89"/>
      <c r="C11" s="702" t="s">
        <v>1309</v>
      </c>
      <c r="E11" s="89" t="s">
        <v>1622</v>
      </c>
      <c r="F11" s="702" t="s">
        <v>74</v>
      </c>
      <c r="H11" s="89" t="s">
        <v>2511</v>
      </c>
      <c r="I11" s="143" t="s">
        <v>1415</v>
      </c>
      <c r="L11" s="126" t="s">
        <v>843</v>
      </c>
    </row>
    <row r="12" spans="1:12">
      <c r="A12" s="529" t="s">
        <v>707</v>
      </c>
      <c r="B12" s="703" t="s">
        <v>559</v>
      </c>
      <c r="C12" s="866" t="s">
        <v>1770</v>
      </c>
      <c r="D12" s="545" t="s">
        <v>710</v>
      </c>
      <c r="E12" s="866" t="s">
        <v>1770</v>
      </c>
      <c r="F12" s="866" t="s">
        <v>1771</v>
      </c>
      <c r="G12" s="1281" t="s">
        <v>710</v>
      </c>
      <c r="H12" s="1280" t="s">
        <v>1771</v>
      </c>
      <c r="I12" s="703" t="s">
        <v>943</v>
      </c>
      <c r="J12" s="545" t="s">
        <v>710</v>
      </c>
      <c r="K12" s="1283"/>
      <c r="L12" s="761" t="s">
        <v>943</v>
      </c>
    </row>
    <row r="13" spans="1:12">
      <c r="A13" s="117"/>
      <c r="B13" s="100"/>
    </row>
    <row r="14" spans="1:12">
      <c r="A14" s="117">
        <v>1</v>
      </c>
      <c r="B14" s="100" t="s">
        <v>560</v>
      </c>
      <c r="C14" s="146">
        <v>1000</v>
      </c>
      <c r="D14" s="146"/>
      <c r="E14" s="146">
        <v>1000</v>
      </c>
      <c r="F14" s="146">
        <v>1000</v>
      </c>
      <c r="G14" s="146"/>
      <c r="H14" s="146">
        <v>1000</v>
      </c>
      <c r="I14" s="146">
        <v>1000</v>
      </c>
      <c r="L14" s="165">
        <v>1000</v>
      </c>
    </row>
    <row r="15" spans="1:12">
      <c r="A15" s="117">
        <v>2</v>
      </c>
      <c r="B15" s="100" t="s">
        <v>1219</v>
      </c>
      <c r="C15" s="112">
        <v>0</v>
      </c>
      <c r="D15" s="112"/>
      <c r="E15" s="112">
        <v>0</v>
      </c>
      <c r="F15" s="112">
        <v>0</v>
      </c>
      <c r="G15" s="112"/>
      <c r="H15" s="112">
        <v>0</v>
      </c>
      <c r="I15" s="112">
        <v>0</v>
      </c>
      <c r="L15" s="111">
        <v>0</v>
      </c>
    </row>
    <row r="16" spans="1:12">
      <c r="A16" s="117">
        <v>3</v>
      </c>
      <c r="B16" s="100" t="s">
        <v>1220</v>
      </c>
      <c r="C16" s="112">
        <v>1496182.79</v>
      </c>
      <c r="D16" s="112"/>
      <c r="E16" s="112">
        <v>1496182.79</v>
      </c>
      <c r="F16" s="112">
        <v>1496182.79</v>
      </c>
      <c r="G16" s="112"/>
      <c r="H16" s="112">
        <v>1496182.79</v>
      </c>
      <c r="I16" s="112">
        <v>1496183</v>
      </c>
      <c r="L16" s="111">
        <v>1496183</v>
      </c>
    </row>
    <row r="17" spans="1:12">
      <c r="A17" s="117">
        <v>4</v>
      </c>
      <c r="B17" s="100" t="s">
        <v>1221</v>
      </c>
      <c r="C17" s="112">
        <v>1278565.9799999997</v>
      </c>
      <c r="D17" s="112">
        <v>56831.94</v>
      </c>
      <c r="E17" s="112">
        <v>1335397.9199999997</v>
      </c>
      <c r="F17" s="174">
        <v>1424268.4300000004</v>
      </c>
      <c r="G17" s="112">
        <v>56676.68</v>
      </c>
      <c r="H17" s="112">
        <v>1480945.1100000003</v>
      </c>
      <c r="I17" s="112">
        <v>1363979</v>
      </c>
      <c r="J17" s="112">
        <v>56820.556153846148</v>
      </c>
      <c r="K17" s="187" t="s">
        <v>882</v>
      </c>
      <c r="L17" s="127">
        <v>1420799.5561538462</v>
      </c>
    </row>
    <row r="18" spans="1:12">
      <c r="A18" s="117">
        <v>5</v>
      </c>
      <c r="B18" s="100" t="s">
        <v>1222</v>
      </c>
      <c r="C18" s="147">
        <v>0</v>
      </c>
      <c r="D18" s="147"/>
      <c r="E18" s="112">
        <v>0</v>
      </c>
      <c r="F18" s="147">
        <v>0</v>
      </c>
      <c r="G18" s="1237"/>
      <c r="H18" s="112">
        <v>0</v>
      </c>
      <c r="I18" s="147">
        <v>0</v>
      </c>
      <c r="J18" s="147"/>
      <c r="K18" s="1237"/>
      <c r="L18" s="147">
        <v>0</v>
      </c>
    </row>
    <row r="19" spans="1:12">
      <c r="A19" s="117">
        <v>6</v>
      </c>
      <c r="B19" s="100"/>
      <c r="C19" s="112"/>
      <c r="D19" s="571"/>
      <c r="E19" s="571"/>
      <c r="F19" s="112"/>
      <c r="G19" s="571"/>
      <c r="H19" s="571"/>
      <c r="I19" s="112"/>
      <c r="J19" s="112"/>
      <c r="K19" s="112"/>
      <c r="L19" s="112"/>
    </row>
    <row r="20" spans="1:12">
      <c r="A20" s="117">
        <v>7</v>
      </c>
      <c r="B20" s="100" t="s">
        <v>1223</v>
      </c>
      <c r="C20" s="147">
        <v>2775748.7699999996</v>
      </c>
      <c r="D20" s="1237">
        <v>56831.94</v>
      </c>
      <c r="E20" s="147">
        <v>2832580.71</v>
      </c>
      <c r="F20" s="147">
        <v>2921451.2200000007</v>
      </c>
      <c r="G20" s="1237">
        <v>56676.68</v>
      </c>
      <c r="H20" s="1237">
        <v>2978127.9000000004</v>
      </c>
      <c r="I20" s="147">
        <v>2861162</v>
      </c>
      <c r="J20" s="1237">
        <v>56820.556153846148</v>
      </c>
      <c r="K20" s="1237"/>
      <c r="L20" s="147">
        <v>2917982.556153846</v>
      </c>
    </row>
    <row r="21" spans="1:12">
      <c r="A21" s="117">
        <v>8</v>
      </c>
      <c r="B21" s="100"/>
      <c r="C21" s="112"/>
      <c r="D21" s="112"/>
      <c r="E21" s="112"/>
      <c r="F21" s="112"/>
      <c r="G21" s="112"/>
      <c r="H21" s="112"/>
      <c r="I21" s="112"/>
      <c r="J21" s="410"/>
      <c r="K21" s="410"/>
      <c r="L21" s="410"/>
    </row>
    <row r="22" spans="1:12">
      <c r="A22" s="117">
        <v>9</v>
      </c>
      <c r="B22" s="100" t="s">
        <v>1224</v>
      </c>
      <c r="C22" s="112">
        <v>0</v>
      </c>
      <c r="D22" s="112"/>
      <c r="E22" s="112">
        <v>0</v>
      </c>
      <c r="F22" s="112">
        <v>0</v>
      </c>
      <c r="G22" s="112"/>
      <c r="H22" s="112">
        <v>0</v>
      </c>
      <c r="I22" s="112">
        <v>0</v>
      </c>
      <c r="L22" s="111">
        <v>0</v>
      </c>
    </row>
    <row r="23" spans="1:12">
      <c r="A23" s="117">
        <v>10</v>
      </c>
      <c r="B23" s="100" t="s">
        <v>1225</v>
      </c>
      <c r="C23" s="112">
        <v>0</v>
      </c>
      <c r="D23" s="112"/>
      <c r="E23" s="112">
        <v>0</v>
      </c>
      <c r="F23" s="112">
        <v>0</v>
      </c>
      <c r="G23" s="112"/>
      <c r="H23" s="112">
        <v>0</v>
      </c>
      <c r="I23" s="112">
        <v>0</v>
      </c>
      <c r="L23" s="111">
        <v>0</v>
      </c>
    </row>
    <row r="24" spans="1:12">
      <c r="A24" s="117">
        <v>11</v>
      </c>
      <c r="B24" s="90" t="s">
        <v>1084</v>
      </c>
      <c r="C24" s="112">
        <v>1468996.58</v>
      </c>
      <c r="D24" s="112"/>
      <c r="E24" s="112">
        <v>1468996.58</v>
      </c>
      <c r="F24" s="174">
        <v>1468996.58</v>
      </c>
      <c r="G24" s="112"/>
      <c r="H24" s="112">
        <v>1468996.58</v>
      </c>
      <c r="I24" s="112">
        <v>1468997</v>
      </c>
      <c r="L24" s="111">
        <v>1468997</v>
      </c>
    </row>
    <row r="25" spans="1:12">
      <c r="A25" s="117">
        <v>12</v>
      </c>
      <c r="B25" s="90" t="s">
        <v>761</v>
      </c>
      <c r="C25" s="147">
        <v>0</v>
      </c>
      <c r="D25" s="147"/>
      <c r="E25" s="112">
        <v>0</v>
      </c>
      <c r="F25" s="147">
        <v>0</v>
      </c>
      <c r="G25" s="1237"/>
      <c r="H25" s="112">
        <v>0</v>
      </c>
      <c r="I25" s="147">
        <v>0</v>
      </c>
      <c r="J25" s="762"/>
      <c r="K25" s="762"/>
      <c r="L25" s="763">
        <v>0</v>
      </c>
    </row>
    <row r="26" spans="1:12">
      <c r="A26" s="117">
        <v>13</v>
      </c>
      <c r="C26" s="112"/>
      <c r="D26" s="571"/>
      <c r="E26" s="571"/>
      <c r="F26" s="112"/>
      <c r="G26" s="571"/>
      <c r="H26" s="571"/>
      <c r="I26" s="112"/>
      <c r="L26" s="111"/>
    </row>
    <row r="27" spans="1:12">
      <c r="A27" s="117">
        <v>14</v>
      </c>
      <c r="B27" s="90" t="s">
        <v>762</v>
      </c>
      <c r="C27" s="147">
        <v>1468996.58</v>
      </c>
      <c r="D27" s="147">
        <v>0</v>
      </c>
      <c r="E27" s="147">
        <v>1468996.58</v>
      </c>
      <c r="F27" s="147">
        <v>1468996.58</v>
      </c>
      <c r="G27" s="1237">
        <v>0</v>
      </c>
      <c r="H27" s="1237">
        <v>1468996.58</v>
      </c>
      <c r="I27" s="147">
        <v>1468997</v>
      </c>
      <c r="J27" s="147">
        <v>0</v>
      </c>
      <c r="K27" s="1237"/>
      <c r="L27" s="147">
        <v>1468997</v>
      </c>
    </row>
    <row r="28" spans="1:12">
      <c r="A28" s="117">
        <v>15</v>
      </c>
      <c r="C28" s="112"/>
      <c r="D28" s="112"/>
      <c r="E28" s="112"/>
      <c r="F28" s="112"/>
      <c r="G28" s="112"/>
      <c r="H28" s="112"/>
      <c r="I28" s="112"/>
      <c r="L28" s="111">
        <v>0</v>
      </c>
    </row>
    <row r="29" spans="1:12">
      <c r="A29" s="117">
        <v>16</v>
      </c>
      <c r="B29" s="90" t="s">
        <v>763</v>
      </c>
      <c r="C29" s="112">
        <v>11803.2</v>
      </c>
      <c r="D29" s="112"/>
      <c r="E29" s="112">
        <v>11803.2</v>
      </c>
      <c r="F29" s="112">
        <v>33908.020000000004</v>
      </c>
      <c r="G29" s="112"/>
      <c r="H29" s="112">
        <v>33908.020000000004</v>
      </c>
      <c r="I29" s="112">
        <v>16974</v>
      </c>
      <c r="L29" s="111">
        <v>16974</v>
      </c>
    </row>
    <row r="30" spans="1:12">
      <c r="A30" s="117">
        <v>17</v>
      </c>
      <c r="B30" s="90" t="s">
        <v>764</v>
      </c>
      <c r="C30" s="112">
        <v>0</v>
      </c>
      <c r="D30" s="112"/>
      <c r="E30" s="112">
        <v>0</v>
      </c>
      <c r="F30" s="112">
        <v>0</v>
      </c>
      <c r="G30" s="112"/>
      <c r="H30" s="112">
        <v>0</v>
      </c>
      <c r="I30" s="112">
        <v>0</v>
      </c>
      <c r="L30" s="111">
        <v>0</v>
      </c>
    </row>
    <row r="31" spans="1:12">
      <c r="A31" s="117">
        <v>18</v>
      </c>
      <c r="B31" s="90" t="s">
        <v>1077</v>
      </c>
      <c r="C31" s="112">
        <v>-1990377.54</v>
      </c>
      <c r="D31" s="112"/>
      <c r="E31" s="112">
        <v>-1990377.54</v>
      </c>
      <c r="F31" s="112">
        <v>-1990377.54</v>
      </c>
      <c r="G31" s="112"/>
      <c r="H31" s="112">
        <v>-1990377.54</v>
      </c>
      <c r="I31" s="112">
        <v>-1990378</v>
      </c>
      <c r="L31" s="111">
        <v>-1990378</v>
      </c>
    </row>
    <row r="32" spans="1:12">
      <c r="A32" s="117">
        <v>19</v>
      </c>
      <c r="B32" s="90" t="s">
        <v>1078</v>
      </c>
      <c r="C32" s="112">
        <v>11290.81</v>
      </c>
      <c r="D32" s="112"/>
      <c r="E32" s="112">
        <v>11290.81</v>
      </c>
      <c r="F32" s="112">
        <v>9740.84</v>
      </c>
      <c r="G32" s="112"/>
      <c r="H32" s="112">
        <v>9740.84</v>
      </c>
      <c r="I32" s="112">
        <v>10987</v>
      </c>
      <c r="L32" s="111">
        <v>10987</v>
      </c>
    </row>
    <row r="33" spans="1:12">
      <c r="A33" s="117">
        <v>20</v>
      </c>
      <c r="B33" s="90" t="s">
        <v>1079</v>
      </c>
      <c r="C33" s="112">
        <v>49412.63</v>
      </c>
      <c r="D33" s="112"/>
      <c r="E33" s="112">
        <v>49412.63</v>
      </c>
      <c r="F33" s="112">
        <v>55277.79</v>
      </c>
      <c r="G33" s="112"/>
      <c r="H33" s="112">
        <v>55277.79</v>
      </c>
      <c r="I33" s="112">
        <v>60902</v>
      </c>
      <c r="J33" s="127"/>
      <c r="K33" s="127"/>
      <c r="L33" s="111">
        <v>60902</v>
      </c>
    </row>
    <row r="34" spans="1:12">
      <c r="A34" s="117">
        <v>21</v>
      </c>
      <c r="B34" s="90" t="s">
        <v>1080</v>
      </c>
      <c r="C34" s="112">
        <v>0</v>
      </c>
      <c r="D34" s="112"/>
      <c r="E34" s="112">
        <v>0</v>
      </c>
      <c r="F34" s="112">
        <v>0</v>
      </c>
      <c r="G34" s="112"/>
      <c r="H34" s="112">
        <v>0</v>
      </c>
      <c r="I34" s="112">
        <v>0</v>
      </c>
      <c r="J34" s="127"/>
      <c r="K34" s="127"/>
      <c r="L34" s="111">
        <v>0</v>
      </c>
    </row>
    <row r="35" spans="1:12">
      <c r="A35" s="117">
        <v>22</v>
      </c>
      <c r="B35" s="90" t="s">
        <v>677</v>
      </c>
      <c r="C35" s="112">
        <v>3023.02</v>
      </c>
      <c r="D35" s="112"/>
      <c r="E35" s="112">
        <v>3023.02</v>
      </c>
      <c r="F35" s="112">
        <v>3397.75</v>
      </c>
      <c r="G35" s="112"/>
      <c r="H35" s="112">
        <v>3397.75</v>
      </c>
      <c r="I35" s="112">
        <v>3192</v>
      </c>
      <c r="J35" s="122"/>
      <c r="K35" s="122"/>
      <c r="L35" s="111">
        <v>3192</v>
      </c>
    </row>
    <row r="36" spans="1:12">
      <c r="A36" s="117">
        <v>23</v>
      </c>
      <c r="B36" s="90" t="s">
        <v>1081</v>
      </c>
      <c r="C36" s="112">
        <v>0</v>
      </c>
      <c r="D36" s="112"/>
      <c r="E36" s="112">
        <v>0</v>
      </c>
      <c r="F36" s="112">
        <v>0</v>
      </c>
      <c r="G36" s="112"/>
      <c r="H36" s="112">
        <v>0</v>
      </c>
      <c r="I36" s="112">
        <v>0</v>
      </c>
      <c r="L36" s="111">
        <v>0</v>
      </c>
    </row>
    <row r="37" spans="1:12">
      <c r="A37" s="117">
        <v>24</v>
      </c>
      <c r="B37" s="90" t="s">
        <v>958</v>
      </c>
      <c r="C37" s="147">
        <v>0</v>
      </c>
      <c r="D37" s="147"/>
      <c r="E37" s="112">
        <v>0</v>
      </c>
      <c r="F37" s="147">
        <v>0</v>
      </c>
      <c r="G37" s="1237"/>
      <c r="H37" s="112">
        <v>0</v>
      </c>
      <c r="I37" s="147">
        <v>0</v>
      </c>
      <c r="L37" s="111">
        <v>0</v>
      </c>
    </row>
    <row r="38" spans="1:12">
      <c r="A38" s="117">
        <v>25</v>
      </c>
      <c r="C38" s="112"/>
      <c r="D38" s="546"/>
      <c r="E38" s="546"/>
      <c r="F38" s="112"/>
      <c r="G38" s="571"/>
      <c r="H38" s="571"/>
      <c r="I38" s="112"/>
      <c r="J38" s="566"/>
      <c r="K38" s="566"/>
      <c r="L38" s="764"/>
    </row>
    <row r="39" spans="1:12">
      <c r="A39" s="117">
        <v>26</v>
      </c>
      <c r="B39" s="90" t="s">
        <v>959</v>
      </c>
      <c r="C39" s="147">
        <v>-1914847.8800000001</v>
      </c>
      <c r="D39" s="147">
        <v>0</v>
      </c>
      <c r="E39" s="147">
        <v>-1914847.8800000001</v>
      </c>
      <c r="F39" s="147">
        <v>-1888053.14</v>
      </c>
      <c r="G39" s="1237">
        <v>0</v>
      </c>
      <c r="H39" s="1237">
        <v>-1888053.14</v>
      </c>
      <c r="I39" s="147">
        <v>-1898323</v>
      </c>
      <c r="J39" s="147">
        <v>0</v>
      </c>
      <c r="K39" s="1237"/>
      <c r="L39" s="147">
        <v>-1898323</v>
      </c>
    </row>
    <row r="40" spans="1:12">
      <c r="A40" s="117">
        <v>27</v>
      </c>
      <c r="C40" s="112"/>
      <c r="D40" s="112"/>
      <c r="E40" s="112"/>
      <c r="F40" s="112"/>
      <c r="G40" s="112"/>
      <c r="H40" s="112"/>
      <c r="I40" s="112"/>
      <c r="J40" s="111"/>
      <c r="K40" s="111"/>
      <c r="L40" s="111"/>
    </row>
    <row r="41" spans="1:12">
      <c r="A41" s="117">
        <v>28</v>
      </c>
      <c r="B41" s="90" t="s">
        <v>960</v>
      </c>
      <c r="C41" s="112">
        <v>0</v>
      </c>
      <c r="D41" s="112"/>
      <c r="E41" s="112">
        <v>0</v>
      </c>
      <c r="F41" s="112">
        <v>0</v>
      </c>
      <c r="G41" s="112"/>
      <c r="H41" s="112">
        <v>0</v>
      </c>
      <c r="I41" s="112">
        <v>0</v>
      </c>
      <c r="J41" s="111"/>
      <c r="K41" s="111"/>
      <c r="L41" s="111">
        <v>0</v>
      </c>
    </row>
    <row r="42" spans="1:12">
      <c r="A42" s="117">
        <v>29</v>
      </c>
      <c r="B42" s="90" t="s">
        <v>30</v>
      </c>
      <c r="C42" s="112">
        <v>0</v>
      </c>
      <c r="D42" s="112"/>
      <c r="E42" s="112">
        <v>0</v>
      </c>
      <c r="F42" s="112">
        <v>0</v>
      </c>
      <c r="G42" s="112"/>
      <c r="H42" s="112">
        <v>0</v>
      </c>
      <c r="I42" s="112">
        <v>0</v>
      </c>
      <c r="J42" s="122"/>
      <c r="K42" s="122"/>
      <c r="L42" s="111">
        <v>0</v>
      </c>
    </row>
    <row r="43" spans="1:12">
      <c r="A43" s="117">
        <v>30</v>
      </c>
      <c r="B43" s="90" t="s">
        <v>31</v>
      </c>
      <c r="C43" s="112">
        <v>5430</v>
      </c>
      <c r="D43" s="112"/>
      <c r="E43" s="112">
        <v>5430</v>
      </c>
      <c r="F43" s="112">
        <v>4501.33</v>
      </c>
      <c r="G43" s="112"/>
      <c r="H43" s="112">
        <v>4501.33</v>
      </c>
      <c r="I43" s="112">
        <v>5359</v>
      </c>
      <c r="J43" s="127"/>
      <c r="K43" s="127"/>
      <c r="L43" s="111">
        <v>5359</v>
      </c>
    </row>
    <row r="44" spans="1:12">
      <c r="A44" s="117">
        <v>31</v>
      </c>
      <c r="B44" s="90" t="s">
        <v>32</v>
      </c>
      <c r="C44" s="147">
        <v>0</v>
      </c>
      <c r="D44" s="147"/>
      <c r="E44" s="112">
        <v>0</v>
      </c>
      <c r="F44" s="147">
        <v>0</v>
      </c>
      <c r="G44" s="1237"/>
      <c r="H44" s="112">
        <v>0</v>
      </c>
      <c r="I44" s="147">
        <v>0</v>
      </c>
      <c r="J44" s="147"/>
      <c r="K44" s="127"/>
      <c r="L44" s="111">
        <v>0</v>
      </c>
    </row>
    <row r="45" spans="1:12">
      <c r="A45" s="117">
        <v>32</v>
      </c>
      <c r="C45" s="112"/>
      <c r="D45" s="546"/>
      <c r="E45" s="546"/>
      <c r="F45" s="112"/>
      <c r="G45" s="571"/>
      <c r="H45" s="571"/>
      <c r="I45" s="112"/>
      <c r="J45" s="112"/>
      <c r="K45" s="112"/>
      <c r="L45" s="571"/>
    </row>
    <row r="46" spans="1:12">
      <c r="A46" s="117">
        <v>33</v>
      </c>
      <c r="B46" s="90" t="s">
        <v>33</v>
      </c>
      <c r="C46" s="147">
        <v>5430</v>
      </c>
      <c r="D46" s="147">
        <v>0</v>
      </c>
      <c r="E46" s="147">
        <v>5430</v>
      </c>
      <c r="F46" s="147">
        <v>4501.33</v>
      </c>
      <c r="G46" s="1237">
        <v>0</v>
      </c>
      <c r="H46" s="1237">
        <v>4501.33</v>
      </c>
      <c r="I46" s="147">
        <v>5359</v>
      </c>
      <c r="J46" s="147">
        <v>0</v>
      </c>
      <c r="K46" s="1237"/>
      <c r="L46" s="147">
        <v>5359</v>
      </c>
    </row>
    <row r="47" spans="1:12">
      <c r="A47" s="117">
        <v>34</v>
      </c>
      <c r="C47" s="112"/>
      <c r="D47" s="112"/>
      <c r="E47" s="112"/>
      <c r="F47" s="112"/>
      <c r="G47" s="112"/>
      <c r="H47" s="112"/>
      <c r="I47" s="112"/>
    </row>
    <row r="48" spans="1:12">
      <c r="A48" s="117">
        <v>35</v>
      </c>
      <c r="B48" s="90" t="s">
        <v>34</v>
      </c>
      <c r="C48" s="112">
        <v>1674924.66</v>
      </c>
      <c r="D48" s="112"/>
      <c r="E48" s="112">
        <v>1674924.66</v>
      </c>
      <c r="F48" s="112">
        <v>1675195.73</v>
      </c>
      <c r="G48" s="112"/>
      <c r="H48" s="112">
        <v>1675195.73</v>
      </c>
      <c r="I48" s="112">
        <v>1675008</v>
      </c>
      <c r="L48" s="111">
        <v>1675008</v>
      </c>
    </row>
    <row r="49" spans="1:12">
      <c r="A49" s="117">
        <v>36</v>
      </c>
      <c r="B49" s="90" t="s">
        <v>1301</v>
      </c>
      <c r="C49" s="112">
        <v>-1610411.53</v>
      </c>
      <c r="D49" s="112"/>
      <c r="E49" s="112">
        <v>-1610411.53</v>
      </c>
      <c r="F49" s="112">
        <v>-1660617.1300000001</v>
      </c>
      <c r="G49" s="112"/>
      <c r="H49" s="112">
        <v>-1660617.1300000001</v>
      </c>
      <c r="I49" s="112">
        <v>-1635514</v>
      </c>
      <c r="K49" s="187"/>
      <c r="L49" s="111">
        <v>-1635514</v>
      </c>
    </row>
    <row r="50" spans="1:12">
      <c r="A50" s="117">
        <v>37</v>
      </c>
      <c r="C50" s="112"/>
      <c r="D50" s="112"/>
      <c r="E50" s="112">
        <v>0</v>
      </c>
      <c r="F50" s="112"/>
      <c r="G50" s="112"/>
      <c r="H50" s="112">
        <v>0</v>
      </c>
      <c r="I50" s="112"/>
      <c r="L50" s="111"/>
    </row>
    <row r="51" spans="1:12">
      <c r="A51" s="117">
        <v>38</v>
      </c>
      <c r="B51" s="90" t="s">
        <v>1302</v>
      </c>
      <c r="C51" s="147">
        <v>602421.52999999991</v>
      </c>
      <c r="D51" s="147">
        <v>-56831.94</v>
      </c>
      <c r="E51" s="112">
        <v>545589.58999999985</v>
      </c>
      <c r="F51" s="147">
        <v>608419.2699999999</v>
      </c>
      <c r="G51" s="1237">
        <v>-56676.68</v>
      </c>
      <c r="H51" s="112">
        <v>551742.58999999985</v>
      </c>
      <c r="I51" s="147">
        <v>602828</v>
      </c>
      <c r="J51" s="1282">
        <v>-56820.556153846148</v>
      </c>
      <c r="K51" s="187" t="s">
        <v>882</v>
      </c>
      <c r="L51" s="111">
        <v>546007.44384615379</v>
      </c>
    </row>
    <row r="52" spans="1:12">
      <c r="A52" s="117">
        <v>39</v>
      </c>
      <c r="C52" s="127"/>
      <c r="D52" s="546"/>
      <c r="E52" s="546"/>
      <c r="F52" s="127"/>
      <c r="G52" s="571"/>
      <c r="H52" s="571"/>
      <c r="I52" s="127"/>
      <c r="J52" s="571"/>
      <c r="K52" s="571"/>
      <c r="L52" s="571"/>
    </row>
    <row r="53" spans="1:12" ht="12.6" thickBot="1">
      <c r="A53" s="117">
        <v>40</v>
      </c>
      <c r="B53" s="90" t="s">
        <v>1303</v>
      </c>
      <c r="C53" s="151">
        <v>3002262.1299999994</v>
      </c>
      <c r="D53" s="151">
        <v>0</v>
      </c>
      <c r="E53" s="151">
        <v>3002262.13</v>
      </c>
      <c r="F53" s="151">
        <v>3129893.8600000003</v>
      </c>
      <c r="G53" s="151">
        <v>0</v>
      </c>
      <c r="H53" s="151">
        <v>3129893.8600000003</v>
      </c>
      <c r="I53" s="151">
        <v>3079517</v>
      </c>
      <c r="J53" s="151">
        <v>0</v>
      </c>
      <c r="K53" s="151"/>
      <c r="L53" s="151">
        <v>3079517</v>
      </c>
    </row>
    <row r="54" spans="1:12" ht="12.6" thickTop="1">
      <c r="A54" s="117">
        <v>41</v>
      </c>
      <c r="B54" s="89"/>
    </row>
    <row r="55" spans="1:12" s="173" customFormat="1">
      <c r="A55" s="117">
        <v>42</v>
      </c>
      <c r="B55" s="167" t="s">
        <v>2346</v>
      </c>
      <c r="C55" s="167"/>
    </row>
    <row r="56" spans="1:12" s="173" customFormat="1">
      <c r="A56" s="117">
        <v>43</v>
      </c>
      <c r="B56" s="282" t="s">
        <v>2510</v>
      </c>
      <c r="C56" s="172"/>
      <c r="D56" s="242"/>
      <c r="E56" s="242"/>
      <c r="F56" s="242"/>
      <c r="G56" s="242"/>
      <c r="H56" s="242"/>
      <c r="I56" s="242"/>
      <c r="J56" s="242"/>
      <c r="L56" s="242"/>
    </row>
    <row r="57" spans="1:12" s="173" customFormat="1">
      <c r="A57" s="117">
        <v>44</v>
      </c>
      <c r="B57" s="1284" t="s">
        <v>2509</v>
      </c>
      <c r="C57" s="167"/>
      <c r="D57" s="1408"/>
      <c r="E57" s="1408"/>
      <c r="F57" s="1408"/>
      <c r="G57" s="1408"/>
      <c r="H57" s="1408"/>
      <c r="I57" s="1408"/>
      <c r="J57" s="1408"/>
      <c r="K57" s="263"/>
      <c r="L57" s="1408"/>
    </row>
    <row r="58" spans="1:12" s="173" customFormat="1">
      <c r="B58" s="167"/>
      <c r="D58" s="1408"/>
      <c r="E58" s="1408"/>
      <c r="F58" s="1408"/>
      <c r="G58" s="1408"/>
      <c r="H58" s="1408"/>
      <c r="I58" s="1408"/>
      <c r="J58" s="1408"/>
      <c r="K58" s="263"/>
      <c r="L58" s="1408"/>
    </row>
    <row r="59" spans="1:12" s="173" customFormat="1">
      <c r="A59" s="167"/>
      <c r="B59" s="167"/>
      <c r="D59" s="263"/>
      <c r="E59" s="263"/>
      <c r="F59" s="263"/>
      <c r="G59" s="1408"/>
      <c r="H59" s="1408"/>
      <c r="I59" s="263"/>
      <c r="J59" s="263"/>
      <c r="K59" s="263"/>
      <c r="L59" s="263"/>
    </row>
    <row r="60" spans="1:12" s="173" customFormat="1"/>
    <row r="61" spans="1:12" s="173" customFormat="1">
      <c r="G61" s="1285"/>
      <c r="H61" s="1285"/>
      <c r="K61" s="1286"/>
    </row>
    <row r="62" spans="1:12" s="173" customFormat="1"/>
    <row r="63" spans="1:12" s="173" customFormat="1">
      <c r="C63" s="1409"/>
      <c r="D63" s="1409"/>
      <c r="E63" s="1409"/>
      <c r="F63" s="1409"/>
      <c r="G63" s="1409"/>
      <c r="H63" s="1409"/>
      <c r="I63" s="1410"/>
      <c r="J63" s="1410"/>
      <c r="K63" s="1410"/>
      <c r="L63" s="1409"/>
    </row>
    <row r="152" spans="3:8">
      <c r="C152" s="103"/>
      <c r="D152" s="103"/>
      <c r="E152" s="103"/>
      <c r="F152" s="103"/>
    </row>
    <row r="155" spans="3:8">
      <c r="C155" s="103"/>
      <c r="D155" s="103"/>
      <c r="E155" s="103"/>
      <c r="F155" s="103"/>
      <c r="G155" s="103"/>
      <c r="H155" s="103"/>
    </row>
    <row r="158" spans="3:8">
      <c r="G158" s="103"/>
      <c r="H158" s="103"/>
    </row>
    <row r="278" spans="1:2">
      <c r="A278" s="104"/>
      <c r="B278" s="104"/>
    </row>
    <row r="279" spans="1:2">
      <c r="A279" s="104"/>
      <c r="B279" s="104"/>
    </row>
    <row r="280" spans="1:2">
      <c r="A280" s="104"/>
      <c r="B280" s="104"/>
    </row>
    <row r="281" spans="1:2">
      <c r="A281" s="104"/>
      <c r="B281" s="104"/>
    </row>
    <row r="282" spans="1:2">
      <c r="A282" s="104"/>
      <c r="B282" s="104"/>
    </row>
    <row r="312" spans="1:1">
      <c r="A312" s="104"/>
    </row>
    <row r="381" spans="1:1">
      <c r="A381" s="89"/>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row r="452" spans="1:1">
      <c r="A452" s="104"/>
    </row>
  </sheetData>
  <mergeCells count="1">
    <mergeCell ref="B7:F8"/>
  </mergeCells>
  <phoneticPr fontId="28" type="noConversion"/>
  <pageMargins left="0.5" right="0.5" top="0.75" bottom="0.5" header="0.25" footer="0.25"/>
  <pageSetup scale="76" orientation="landscape" r:id="rId1"/>
  <headerFooter alignWithMargins="0"/>
</worksheet>
</file>

<file path=xl/worksheets/sheet24.xml><?xml version="1.0" encoding="utf-8"?>
<worksheet xmlns="http://schemas.openxmlformats.org/spreadsheetml/2006/main" xmlns:r="http://schemas.openxmlformats.org/officeDocument/2006/relationships">
  <sheetPr transitionEvaluation="1" transitionEntry="1" codeName="Sheet72">
    <pageSetUpPr fitToPage="1"/>
  </sheetPr>
  <dimension ref="A1:P446"/>
  <sheetViews>
    <sheetView view="pageBreakPreview" zoomScale="60" workbookViewId="0"/>
  </sheetViews>
  <sheetFormatPr defaultColWidth="10.88671875" defaultRowHeight="12"/>
  <cols>
    <col min="1" max="1" width="5.6640625" style="90" customWidth="1"/>
    <col min="2" max="2" width="31" style="90" customWidth="1"/>
    <col min="3" max="15" width="11.33203125" style="90" customWidth="1"/>
    <col min="16" max="16" width="11.6640625" style="90" customWidth="1"/>
    <col min="17" max="18" width="9.6640625" style="90" customWidth="1"/>
    <col min="19" max="16384" width="10.88671875" style="90"/>
  </cols>
  <sheetData>
    <row r="1" spans="1:16">
      <c r="A1" s="167" t="s">
        <v>1259</v>
      </c>
      <c r="B1" s="167"/>
      <c r="L1" s="167" t="s">
        <v>1171</v>
      </c>
      <c r="M1" s="89"/>
    </row>
    <row r="2" spans="1:16">
      <c r="A2" s="167"/>
      <c r="B2" s="167"/>
      <c r="L2" s="167"/>
      <c r="M2" s="89"/>
    </row>
    <row r="3" spans="1:16">
      <c r="A3" s="89" t="s">
        <v>2364</v>
      </c>
      <c r="B3" s="89"/>
      <c r="L3" s="89" t="s">
        <v>1424</v>
      </c>
      <c r="M3" s="89"/>
    </row>
    <row r="4" spans="1:16">
      <c r="A4" s="89" t="s">
        <v>2363</v>
      </c>
      <c r="B4" s="89"/>
      <c r="L4" s="92" t="s">
        <v>1397</v>
      </c>
      <c r="M4" s="89"/>
    </row>
    <row r="5" spans="1:16">
      <c r="A5" s="89" t="s">
        <v>1775</v>
      </c>
      <c r="B5" s="89"/>
      <c r="L5" s="89" t="s">
        <v>2546</v>
      </c>
      <c r="M5" s="89"/>
    </row>
    <row r="6" spans="1:16">
      <c r="A6" s="89"/>
      <c r="B6" s="89"/>
      <c r="C6" s="89"/>
      <c r="D6" s="89"/>
      <c r="E6" s="89"/>
      <c r="F6" s="89"/>
      <c r="G6" s="89"/>
      <c r="H6" s="89"/>
      <c r="I6" s="89"/>
      <c r="J6" s="89"/>
      <c r="K6" s="89"/>
      <c r="L6" s="89"/>
      <c r="M6" s="89"/>
    </row>
    <row r="7" spans="1:16" ht="18.75" customHeight="1">
      <c r="A7" s="1768"/>
      <c r="B7" s="1756" t="s">
        <v>1345</v>
      </c>
      <c r="C7" s="1756"/>
      <c r="D7" s="1756"/>
      <c r="E7" s="1756"/>
      <c r="F7" s="1756"/>
      <c r="G7" s="1756"/>
      <c r="H7" s="1756"/>
      <c r="I7" s="1756"/>
      <c r="J7" s="1756"/>
      <c r="K7" s="1756"/>
      <c r="L7" s="1756"/>
      <c r="M7" s="1756"/>
    </row>
    <row r="8" spans="1:16">
      <c r="A8" s="1756"/>
      <c r="B8" s="1756"/>
      <c r="C8" s="1756"/>
      <c r="D8" s="1756"/>
      <c r="E8" s="1756"/>
      <c r="F8" s="1756"/>
      <c r="G8" s="1756"/>
      <c r="H8" s="1756"/>
      <c r="I8" s="1756"/>
      <c r="J8" s="1756"/>
      <c r="K8" s="1756"/>
      <c r="L8" s="1756"/>
      <c r="M8" s="1756"/>
    </row>
    <row r="9" spans="1:16" ht="12.6" thickBot="1">
      <c r="A9" s="93"/>
      <c r="B9" s="93"/>
      <c r="C9" s="93"/>
      <c r="D9" s="93"/>
      <c r="E9" s="93"/>
      <c r="F9" s="93"/>
      <c r="G9" s="93"/>
      <c r="H9" s="93"/>
      <c r="I9" s="93"/>
      <c r="J9" s="93"/>
      <c r="K9" s="93"/>
      <c r="L9" s="93"/>
      <c r="M9" s="93"/>
      <c r="N9" s="93"/>
      <c r="O9" s="93"/>
      <c r="P9" s="93"/>
    </row>
    <row r="10" spans="1:16">
      <c r="A10" s="1457" t="s">
        <v>52</v>
      </c>
      <c r="B10" s="164">
        <v>-1</v>
      </c>
      <c r="C10" s="164">
        <v>-2</v>
      </c>
      <c r="D10" s="164">
        <v>-3</v>
      </c>
      <c r="E10" s="164">
        <v>-4</v>
      </c>
      <c r="F10" s="164">
        <v>-5</v>
      </c>
      <c r="G10" s="164">
        <v>-6</v>
      </c>
      <c r="H10" s="164">
        <v>-7</v>
      </c>
      <c r="I10" s="164">
        <v>-8</v>
      </c>
      <c r="J10" s="164">
        <v>-9</v>
      </c>
      <c r="K10" s="164">
        <v>-10</v>
      </c>
      <c r="L10" s="164">
        <v>-11</v>
      </c>
      <c r="M10" s="164">
        <v>-12</v>
      </c>
      <c r="N10" s="164">
        <v>-13</v>
      </c>
      <c r="O10" s="164">
        <v>-14</v>
      </c>
      <c r="P10" s="164">
        <v>-15</v>
      </c>
    </row>
    <row r="11" spans="1:16" ht="24">
      <c r="A11" s="1460" t="s">
        <v>707</v>
      </c>
      <c r="B11" s="120" t="s">
        <v>559</v>
      </c>
      <c r="C11" s="169" t="s">
        <v>1755</v>
      </c>
      <c r="D11" s="169">
        <v>42014</v>
      </c>
      <c r="E11" s="170">
        <v>42036</v>
      </c>
      <c r="F11" s="170">
        <v>42064</v>
      </c>
      <c r="G11" s="170">
        <v>42095</v>
      </c>
      <c r="H11" s="170">
        <v>42125</v>
      </c>
      <c r="I11" s="170">
        <v>42156</v>
      </c>
      <c r="J11" s="170">
        <v>42186</v>
      </c>
      <c r="K11" s="170">
        <v>42217</v>
      </c>
      <c r="L11" s="170">
        <v>42248</v>
      </c>
      <c r="M11" s="170">
        <v>42278</v>
      </c>
      <c r="N11" s="170">
        <v>42309</v>
      </c>
      <c r="O11" s="170">
        <v>42339</v>
      </c>
      <c r="P11" s="171" t="s">
        <v>43</v>
      </c>
    </row>
    <row r="12" spans="1:16">
      <c r="A12" s="117">
        <v>1</v>
      </c>
      <c r="B12" s="90" t="s">
        <v>560</v>
      </c>
      <c r="C12" s="90">
        <v>1000</v>
      </c>
      <c r="D12" s="90">
        <v>1000</v>
      </c>
      <c r="E12" s="90">
        <v>1000</v>
      </c>
      <c r="F12" s="90">
        <v>1000</v>
      </c>
      <c r="G12" s="90">
        <v>1000</v>
      </c>
      <c r="H12" s="90">
        <v>1000</v>
      </c>
      <c r="I12" s="90">
        <v>1000</v>
      </c>
      <c r="J12" s="90">
        <v>1000</v>
      </c>
      <c r="K12" s="90">
        <v>1000</v>
      </c>
      <c r="L12" s="90">
        <v>1000</v>
      </c>
      <c r="M12" s="90">
        <v>1000</v>
      </c>
      <c r="N12" s="90">
        <v>1000</v>
      </c>
      <c r="O12" s="90">
        <v>1000</v>
      </c>
      <c r="P12" s="90">
        <v>1000</v>
      </c>
    </row>
    <row r="13" spans="1:16">
      <c r="A13" s="756">
        <v>2</v>
      </c>
      <c r="B13" s="90" t="s">
        <v>1219</v>
      </c>
      <c r="C13" s="146"/>
      <c r="D13" s="146"/>
      <c r="E13" s="146"/>
      <c r="F13" s="146"/>
      <c r="G13" s="146"/>
      <c r="H13" s="146"/>
      <c r="I13" s="146"/>
      <c r="J13" s="146"/>
      <c r="K13" s="146"/>
      <c r="L13" s="146"/>
      <c r="M13" s="146"/>
      <c r="N13" s="146"/>
      <c r="O13" s="146"/>
      <c r="P13" s="166">
        <v>0</v>
      </c>
    </row>
    <row r="14" spans="1:16">
      <c r="A14" s="756">
        <v>3</v>
      </c>
      <c r="B14" s="90" t="s">
        <v>1220</v>
      </c>
      <c r="C14" s="112">
        <v>1496182.79</v>
      </c>
      <c r="D14" s="112">
        <v>1496182.79</v>
      </c>
      <c r="E14" s="112">
        <v>1496182.79</v>
      </c>
      <c r="F14" s="112">
        <v>1496182.79</v>
      </c>
      <c r="G14" s="112">
        <v>1496182.79</v>
      </c>
      <c r="H14" s="112">
        <v>1496182.79</v>
      </c>
      <c r="I14" s="112">
        <v>1496182.79</v>
      </c>
      <c r="J14" s="112">
        <v>1496182.79</v>
      </c>
      <c r="K14" s="112">
        <v>1496182.79</v>
      </c>
      <c r="L14" s="112">
        <v>1496182.79</v>
      </c>
      <c r="M14" s="112">
        <v>1496182.79</v>
      </c>
      <c r="N14" s="112">
        <v>1496182.79</v>
      </c>
      <c r="O14" s="112">
        <v>1496182.79</v>
      </c>
      <c r="P14" s="166">
        <v>1496183</v>
      </c>
    </row>
    <row r="15" spans="1:16">
      <c r="A15" s="756">
        <v>4</v>
      </c>
      <c r="B15" s="90" t="s">
        <v>1221</v>
      </c>
      <c r="C15" s="112">
        <v>1278565.9799999997</v>
      </c>
      <c r="D15" s="112">
        <v>1294788.53</v>
      </c>
      <c r="E15" s="112">
        <v>1315425.98</v>
      </c>
      <c r="F15" s="112">
        <v>1316928.19</v>
      </c>
      <c r="G15" s="112">
        <v>1332879.1000000001</v>
      </c>
      <c r="H15" s="112">
        <v>1353973.39</v>
      </c>
      <c r="I15" s="112">
        <v>1369648.8900000001</v>
      </c>
      <c r="J15" s="112">
        <v>1384575.9799999997</v>
      </c>
      <c r="K15" s="112">
        <v>1396890.9400000002</v>
      </c>
      <c r="L15" s="112">
        <v>1406761.6999999997</v>
      </c>
      <c r="M15" s="112">
        <v>1421555.5899999999</v>
      </c>
      <c r="N15" s="112">
        <v>1435445.1800000004</v>
      </c>
      <c r="O15" s="112">
        <v>1424268.4300000004</v>
      </c>
      <c r="P15" s="166">
        <v>1363979</v>
      </c>
    </row>
    <row r="16" spans="1:16">
      <c r="A16" s="756">
        <v>5</v>
      </c>
      <c r="B16" s="90" t="s">
        <v>1222</v>
      </c>
      <c r="C16" s="112"/>
      <c r="D16" s="112"/>
      <c r="E16" s="112"/>
      <c r="F16" s="112"/>
      <c r="G16" s="112"/>
      <c r="H16" s="112"/>
      <c r="I16" s="112"/>
      <c r="J16" s="112"/>
      <c r="K16" s="112"/>
      <c r="L16" s="112"/>
      <c r="M16" s="112"/>
      <c r="N16" s="112"/>
      <c r="O16" s="112"/>
      <c r="P16" s="112"/>
    </row>
    <row r="17" spans="1:16">
      <c r="A17" s="756">
        <v>6</v>
      </c>
      <c r="B17" s="173"/>
      <c r="C17" s="174"/>
      <c r="D17" s="174"/>
      <c r="E17" s="174"/>
      <c r="F17" s="174"/>
      <c r="G17" s="174"/>
      <c r="H17" s="174"/>
      <c r="I17" s="174"/>
      <c r="J17" s="174"/>
      <c r="K17" s="174"/>
      <c r="L17" s="174"/>
      <c r="M17" s="174"/>
      <c r="N17" s="174"/>
      <c r="O17" s="174"/>
      <c r="P17" s="166"/>
    </row>
    <row r="18" spans="1:16">
      <c r="A18" s="756">
        <v>7</v>
      </c>
      <c r="B18" s="90" t="s">
        <v>1223</v>
      </c>
      <c r="C18" s="147">
        <v>2775748.7699999996</v>
      </c>
      <c r="D18" s="147">
        <v>2791971.3200000003</v>
      </c>
      <c r="E18" s="147">
        <v>2812608.77</v>
      </c>
      <c r="F18" s="147">
        <v>2814110.98</v>
      </c>
      <c r="G18" s="147">
        <v>2830061.89</v>
      </c>
      <c r="H18" s="147">
        <v>2851156.1799999997</v>
      </c>
      <c r="I18" s="147">
        <v>2866831.68</v>
      </c>
      <c r="J18" s="147">
        <v>2881758.7699999996</v>
      </c>
      <c r="K18" s="147">
        <v>2894073.7300000004</v>
      </c>
      <c r="L18" s="147">
        <v>2903944.4899999998</v>
      </c>
      <c r="M18" s="147">
        <v>2918738.38</v>
      </c>
      <c r="N18" s="147">
        <v>2932627.9700000007</v>
      </c>
      <c r="O18" s="147">
        <v>2921451.2200000007</v>
      </c>
      <c r="P18" s="147">
        <v>2861162</v>
      </c>
    </row>
    <row r="19" spans="1:16">
      <c r="A19" s="756">
        <v>8</v>
      </c>
      <c r="C19" s="1237"/>
      <c r="D19" s="1237"/>
      <c r="E19" s="1237"/>
      <c r="F19" s="1237"/>
      <c r="G19" s="1237"/>
      <c r="H19" s="1237"/>
      <c r="I19" s="1237"/>
      <c r="J19" s="1237"/>
      <c r="K19" s="1237"/>
      <c r="L19" s="1237"/>
      <c r="M19" s="1237"/>
      <c r="N19" s="1237"/>
      <c r="O19" s="1237"/>
      <c r="P19" s="1237"/>
    </row>
    <row r="20" spans="1:16">
      <c r="A20" s="756">
        <v>9</v>
      </c>
      <c r="B20" s="90" t="s">
        <v>1224</v>
      </c>
      <c r="C20" s="112"/>
      <c r="D20" s="112"/>
      <c r="E20" s="112"/>
      <c r="F20" s="112"/>
      <c r="G20" s="112"/>
      <c r="H20" s="112"/>
      <c r="I20" s="112"/>
      <c r="J20" s="112"/>
      <c r="K20" s="112"/>
      <c r="L20" s="112"/>
      <c r="M20" s="112"/>
      <c r="N20" s="112"/>
      <c r="O20" s="112"/>
      <c r="P20" s="112"/>
    </row>
    <row r="21" spans="1:16">
      <c r="A21" s="756">
        <v>10</v>
      </c>
      <c r="B21" s="90" t="s">
        <v>1225</v>
      </c>
      <c r="C21" s="112"/>
      <c r="D21" s="113"/>
      <c r="E21" s="113"/>
      <c r="F21" s="113"/>
      <c r="G21" s="113"/>
      <c r="H21" s="113"/>
      <c r="I21" s="113"/>
      <c r="J21" s="113"/>
      <c r="K21" s="114"/>
      <c r="L21" s="114"/>
      <c r="M21" s="114"/>
      <c r="N21" s="114"/>
      <c r="O21" s="114"/>
      <c r="P21" s="166">
        <v>0</v>
      </c>
    </row>
    <row r="22" spans="1:16">
      <c r="A22" s="756">
        <v>11</v>
      </c>
      <c r="B22" s="90" t="s">
        <v>1084</v>
      </c>
      <c r="C22" s="174">
        <v>1468996.58</v>
      </c>
      <c r="D22" s="112">
        <v>1468996.58</v>
      </c>
      <c r="E22" s="112">
        <v>1468996.58</v>
      </c>
      <c r="F22" s="112">
        <v>1468996.58</v>
      </c>
      <c r="G22" s="112">
        <v>1468996.58</v>
      </c>
      <c r="H22" s="112">
        <v>1468996.58</v>
      </c>
      <c r="I22" s="112">
        <v>1468996.58</v>
      </c>
      <c r="J22" s="112">
        <v>1468996.58</v>
      </c>
      <c r="K22" s="112">
        <v>1468996.58</v>
      </c>
      <c r="L22" s="112">
        <v>1468996.58</v>
      </c>
      <c r="M22" s="112">
        <v>1468996.58</v>
      </c>
      <c r="N22" s="112">
        <v>1468996.58</v>
      </c>
      <c r="O22" s="174">
        <v>1468996.58</v>
      </c>
      <c r="P22" s="166">
        <v>1468997</v>
      </c>
    </row>
    <row r="23" spans="1:16">
      <c r="A23" s="756">
        <v>12</v>
      </c>
      <c r="B23" s="90" t="s">
        <v>761</v>
      </c>
      <c r="C23" s="112"/>
      <c r="D23" s="112"/>
      <c r="E23" s="112"/>
      <c r="F23" s="112"/>
      <c r="G23" s="112"/>
      <c r="H23" s="112"/>
      <c r="I23" s="112"/>
      <c r="J23" s="112"/>
      <c r="K23" s="112"/>
      <c r="L23" s="112"/>
      <c r="M23" s="112"/>
      <c r="N23" s="112"/>
      <c r="O23" s="112"/>
      <c r="P23" s="166">
        <v>0</v>
      </c>
    </row>
    <row r="24" spans="1:16">
      <c r="A24" s="756">
        <v>13</v>
      </c>
      <c r="C24" s="112"/>
      <c r="D24" s="112"/>
      <c r="E24" s="112"/>
      <c r="F24" s="112"/>
      <c r="G24" s="112"/>
      <c r="H24" s="112"/>
      <c r="I24" s="112"/>
      <c r="J24" s="112"/>
      <c r="K24" s="112"/>
      <c r="L24" s="112"/>
      <c r="M24" s="112"/>
      <c r="N24" s="112"/>
      <c r="O24" s="112"/>
      <c r="P24" s="166"/>
    </row>
    <row r="25" spans="1:16">
      <c r="A25" s="756">
        <v>14</v>
      </c>
      <c r="B25" s="90" t="s">
        <v>762</v>
      </c>
      <c r="C25" s="112">
        <v>1468996.58</v>
      </c>
      <c r="D25" s="112">
        <v>1468996.58</v>
      </c>
      <c r="E25" s="112">
        <v>1468996.58</v>
      </c>
      <c r="F25" s="112">
        <v>1468996.58</v>
      </c>
      <c r="G25" s="112">
        <v>1468996.58</v>
      </c>
      <c r="H25" s="112">
        <v>1468996.58</v>
      </c>
      <c r="I25" s="112">
        <v>1468996.58</v>
      </c>
      <c r="J25" s="112">
        <v>1468996.58</v>
      </c>
      <c r="K25" s="112">
        <v>1468996.58</v>
      </c>
      <c r="L25" s="112">
        <v>1468996.58</v>
      </c>
      <c r="M25" s="112">
        <v>1468996.58</v>
      </c>
      <c r="N25" s="112">
        <v>1468996.58</v>
      </c>
      <c r="O25" s="112">
        <v>1468996.58</v>
      </c>
      <c r="P25" s="166">
        <v>1468997</v>
      </c>
    </row>
    <row r="26" spans="1:16">
      <c r="A26" s="756">
        <v>15</v>
      </c>
      <c r="B26" s="391"/>
      <c r="C26" s="112"/>
      <c r="D26" s="112"/>
      <c r="E26" s="112"/>
      <c r="F26" s="112"/>
      <c r="G26" s="112"/>
      <c r="H26" s="112"/>
      <c r="I26" s="112"/>
      <c r="J26" s="112"/>
      <c r="K26" s="112"/>
      <c r="L26" s="112"/>
      <c r="M26" s="112"/>
      <c r="N26" s="112"/>
      <c r="O26" s="112"/>
      <c r="P26" s="166"/>
    </row>
    <row r="27" spans="1:16">
      <c r="A27" s="756">
        <v>16</v>
      </c>
      <c r="B27" s="90" t="s">
        <v>763</v>
      </c>
      <c r="C27" s="112">
        <v>11803.2</v>
      </c>
      <c r="D27" s="112">
        <v>16020.17</v>
      </c>
      <c r="E27" s="112">
        <v>18778.48</v>
      </c>
      <c r="F27" s="112">
        <v>12180.66</v>
      </c>
      <c r="G27" s="112">
        <v>14573.26</v>
      </c>
      <c r="H27" s="112">
        <v>10371.700000000001</v>
      </c>
      <c r="I27" s="112">
        <v>15824.98</v>
      </c>
      <c r="J27" s="112">
        <v>12367.269999999999</v>
      </c>
      <c r="K27" s="112">
        <v>18422.39</v>
      </c>
      <c r="L27" s="112">
        <v>26305.4</v>
      </c>
      <c r="M27" s="112">
        <v>11181.27</v>
      </c>
      <c r="N27" s="112">
        <v>18925.28</v>
      </c>
      <c r="O27" s="112">
        <v>33908.020000000004</v>
      </c>
      <c r="P27" s="166">
        <v>16974</v>
      </c>
    </row>
    <row r="28" spans="1:16">
      <c r="A28" s="756">
        <v>17</v>
      </c>
      <c r="B28" s="90" t="s">
        <v>764</v>
      </c>
      <c r="C28" s="112"/>
      <c r="D28" s="112"/>
      <c r="E28" s="112"/>
      <c r="F28" s="112"/>
      <c r="G28" s="112"/>
      <c r="H28" s="112"/>
      <c r="I28" s="112"/>
      <c r="J28" s="112"/>
      <c r="K28" s="112"/>
      <c r="L28" s="112"/>
      <c r="M28" s="112"/>
      <c r="N28" s="112"/>
      <c r="O28" s="112"/>
      <c r="P28" s="166">
        <v>0</v>
      </c>
    </row>
    <row r="29" spans="1:16">
      <c r="A29" s="756">
        <v>18</v>
      </c>
      <c r="B29" s="90" t="s">
        <v>1077</v>
      </c>
      <c r="C29" s="112">
        <v>-1990377.54</v>
      </c>
      <c r="D29" s="112">
        <v>-1990377.54</v>
      </c>
      <c r="E29" s="112">
        <v>-1990377.54</v>
      </c>
      <c r="F29" s="112">
        <v>-1990377.54</v>
      </c>
      <c r="G29" s="112">
        <v>-1990377.54</v>
      </c>
      <c r="H29" s="112">
        <v>-1990377.54</v>
      </c>
      <c r="I29" s="112">
        <v>-1990377.54</v>
      </c>
      <c r="J29" s="112">
        <v>-1990377.54</v>
      </c>
      <c r="K29" s="112">
        <v>-1990377.54</v>
      </c>
      <c r="L29" s="112">
        <v>-1990377.54</v>
      </c>
      <c r="M29" s="112">
        <v>-1990377.54</v>
      </c>
      <c r="N29" s="112">
        <v>-1990377.54</v>
      </c>
      <c r="O29" s="112">
        <v>-1990377.54</v>
      </c>
      <c r="P29" s="166">
        <v>-1990378</v>
      </c>
    </row>
    <row r="30" spans="1:16">
      <c r="A30" s="756">
        <v>19</v>
      </c>
      <c r="B30" s="90" t="s">
        <v>1078</v>
      </c>
      <c r="C30" s="112">
        <v>11290.81</v>
      </c>
      <c r="D30" s="112">
        <v>11455.87</v>
      </c>
      <c r="E30" s="112">
        <v>11154.02</v>
      </c>
      <c r="F30" s="112">
        <v>11361.37</v>
      </c>
      <c r="G30" s="112">
        <v>11291.47</v>
      </c>
      <c r="H30" s="112">
        <v>11437.59</v>
      </c>
      <c r="I30" s="112">
        <v>11418.46</v>
      </c>
      <c r="J30" s="112">
        <v>11303.28</v>
      </c>
      <c r="K30" s="112">
        <v>10567.96</v>
      </c>
      <c r="L30" s="112">
        <v>10967.55</v>
      </c>
      <c r="M30" s="112">
        <v>10535.57</v>
      </c>
      <c r="N30" s="112">
        <v>10300.469999999999</v>
      </c>
      <c r="O30" s="112">
        <v>9740.84</v>
      </c>
      <c r="P30" s="166">
        <v>10987</v>
      </c>
    </row>
    <row r="31" spans="1:16">
      <c r="A31" s="756">
        <v>20</v>
      </c>
      <c r="B31" s="90" t="s">
        <v>1079</v>
      </c>
      <c r="C31" s="147">
        <v>49412.63</v>
      </c>
      <c r="D31" s="147">
        <v>38572.559999999998</v>
      </c>
      <c r="E31" s="147">
        <v>45589.229999999996</v>
      </c>
      <c r="F31" s="147">
        <v>52855.080000000009</v>
      </c>
      <c r="G31" s="147">
        <v>60127.639999999992</v>
      </c>
      <c r="H31" s="147">
        <v>67250.17</v>
      </c>
      <c r="I31" s="147">
        <v>74524.709999999992</v>
      </c>
      <c r="J31" s="147">
        <v>63696.05999999999</v>
      </c>
      <c r="K31" s="147">
        <v>70969.079999999987</v>
      </c>
      <c r="L31" s="147">
        <v>78237.87000000001</v>
      </c>
      <c r="M31" s="147">
        <v>85509.6</v>
      </c>
      <c r="N31" s="147">
        <v>49709.2</v>
      </c>
      <c r="O31" s="147">
        <v>55277.79</v>
      </c>
      <c r="P31" s="147">
        <v>60902</v>
      </c>
    </row>
    <row r="32" spans="1:16">
      <c r="A32" s="756">
        <v>21</v>
      </c>
      <c r="B32" s="90" t="s">
        <v>1080</v>
      </c>
      <c r="C32" s="147"/>
      <c r="D32" s="147"/>
      <c r="E32" s="147"/>
      <c r="F32" s="147"/>
      <c r="G32" s="147"/>
      <c r="H32" s="147"/>
      <c r="I32" s="147"/>
      <c r="J32" s="147"/>
      <c r="K32" s="147"/>
      <c r="L32" s="147"/>
      <c r="M32" s="147"/>
      <c r="N32" s="147"/>
      <c r="O32" s="147"/>
      <c r="P32" s="147">
        <v>0</v>
      </c>
    </row>
    <row r="33" spans="1:16">
      <c r="A33" s="756">
        <v>22</v>
      </c>
      <c r="B33" s="90" t="s">
        <v>677</v>
      </c>
      <c r="C33" s="112">
        <v>3023.02</v>
      </c>
      <c r="D33" s="112">
        <v>3069.99</v>
      </c>
      <c r="E33" s="112">
        <v>3015.36</v>
      </c>
      <c r="F33" s="112">
        <v>3058.88</v>
      </c>
      <c r="G33" s="112">
        <v>3106.43</v>
      </c>
      <c r="H33" s="112">
        <v>3144.96</v>
      </c>
      <c r="I33" s="112">
        <v>3190.04</v>
      </c>
      <c r="J33" s="112">
        <v>3221.29</v>
      </c>
      <c r="K33" s="112">
        <v>3260.23</v>
      </c>
      <c r="L33" s="112">
        <v>3300.88</v>
      </c>
      <c r="M33" s="112">
        <v>3334.17</v>
      </c>
      <c r="N33" s="112">
        <v>3373.81</v>
      </c>
      <c r="O33" s="112">
        <v>3397.75</v>
      </c>
      <c r="P33" s="112">
        <v>3192</v>
      </c>
    </row>
    <row r="34" spans="1:16">
      <c r="A34" s="756">
        <v>23</v>
      </c>
      <c r="B34" s="90" t="s">
        <v>1081</v>
      </c>
      <c r="C34" s="112"/>
      <c r="D34" s="112"/>
      <c r="E34" s="112"/>
      <c r="F34" s="112"/>
      <c r="G34" s="112"/>
      <c r="H34" s="112"/>
      <c r="I34" s="112"/>
      <c r="J34" s="112"/>
      <c r="K34" s="112"/>
      <c r="L34" s="112"/>
      <c r="M34" s="112"/>
      <c r="N34" s="112"/>
      <c r="O34" s="112"/>
      <c r="P34" s="166">
        <v>0</v>
      </c>
    </row>
    <row r="35" spans="1:16">
      <c r="A35" s="756">
        <v>24</v>
      </c>
      <c r="B35" s="90" t="s">
        <v>958</v>
      </c>
      <c r="C35" s="112">
        <v>0</v>
      </c>
      <c r="D35" s="112">
        <v>0</v>
      </c>
      <c r="E35" s="112">
        <v>0</v>
      </c>
      <c r="F35" s="112">
        <v>0</v>
      </c>
      <c r="G35" s="112">
        <v>0</v>
      </c>
      <c r="H35" s="112">
        <v>0</v>
      </c>
      <c r="I35" s="112">
        <v>0</v>
      </c>
      <c r="J35" s="112">
        <v>0</v>
      </c>
      <c r="K35" s="112">
        <v>0</v>
      </c>
      <c r="L35" s="112">
        <v>0</v>
      </c>
      <c r="M35" s="112">
        <v>0</v>
      </c>
      <c r="N35" s="112">
        <v>0</v>
      </c>
      <c r="O35" s="112">
        <v>0</v>
      </c>
      <c r="P35" s="166">
        <v>0</v>
      </c>
    </row>
    <row r="36" spans="1:16">
      <c r="A36" s="756">
        <v>25</v>
      </c>
      <c r="C36" s="112"/>
      <c r="D36" s="112"/>
      <c r="E36" s="112"/>
      <c r="F36" s="112"/>
      <c r="G36" s="112"/>
      <c r="H36" s="112"/>
      <c r="I36" s="112"/>
      <c r="J36" s="112"/>
      <c r="K36" s="112"/>
      <c r="L36" s="112"/>
      <c r="M36" s="112"/>
      <c r="N36" s="112"/>
      <c r="O36" s="112"/>
      <c r="P36" s="166"/>
    </row>
    <row r="37" spans="1:16">
      <c r="A37" s="756">
        <v>26</v>
      </c>
      <c r="B37" s="90" t="s">
        <v>959</v>
      </c>
      <c r="C37" s="112">
        <v>-1914847.8800000001</v>
      </c>
      <c r="D37" s="112">
        <v>-1921258.95</v>
      </c>
      <c r="E37" s="112">
        <v>-1911840.45</v>
      </c>
      <c r="F37" s="112">
        <v>-1910921.55</v>
      </c>
      <c r="G37" s="112">
        <v>-1901278.7400000002</v>
      </c>
      <c r="H37" s="112">
        <v>-1898173.12</v>
      </c>
      <c r="I37" s="112">
        <v>-1885419.35</v>
      </c>
      <c r="J37" s="112">
        <v>-1899789.64</v>
      </c>
      <c r="K37" s="112">
        <v>-1887157.8800000001</v>
      </c>
      <c r="L37" s="112">
        <v>-1871565.84</v>
      </c>
      <c r="M37" s="112">
        <v>-1879816.93</v>
      </c>
      <c r="N37" s="112">
        <v>-1908068.78</v>
      </c>
      <c r="O37" s="112">
        <v>-1888053.14</v>
      </c>
      <c r="P37" s="166">
        <v>-1898323</v>
      </c>
    </row>
    <row r="38" spans="1:16">
      <c r="A38" s="756">
        <v>27</v>
      </c>
      <c r="C38" s="112"/>
      <c r="D38" s="112"/>
      <c r="E38" s="112"/>
      <c r="F38" s="112"/>
      <c r="G38" s="112"/>
      <c r="H38" s="112"/>
      <c r="I38" s="112"/>
      <c r="J38" s="112"/>
      <c r="K38" s="112"/>
      <c r="L38" s="112"/>
      <c r="M38" s="112"/>
      <c r="N38" s="112"/>
      <c r="O38" s="112"/>
      <c r="P38" s="166"/>
    </row>
    <row r="39" spans="1:16">
      <c r="A39" s="756">
        <v>28</v>
      </c>
      <c r="B39" s="90" t="s">
        <v>960</v>
      </c>
      <c r="C39" s="112"/>
      <c r="D39" s="112"/>
      <c r="E39" s="112"/>
      <c r="F39" s="112"/>
      <c r="G39" s="112"/>
      <c r="H39" s="112"/>
      <c r="I39" s="112"/>
      <c r="J39" s="112"/>
      <c r="K39" s="112"/>
      <c r="L39" s="112"/>
      <c r="M39" s="112"/>
      <c r="N39" s="112"/>
      <c r="O39" s="112"/>
      <c r="P39" s="166">
        <v>0</v>
      </c>
    </row>
    <row r="40" spans="1:16">
      <c r="A40" s="756">
        <v>29</v>
      </c>
      <c r="B40" s="90" t="s">
        <v>30</v>
      </c>
      <c r="C40" s="112"/>
      <c r="D40" s="112"/>
      <c r="E40" s="112"/>
      <c r="F40" s="112"/>
      <c r="G40" s="112"/>
      <c r="H40" s="112"/>
      <c r="I40" s="112"/>
      <c r="J40" s="112"/>
      <c r="K40" s="112"/>
      <c r="L40" s="112"/>
      <c r="M40" s="112"/>
      <c r="N40" s="112"/>
      <c r="O40" s="174"/>
      <c r="P40" s="166">
        <v>0</v>
      </c>
    </row>
    <row r="41" spans="1:16">
      <c r="A41" s="756">
        <v>30</v>
      </c>
      <c r="B41" s="122" t="s">
        <v>31</v>
      </c>
      <c r="C41" s="221">
        <v>5430</v>
      </c>
      <c r="D41" s="221">
        <v>5430</v>
      </c>
      <c r="E41" s="221">
        <v>5430</v>
      </c>
      <c r="F41" s="221">
        <v>5430</v>
      </c>
      <c r="G41" s="221">
        <v>5430</v>
      </c>
      <c r="H41" s="221">
        <v>5430</v>
      </c>
      <c r="I41" s="221">
        <v>5430</v>
      </c>
      <c r="J41" s="221">
        <v>5430</v>
      </c>
      <c r="K41" s="221">
        <v>5430</v>
      </c>
      <c r="L41" s="221">
        <v>5430</v>
      </c>
      <c r="M41" s="221">
        <v>5430</v>
      </c>
      <c r="N41" s="221">
        <v>5430</v>
      </c>
      <c r="O41" s="221">
        <v>4501.33</v>
      </c>
      <c r="P41" s="221">
        <v>5359</v>
      </c>
    </row>
    <row r="42" spans="1:16">
      <c r="A42" s="756">
        <v>31</v>
      </c>
      <c r="B42" s="90" t="s">
        <v>32</v>
      </c>
      <c r="C42" s="145"/>
      <c r="D42" s="145"/>
      <c r="E42" s="145"/>
      <c r="F42" s="145"/>
      <c r="G42" s="145"/>
      <c r="H42" s="145"/>
      <c r="I42" s="145"/>
      <c r="J42" s="145"/>
      <c r="K42" s="145"/>
      <c r="L42" s="145"/>
      <c r="M42" s="145"/>
      <c r="P42" s="90">
        <v>0</v>
      </c>
    </row>
    <row r="43" spans="1:16" ht="12.6" thickBot="1">
      <c r="A43" s="756">
        <v>32</v>
      </c>
      <c r="C43" s="151"/>
      <c r="D43" s="151"/>
      <c r="E43" s="234"/>
      <c r="F43" s="234"/>
      <c r="G43" s="151"/>
      <c r="H43" s="151"/>
      <c r="I43" s="151"/>
      <c r="J43" s="151"/>
      <c r="K43" s="151"/>
      <c r="L43" s="151"/>
      <c r="M43" s="151"/>
      <c r="N43" s="151"/>
      <c r="O43" s="151"/>
      <c r="P43" s="151"/>
    </row>
    <row r="44" spans="1:16" ht="12.6" thickTop="1">
      <c r="A44" s="756">
        <v>33</v>
      </c>
      <c r="B44" s="90" t="s">
        <v>33</v>
      </c>
      <c r="C44" s="145">
        <v>5430</v>
      </c>
      <c r="D44" s="145">
        <v>5430</v>
      </c>
      <c r="E44" s="145">
        <v>5430</v>
      </c>
      <c r="F44" s="145">
        <v>5430</v>
      </c>
      <c r="G44" s="145">
        <v>5430</v>
      </c>
      <c r="H44" s="145">
        <v>5430</v>
      </c>
      <c r="I44" s="145">
        <v>5430</v>
      </c>
      <c r="J44" s="145">
        <v>5430</v>
      </c>
      <c r="K44" s="145">
        <v>5430</v>
      </c>
      <c r="L44" s="145">
        <v>5430</v>
      </c>
      <c r="M44" s="145">
        <v>5430</v>
      </c>
      <c r="N44" s="90">
        <v>5430</v>
      </c>
      <c r="O44" s="90">
        <v>4501.33</v>
      </c>
      <c r="P44" s="90">
        <v>5359</v>
      </c>
    </row>
    <row r="45" spans="1:16">
      <c r="A45" s="756">
        <v>34</v>
      </c>
      <c r="B45" s="89"/>
    </row>
    <row r="46" spans="1:16">
      <c r="A46" s="756">
        <v>35</v>
      </c>
      <c r="B46" s="110" t="s">
        <v>34</v>
      </c>
      <c r="C46" s="110">
        <v>1674924.66</v>
      </c>
      <c r="D46" s="110">
        <v>1674924.66</v>
      </c>
      <c r="E46" s="110">
        <v>1674924.66</v>
      </c>
      <c r="F46" s="110">
        <v>1674924.66</v>
      </c>
      <c r="G46" s="110">
        <v>1674924.66</v>
      </c>
      <c r="H46" s="110">
        <v>1674924.66</v>
      </c>
      <c r="I46" s="110">
        <v>1674924.66</v>
      </c>
      <c r="J46" s="110">
        <v>1674924.66</v>
      </c>
      <c r="K46" s="110">
        <v>1674924.66</v>
      </c>
      <c r="L46" s="110">
        <v>1675195.73</v>
      </c>
      <c r="M46" s="110">
        <v>1675195.73</v>
      </c>
      <c r="N46" s="90">
        <v>1675195.73</v>
      </c>
      <c r="O46" s="90">
        <v>1675195.73</v>
      </c>
      <c r="P46" s="90">
        <v>1675008</v>
      </c>
    </row>
    <row r="47" spans="1:16">
      <c r="A47" s="756">
        <v>36</v>
      </c>
      <c r="B47" s="89" t="s">
        <v>1301</v>
      </c>
      <c r="C47" s="90">
        <v>-1610411.53</v>
      </c>
      <c r="D47" s="90">
        <v>-1614595.1400000001</v>
      </c>
      <c r="E47" s="90">
        <v>-1618778.75</v>
      </c>
      <c r="F47" s="90">
        <v>-1622962.36</v>
      </c>
      <c r="G47" s="90">
        <v>-1627145.9700000002</v>
      </c>
      <c r="H47" s="90">
        <v>-1631329.5799999998</v>
      </c>
      <c r="I47" s="90">
        <v>-1635513.19</v>
      </c>
      <c r="J47" s="90">
        <v>-1639696.8</v>
      </c>
      <c r="K47" s="90">
        <v>-1643880.41</v>
      </c>
      <c r="L47" s="90">
        <v>-1648064.59</v>
      </c>
      <c r="M47" s="90">
        <v>-1652248.7700000003</v>
      </c>
      <c r="N47" s="90">
        <v>-1656432.95</v>
      </c>
      <c r="O47" s="90">
        <v>-1660617.1300000001</v>
      </c>
      <c r="P47" s="90">
        <v>-1635514</v>
      </c>
    </row>
    <row r="48" spans="1:16">
      <c r="A48" s="756">
        <v>37</v>
      </c>
      <c r="B48" s="89"/>
    </row>
    <row r="49" spans="1:16">
      <c r="A49" s="756">
        <v>38</v>
      </c>
      <c r="B49" s="89" t="s">
        <v>1302</v>
      </c>
      <c r="C49" s="90">
        <v>602421.52999999991</v>
      </c>
      <c r="D49" s="90">
        <v>602421.54999999993</v>
      </c>
      <c r="E49" s="90">
        <v>602381.21</v>
      </c>
      <c r="F49" s="90">
        <v>602364.09000000008</v>
      </c>
      <c r="G49" s="90">
        <v>602382.79</v>
      </c>
      <c r="H49" s="90">
        <v>602375.62</v>
      </c>
      <c r="I49" s="90">
        <v>602377.71</v>
      </c>
      <c r="J49" s="90">
        <v>602358.27</v>
      </c>
      <c r="K49" s="90">
        <v>602348.93000000005</v>
      </c>
      <c r="L49" s="90">
        <v>602313.17000000004</v>
      </c>
      <c r="M49" s="90">
        <v>602305.69000000006</v>
      </c>
      <c r="N49" s="90">
        <v>602298.54999999993</v>
      </c>
      <c r="O49" s="90">
        <v>608419.2699999999</v>
      </c>
      <c r="P49" s="90">
        <v>602828</v>
      </c>
    </row>
    <row r="50" spans="1:16">
      <c r="A50" s="756">
        <v>39</v>
      </c>
      <c r="B50" s="89"/>
    </row>
    <row r="51" spans="1:16">
      <c r="A51" s="756">
        <v>40</v>
      </c>
      <c r="B51" s="89" t="s">
        <v>1668</v>
      </c>
      <c r="C51" s="90">
        <v>3002262.1299999994</v>
      </c>
      <c r="D51" s="90">
        <v>3007890.02</v>
      </c>
      <c r="E51" s="90">
        <v>3033722.02</v>
      </c>
      <c r="F51" s="90">
        <v>3031942.4</v>
      </c>
      <c r="G51" s="90">
        <v>3053371.21</v>
      </c>
      <c r="H51" s="90">
        <v>3073380.34</v>
      </c>
      <c r="I51" s="90">
        <v>3097628.09</v>
      </c>
      <c r="J51" s="90">
        <v>3093981.84</v>
      </c>
      <c r="K51" s="90">
        <v>3114735.6100000003</v>
      </c>
      <c r="L51" s="90">
        <v>3136249.5399999996</v>
      </c>
      <c r="M51" s="90">
        <v>3138600.6799999997</v>
      </c>
      <c r="N51" s="90">
        <v>3120047.1000000006</v>
      </c>
      <c r="O51" s="90">
        <v>3129893.8600000003</v>
      </c>
      <c r="P51" s="90">
        <v>3079517</v>
      </c>
    </row>
    <row r="52" spans="1:16">
      <c r="A52" s="89"/>
      <c r="B52" s="89"/>
    </row>
    <row r="53" spans="1:16">
      <c r="A53" s="89"/>
      <c r="B53" s="89"/>
    </row>
    <row r="146" spans="2:2">
      <c r="B146" s="103"/>
    </row>
    <row r="149" spans="2:2">
      <c r="B149" s="103"/>
    </row>
    <row r="272" spans="1:1">
      <c r="A272" s="104"/>
    </row>
    <row r="273" spans="1:1">
      <c r="A273" s="104"/>
    </row>
    <row r="274" spans="1:1">
      <c r="A274" s="104"/>
    </row>
    <row r="275" spans="1:1">
      <c r="A275" s="104"/>
    </row>
    <row r="276" spans="1:1">
      <c r="A276" s="104"/>
    </row>
    <row r="306" spans="1:1">
      <c r="A306" s="104"/>
    </row>
    <row r="375" spans="1:1">
      <c r="A375" s="89"/>
    </row>
    <row r="392" spans="1:1">
      <c r="A392" s="104"/>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sheetData>
  <mergeCells count="1">
    <mergeCell ref="A7:M8"/>
  </mergeCells>
  <phoneticPr fontId="28" type="noConversion"/>
  <pageMargins left="0.5" right="0.5" top="0.75" bottom="0.5" header="0.25" footer="0.25"/>
  <pageSetup scale="65" orientation="landscape" r:id="rId1"/>
  <headerFooter alignWithMargins="0"/>
</worksheet>
</file>

<file path=xl/worksheets/sheet25.xml><?xml version="1.0" encoding="utf-8"?>
<worksheet xmlns="http://schemas.openxmlformats.org/spreadsheetml/2006/main" xmlns:r="http://schemas.openxmlformats.org/officeDocument/2006/relationships">
  <sheetPr transitionEvaluation="1" transitionEntry="1" codeName="Sheet25"/>
  <dimension ref="A1:K296"/>
  <sheetViews>
    <sheetView view="pageBreakPreview" zoomScale="60" workbookViewId="0"/>
  </sheetViews>
  <sheetFormatPr defaultColWidth="10.88671875" defaultRowHeight="13.2"/>
  <cols>
    <col min="1" max="1" width="4.88671875" style="90" customWidth="1"/>
    <col min="2" max="2" width="26.44140625" style="90" customWidth="1"/>
    <col min="3" max="3" width="14.88671875" style="90" customWidth="1"/>
    <col min="4" max="4" width="13.88671875" style="90" customWidth="1"/>
    <col min="5" max="5" width="4.109375" style="90" customWidth="1"/>
    <col min="6" max="7" width="15.88671875" style="90" customWidth="1"/>
    <col min="8" max="8" width="5.109375" style="90" bestFit="1" customWidth="1"/>
    <col min="9" max="9" width="14.109375" style="90" customWidth="1"/>
    <col min="10" max="10" width="14.44140625" style="90" customWidth="1"/>
    <col min="11" max="11" width="10.88671875" style="90"/>
    <col min="12" max="16384" width="10.88671875" style="13"/>
  </cols>
  <sheetData>
    <row r="1" spans="1:11" s="21" customFormat="1" ht="12">
      <c r="A1" s="92" t="s">
        <v>454</v>
      </c>
      <c r="B1" s="89"/>
      <c r="C1" s="89"/>
      <c r="E1" s="108"/>
      <c r="G1" s="831" t="s">
        <v>1171</v>
      </c>
      <c r="H1" s="89"/>
      <c r="I1" s="89"/>
      <c r="J1" s="89"/>
      <c r="K1" s="90"/>
    </row>
    <row r="2" spans="1:11" s="21" customFormat="1" ht="12">
      <c r="A2" s="89"/>
      <c r="B2" s="89"/>
      <c r="C2" s="89"/>
      <c r="E2" s="108"/>
      <c r="H2" s="89"/>
      <c r="I2" s="89"/>
      <c r="J2" s="89"/>
      <c r="K2" s="90"/>
    </row>
    <row r="3" spans="1:11" s="21" customFormat="1" ht="12">
      <c r="A3" s="89" t="s">
        <v>2364</v>
      </c>
      <c r="B3" s="89"/>
      <c r="C3" s="89"/>
      <c r="E3" s="108"/>
      <c r="G3" s="21" t="s">
        <v>1425</v>
      </c>
      <c r="H3" s="89"/>
      <c r="I3" s="89"/>
      <c r="J3" s="89"/>
      <c r="K3" s="90"/>
    </row>
    <row r="4" spans="1:11" s="21" customFormat="1" ht="12">
      <c r="A4" s="89" t="s">
        <v>2363</v>
      </c>
      <c r="B4" s="89"/>
      <c r="C4" s="89"/>
      <c r="E4" s="89"/>
      <c r="G4" s="21" t="s">
        <v>742</v>
      </c>
      <c r="H4" s="89"/>
      <c r="I4" s="89"/>
      <c r="J4" s="89"/>
      <c r="K4" s="90"/>
    </row>
    <row r="5" spans="1:11" s="21" customFormat="1" ht="12">
      <c r="A5" s="89" t="s">
        <v>1775</v>
      </c>
      <c r="B5" s="89"/>
      <c r="C5" s="89"/>
      <c r="E5" s="89"/>
      <c r="G5" s="21" t="s">
        <v>2546</v>
      </c>
      <c r="H5" s="89"/>
      <c r="I5" s="89"/>
      <c r="J5" s="89"/>
      <c r="K5" s="90"/>
    </row>
    <row r="6" spans="1:11" s="21" customFormat="1" ht="12">
      <c r="A6" s="89" t="s">
        <v>661</v>
      </c>
      <c r="B6" s="89"/>
      <c r="C6" s="89"/>
      <c r="D6" s="89"/>
      <c r="E6" s="89"/>
      <c r="F6" s="89"/>
      <c r="G6" s="89"/>
      <c r="H6" s="89"/>
      <c r="I6" s="89"/>
      <c r="J6" s="89"/>
      <c r="K6" s="90"/>
    </row>
    <row r="7" spans="1:11" s="21" customFormat="1" ht="12">
      <c r="A7" s="92" t="s">
        <v>1265</v>
      </c>
      <c r="B7" s="141"/>
      <c r="C7" s="89"/>
      <c r="D7" s="89"/>
      <c r="E7" s="89"/>
      <c r="F7" s="89"/>
      <c r="G7" s="89"/>
      <c r="H7" s="89"/>
      <c r="I7" s="89"/>
      <c r="J7" s="89"/>
      <c r="K7" s="90"/>
    </row>
    <row r="8" spans="1:11" s="21" customFormat="1" ht="12">
      <c r="A8" s="89"/>
      <c r="B8" s="89"/>
      <c r="C8" s="89"/>
      <c r="D8" s="89"/>
      <c r="E8" s="89"/>
      <c r="F8" s="89"/>
      <c r="G8" s="89"/>
      <c r="H8" s="89"/>
      <c r="I8" s="89"/>
      <c r="J8" s="89"/>
      <c r="K8" s="90"/>
    </row>
    <row r="9" spans="1:11" s="21" customFormat="1" ht="12" customHeight="1">
      <c r="A9" s="1770" t="s">
        <v>1268</v>
      </c>
      <c r="B9" s="1770"/>
      <c r="C9" s="1770"/>
      <c r="D9" s="1770"/>
      <c r="E9" s="1770"/>
      <c r="F9" s="1770"/>
      <c r="G9" s="1770"/>
      <c r="H9" s="1770"/>
      <c r="I9" s="1770"/>
      <c r="J9" s="1770"/>
      <c r="K9" s="90"/>
    </row>
    <row r="10" spans="1:11" s="21" customFormat="1" ht="12">
      <c r="A10" s="1770"/>
      <c r="B10" s="1770"/>
      <c r="C10" s="1770"/>
      <c r="D10" s="1770"/>
      <c r="E10" s="1770"/>
      <c r="F10" s="1770"/>
      <c r="G10" s="1770"/>
      <c r="H10" s="1770"/>
      <c r="I10" s="1770"/>
      <c r="J10" s="1770"/>
      <c r="K10" s="90"/>
    </row>
    <row r="11" spans="1:11" s="21" customFormat="1" ht="12.6" thickBot="1">
      <c r="A11" s="93"/>
      <c r="B11" s="93"/>
      <c r="C11" s="93"/>
      <c r="D11" s="93"/>
      <c r="E11" s="93"/>
      <c r="F11" s="93"/>
      <c r="G11" s="93"/>
      <c r="H11" s="93"/>
      <c r="I11" s="93"/>
      <c r="J11" s="93"/>
      <c r="K11" s="756"/>
    </row>
    <row r="12" spans="1:11" s="21" customFormat="1" ht="12">
      <c r="A12" s="89"/>
      <c r="B12" s="868" t="s">
        <v>882</v>
      </c>
      <c r="C12" s="868" t="s">
        <v>883</v>
      </c>
      <c r="D12" s="868" t="s">
        <v>884</v>
      </c>
      <c r="E12" s="868"/>
      <c r="F12" s="868" t="s">
        <v>885</v>
      </c>
      <c r="G12" s="868" t="s">
        <v>509</v>
      </c>
      <c r="H12" s="868"/>
      <c r="I12" s="868" t="s">
        <v>75</v>
      </c>
      <c r="J12" s="868" t="s">
        <v>798</v>
      </c>
      <c r="K12" s="226"/>
    </row>
    <row r="13" spans="1:11" s="21" customFormat="1" ht="12">
      <c r="A13" s="89"/>
      <c r="B13" s="868"/>
      <c r="C13" s="868" t="s">
        <v>74</v>
      </c>
      <c r="D13" s="1772" t="s">
        <v>705</v>
      </c>
      <c r="E13" s="1772"/>
      <c r="F13" s="868" t="s">
        <v>705</v>
      </c>
      <c r="G13" s="223" t="s">
        <v>799</v>
      </c>
      <c r="H13" s="223"/>
      <c r="I13" s="223" t="s">
        <v>799</v>
      </c>
      <c r="J13" s="89"/>
      <c r="K13" s="226"/>
    </row>
    <row r="14" spans="1:11" s="21" customFormat="1" ht="12">
      <c r="A14" s="868" t="s">
        <v>52</v>
      </c>
      <c r="B14" s="224"/>
      <c r="C14" s="868" t="s">
        <v>53</v>
      </c>
      <c r="D14" s="1772" t="s">
        <v>74</v>
      </c>
      <c r="E14" s="1772"/>
      <c r="F14" s="868" t="s">
        <v>51</v>
      </c>
      <c r="G14" s="223" t="s">
        <v>437</v>
      </c>
      <c r="H14" s="223"/>
      <c r="I14" s="223" t="s">
        <v>438</v>
      </c>
      <c r="J14" s="868" t="s">
        <v>706</v>
      </c>
      <c r="K14" s="173"/>
    </row>
    <row r="15" spans="1:11" s="21" customFormat="1" ht="12">
      <c r="A15" s="869" t="s">
        <v>707</v>
      </c>
      <c r="B15" s="869" t="s">
        <v>708</v>
      </c>
      <c r="C15" s="869" t="s">
        <v>709</v>
      </c>
      <c r="D15" s="1773" t="s">
        <v>710</v>
      </c>
      <c r="E15" s="1773"/>
      <c r="F15" s="869" t="s">
        <v>74</v>
      </c>
      <c r="G15" s="532" t="s">
        <v>439</v>
      </c>
      <c r="H15" s="532"/>
      <c r="I15" s="532" t="s">
        <v>440</v>
      </c>
      <c r="J15" s="869" t="s">
        <v>711</v>
      </c>
      <c r="K15" s="173"/>
    </row>
    <row r="16" spans="1:11" s="21" customFormat="1" ht="12">
      <c r="A16" s="868"/>
      <c r="B16" s="89"/>
      <c r="C16" s="90"/>
      <c r="D16" s="90"/>
      <c r="E16" s="89"/>
      <c r="F16" s="90"/>
      <c r="G16" s="90"/>
      <c r="H16" s="89"/>
      <c r="I16" s="90"/>
      <c r="J16" s="90"/>
      <c r="K16" s="173"/>
    </row>
    <row r="17" spans="1:11" s="21" customFormat="1" ht="12">
      <c r="A17" s="576">
        <v>1</v>
      </c>
      <c r="B17" s="173" t="s">
        <v>441</v>
      </c>
      <c r="C17" s="184">
        <v>796461.71</v>
      </c>
      <c r="D17" s="184">
        <v>12350.870000000112</v>
      </c>
      <c r="E17" s="225" t="s">
        <v>483</v>
      </c>
      <c r="F17" s="184">
        <v>808812.58000000007</v>
      </c>
      <c r="G17" s="1226">
        <v>34553.681592753928</v>
      </c>
      <c r="H17" s="225" t="s">
        <v>483</v>
      </c>
      <c r="I17" s="184">
        <v>843366.26159275405</v>
      </c>
      <c r="J17" s="226" t="s">
        <v>1357</v>
      </c>
      <c r="K17" s="173"/>
    </row>
    <row r="18" spans="1:11" s="21" customFormat="1" ht="12">
      <c r="A18" s="576">
        <v>2</v>
      </c>
      <c r="B18" s="173"/>
      <c r="C18" s="188"/>
      <c r="D18" s="188"/>
      <c r="E18" s="225"/>
      <c r="F18" s="188"/>
      <c r="G18" s="188"/>
      <c r="H18" s="225"/>
      <c r="I18" s="188"/>
      <c r="J18" s="173"/>
      <c r="K18" s="173"/>
    </row>
    <row r="19" spans="1:11" s="21" customFormat="1" ht="12">
      <c r="A19" s="576">
        <v>3</v>
      </c>
      <c r="B19" s="173" t="s">
        <v>443</v>
      </c>
      <c r="C19" s="174">
        <v>411722.02999999997</v>
      </c>
      <c r="D19" s="174">
        <v>25994</v>
      </c>
      <c r="E19" s="225" t="s">
        <v>484</v>
      </c>
      <c r="F19" s="188">
        <v>437716.02999999997</v>
      </c>
      <c r="G19" s="174"/>
      <c r="H19" s="225" t="s">
        <v>484</v>
      </c>
      <c r="I19" s="188">
        <v>437716.02999999997</v>
      </c>
      <c r="J19" s="228" t="s">
        <v>1355</v>
      </c>
      <c r="K19" s="173"/>
    </row>
    <row r="20" spans="1:11" s="21" customFormat="1" ht="12">
      <c r="A20" s="576">
        <v>4</v>
      </c>
      <c r="B20" s="173"/>
      <c r="C20" s="174"/>
      <c r="D20" s="174"/>
      <c r="E20" s="227"/>
      <c r="F20" s="188"/>
      <c r="G20" s="188"/>
      <c r="H20" s="227"/>
      <c r="I20" s="174"/>
      <c r="J20" s="173"/>
      <c r="K20" s="173"/>
    </row>
    <row r="21" spans="1:11" s="21" customFormat="1" ht="12">
      <c r="A21" s="576">
        <v>5</v>
      </c>
      <c r="B21" s="173" t="s">
        <v>444</v>
      </c>
      <c r="C21" s="174">
        <v>112222.84999999998</v>
      </c>
      <c r="D21" s="174">
        <v>-65592.762222222227</v>
      </c>
      <c r="E21" s="229" t="s">
        <v>447</v>
      </c>
      <c r="F21" s="188">
        <v>46630.08777777775</v>
      </c>
      <c r="G21" s="188"/>
      <c r="H21" s="229" t="s">
        <v>447</v>
      </c>
      <c r="I21" s="174">
        <v>46630.08777777775</v>
      </c>
      <c r="J21" s="228" t="s">
        <v>1240</v>
      </c>
      <c r="K21" s="173"/>
    </row>
    <row r="22" spans="1:11" s="21" customFormat="1" ht="12">
      <c r="A22" s="576">
        <v>6</v>
      </c>
      <c r="B22" s="173"/>
      <c r="C22" s="174"/>
      <c r="D22" s="174"/>
      <c r="E22" s="225"/>
      <c r="F22" s="188"/>
      <c r="G22" s="188"/>
      <c r="H22" s="225"/>
      <c r="I22" s="174"/>
      <c r="J22" s="173"/>
      <c r="K22" s="173"/>
    </row>
    <row r="23" spans="1:11" s="21" customFormat="1" ht="12">
      <c r="A23" s="576">
        <v>7</v>
      </c>
      <c r="B23" s="173" t="s">
        <v>445</v>
      </c>
      <c r="C23" s="174">
        <v>-7</v>
      </c>
      <c r="D23" s="174">
        <v>7</v>
      </c>
      <c r="E23" s="227" t="s">
        <v>442</v>
      </c>
      <c r="F23" s="183">
        <v>0</v>
      </c>
      <c r="G23" s="188"/>
      <c r="H23" s="227" t="s">
        <v>442</v>
      </c>
      <c r="I23" s="174">
        <v>0</v>
      </c>
      <c r="J23" s="228"/>
      <c r="K23" s="173"/>
    </row>
    <row r="24" spans="1:11" s="21" customFormat="1" ht="12">
      <c r="A24" s="576">
        <v>8</v>
      </c>
      <c r="B24" s="173"/>
      <c r="C24" s="174"/>
      <c r="D24" s="174"/>
      <c r="E24" s="225"/>
      <c r="F24" s="188"/>
      <c r="G24" s="188"/>
      <c r="H24" s="225"/>
      <c r="I24" s="174"/>
      <c r="J24" s="173"/>
      <c r="K24" s="173"/>
    </row>
    <row r="25" spans="1:11" s="21" customFormat="1" ht="12">
      <c r="A25" s="576">
        <v>9</v>
      </c>
      <c r="B25" s="173" t="s">
        <v>446</v>
      </c>
      <c r="C25" s="174">
        <v>89295.14</v>
      </c>
      <c r="D25" s="174">
        <v>10323.652527199998</v>
      </c>
      <c r="E25" s="233" t="s">
        <v>448</v>
      </c>
      <c r="F25" s="188">
        <v>99618.792527199999</v>
      </c>
      <c r="G25" s="174">
        <v>1554.9156716739267</v>
      </c>
      <c r="H25" s="233" t="s">
        <v>448</v>
      </c>
      <c r="I25" s="174">
        <v>101173.70819887392</v>
      </c>
      <c r="J25" s="228" t="s">
        <v>460</v>
      </c>
      <c r="K25" s="173"/>
    </row>
    <row r="26" spans="1:11" s="21" customFormat="1" ht="12">
      <c r="A26" s="576">
        <v>10</v>
      </c>
      <c r="B26" s="173"/>
      <c r="C26" s="231"/>
      <c r="D26" s="231"/>
      <c r="E26" s="233"/>
      <c r="F26" s="188"/>
      <c r="G26" s="188"/>
      <c r="H26" s="233"/>
      <c r="I26" s="174"/>
      <c r="J26" s="173"/>
      <c r="K26" s="173"/>
    </row>
    <row r="27" spans="1:11" s="21" customFormat="1" ht="12">
      <c r="A27" s="576">
        <v>11</v>
      </c>
      <c r="B27" s="173" t="s">
        <v>449</v>
      </c>
      <c r="C27" s="232">
        <v>15776.029999999999</v>
      </c>
      <c r="D27" s="808">
        <v>42937.97</v>
      </c>
      <c r="E27" s="233" t="s">
        <v>366</v>
      </c>
      <c r="F27" s="605">
        <v>58714</v>
      </c>
      <c r="G27" s="605">
        <v>12417</v>
      </c>
      <c r="H27" s="233" t="s">
        <v>366</v>
      </c>
      <c r="I27" s="232">
        <v>71131</v>
      </c>
      <c r="J27" s="228" t="s">
        <v>461</v>
      </c>
      <c r="K27" s="173"/>
    </row>
    <row r="28" spans="1:11" s="21" customFormat="1" ht="12">
      <c r="A28" s="576">
        <v>12</v>
      </c>
      <c r="B28" s="173"/>
      <c r="C28" s="174"/>
      <c r="D28" s="174"/>
      <c r="E28" s="225"/>
      <c r="F28" s="188"/>
      <c r="G28" s="188"/>
      <c r="H28" s="227"/>
      <c r="I28" s="174"/>
      <c r="J28" s="173"/>
      <c r="K28" s="173"/>
    </row>
    <row r="29" spans="1:11" s="21" customFormat="1" ht="12">
      <c r="A29" s="576">
        <v>13</v>
      </c>
      <c r="B29" s="173" t="s">
        <v>450</v>
      </c>
      <c r="C29" s="232">
        <v>629009.04999999993</v>
      </c>
      <c r="D29" s="232">
        <v>13669.860304977774</v>
      </c>
      <c r="E29" s="225"/>
      <c r="F29" s="232">
        <v>642678.91030497767</v>
      </c>
      <c r="G29" s="232">
        <v>13971.915671673927</v>
      </c>
      <c r="H29" s="227"/>
      <c r="I29" s="232">
        <v>656650.82597665163</v>
      </c>
      <c r="J29" s="173"/>
      <c r="K29" s="173"/>
    </row>
    <row r="30" spans="1:11" s="21" customFormat="1" ht="12">
      <c r="A30" s="576">
        <v>14</v>
      </c>
      <c r="B30" s="173"/>
      <c r="C30" s="174"/>
      <c r="D30" s="174"/>
      <c r="E30" s="225"/>
      <c r="F30" s="174"/>
      <c r="G30" s="174"/>
      <c r="H30" s="227"/>
      <c r="I30" s="174"/>
      <c r="J30" s="173"/>
      <c r="K30" s="173"/>
    </row>
    <row r="31" spans="1:11" s="21" customFormat="1" ht="12.6" thickBot="1">
      <c r="A31" s="576">
        <v>15</v>
      </c>
      <c r="B31" s="173" t="s">
        <v>1261</v>
      </c>
      <c r="C31" s="234">
        <v>167452.66000000003</v>
      </c>
      <c r="D31" s="234">
        <v>-1318.9903049776622</v>
      </c>
      <c r="E31" s="235"/>
      <c r="F31" s="234">
        <v>166133.6696950224</v>
      </c>
      <c r="G31" s="234">
        <v>20581.765921080001</v>
      </c>
      <c r="H31" s="236"/>
      <c r="I31" s="234">
        <v>186715.43561610242</v>
      </c>
      <c r="J31" s="173"/>
      <c r="K31" s="173"/>
    </row>
    <row r="32" spans="1:11" s="21" customFormat="1" ht="12.6" thickTop="1">
      <c r="A32" s="576">
        <v>16</v>
      </c>
      <c r="B32" s="173"/>
      <c r="C32" s="174"/>
      <c r="D32" s="174"/>
      <c r="E32" s="225"/>
      <c r="F32" s="174"/>
      <c r="G32" s="174"/>
      <c r="H32" s="227"/>
      <c r="I32" s="188"/>
      <c r="J32" s="173"/>
      <c r="K32" s="173"/>
    </row>
    <row r="33" spans="1:11" s="21" customFormat="1" ht="12">
      <c r="A33" s="576">
        <v>17</v>
      </c>
      <c r="B33" s="173"/>
      <c r="C33" s="174"/>
      <c r="D33" s="174"/>
      <c r="E33" s="225"/>
      <c r="F33" s="188"/>
      <c r="G33" s="188"/>
      <c r="H33" s="227"/>
      <c r="I33" s="188"/>
      <c r="J33" s="173"/>
      <c r="K33" s="173"/>
    </row>
    <row r="34" spans="1:11" s="21" customFormat="1" ht="12.6" thickBot="1">
      <c r="A34" s="576">
        <v>18</v>
      </c>
      <c r="B34" s="173" t="s">
        <v>1797</v>
      </c>
      <c r="C34" s="234">
        <v>2113942.7930769236</v>
      </c>
      <c r="D34" s="234">
        <v>588150.706923077</v>
      </c>
      <c r="E34" s="235"/>
      <c r="F34" s="234">
        <v>2702092.5</v>
      </c>
      <c r="G34" s="178"/>
      <c r="H34" s="236"/>
      <c r="I34" s="234">
        <v>2702092.5</v>
      </c>
      <c r="J34" s="173"/>
      <c r="K34" s="173"/>
    </row>
    <row r="35" spans="1:11" s="21" customFormat="1" ht="12.6" thickTop="1">
      <c r="A35" s="576">
        <v>19</v>
      </c>
      <c r="B35" s="173"/>
      <c r="C35" s="174"/>
      <c r="D35" s="174"/>
      <c r="E35" s="237"/>
      <c r="F35" s="173"/>
      <c r="G35" s="173"/>
      <c r="H35" s="167"/>
      <c r="I35" s="173"/>
      <c r="J35" s="173"/>
      <c r="K35" s="173"/>
    </row>
    <row r="36" spans="1:11" s="21" customFormat="1" ht="12">
      <c r="A36" s="694">
        <v>20</v>
      </c>
      <c r="B36" s="173"/>
      <c r="C36" s="174"/>
      <c r="D36" s="174"/>
      <c r="E36" s="237"/>
      <c r="F36" s="173"/>
      <c r="G36" s="173"/>
      <c r="H36" s="167"/>
      <c r="I36" s="173"/>
      <c r="J36" s="173"/>
      <c r="K36" s="173"/>
    </row>
    <row r="37" spans="1:11" s="21" customFormat="1" ht="14.4" thickBot="1">
      <c r="A37" s="694">
        <v>21</v>
      </c>
      <c r="B37" s="173" t="s">
        <v>1263</v>
      </c>
      <c r="C37" s="238">
        <v>7.92</v>
      </c>
      <c r="D37" s="239" t="s">
        <v>1264</v>
      </c>
      <c r="E37" s="240"/>
      <c r="F37" s="238">
        <v>6.15</v>
      </c>
      <c r="G37" s="239" t="s">
        <v>1264</v>
      </c>
      <c r="H37" s="241"/>
      <c r="I37" s="488">
        <v>6.9100312300967651E-2</v>
      </c>
      <c r="J37" s="865"/>
      <c r="K37" s="173"/>
    </row>
    <row r="38" spans="1:11" s="21" customFormat="1" ht="12.6" thickTop="1">
      <c r="A38" s="226"/>
      <c r="B38" s="173"/>
      <c r="C38" s="173"/>
      <c r="D38" s="173"/>
      <c r="E38" s="237"/>
      <c r="F38" s="173"/>
      <c r="G38" s="173"/>
      <c r="H38" s="167"/>
      <c r="I38" s="173"/>
      <c r="J38" s="173"/>
      <c r="K38" s="90"/>
    </row>
    <row r="39" spans="1:11" s="21" customFormat="1" ht="12">
      <c r="A39" s="223"/>
      <c r="B39" s="167"/>
      <c r="C39" s="173"/>
      <c r="D39" s="173"/>
      <c r="E39" s="237"/>
      <c r="F39" s="173"/>
      <c r="G39" s="173"/>
      <c r="H39" s="167"/>
      <c r="I39" s="173"/>
      <c r="J39" s="173"/>
      <c r="K39" s="90"/>
    </row>
    <row r="40" spans="1:11" ht="13.8">
      <c r="A40" s="173"/>
      <c r="B40" s="864"/>
      <c r="C40" s="173"/>
      <c r="D40" s="173"/>
      <c r="E40" s="167"/>
      <c r="F40" s="173"/>
      <c r="G40" s="173"/>
      <c r="H40" s="167"/>
      <c r="I40" s="724"/>
      <c r="J40" s="173"/>
    </row>
    <row r="41" spans="1:11">
      <c r="A41" s="223"/>
      <c r="B41" s="226"/>
      <c r="C41" s="226"/>
      <c r="D41" s="226"/>
      <c r="E41" s="223"/>
      <c r="F41" s="226"/>
      <c r="G41" s="226"/>
      <c r="H41" s="223"/>
      <c r="I41" s="226"/>
      <c r="J41" s="226"/>
    </row>
    <row r="42" spans="1:11" s="21" customFormat="1" ht="12">
      <c r="A42" s="90"/>
      <c r="B42" s="90"/>
      <c r="C42" s="90"/>
      <c r="D42" s="90"/>
      <c r="E42" s="90"/>
      <c r="F42" s="90"/>
      <c r="G42" s="90"/>
      <c r="H42" s="90"/>
      <c r="I42" s="90"/>
      <c r="J42" s="90"/>
      <c r="K42" s="90"/>
    </row>
    <row r="43" spans="1:11" s="21" customFormat="1" ht="12">
      <c r="A43" s="90"/>
      <c r="B43" s="90"/>
      <c r="C43" s="90"/>
      <c r="D43" s="90"/>
      <c r="E43" s="90"/>
      <c r="F43" s="90"/>
      <c r="G43" s="90"/>
      <c r="H43" s="90"/>
      <c r="I43" s="90"/>
      <c r="J43" s="90"/>
      <c r="K43" s="90"/>
    </row>
    <row r="44" spans="1:11" s="21" customFormat="1" ht="12">
      <c r="A44" s="90"/>
      <c r="B44" s="90"/>
      <c r="C44" s="90"/>
      <c r="D44" s="90"/>
      <c r="E44" s="90"/>
      <c r="F44" s="90"/>
      <c r="G44" s="90"/>
      <c r="H44" s="90"/>
      <c r="I44" s="90"/>
      <c r="J44" s="90"/>
      <c r="K44" s="90"/>
    </row>
    <row r="45" spans="1:11" s="21" customFormat="1" ht="12">
      <c r="A45" s="90"/>
      <c r="B45" s="90"/>
      <c r="C45" s="90"/>
      <c r="D45" s="90"/>
      <c r="E45" s="90"/>
      <c r="F45" s="90"/>
      <c r="G45" s="90"/>
      <c r="H45" s="90"/>
      <c r="I45" s="90"/>
      <c r="J45" s="90"/>
      <c r="K45" s="90"/>
    </row>
    <row r="46" spans="1:11" s="21" customFormat="1" ht="12">
      <c r="A46" s="90"/>
      <c r="B46" s="90"/>
      <c r="C46" s="90"/>
      <c r="D46" s="90"/>
      <c r="E46" s="90"/>
      <c r="F46" s="90"/>
      <c r="G46" s="90"/>
      <c r="H46" s="90"/>
      <c r="I46" s="90"/>
      <c r="J46" s="90"/>
      <c r="K46" s="90"/>
    </row>
    <row r="47" spans="1:11" s="21" customFormat="1" ht="12">
      <c r="A47" s="90"/>
      <c r="B47" s="90"/>
      <c r="C47" s="90"/>
      <c r="D47" s="90"/>
      <c r="E47" s="90"/>
      <c r="F47" s="90"/>
      <c r="G47" s="90"/>
      <c r="H47" s="90"/>
      <c r="I47" s="90"/>
      <c r="J47" s="90"/>
      <c r="K47" s="90"/>
    </row>
    <row r="48" spans="1:11" s="21" customFormat="1" ht="12">
      <c r="A48" s="90"/>
      <c r="B48" s="90"/>
      <c r="C48" s="90"/>
      <c r="D48" s="90"/>
      <c r="E48" s="90"/>
      <c r="F48" s="90"/>
      <c r="G48" s="90"/>
      <c r="H48" s="90"/>
      <c r="I48" s="90"/>
      <c r="J48" s="90"/>
      <c r="K48" s="90"/>
    </row>
    <row r="49" spans="1:11" s="21" customFormat="1" ht="12">
      <c r="A49" s="90"/>
      <c r="B49" s="90"/>
      <c r="C49" s="90"/>
      <c r="D49" s="90"/>
      <c r="E49" s="90"/>
      <c r="F49" s="90"/>
      <c r="G49" s="90"/>
      <c r="H49" s="90"/>
      <c r="I49" s="90"/>
      <c r="J49" s="90"/>
      <c r="K49" s="90"/>
    </row>
    <row r="50" spans="1:11" s="21" customFormat="1" ht="12">
      <c r="A50" s="90"/>
      <c r="B50" s="90"/>
      <c r="C50" s="90"/>
      <c r="D50" s="90"/>
      <c r="E50" s="90"/>
      <c r="F50" s="90"/>
      <c r="G50" s="90"/>
      <c r="H50" s="90"/>
      <c r="I50" s="90"/>
      <c r="J50" s="90"/>
      <c r="K50" s="90"/>
    </row>
    <row r="51" spans="1:11" s="21" customFormat="1" ht="12">
      <c r="A51" s="90"/>
      <c r="B51" s="90"/>
      <c r="C51" s="90"/>
      <c r="D51" s="90"/>
      <c r="E51" s="90"/>
      <c r="F51" s="90"/>
      <c r="G51" s="90"/>
      <c r="H51" s="90"/>
      <c r="I51" s="90"/>
      <c r="J51" s="90"/>
      <c r="K51" s="90"/>
    </row>
    <row r="52" spans="1:11" s="21" customFormat="1" ht="12">
      <c r="A52" s="90"/>
      <c r="B52" s="90"/>
      <c r="C52" s="90"/>
      <c r="D52" s="90"/>
      <c r="E52" s="90"/>
      <c r="F52" s="90"/>
      <c r="G52" s="90"/>
      <c r="H52" s="90"/>
      <c r="I52" s="90"/>
      <c r="J52" s="90"/>
      <c r="K52" s="90"/>
    </row>
    <row r="53" spans="1:11" s="21" customFormat="1" ht="12">
      <c r="A53" s="90"/>
      <c r="B53" s="90"/>
      <c r="C53" s="90"/>
      <c r="D53" s="90"/>
      <c r="E53" s="90"/>
      <c r="F53" s="90"/>
      <c r="G53" s="90"/>
      <c r="H53" s="90"/>
      <c r="I53" s="90"/>
      <c r="J53" s="90"/>
      <c r="K53" s="90"/>
    </row>
    <row r="54" spans="1:11" s="21" customFormat="1" ht="12">
      <c r="A54" s="90"/>
      <c r="B54" s="90"/>
      <c r="C54" s="90"/>
      <c r="D54" s="90"/>
      <c r="E54" s="90"/>
      <c r="F54" s="90"/>
      <c r="G54" s="90"/>
      <c r="H54" s="90"/>
      <c r="I54" s="90"/>
      <c r="J54" s="90"/>
      <c r="K54" s="90"/>
    </row>
    <row r="55" spans="1:11" s="21" customFormat="1" ht="12">
      <c r="A55" s="90"/>
      <c r="B55" s="90"/>
      <c r="C55" s="90"/>
      <c r="D55" s="90"/>
      <c r="E55" s="90"/>
      <c r="F55" s="90"/>
      <c r="G55" s="90"/>
      <c r="H55" s="90"/>
      <c r="I55" s="90"/>
      <c r="J55" s="90"/>
      <c r="K55" s="90"/>
    </row>
    <row r="56" spans="1:11" s="21" customFormat="1" ht="12">
      <c r="A56" s="90"/>
      <c r="B56" s="90"/>
      <c r="C56" s="90"/>
      <c r="D56" s="90"/>
      <c r="E56" s="90"/>
      <c r="F56" s="90"/>
      <c r="G56" s="90"/>
      <c r="H56" s="90"/>
      <c r="I56" s="90"/>
      <c r="J56" s="90"/>
      <c r="K56" s="90"/>
    </row>
    <row r="57" spans="1:11" s="21" customFormat="1" ht="12">
      <c r="A57" s="90"/>
      <c r="B57" s="90"/>
      <c r="C57" s="90"/>
      <c r="D57" s="90"/>
      <c r="E57" s="90"/>
      <c r="F57" s="90"/>
      <c r="G57" s="90"/>
      <c r="H57" s="90"/>
      <c r="I57" s="90"/>
      <c r="J57" s="90"/>
      <c r="K57" s="90"/>
    </row>
    <row r="58" spans="1:11" s="21" customFormat="1" ht="12">
      <c r="A58" s="90"/>
      <c r="B58" s="90"/>
      <c r="C58" s="90"/>
      <c r="D58" s="90"/>
      <c r="E58" s="90"/>
      <c r="F58" s="90"/>
      <c r="G58" s="90"/>
      <c r="H58" s="90"/>
      <c r="I58" s="90"/>
      <c r="J58" s="90"/>
      <c r="K58" s="90"/>
    </row>
    <row r="59" spans="1:11" s="21" customFormat="1" ht="12">
      <c r="A59" s="90"/>
      <c r="B59" s="90"/>
      <c r="C59" s="90"/>
      <c r="D59" s="90"/>
      <c r="E59" s="90"/>
      <c r="F59" s="90"/>
      <c r="G59" s="90"/>
      <c r="H59" s="90"/>
      <c r="I59" s="90"/>
      <c r="J59" s="90"/>
      <c r="K59" s="90"/>
    </row>
    <row r="60" spans="1:11" s="21" customFormat="1" ht="12">
      <c r="A60" s="90"/>
      <c r="B60" s="90"/>
      <c r="C60" s="90"/>
      <c r="D60" s="90"/>
      <c r="E60" s="90"/>
      <c r="F60" s="90"/>
      <c r="G60" s="90"/>
      <c r="H60" s="90"/>
      <c r="I60" s="90"/>
      <c r="J60" s="90"/>
      <c r="K60" s="90"/>
    </row>
    <row r="61" spans="1:11" s="21" customFormat="1" ht="12">
      <c r="A61" s="90"/>
      <c r="B61" s="90"/>
      <c r="C61" s="90"/>
      <c r="D61" s="90"/>
      <c r="E61" s="90"/>
      <c r="F61" s="90"/>
      <c r="G61" s="90"/>
      <c r="H61" s="90"/>
      <c r="I61" s="90"/>
      <c r="J61" s="90"/>
      <c r="K61" s="90"/>
    </row>
    <row r="62" spans="1:11" s="21" customFormat="1" ht="12">
      <c r="A62" s="90"/>
      <c r="B62" s="90"/>
      <c r="C62" s="90"/>
      <c r="D62" s="90"/>
      <c r="E62" s="90"/>
      <c r="F62" s="90"/>
      <c r="G62" s="90"/>
      <c r="H62" s="90"/>
      <c r="I62" s="90"/>
      <c r="J62" s="90"/>
      <c r="K62" s="90"/>
    </row>
    <row r="63" spans="1:11" s="21" customFormat="1" ht="12">
      <c r="A63" s="90"/>
      <c r="B63" s="90"/>
      <c r="C63" s="90"/>
      <c r="D63" s="90"/>
      <c r="E63" s="90"/>
      <c r="F63" s="90"/>
      <c r="G63" s="90"/>
      <c r="H63" s="90"/>
      <c r="I63" s="90"/>
      <c r="J63" s="90"/>
      <c r="K63" s="90"/>
    </row>
    <row r="64" spans="1:11" s="21" customFormat="1" ht="12">
      <c r="A64" s="90"/>
      <c r="B64" s="90"/>
      <c r="C64" s="90"/>
      <c r="D64" s="90"/>
      <c r="E64" s="90"/>
      <c r="F64" s="90"/>
      <c r="G64" s="90"/>
      <c r="H64" s="90"/>
      <c r="I64" s="90"/>
      <c r="J64" s="90"/>
      <c r="K64" s="90"/>
    </row>
    <row r="65" spans="1:11" s="21" customFormat="1" ht="12">
      <c r="A65" s="90"/>
      <c r="B65" s="90"/>
      <c r="C65" s="90"/>
      <c r="D65" s="90"/>
      <c r="E65" s="90"/>
      <c r="F65" s="90"/>
      <c r="G65" s="90"/>
      <c r="H65" s="90"/>
      <c r="I65" s="90"/>
      <c r="J65" s="90"/>
      <c r="K65" s="90"/>
    </row>
    <row r="66" spans="1:11" s="21" customFormat="1" ht="12">
      <c r="A66" s="90"/>
      <c r="B66" s="90"/>
      <c r="C66" s="90"/>
      <c r="D66" s="90"/>
      <c r="E66" s="90"/>
      <c r="F66" s="90"/>
      <c r="G66" s="90"/>
      <c r="H66" s="90"/>
      <c r="I66" s="90"/>
      <c r="J66" s="90"/>
      <c r="K66" s="90"/>
    </row>
    <row r="67" spans="1:11" s="21" customFormat="1" ht="12">
      <c r="A67" s="90"/>
      <c r="B67" s="90"/>
      <c r="C67" s="90"/>
      <c r="D67" s="90"/>
      <c r="E67" s="90"/>
      <c r="F67" s="90"/>
      <c r="G67" s="90"/>
      <c r="H67" s="90"/>
      <c r="I67" s="90"/>
      <c r="J67" s="90"/>
      <c r="K67" s="90"/>
    </row>
    <row r="68" spans="1:11" s="21" customFormat="1" ht="12">
      <c r="A68" s="90"/>
      <c r="B68" s="90"/>
      <c r="C68" s="90"/>
      <c r="D68" s="90"/>
      <c r="E68" s="90"/>
      <c r="F68" s="90"/>
      <c r="G68" s="90"/>
      <c r="H68" s="90"/>
      <c r="I68" s="90"/>
      <c r="J68" s="90"/>
      <c r="K68" s="90"/>
    </row>
    <row r="69" spans="1:11" s="21" customFormat="1" ht="12">
      <c r="A69" s="90"/>
      <c r="B69" s="90"/>
      <c r="C69" s="90"/>
      <c r="D69" s="90"/>
      <c r="E69" s="90"/>
      <c r="F69" s="90"/>
      <c r="G69" s="90"/>
      <c r="H69" s="90"/>
      <c r="I69" s="90"/>
      <c r="J69" s="90"/>
      <c r="K69" s="90"/>
    </row>
    <row r="70" spans="1:11" s="21" customFormat="1" ht="12">
      <c r="A70" s="90"/>
      <c r="B70" s="90"/>
      <c r="C70" s="90"/>
      <c r="D70" s="90"/>
      <c r="E70" s="90"/>
      <c r="F70" s="90"/>
      <c r="G70" s="90"/>
      <c r="H70" s="90"/>
      <c r="I70" s="90"/>
      <c r="J70" s="90"/>
      <c r="K70" s="90"/>
    </row>
    <row r="71" spans="1:11" s="21" customFormat="1" ht="12">
      <c r="A71" s="90"/>
      <c r="B71" s="90"/>
      <c r="C71" s="90"/>
      <c r="D71" s="90"/>
      <c r="E71" s="90"/>
      <c r="F71" s="90"/>
      <c r="G71" s="90"/>
      <c r="H71" s="90"/>
      <c r="I71" s="90"/>
      <c r="J71" s="90"/>
      <c r="K71" s="90"/>
    </row>
    <row r="72" spans="1:11" s="21" customFormat="1" ht="12">
      <c r="A72" s="90"/>
      <c r="B72" s="90"/>
      <c r="C72" s="90"/>
      <c r="D72" s="90"/>
      <c r="E72" s="90"/>
      <c r="F72" s="90"/>
      <c r="G72" s="90"/>
      <c r="H72" s="90"/>
      <c r="I72" s="90"/>
      <c r="J72" s="90"/>
      <c r="K72" s="90"/>
    </row>
    <row r="73" spans="1:11" s="21" customFormat="1" ht="12">
      <c r="A73" s="90"/>
      <c r="B73" s="90"/>
      <c r="C73" s="90"/>
      <c r="D73" s="90"/>
      <c r="E73" s="90"/>
      <c r="F73" s="90"/>
      <c r="G73" s="90"/>
      <c r="H73" s="90"/>
      <c r="I73" s="90"/>
      <c r="J73" s="90"/>
      <c r="K73" s="90"/>
    </row>
    <row r="74" spans="1:11" s="21" customFormat="1" ht="12">
      <c r="A74" s="90"/>
      <c r="B74" s="90"/>
      <c r="C74" s="90"/>
      <c r="D74" s="90"/>
      <c r="E74" s="90"/>
      <c r="F74" s="90"/>
      <c r="G74" s="90"/>
      <c r="H74" s="90"/>
      <c r="I74" s="90"/>
      <c r="J74" s="90"/>
      <c r="K74" s="90"/>
    </row>
    <row r="75" spans="1:11" s="21" customFormat="1" ht="12">
      <c r="A75" s="90"/>
      <c r="B75" s="90"/>
      <c r="C75" s="90"/>
      <c r="D75" s="90"/>
      <c r="E75" s="90"/>
      <c r="F75" s="90"/>
      <c r="G75" s="90"/>
      <c r="H75" s="90"/>
      <c r="I75" s="90"/>
      <c r="J75" s="90"/>
      <c r="K75" s="90"/>
    </row>
    <row r="76" spans="1:11" s="21" customFormat="1" ht="12">
      <c r="A76" s="90"/>
      <c r="B76" s="90"/>
      <c r="C76" s="90"/>
      <c r="D76" s="90"/>
      <c r="E76" s="90"/>
      <c r="F76" s="90"/>
      <c r="G76" s="90"/>
      <c r="H76" s="90"/>
      <c r="I76" s="90"/>
      <c r="J76" s="90"/>
      <c r="K76" s="90"/>
    </row>
    <row r="77" spans="1:11" s="21" customFormat="1" ht="12">
      <c r="A77" s="90"/>
      <c r="B77" s="90"/>
      <c r="C77" s="90"/>
      <c r="D77" s="90"/>
      <c r="E77" s="90"/>
      <c r="F77" s="90"/>
      <c r="G77" s="90"/>
      <c r="H77" s="90"/>
      <c r="I77" s="90"/>
      <c r="J77" s="90"/>
      <c r="K77" s="90"/>
    </row>
    <row r="78" spans="1:11" s="21" customFormat="1" ht="12">
      <c r="A78" s="90"/>
      <c r="B78" s="90"/>
      <c r="C78" s="90"/>
      <c r="D78" s="90"/>
      <c r="E78" s="90"/>
      <c r="F78" s="90"/>
      <c r="G78" s="90"/>
      <c r="H78" s="90"/>
      <c r="I78" s="90"/>
      <c r="J78" s="90"/>
      <c r="K78" s="90"/>
    </row>
    <row r="79" spans="1:11" s="21" customFormat="1" ht="12">
      <c r="A79" s="90"/>
      <c r="B79" s="90"/>
      <c r="C79" s="90"/>
      <c r="D79" s="90"/>
      <c r="E79" s="90"/>
      <c r="F79" s="90"/>
      <c r="G79" s="90"/>
      <c r="H79" s="90"/>
      <c r="I79" s="90"/>
      <c r="J79" s="90"/>
      <c r="K79" s="90"/>
    </row>
    <row r="80" spans="1:11" s="21" customFormat="1" ht="12">
      <c r="A80" s="90"/>
      <c r="B80" s="90"/>
      <c r="C80" s="90"/>
      <c r="D80" s="90"/>
      <c r="E80" s="90"/>
      <c r="F80" s="90"/>
      <c r="G80" s="90"/>
      <c r="H80" s="90"/>
      <c r="I80" s="90"/>
      <c r="J80" s="90"/>
      <c r="K80" s="90"/>
    </row>
    <row r="81" spans="1:11" s="21" customFormat="1" ht="12">
      <c r="A81" s="90"/>
      <c r="B81" s="90"/>
      <c r="C81" s="90"/>
      <c r="D81" s="90"/>
      <c r="E81" s="90"/>
      <c r="F81" s="90"/>
      <c r="G81" s="90"/>
      <c r="H81" s="90"/>
      <c r="I81" s="90"/>
      <c r="J81" s="90"/>
      <c r="K81" s="90"/>
    </row>
    <row r="82" spans="1:11" s="21" customFormat="1" ht="12">
      <c r="A82" s="90"/>
      <c r="B82" s="90"/>
      <c r="C82" s="90"/>
      <c r="D82" s="90"/>
      <c r="E82" s="90"/>
      <c r="F82" s="90"/>
      <c r="G82" s="90"/>
      <c r="H82" s="90"/>
      <c r="I82" s="90"/>
      <c r="J82" s="90"/>
      <c r="K82" s="90"/>
    </row>
    <row r="83" spans="1:11" s="21" customFormat="1" ht="12">
      <c r="A83" s="90"/>
      <c r="B83" s="90"/>
      <c r="C83" s="90"/>
      <c r="D83" s="90"/>
      <c r="E83" s="90"/>
      <c r="F83" s="90"/>
      <c r="G83" s="90"/>
      <c r="H83" s="90"/>
      <c r="I83" s="90"/>
      <c r="J83" s="90"/>
      <c r="K83" s="90"/>
    </row>
    <row r="84" spans="1:11" s="21" customFormat="1" ht="12">
      <c r="A84" s="90"/>
      <c r="B84" s="90"/>
      <c r="C84" s="90"/>
      <c r="D84" s="90"/>
      <c r="E84" s="90"/>
      <c r="F84" s="90"/>
      <c r="G84" s="90"/>
      <c r="H84" s="90"/>
      <c r="I84" s="90"/>
      <c r="J84" s="90"/>
      <c r="K84" s="90"/>
    </row>
    <row r="85" spans="1:11" s="21" customFormat="1" ht="12">
      <c r="A85" s="90"/>
      <c r="B85" s="90"/>
      <c r="C85" s="90"/>
      <c r="D85" s="90"/>
      <c r="E85" s="90"/>
      <c r="F85" s="90"/>
      <c r="G85" s="90"/>
      <c r="H85" s="90"/>
      <c r="I85" s="90"/>
      <c r="J85" s="90"/>
      <c r="K85" s="90"/>
    </row>
    <row r="86" spans="1:11" s="21" customFormat="1" ht="12">
      <c r="A86" s="90"/>
      <c r="B86" s="90"/>
      <c r="C86" s="90"/>
      <c r="D86" s="90"/>
      <c r="E86" s="90"/>
      <c r="F86" s="90"/>
      <c r="G86" s="90"/>
      <c r="H86" s="90"/>
      <c r="I86" s="90"/>
      <c r="J86" s="90"/>
      <c r="K86" s="90"/>
    </row>
    <row r="87" spans="1:11" s="21" customFormat="1" ht="12">
      <c r="A87" s="90"/>
      <c r="B87" s="90"/>
      <c r="C87" s="90"/>
      <c r="D87" s="90"/>
      <c r="E87" s="90"/>
      <c r="F87" s="90"/>
      <c r="G87" s="90"/>
      <c r="H87" s="90"/>
      <c r="I87" s="90"/>
      <c r="J87" s="90"/>
      <c r="K87" s="90"/>
    </row>
    <row r="88" spans="1:11" s="21" customFormat="1" ht="12">
      <c r="A88" s="90"/>
      <c r="B88" s="90"/>
      <c r="C88" s="90"/>
      <c r="D88" s="90"/>
      <c r="E88" s="90"/>
      <c r="F88" s="90"/>
      <c r="G88" s="90"/>
      <c r="H88" s="90"/>
      <c r="I88" s="90"/>
      <c r="J88" s="90"/>
      <c r="K88" s="90"/>
    </row>
    <row r="89" spans="1:11" s="21" customFormat="1" ht="12">
      <c r="A89" s="90"/>
      <c r="B89" s="90"/>
      <c r="C89" s="90"/>
      <c r="D89" s="90"/>
      <c r="E89" s="90"/>
      <c r="F89" s="90"/>
      <c r="G89" s="90"/>
      <c r="H89" s="90"/>
      <c r="I89" s="90"/>
      <c r="J89" s="90"/>
      <c r="K89" s="90"/>
    </row>
    <row r="90" spans="1:11" s="21" customFormat="1" ht="12">
      <c r="A90" s="90"/>
      <c r="B90" s="90"/>
      <c r="C90" s="90"/>
      <c r="D90" s="90"/>
      <c r="E90" s="90"/>
      <c r="F90" s="90"/>
      <c r="G90" s="90"/>
      <c r="H90" s="90"/>
      <c r="I90" s="90"/>
      <c r="J90" s="90"/>
      <c r="K90" s="90"/>
    </row>
    <row r="91" spans="1:11" s="21" customFormat="1" ht="12">
      <c r="A91" s="90"/>
      <c r="B91" s="90"/>
      <c r="C91" s="90"/>
      <c r="D91" s="90"/>
      <c r="E91" s="90"/>
      <c r="F91" s="90"/>
      <c r="G91" s="90"/>
      <c r="H91" s="90"/>
      <c r="I91" s="90"/>
      <c r="J91" s="90"/>
      <c r="K91" s="90"/>
    </row>
    <row r="92" spans="1:11" s="21" customFormat="1" ht="12">
      <c r="A92" s="90"/>
      <c r="B92" s="90"/>
      <c r="C92" s="90"/>
      <c r="D92" s="90"/>
      <c r="E92" s="90"/>
      <c r="F92" s="90"/>
      <c r="G92" s="90"/>
      <c r="H92" s="90"/>
      <c r="I92" s="90"/>
      <c r="J92" s="90"/>
      <c r="K92" s="90"/>
    </row>
    <row r="93" spans="1:11" s="21" customFormat="1" ht="12">
      <c r="A93" s="90"/>
      <c r="B93" s="90"/>
      <c r="C93" s="90"/>
      <c r="D93" s="90"/>
      <c r="E93" s="90"/>
      <c r="F93" s="90"/>
      <c r="G93" s="90"/>
      <c r="H93" s="90"/>
      <c r="I93" s="90"/>
      <c r="J93" s="90"/>
      <c r="K93" s="90"/>
    </row>
    <row r="94" spans="1:11" s="21" customFormat="1" ht="12">
      <c r="A94" s="90"/>
      <c r="B94" s="90"/>
      <c r="C94" s="90"/>
      <c r="D94" s="90"/>
      <c r="E94" s="90"/>
      <c r="F94" s="90"/>
      <c r="G94" s="90"/>
      <c r="H94" s="90"/>
      <c r="I94" s="90"/>
      <c r="J94" s="90"/>
      <c r="K94" s="90"/>
    </row>
    <row r="95" spans="1:11" s="21" customFormat="1" ht="12">
      <c r="A95" s="90"/>
      <c r="B95" s="90"/>
      <c r="C95" s="90"/>
      <c r="D95" s="90"/>
      <c r="E95" s="90"/>
      <c r="F95" s="90"/>
      <c r="G95" s="90"/>
      <c r="H95" s="90"/>
      <c r="I95" s="90"/>
      <c r="J95" s="90"/>
      <c r="K95" s="90"/>
    </row>
    <row r="96" spans="1:11" s="21" customFormat="1" ht="12">
      <c r="A96" s="90"/>
      <c r="B96" s="90"/>
      <c r="C96" s="90"/>
      <c r="D96" s="90"/>
      <c r="E96" s="90"/>
      <c r="F96" s="90"/>
      <c r="G96" s="90"/>
      <c r="H96" s="90"/>
      <c r="I96" s="90"/>
      <c r="J96" s="90"/>
      <c r="K96" s="90"/>
    </row>
    <row r="97" spans="1:11" s="21" customFormat="1" ht="12">
      <c r="A97" s="90"/>
      <c r="B97" s="90"/>
      <c r="C97" s="90"/>
      <c r="D97" s="90"/>
      <c r="E97" s="90"/>
      <c r="F97" s="90"/>
      <c r="G97" s="90"/>
      <c r="H97" s="90"/>
      <c r="I97" s="90"/>
      <c r="J97" s="90"/>
      <c r="K97" s="90"/>
    </row>
    <row r="98" spans="1:11" s="21" customFormat="1" ht="12">
      <c r="A98" s="90"/>
      <c r="B98" s="90"/>
      <c r="C98" s="90"/>
      <c r="D98" s="90"/>
      <c r="E98" s="90"/>
      <c r="F98" s="90"/>
      <c r="G98" s="90"/>
      <c r="H98" s="90"/>
      <c r="I98" s="90"/>
      <c r="J98" s="90"/>
      <c r="K98" s="90"/>
    </row>
    <row r="99" spans="1:11" s="21" customFormat="1" ht="12">
      <c r="A99" s="90"/>
      <c r="B99" s="90"/>
      <c r="C99" s="90"/>
      <c r="D99" s="90"/>
      <c r="E99" s="90"/>
      <c r="F99" s="90"/>
      <c r="G99" s="90"/>
      <c r="H99" s="90"/>
      <c r="I99" s="90"/>
      <c r="J99" s="90"/>
      <c r="K99" s="90"/>
    </row>
    <row r="100" spans="1:11" s="21" customFormat="1" ht="12">
      <c r="A100" s="90"/>
      <c r="B100" s="90"/>
      <c r="C100" s="90"/>
      <c r="D100" s="90"/>
      <c r="E100" s="90"/>
      <c r="F100" s="90"/>
      <c r="G100" s="90"/>
      <c r="H100" s="90"/>
      <c r="I100" s="90"/>
      <c r="J100" s="90"/>
      <c r="K100" s="90"/>
    </row>
    <row r="101" spans="1:11" s="21" customFormat="1" ht="12">
      <c r="A101" s="90"/>
      <c r="B101" s="90"/>
      <c r="C101" s="90"/>
      <c r="D101" s="90"/>
      <c r="E101" s="90"/>
      <c r="F101" s="90"/>
      <c r="G101" s="90"/>
      <c r="H101" s="90"/>
      <c r="I101" s="90"/>
      <c r="J101" s="90"/>
      <c r="K101" s="90"/>
    </row>
    <row r="102" spans="1:11" s="21" customFormat="1" ht="12">
      <c r="A102" s="90"/>
      <c r="B102" s="90"/>
      <c r="C102" s="90"/>
      <c r="D102" s="90"/>
      <c r="E102" s="90"/>
      <c r="F102" s="90"/>
      <c r="G102" s="90"/>
      <c r="H102" s="90"/>
      <c r="I102" s="90"/>
      <c r="J102" s="90"/>
      <c r="K102" s="90"/>
    </row>
    <row r="103" spans="1:11" s="21" customFormat="1" ht="12">
      <c r="A103" s="90"/>
      <c r="B103" s="90"/>
      <c r="C103" s="90"/>
      <c r="D103" s="90"/>
      <c r="E103" s="90"/>
      <c r="F103" s="90"/>
      <c r="G103" s="90"/>
      <c r="H103" s="90"/>
      <c r="I103" s="90"/>
      <c r="J103" s="90"/>
      <c r="K103" s="90"/>
    </row>
    <row r="104" spans="1:11" s="21" customFormat="1" ht="12">
      <c r="A104" s="90"/>
      <c r="B104" s="90"/>
      <c r="C104" s="90"/>
      <c r="D104" s="90"/>
      <c r="E104" s="90"/>
      <c r="F104" s="90"/>
      <c r="G104" s="90"/>
      <c r="H104" s="90"/>
      <c r="I104" s="90"/>
      <c r="J104" s="90"/>
      <c r="K104" s="90"/>
    </row>
    <row r="122" spans="1:2">
      <c r="A122" s="104"/>
      <c r="B122" s="104"/>
    </row>
    <row r="123" spans="1:2">
      <c r="A123" s="104"/>
      <c r="B123" s="104"/>
    </row>
    <row r="124" spans="1:2">
      <c r="A124" s="104"/>
      <c r="B124" s="104"/>
    </row>
    <row r="125" spans="1:2">
      <c r="A125" s="104"/>
      <c r="B125" s="104"/>
    </row>
    <row r="126" spans="1:2">
      <c r="A126" s="104"/>
      <c r="B126" s="104"/>
    </row>
    <row r="156" spans="1:2">
      <c r="A156" s="104"/>
      <c r="B156" s="104"/>
    </row>
    <row r="225" spans="1:1">
      <c r="A225" s="89"/>
    </row>
    <row r="242" spans="1:1">
      <c r="A242" s="104"/>
    </row>
    <row r="243" spans="1:1">
      <c r="A243" s="104"/>
    </row>
    <row r="244" spans="1:1">
      <c r="A244" s="104"/>
    </row>
    <row r="245" spans="1:1">
      <c r="A245" s="104"/>
    </row>
    <row r="246" spans="1:1">
      <c r="A246" s="104"/>
    </row>
    <row r="247" spans="1:1">
      <c r="A247" s="104"/>
    </row>
    <row r="248" spans="1:1">
      <c r="A248" s="104"/>
    </row>
    <row r="249" spans="1:1">
      <c r="A249" s="104"/>
    </row>
    <row r="250" spans="1:1">
      <c r="A250" s="104"/>
    </row>
    <row r="251" spans="1:1">
      <c r="A251" s="104"/>
    </row>
    <row r="252" spans="1:1">
      <c r="A252" s="104"/>
    </row>
    <row r="253" spans="1:1">
      <c r="A253" s="104"/>
    </row>
    <row r="254" spans="1:1">
      <c r="A254" s="104"/>
    </row>
    <row r="255" spans="1:1">
      <c r="A255" s="104"/>
    </row>
    <row r="256" spans="1:1">
      <c r="A256" s="104"/>
    </row>
    <row r="257" spans="1:1">
      <c r="A257" s="104"/>
    </row>
    <row r="258" spans="1:1">
      <c r="A258" s="104"/>
    </row>
    <row r="259" spans="1:1">
      <c r="A259" s="104"/>
    </row>
    <row r="260" spans="1:1">
      <c r="A260" s="104"/>
    </row>
    <row r="261" spans="1:1">
      <c r="A261" s="104"/>
    </row>
    <row r="262" spans="1:1">
      <c r="A262" s="104"/>
    </row>
    <row r="263" spans="1:1">
      <c r="A263" s="104"/>
    </row>
    <row r="264" spans="1:1">
      <c r="A264" s="104"/>
    </row>
    <row r="265" spans="1:1">
      <c r="A265" s="104"/>
    </row>
    <row r="266" spans="1:1">
      <c r="A266" s="104"/>
    </row>
    <row r="267" spans="1:1">
      <c r="A267" s="104"/>
    </row>
    <row r="268" spans="1:1">
      <c r="A268" s="104"/>
    </row>
    <row r="269" spans="1:1">
      <c r="A269" s="104"/>
    </row>
    <row r="270" spans="1:1">
      <c r="A270" s="104"/>
    </row>
    <row r="271" spans="1:1">
      <c r="A271" s="104"/>
    </row>
    <row r="272" spans="1:1">
      <c r="A272" s="104"/>
    </row>
    <row r="273" spans="1:1">
      <c r="A273" s="104"/>
    </row>
    <row r="274" spans="1:1">
      <c r="A274" s="104"/>
    </row>
    <row r="275" spans="1:1">
      <c r="A275" s="104"/>
    </row>
    <row r="276" spans="1:1">
      <c r="A276" s="104"/>
    </row>
    <row r="277" spans="1:1">
      <c r="A277" s="104"/>
    </row>
    <row r="278" spans="1:1">
      <c r="A278" s="104"/>
    </row>
    <row r="279" spans="1:1">
      <c r="A279" s="104"/>
    </row>
    <row r="280" spans="1:1">
      <c r="A280" s="104"/>
    </row>
    <row r="281" spans="1:1">
      <c r="A281" s="104"/>
    </row>
    <row r="282" spans="1:1">
      <c r="A282" s="104"/>
    </row>
    <row r="283" spans="1:1">
      <c r="A283" s="104"/>
    </row>
    <row r="284" spans="1:1">
      <c r="A284" s="104"/>
    </row>
    <row r="285" spans="1:1">
      <c r="A285" s="104"/>
    </row>
    <row r="286" spans="1:1">
      <c r="A286" s="104"/>
    </row>
    <row r="287" spans="1:1">
      <c r="A287" s="104"/>
    </row>
    <row r="288" spans="1:1">
      <c r="A288" s="104"/>
    </row>
    <row r="289" spans="1:1">
      <c r="A289" s="104"/>
    </row>
    <row r="290" spans="1:1">
      <c r="A290" s="104"/>
    </row>
    <row r="291" spans="1:1">
      <c r="A291" s="104"/>
    </row>
    <row r="292" spans="1:1">
      <c r="A292" s="104"/>
    </row>
    <row r="293" spans="1:1">
      <c r="A293" s="104"/>
    </row>
    <row r="294" spans="1:1">
      <c r="A294" s="104"/>
    </row>
    <row r="295" spans="1:1">
      <c r="A295" s="104"/>
    </row>
    <row r="296" spans="1:1">
      <c r="A296" s="104"/>
    </row>
  </sheetData>
  <mergeCells count="4">
    <mergeCell ref="A9:J10"/>
    <mergeCell ref="D13:E13"/>
    <mergeCell ref="D14:E14"/>
    <mergeCell ref="D15:E15"/>
  </mergeCells>
  <phoneticPr fontId="28" type="noConversion"/>
  <pageMargins left="0.5" right="0.5" top="0.75" bottom="0.5" header="0.25" footer="0.25"/>
  <pageSetup scale="85" fitToHeight="3" orientation="landscape" r:id="rId1"/>
  <headerFooter alignWithMargins="0"/>
</worksheet>
</file>

<file path=xl/worksheets/sheet26.xml><?xml version="1.0" encoding="utf-8"?>
<worksheet xmlns="http://schemas.openxmlformats.org/spreadsheetml/2006/main" xmlns:r="http://schemas.openxmlformats.org/officeDocument/2006/relationships">
  <sheetPr transitionEvaluation="1" transitionEntry="1" codeName="Sheet51"/>
  <dimension ref="A1:K119"/>
  <sheetViews>
    <sheetView view="pageBreakPreview" zoomScale="60" workbookViewId="0"/>
  </sheetViews>
  <sheetFormatPr defaultColWidth="10.88671875" defaultRowHeight="12"/>
  <cols>
    <col min="1" max="1" width="5.33203125" style="90" customWidth="1"/>
    <col min="2" max="2" width="4.6640625" style="90" customWidth="1"/>
    <col min="3" max="3" width="8.33203125" style="90" customWidth="1"/>
    <col min="4" max="4" width="54.44140625" style="90" customWidth="1"/>
    <col min="5" max="5" width="12" style="90" customWidth="1"/>
    <col min="6" max="6" width="15.44140625" style="90" customWidth="1"/>
    <col min="7" max="16384" width="10.88671875" style="90"/>
  </cols>
  <sheetData>
    <row r="1" spans="1:6">
      <c r="A1" s="89" t="s">
        <v>487</v>
      </c>
      <c r="B1" s="89"/>
      <c r="C1" s="89"/>
      <c r="D1" s="89"/>
      <c r="E1" s="831" t="s">
        <v>1171</v>
      </c>
      <c r="F1" s="89"/>
    </row>
    <row r="2" spans="1:6">
      <c r="A2" s="89" t="s">
        <v>2364</v>
      </c>
      <c r="B2" s="89"/>
      <c r="C2" s="89"/>
      <c r="D2" s="89"/>
      <c r="E2" s="108" t="s">
        <v>1798</v>
      </c>
      <c r="F2" s="89"/>
    </row>
    <row r="3" spans="1:6">
      <c r="A3" s="89" t="s">
        <v>1775</v>
      </c>
      <c r="B3" s="141"/>
      <c r="C3" s="92"/>
      <c r="D3" s="89"/>
      <c r="E3" s="92" t="s">
        <v>1349</v>
      </c>
      <c r="F3" s="89"/>
    </row>
    <row r="4" spans="1:6">
      <c r="A4" s="89" t="s">
        <v>2363</v>
      </c>
      <c r="B4" s="141"/>
      <c r="C4" s="92"/>
      <c r="D4" s="89"/>
      <c r="E4" s="167" t="s">
        <v>2546</v>
      </c>
      <c r="F4" s="89"/>
    </row>
    <row r="5" spans="1:6">
      <c r="A5" s="89" t="s">
        <v>661</v>
      </c>
      <c r="B5" s="89"/>
      <c r="C5" s="89"/>
      <c r="D5" s="89"/>
      <c r="F5" s="89"/>
    </row>
    <row r="6" spans="1:6">
      <c r="A6" s="92" t="s">
        <v>1265</v>
      </c>
      <c r="B6" s="141"/>
      <c r="C6" s="89"/>
      <c r="D6" s="89"/>
      <c r="F6" s="89"/>
    </row>
    <row r="7" spans="1:6" ht="12.75" customHeight="1">
      <c r="A7" s="1770" t="s">
        <v>1307</v>
      </c>
      <c r="B7" s="1770"/>
      <c r="C7" s="1770"/>
      <c r="D7" s="1770"/>
      <c r="E7" s="1770"/>
      <c r="F7" s="1770"/>
    </row>
    <row r="8" spans="1:6">
      <c r="A8" s="1770"/>
      <c r="B8" s="1770"/>
      <c r="C8" s="1770"/>
      <c r="D8" s="1770"/>
      <c r="E8" s="1770"/>
      <c r="F8" s="1770"/>
    </row>
    <row r="9" spans="1:6" ht="12.6" thickBot="1">
      <c r="A9" s="93"/>
      <c r="B9" s="159"/>
      <c r="C9" s="159"/>
      <c r="D9" s="159"/>
      <c r="E9" s="159"/>
      <c r="F9" s="159"/>
    </row>
    <row r="10" spans="1:6">
      <c r="A10" s="144" t="s">
        <v>52</v>
      </c>
      <c r="B10" s="110"/>
      <c r="C10" s="89"/>
      <c r="D10" s="89"/>
      <c r="E10" s="89"/>
      <c r="F10" s="110"/>
    </row>
    <row r="11" spans="1:6" ht="12.6" thickBot="1">
      <c r="A11" s="920" t="s">
        <v>707</v>
      </c>
      <c r="B11" s="921" t="s">
        <v>708</v>
      </c>
      <c r="C11" s="921"/>
      <c r="D11" s="921"/>
      <c r="E11" s="920" t="s">
        <v>481</v>
      </c>
      <c r="F11" s="920" t="s">
        <v>482</v>
      </c>
    </row>
    <row r="12" spans="1:6">
      <c r="A12" s="922">
        <v>1</v>
      </c>
      <c r="B12" s="1270" t="s">
        <v>483</v>
      </c>
      <c r="C12" s="89" t="s">
        <v>1799</v>
      </c>
    </row>
    <row r="13" spans="1:6" s="173" customFormat="1">
      <c r="A13" s="922">
        <v>2</v>
      </c>
      <c r="B13" s="256"/>
      <c r="C13" s="1235" t="s">
        <v>2599</v>
      </c>
      <c r="D13" s="256"/>
      <c r="E13" s="185"/>
      <c r="F13" s="185"/>
    </row>
    <row r="14" spans="1:6" s="173" customFormat="1">
      <c r="A14" s="922">
        <v>3</v>
      </c>
      <c r="B14" s="256"/>
      <c r="C14" s="262" t="s">
        <v>2595</v>
      </c>
      <c r="D14" s="256"/>
      <c r="E14" s="185"/>
      <c r="F14" s="112">
        <v>796461.71</v>
      </c>
    </row>
    <row r="15" spans="1:6" s="173" customFormat="1">
      <c r="A15" s="922">
        <v>4</v>
      </c>
      <c r="B15" s="256"/>
      <c r="C15" s="487" t="s">
        <v>2514</v>
      </c>
      <c r="E15" s="185"/>
      <c r="F15" s="186">
        <v>-185</v>
      </c>
    </row>
    <row r="16" spans="1:6" s="173" customFormat="1">
      <c r="A16" s="922">
        <v>5</v>
      </c>
      <c r="B16" s="256"/>
      <c r="C16" s="487" t="s">
        <v>2515</v>
      </c>
      <c r="E16" s="185"/>
      <c r="F16" s="186">
        <v>-1513</v>
      </c>
    </row>
    <row r="17" spans="1:11" s="173" customFormat="1">
      <c r="A17" s="922">
        <v>6</v>
      </c>
      <c r="B17" s="256"/>
      <c r="C17" s="258"/>
      <c r="D17" s="281" t="s">
        <v>1650</v>
      </c>
      <c r="E17" s="185"/>
      <c r="F17" s="1426">
        <v>-1698</v>
      </c>
    </row>
    <row r="18" spans="1:11" s="173" customFormat="1">
      <c r="A18" s="922">
        <v>7</v>
      </c>
      <c r="B18" s="256"/>
      <c r="C18" s="258"/>
      <c r="D18" s="1425" t="s">
        <v>2596</v>
      </c>
      <c r="E18" s="185"/>
      <c r="F18" s="112">
        <v>794763.71</v>
      </c>
    </row>
    <row r="19" spans="1:11" s="173" customFormat="1">
      <c r="A19" s="922">
        <v>8</v>
      </c>
      <c r="B19" s="256"/>
      <c r="C19" s="258"/>
      <c r="D19" s="1425"/>
      <c r="E19" s="185"/>
      <c r="F19" s="185"/>
    </row>
    <row r="20" spans="1:11">
      <c r="A20" s="922">
        <v>9</v>
      </c>
      <c r="B20" s="1400"/>
      <c r="C20" s="1235" t="s">
        <v>2600</v>
      </c>
    </row>
    <row r="21" spans="1:11">
      <c r="A21" s="922">
        <v>10</v>
      </c>
      <c r="B21" s="756"/>
      <c r="C21" s="257" t="s">
        <v>2602</v>
      </c>
      <c r="D21" s="256"/>
      <c r="F21" s="112">
        <v>808812.58000000007</v>
      </c>
    </row>
    <row r="22" spans="1:11" ht="13.8">
      <c r="A22" s="922">
        <v>11</v>
      </c>
      <c r="B22" s="756"/>
      <c r="C22" s="257" t="s">
        <v>2597</v>
      </c>
      <c r="D22" s="256"/>
      <c r="E22" s="923"/>
      <c r="F22" s="112">
        <v>794763.71</v>
      </c>
    </row>
    <row r="23" spans="1:11">
      <c r="A23" s="922">
        <v>12</v>
      </c>
      <c r="D23" s="90" t="s">
        <v>2601</v>
      </c>
      <c r="E23" s="146"/>
      <c r="F23" s="1426">
        <v>14048.870000000112</v>
      </c>
    </row>
    <row r="24" spans="1:11" s="173" customFormat="1">
      <c r="A24" s="922">
        <v>13</v>
      </c>
      <c r="B24" s="256"/>
      <c r="C24" s="258"/>
      <c r="D24" s="256"/>
      <c r="E24" s="185"/>
      <c r="F24" s="185"/>
    </row>
    <row r="25" spans="1:11" s="173" customFormat="1">
      <c r="A25" s="922">
        <v>14</v>
      </c>
      <c r="B25" s="256"/>
      <c r="C25" s="1235" t="s">
        <v>1651</v>
      </c>
      <c r="D25" s="504"/>
      <c r="E25" s="185"/>
      <c r="F25" s="174"/>
    </row>
    <row r="26" spans="1:11" s="173" customFormat="1">
      <c r="A26" s="922">
        <v>15</v>
      </c>
      <c r="B26" s="256"/>
      <c r="C26" s="261" t="s">
        <v>976</v>
      </c>
      <c r="D26" s="256"/>
      <c r="E26" s="185"/>
      <c r="F26" s="497">
        <v>34553.681592753928</v>
      </c>
      <c r="G26" s="198"/>
      <c r="H26" s="198"/>
      <c r="I26" s="198"/>
      <c r="J26" s="198"/>
      <c r="K26" s="198"/>
    </row>
    <row r="27" spans="1:11" s="173" customFormat="1">
      <c r="A27" s="922">
        <v>16</v>
      </c>
      <c r="B27" s="256"/>
      <c r="C27" s="175">
        <v>6.9100000000000009E-2</v>
      </c>
      <c r="D27" s="256" t="s">
        <v>888</v>
      </c>
      <c r="E27" s="185"/>
      <c r="F27" s="259">
        <v>34553.681592753928</v>
      </c>
      <c r="G27" s="198"/>
      <c r="H27" s="198"/>
      <c r="I27" s="198"/>
      <c r="J27" s="198"/>
      <c r="K27" s="198"/>
    </row>
    <row r="28" spans="1:11" s="173" customFormat="1">
      <c r="A28" s="922">
        <v>17</v>
      </c>
      <c r="B28" s="256"/>
      <c r="C28" s="175"/>
      <c r="D28" s="256"/>
      <c r="E28" s="185"/>
      <c r="F28" s="185"/>
      <c r="G28" s="1221"/>
      <c r="H28" s="1221"/>
      <c r="I28" s="1221"/>
      <c r="J28" s="1221"/>
      <c r="K28" s="1221"/>
    </row>
    <row r="29" spans="1:11" s="173" customFormat="1" ht="12.6" thickBot="1">
      <c r="A29" s="922">
        <v>18</v>
      </c>
      <c r="B29" s="260"/>
      <c r="D29" s="491" t="s">
        <v>684</v>
      </c>
      <c r="E29" s="185"/>
      <c r="F29" s="1228">
        <v>46904.55159275404</v>
      </c>
    </row>
    <row r="30" spans="1:11" s="173" customFormat="1" ht="12.6" thickTop="1">
      <c r="A30" s="1360">
        <v>19</v>
      </c>
      <c r="B30" s="260"/>
      <c r="D30" s="491"/>
      <c r="E30" s="185"/>
      <c r="F30" s="1220"/>
    </row>
    <row r="31" spans="1:11">
      <c r="A31" s="1360">
        <v>20</v>
      </c>
      <c r="B31" s="1270" t="s">
        <v>484</v>
      </c>
      <c r="C31" s="89" t="s">
        <v>2505</v>
      </c>
      <c r="D31" s="173"/>
      <c r="E31" s="173"/>
      <c r="F31" s="173"/>
    </row>
    <row r="32" spans="1:11">
      <c r="A32" s="1360">
        <v>21</v>
      </c>
      <c r="B32" s="131"/>
      <c r="C32" s="90" t="s">
        <v>2504</v>
      </c>
      <c r="D32" s="391"/>
      <c r="F32" s="111"/>
    </row>
    <row r="33" spans="1:6" s="173" customFormat="1">
      <c r="A33" s="1360">
        <v>22</v>
      </c>
      <c r="B33" s="256"/>
      <c r="C33" s="1411" t="s">
        <v>2570</v>
      </c>
      <c r="E33" s="90"/>
      <c r="F33" s="111">
        <v>-854</v>
      </c>
    </row>
    <row r="34" spans="1:6">
      <c r="A34" s="1360">
        <v>23</v>
      </c>
      <c r="D34" s="925" t="s">
        <v>1800</v>
      </c>
      <c r="E34" s="146"/>
      <c r="F34" s="259">
        <v>-854</v>
      </c>
    </row>
    <row r="35" spans="1:6">
      <c r="A35" s="1360">
        <v>24</v>
      </c>
      <c r="D35" s="925"/>
      <c r="E35" s="146"/>
      <c r="F35" s="152"/>
    </row>
    <row r="36" spans="1:6">
      <c r="A36" s="1360">
        <v>25</v>
      </c>
      <c r="C36" s="282" t="s">
        <v>2598</v>
      </c>
      <c r="D36" s="925"/>
      <c r="E36" s="146"/>
      <c r="F36" s="152"/>
    </row>
    <row r="37" spans="1:6">
      <c r="A37" s="1360">
        <v>26</v>
      </c>
      <c r="C37" s="924"/>
      <c r="D37" s="282" t="s">
        <v>1801</v>
      </c>
      <c r="E37" s="146"/>
      <c r="F37" s="152">
        <v>8260</v>
      </c>
    </row>
    <row r="38" spans="1:6">
      <c r="A38" s="1360">
        <v>27</v>
      </c>
      <c r="C38" s="924"/>
      <c r="D38" s="619" t="s">
        <v>1111</v>
      </c>
      <c r="E38" s="146"/>
      <c r="F38" s="180">
        <v>203</v>
      </c>
    </row>
    <row r="39" spans="1:6">
      <c r="A39" s="1360">
        <v>28</v>
      </c>
      <c r="D39" s="282" t="s">
        <v>2655</v>
      </c>
      <c r="E39" s="146"/>
      <c r="F39" s="180">
        <v>2575</v>
      </c>
    </row>
    <row r="40" spans="1:6">
      <c r="A40" s="1360">
        <v>29</v>
      </c>
      <c r="B40" s="122"/>
      <c r="C40" s="122"/>
      <c r="D40" s="282" t="s">
        <v>1802</v>
      </c>
      <c r="E40" s="146"/>
      <c r="F40" s="180">
        <v>7147</v>
      </c>
    </row>
    <row r="41" spans="1:6">
      <c r="A41" s="1360">
        <v>30</v>
      </c>
      <c r="D41" s="282" t="s">
        <v>2672</v>
      </c>
      <c r="E41" s="178"/>
      <c r="F41" s="186">
        <v>220</v>
      </c>
    </row>
    <row r="42" spans="1:6">
      <c r="A42" s="1360">
        <v>31</v>
      </c>
      <c r="D42" s="100"/>
      <c r="E42" s="146"/>
      <c r="F42" s="927">
        <v>18405</v>
      </c>
    </row>
    <row r="43" spans="1:6">
      <c r="A43" s="1360">
        <v>32</v>
      </c>
      <c r="B43" s="228"/>
      <c r="C43" s="282" t="s">
        <v>2506</v>
      </c>
      <c r="D43" s="173"/>
      <c r="E43" s="112"/>
      <c r="F43" s="112"/>
    </row>
    <row r="44" spans="1:6" ht="13.8">
      <c r="A44" s="1360">
        <v>33</v>
      </c>
      <c r="C44" s="928"/>
      <c r="D44" s="187" t="s">
        <v>1803</v>
      </c>
      <c r="E44" s="929"/>
      <c r="F44" s="930">
        <v>8443</v>
      </c>
    </row>
    <row r="45" spans="1:6" ht="13.8">
      <c r="A45" s="1360">
        <v>34</v>
      </c>
      <c r="C45" s="928"/>
      <c r="D45" s="187"/>
      <c r="E45" s="929"/>
      <c r="F45" s="152"/>
    </row>
    <row r="46" spans="1:6" ht="14.4" thickBot="1">
      <c r="A46" s="1360">
        <v>35</v>
      </c>
      <c r="C46" s="928"/>
      <c r="D46" s="307" t="s">
        <v>1804</v>
      </c>
      <c r="E46" s="931"/>
      <c r="F46" s="932">
        <v>25994</v>
      </c>
    </row>
    <row r="47" spans="1:6" ht="12.6" thickTop="1">
      <c r="A47" s="1360">
        <v>36</v>
      </c>
      <c r="B47" s="1270" t="s">
        <v>447</v>
      </c>
      <c r="C47" s="89" t="s">
        <v>1805</v>
      </c>
      <c r="E47" s="145"/>
      <c r="F47" s="145"/>
    </row>
    <row r="48" spans="1:6">
      <c r="A48" s="1360">
        <v>37</v>
      </c>
      <c r="B48" s="1293"/>
      <c r="C48" s="282" t="s">
        <v>2543</v>
      </c>
      <c r="D48" s="173"/>
      <c r="E48" s="188"/>
      <c r="F48" s="190">
        <v>-3520</v>
      </c>
    </row>
    <row r="49" spans="1:6">
      <c r="A49" s="1360">
        <v>38</v>
      </c>
      <c r="C49" s="391" t="s">
        <v>1808</v>
      </c>
      <c r="E49" s="152"/>
      <c r="F49" s="152"/>
    </row>
    <row r="50" spans="1:6" ht="13.2">
      <c r="A50" s="1360">
        <v>39</v>
      </c>
      <c r="C50" s="1774" t="s">
        <v>2507</v>
      </c>
      <c r="D50" s="1775"/>
      <c r="E50" s="152"/>
      <c r="F50" s="152"/>
    </row>
    <row r="51" spans="1:6">
      <c r="A51" s="1360">
        <v>40</v>
      </c>
      <c r="C51" s="934"/>
      <c r="D51" s="267" t="s">
        <v>2542</v>
      </c>
      <c r="E51" s="152"/>
      <c r="F51" s="174">
        <v>5666.666666666667</v>
      </c>
    </row>
    <row r="52" spans="1:6">
      <c r="A52" s="1360">
        <v>41</v>
      </c>
      <c r="C52" s="1294"/>
      <c r="D52" s="267" t="s">
        <v>2541</v>
      </c>
      <c r="E52" s="152"/>
      <c r="F52" s="174">
        <v>9777.7777777777774</v>
      </c>
    </row>
    <row r="53" spans="1:6">
      <c r="A53" s="1360">
        <v>42</v>
      </c>
      <c r="C53" s="935"/>
      <c r="D53" s="267" t="s">
        <v>2537</v>
      </c>
      <c r="E53" s="152"/>
      <c r="F53" s="174">
        <v>2771.3333333333335</v>
      </c>
    </row>
    <row r="54" spans="1:6">
      <c r="A54" s="1360">
        <v>43</v>
      </c>
      <c r="C54" s="936" t="s">
        <v>879</v>
      </c>
      <c r="D54" s="267" t="s">
        <v>2628</v>
      </c>
      <c r="E54" s="152"/>
      <c r="F54" s="174">
        <v>212.6</v>
      </c>
    </row>
    <row r="55" spans="1:6">
      <c r="A55" s="1360">
        <v>44</v>
      </c>
      <c r="C55" s="935"/>
      <c r="D55" s="267" t="s">
        <v>2629</v>
      </c>
      <c r="E55" s="152"/>
      <c r="F55" s="174">
        <v>3226.4</v>
      </c>
    </row>
    <row r="56" spans="1:6">
      <c r="A56" s="1360">
        <v>45</v>
      </c>
      <c r="C56" s="935"/>
      <c r="D56" s="267"/>
      <c r="E56" s="152"/>
      <c r="F56" s="174"/>
    </row>
    <row r="57" spans="1:6" ht="13.2">
      <c r="A57" s="1360">
        <v>46</v>
      </c>
      <c r="C57" s="1774" t="s">
        <v>2640</v>
      </c>
      <c r="D57" s="1775"/>
      <c r="E57" s="270"/>
      <c r="F57" s="174"/>
    </row>
    <row r="58" spans="1:6">
      <c r="A58" s="1360">
        <v>47</v>
      </c>
      <c r="C58" s="1450"/>
      <c r="D58" s="282" t="s">
        <v>2641</v>
      </c>
      <c r="E58" s="270"/>
      <c r="F58" s="174">
        <v>-4994.4444444444443</v>
      </c>
    </row>
    <row r="59" spans="1:6">
      <c r="A59" s="1360">
        <v>48</v>
      </c>
      <c r="C59" s="935"/>
      <c r="D59" s="267"/>
      <c r="E59" s="152"/>
      <c r="F59" s="174"/>
    </row>
    <row r="60" spans="1:6" ht="13.8">
      <c r="A60" s="117"/>
      <c r="E60" s="148"/>
      <c r="F60" s="933"/>
    </row>
    <row r="61" spans="1:6">
      <c r="A61" s="89" t="s">
        <v>487</v>
      </c>
      <c r="B61" s="89"/>
      <c r="C61" s="89"/>
      <c r="D61" s="89"/>
      <c r="E61" s="831" t="s">
        <v>1171</v>
      </c>
      <c r="F61" s="89"/>
    </row>
    <row r="62" spans="1:6">
      <c r="A62" s="89" t="s">
        <v>2364</v>
      </c>
      <c r="B62" s="89"/>
      <c r="C62" s="89"/>
      <c r="D62" s="89"/>
      <c r="E62" s="108" t="s">
        <v>1798</v>
      </c>
      <c r="F62" s="89"/>
    </row>
    <row r="63" spans="1:6">
      <c r="A63" s="89" t="s">
        <v>1775</v>
      </c>
      <c r="B63" s="141"/>
      <c r="C63" s="92"/>
      <c r="D63" s="89"/>
      <c r="E63" s="92" t="s">
        <v>1397</v>
      </c>
      <c r="F63" s="89"/>
    </row>
    <row r="64" spans="1:6">
      <c r="A64" s="89" t="s">
        <v>2363</v>
      </c>
      <c r="B64" s="141"/>
      <c r="C64" s="92"/>
      <c r="D64" s="89"/>
      <c r="E64" s="167" t="s">
        <v>2546</v>
      </c>
      <c r="F64" s="89"/>
    </row>
    <row r="65" spans="1:6">
      <c r="A65" s="89" t="s">
        <v>661</v>
      </c>
      <c r="B65" s="89"/>
      <c r="C65" s="89"/>
      <c r="D65" s="89"/>
      <c r="F65" s="89"/>
    </row>
    <row r="66" spans="1:6">
      <c r="A66" s="92" t="s">
        <v>1265</v>
      </c>
      <c r="B66" s="141"/>
      <c r="C66" s="89"/>
      <c r="D66" s="89"/>
      <c r="F66" s="89"/>
    </row>
    <row r="67" spans="1:6" ht="12.75" customHeight="1">
      <c r="A67" s="1770" t="s">
        <v>1307</v>
      </c>
      <c r="B67" s="1770"/>
      <c r="C67" s="1770"/>
      <c r="D67" s="1770"/>
      <c r="E67" s="1770"/>
      <c r="F67" s="1770"/>
    </row>
    <row r="68" spans="1:6">
      <c r="A68" s="1770"/>
      <c r="B68" s="1770"/>
      <c r="C68" s="1770"/>
      <c r="D68" s="1770"/>
      <c r="E68" s="1770"/>
      <c r="F68" s="1770"/>
    </row>
    <row r="69" spans="1:6" ht="12.6" thickBot="1">
      <c r="A69" s="93"/>
      <c r="B69" s="159"/>
      <c r="C69" s="159"/>
      <c r="D69" s="159"/>
      <c r="E69" s="159"/>
      <c r="F69" s="159"/>
    </row>
    <row r="70" spans="1:6">
      <c r="A70" s="144" t="s">
        <v>52</v>
      </c>
      <c r="B70" s="110"/>
      <c r="C70" s="89"/>
      <c r="D70" s="89"/>
      <c r="E70" s="89"/>
      <c r="F70" s="110"/>
    </row>
    <row r="71" spans="1:6" ht="12.6" thickBot="1">
      <c r="A71" s="920" t="s">
        <v>707</v>
      </c>
      <c r="B71" s="921" t="s">
        <v>708</v>
      </c>
      <c r="C71" s="921"/>
      <c r="D71" s="921"/>
      <c r="E71" s="920" t="s">
        <v>481</v>
      </c>
      <c r="F71" s="920" t="s">
        <v>482</v>
      </c>
    </row>
    <row r="72" spans="1:6">
      <c r="A72" s="922">
        <v>1</v>
      </c>
      <c r="C72" s="1776" t="s">
        <v>2508</v>
      </c>
      <c r="D72" s="1776"/>
      <c r="E72" s="152"/>
      <c r="F72" s="186"/>
    </row>
    <row r="73" spans="1:6">
      <c r="A73" s="922">
        <v>2</v>
      </c>
      <c r="C73" s="935"/>
      <c r="D73" s="1454" t="s">
        <v>1809</v>
      </c>
      <c r="E73" s="152"/>
      <c r="F73" s="186">
        <v>-4250</v>
      </c>
    </row>
    <row r="74" spans="1:6">
      <c r="A74" s="922">
        <v>3</v>
      </c>
      <c r="C74" s="935"/>
      <c r="D74" s="267" t="s">
        <v>2629</v>
      </c>
      <c r="E74" s="190"/>
      <c r="F74" s="186">
        <v>-2419.8000000000002</v>
      </c>
    </row>
    <row r="75" spans="1:6">
      <c r="A75" s="922">
        <v>4</v>
      </c>
      <c r="C75" s="935"/>
      <c r="D75" s="267" t="s">
        <v>2633</v>
      </c>
      <c r="E75" s="190"/>
      <c r="F75" s="166"/>
    </row>
    <row r="76" spans="1:6">
      <c r="A76" s="922">
        <v>5</v>
      </c>
      <c r="C76" s="935"/>
      <c r="D76" s="598" t="s">
        <v>1400</v>
      </c>
      <c r="E76" s="190"/>
      <c r="F76" s="166">
        <v>-40920.86</v>
      </c>
    </row>
    <row r="77" spans="1:6">
      <c r="A77" s="922">
        <v>6</v>
      </c>
      <c r="C77" s="935"/>
      <c r="D77" s="598" t="s">
        <v>1401</v>
      </c>
      <c r="E77" s="190"/>
      <c r="F77" s="166">
        <v>-30151.255555555552</v>
      </c>
    </row>
    <row r="78" spans="1:6">
      <c r="A78" s="922">
        <v>7</v>
      </c>
      <c r="C78" s="935"/>
      <c r="D78" s="598" t="s">
        <v>1402</v>
      </c>
      <c r="E78" s="190"/>
      <c r="F78" s="166">
        <v>-463.66</v>
      </c>
    </row>
    <row r="79" spans="1:6">
      <c r="A79" s="922">
        <v>8</v>
      </c>
      <c r="C79" s="935"/>
      <c r="D79" s="598" t="s">
        <v>1403</v>
      </c>
      <c r="E79" s="190"/>
      <c r="F79" s="166">
        <v>-32.520000000000003</v>
      </c>
    </row>
    <row r="80" spans="1:6">
      <c r="A80" s="922">
        <v>9</v>
      </c>
      <c r="C80" s="935"/>
      <c r="D80" s="598" t="s">
        <v>1319</v>
      </c>
      <c r="E80" s="190"/>
      <c r="F80" s="166">
        <v>-495</v>
      </c>
    </row>
    <row r="81" spans="1:6">
      <c r="A81" s="922">
        <v>10</v>
      </c>
      <c r="C81" s="937"/>
      <c r="D81" s="925" t="s">
        <v>1811</v>
      </c>
      <c r="E81" s="938"/>
      <c r="F81" s="926">
        <v>-62072.76222222222</v>
      </c>
    </row>
    <row r="82" spans="1:6">
      <c r="A82" s="922">
        <v>11</v>
      </c>
      <c r="C82" s="937"/>
      <c r="E82" s="152"/>
      <c r="F82" s="152"/>
    </row>
    <row r="83" spans="1:6" ht="12.6" thickBot="1">
      <c r="A83" s="922">
        <v>12</v>
      </c>
      <c r="C83" s="937"/>
      <c r="D83" s="307" t="s">
        <v>1812</v>
      </c>
      <c r="E83" s="938"/>
      <c r="F83" s="939">
        <v>-65592.762222222227</v>
      </c>
    </row>
    <row r="84" spans="1:6" ht="12.6" thickTop="1">
      <c r="A84" s="922">
        <v>13</v>
      </c>
      <c r="D84" s="193"/>
      <c r="E84" s="178"/>
      <c r="F84" s="186"/>
    </row>
    <row r="85" spans="1:6">
      <c r="A85" s="922">
        <v>14</v>
      </c>
      <c r="B85" s="1270" t="s">
        <v>442</v>
      </c>
      <c r="C85" s="89" t="s">
        <v>2503</v>
      </c>
      <c r="D85" s="282"/>
      <c r="E85" s="178"/>
    </row>
    <row r="86" spans="1:6" ht="12.6" thickBot="1">
      <c r="A86" s="922">
        <v>15</v>
      </c>
      <c r="B86" s="1270"/>
      <c r="C86" s="90" t="s">
        <v>2377</v>
      </c>
      <c r="D86" s="282"/>
      <c r="E86" s="178"/>
      <c r="F86" s="1238">
        <v>7</v>
      </c>
    </row>
    <row r="87" spans="1:6" ht="12.6" thickTop="1">
      <c r="A87" s="922">
        <v>16</v>
      </c>
      <c r="C87" s="924"/>
      <c r="D87" s="282"/>
      <c r="E87" s="178"/>
      <c r="F87" s="1236"/>
    </row>
    <row r="88" spans="1:6">
      <c r="A88" s="922">
        <v>17</v>
      </c>
      <c r="B88" s="298" t="s">
        <v>448</v>
      </c>
      <c r="C88" s="167" t="s">
        <v>2384</v>
      </c>
      <c r="D88" s="173"/>
      <c r="E88" s="145"/>
      <c r="F88" s="145"/>
    </row>
    <row r="89" spans="1:6">
      <c r="A89" s="922">
        <v>18</v>
      </c>
      <c r="C89" s="940" t="s">
        <v>2502</v>
      </c>
      <c r="D89" s="1262"/>
      <c r="E89" s="145"/>
      <c r="F89" s="145"/>
    </row>
    <row r="90" spans="1:6">
      <c r="A90" s="922">
        <v>19</v>
      </c>
      <c r="C90" s="941" t="s">
        <v>1813</v>
      </c>
      <c r="D90" s="1262" t="s">
        <v>2474</v>
      </c>
      <c r="E90" s="145"/>
      <c r="F90" s="145">
        <v>35840.776949999999</v>
      </c>
    </row>
    <row r="91" spans="1:6">
      <c r="A91" s="922">
        <v>20</v>
      </c>
      <c r="C91" s="940"/>
      <c r="D91" s="1262" t="s">
        <v>2475</v>
      </c>
      <c r="E91" s="145"/>
      <c r="F91" s="1427">
        <v>36285.520000000004</v>
      </c>
    </row>
    <row r="92" spans="1:6">
      <c r="A92" s="922">
        <v>21</v>
      </c>
      <c r="C92" s="940"/>
      <c r="D92" s="1262" t="s">
        <v>2476</v>
      </c>
      <c r="E92" s="145"/>
      <c r="F92" s="146">
        <v>-444.74305000000459</v>
      </c>
    </row>
    <row r="93" spans="1:6">
      <c r="A93" s="922">
        <v>22</v>
      </c>
      <c r="B93" s="391"/>
      <c r="C93" s="391"/>
      <c r="D93" s="870"/>
      <c r="E93" s="145"/>
      <c r="F93" s="145"/>
    </row>
    <row r="94" spans="1:6">
      <c r="A94" s="922">
        <v>23</v>
      </c>
      <c r="C94" s="941" t="s">
        <v>2512</v>
      </c>
      <c r="D94" s="1222" t="s">
        <v>2369</v>
      </c>
      <c r="E94" s="145"/>
      <c r="F94" s="266">
        <v>12350.870000000112</v>
      </c>
    </row>
    <row r="95" spans="1:6">
      <c r="A95" s="922">
        <v>24</v>
      </c>
      <c r="C95" s="940"/>
      <c r="D95" s="1222" t="s">
        <v>488</v>
      </c>
      <c r="E95" s="145"/>
      <c r="F95" s="1231">
        <v>4.4999999999999998E-2</v>
      </c>
    </row>
    <row r="96" spans="1:6">
      <c r="A96" s="922">
        <v>25</v>
      </c>
      <c r="C96" s="940"/>
      <c r="D96" s="925" t="s">
        <v>954</v>
      </c>
      <c r="E96" s="145"/>
      <c r="F96" s="265">
        <v>555.78915000000495</v>
      </c>
    </row>
    <row r="97" spans="1:6" s="173" customFormat="1">
      <c r="A97" s="922">
        <v>26</v>
      </c>
      <c r="B97" s="256"/>
      <c r="C97" s="258"/>
      <c r="D97" s="256"/>
      <c r="E97" s="270"/>
      <c r="F97" s="270"/>
    </row>
    <row r="98" spans="1:6" s="173" customFormat="1" ht="12.6" thickBot="1">
      <c r="A98" s="922">
        <v>27</v>
      </c>
      <c r="B98" s="256"/>
      <c r="C98" s="267"/>
      <c r="D98" s="491" t="s">
        <v>29</v>
      </c>
      <c r="E98" s="1220"/>
      <c r="F98" s="492">
        <v>111.04610000000037</v>
      </c>
    </row>
    <row r="99" spans="1:6" s="173" customFormat="1" ht="12.6" thickTop="1">
      <c r="A99" s="922">
        <v>28</v>
      </c>
      <c r="B99" s="256"/>
      <c r="C99" s="267"/>
      <c r="D99" s="491"/>
      <c r="E99" s="1220"/>
      <c r="F99" s="1220"/>
    </row>
    <row r="100" spans="1:6" s="173" customFormat="1">
      <c r="A100" s="922">
        <v>29</v>
      </c>
      <c r="B100" s="256"/>
      <c r="C100" s="246" t="s">
        <v>2652</v>
      </c>
      <c r="D100" s="491"/>
      <c r="E100" s="1220"/>
      <c r="F100" s="1358">
        <v>647</v>
      </c>
    </row>
    <row r="101" spans="1:6" s="173" customFormat="1">
      <c r="A101" s="922">
        <v>30</v>
      </c>
      <c r="B101" s="256"/>
      <c r="C101" s="267"/>
      <c r="D101" s="491"/>
      <c r="E101" s="1220"/>
      <c r="F101" s="1220"/>
    </row>
    <row r="102" spans="1:6">
      <c r="A102" s="922">
        <v>31</v>
      </c>
      <c r="C102" s="246" t="s">
        <v>2653</v>
      </c>
      <c r="D102" s="491"/>
      <c r="E102" s="146"/>
      <c r="F102" s="1358">
        <v>9565.6064271999985</v>
      </c>
    </row>
    <row r="103" spans="1:6">
      <c r="A103" s="922">
        <v>32</v>
      </c>
      <c r="C103" s="246"/>
      <c r="D103" s="173"/>
    </row>
    <row r="104" spans="1:6" s="173" customFormat="1">
      <c r="A104" s="922">
        <v>33</v>
      </c>
      <c r="B104" s="256"/>
      <c r="C104" s="246" t="s">
        <v>2654</v>
      </c>
      <c r="E104" s="1219"/>
      <c r="F104" s="268"/>
    </row>
    <row r="105" spans="1:6" s="173" customFormat="1">
      <c r="A105" s="922">
        <v>34</v>
      </c>
      <c r="B105" s="256"/>
      <c r="C105" s="258" t="s">
        <v>516</v>
      </c>
      <c r="D105" s="256"/>
      <c r="E105" s="269"/>
      <c r="F105" s="269">
        <v>34553.681592753928</v>
      </c>
    </row>
    <row r="106" spans="1:6">
      <c r="A106" s="922">
        <v>35</v>
      </c>
      <c r="B106" s="282"/>
      <c r="C106" s="924"/>
      <c r="D106" s="173" t="s">
        <v>1814</v>
      </c>
      <c r="F106" s="1231">
        <v>4.4999999999999998E-2</v>
      </c>
    </row>
    <row r="107" spans="1:6" ht="14.4" thickBot="1">
      <c r="A107" s="922">
        <v>36</v>
      </c>
      <c r="B107" s="173"/>
      <c r="C107" s="928"/>
      <c r="D107" s="173" t="s">
        <v>1815</v>
      </c>
      <c r="E107" s="929"/>
      <c r="F107" s="1359">
        <v>1554.9156716739267</v>
      </c>
    </row>
    <row r="108" spans="1:6" ht="14.4" thickTop="1">
      <c r="A108" s="922">
        <v>37</v>
      </c>
      <c r="B108" s="173"/>
      <c r="C108" s="928"/>
      <c r="D108" s="922"/>
      <c r="E108" s="929"/>
      <c r="F108" s="938"/>
    </row>
    <row r="109" spans="1:6" ht="12.6" thickBot="1">
      <c r="A109" s="922">
        <v>38</v>
      </c>
      <c r="B109" s="173"/>
      <c r="C109" s="928"/>
      <c r="D109" s="491" t="s">
        <v>1101</v>
      </c>
      <c r="E109" s="1220"/>
      <c r="F109" s="492">
        <v>11878.568198873925</v>
      </c>
    </row>
    <row r="110" spans="1:6" ht="12.6" thickTop="1">
      <c r="A110" s="922">
        <v>39</v>
      </c>
      <c r="B110" s="143" t="s">
        <v>366</v>
      </c>
      <c r="C110" s="89" t="s">
        <v>449</v>
      </c>
      <c r="D110" s="173"/>
    </row>
    <row r="111" spans="1:6" ht="13.8">
      <c r="A111" s="922">
        <v>40</v>
      </c>
      <c r="B111" s="173"/>
      <c r="C111" s="246" t="s">
        <v>2569</v>
      </c>
      <c r="D111" s="432"/>
      <c r="E111" s="942"/>
      <c r="F111" s="270"/>
    </row>
    <row r="112" spans="1:6">
      <c r="A112" s="922">
        <v>41</v>
      </c>
      <c r="B112" s="131"/>
      <c r="C112" s="261" t="s">
        <v>2576</v>
      </c>
      <c r="D112" s="504"/>
      <c r="F112" s="190">
        <v>15776.029999999999</v>
      </c>
    </row>
    <row r="113" spans="1:6">
      <c r="A113" s="922">
        <v>42</v>
      </c>
      <c r="B113" s="131"/>
      <c r="C113" s="261" t="s">
        <v>2577</v>
      </c>
      <c r="D113" s="504"/>
      <c r="F113" s="190">
        <v>58715</v>
      </c>
    </row>
    <row r="114" spans="1:6" ht="13.8">
      <c r="A114" s="922">
        <v>43</v>
      </c>
      <c r="C114" s="264"/>
      <c r="D114" s="1368" t="s">
        <v>2578</v>
      </c>
      <c r="E114" s="942"/>
      <c r="F114" s="265">
        <v>42938.97</v>
      </c>
    </row>
    <row r="115" spans="1:6">
      <c r="A115" s="1360">
        <v>44</v>
      </c>
      <c r="B115" s="117"/>
      <c r="C115" s="173"/>
      <c r="D115" s="173"/>
      <c r="E115" s="117"/>
      <c r="F115" s="173"/>
    </row>
    <row r="116" spans="1:6">
      <c r="A116" s="922">
        <v>45</v>
      </c>
      <c r="C116" s="246" t="s">
        <v>2579</v>
      </c>
      <c r="D116" s="504"/>
      <c r="F116" s="269">
        <v>12417</v>
      </c>
    </row>
    <row r="117" spans="1:6">
      <c r="A117" s="922">
        <v>46</v>
      </c>
      <c r="C117" s="505"/>
      <c r="D117" s="504"/>
      <c r="F117" s="269"/>
    </row>
    <row r="118" spans="1:6" ht="12.6" thickBot="1">
      <c r="A118" s="922">
        <v>47</v>
      </c>
      <c r="C118" s="271"/>
      <c r="D118" s="495" t="s">
        <v>2670</v>
      </c>
      <c r="F118" s="1369">
        <v>71131</v>
      </c>
    </row>
    <row r="119" spans="1:6" ht="12.6" thickTop="1"/>
  </sheetData>
  <mergeCells count="5">
    <mergeCell ref="C50:D50"/>
    <mergeCell ref="C72:D72"/>
    <mergeCell ref="A7:F8"/>
    <mergeCell ref="A67:F68"/>
    <mergeCell ref="C57:D57"/>
  </mergeCells>
  <phoneticPr fontId="28" type="noConversion"/>
  <pageMargins left="0.75" right="0.5" top="0.5" bottom="0.5" header="0.25" footer="0.25"/>
  <pageSetup scale="94" fitToHeight="2" orientation="portrait" r:id="rId1"/>
  <headerFooter alignWithMargins="0"/>
  <rowBreaks count="1" manualBreakCount="1">
    <brk id="60" max="5" man="1"/>
  </rowBreaks>
</worksheet>
</file>

<file path=xl/worksheets/sheet27.xml><?xml version="1.0" encoding="utf-8"?>
<worksheet xmlns="http://schemas.openxmlformats.org/spreadsheetml/2006/main" xmlns:r="http://schemas.openxmlformats.org/officeDocument/2006/relationships">
  <sheetPr transitionEvaluation="1" transitionEntry="1" codeName="Sheet27">
    <pageSetUpPr fitToPage="1"/>
  </sheetPr>
  <dimension ref="A1:I130"/>
  <sheetViews>
    <sheetView view="pageBreakPreview" zoomScale="60" workbookViewId="0"/>
  </sheetViews>
  <sheetFormatPr defaultColWidth="10.88671875" defaultRowHeight="12"/>
  <cols>
    <col min="1" max="1" width="7.33203125" style="619" customWidth="1"/>
    <col min="2" max="2" width="20.88671875" style="619" customWidth="1"/>
    <col min="3" max="3" width="13.33203125" style="619" customWidth="1"/>
    <col min="4" max="4" width="12.33203125" style="619" customWidth="1"/>
    <col min="5" max="5" width="3.6640625" style="619" customWidth="1"/>
    <col min="6" max="6" width="18" style="619" customWidth="1"/>
    <col min="7" max="7" width="13.109375" style="619" customWidth="1"/>
    <col min="8" max="8" width="16.88671875" style="619" customWidth="1"/>
    <col min="9" max="16384" width="10.88671875" style="619"/>
  </cols>
  <sheetData>
    <row r="1" spans="1:8">
      <c r="A1" s="603" t="s">
        <v>76</v>
      </c>
      <c r="B1" s="603"/>
      <c r="C1" s="603"/>
      <c r="D1" s="831"/>
      <c r="E1" s="831"/>
      <c r="F1" s="603"/>
      <c r="G1" s="831" t="s">
        <v>1171</v>
      </c>
      <c r="H1" s="603"/>
    </row>
    <row r="2" spans="1:8">
      <c r="A2" s="603"/>
      <c r="B2" s="603"/>
      <c r="C2" s="603"/>
      <c r="D2" s="831"/>
      <c r="E2" s="831"/>
      <c r="F2" s="603"/>
      <c r="G2" s="603"/>
      <c r="H2" s="603"/>
    </row>
    <row r="3" spans="1:8">
      <c r="A3" s="603" t="s">
        <v>2364</v>
      </c>
      <c r="B3" s="603"/>
      <c r="D3" s="831"/>
      <c r="E3" s="831"/>
      <c r="F3" s="603"/>
      <c r="G3" s="603" t="s">
        <v>77</v>
      </c>
      <c r="H3" s="603"/>
    </row>
    <row r="4" spans="1:8">
      <c r="A4" s="603" t="s">
        <v>2363</v>
      </c>
      <c r="B4" s="917"/>
      <c r="D4" s="603"/>
      <c r="E4" s="603"/>
      <c r="F4" s="603"/>
      <c r="G4" s="603" t="s">
        <v>742</v>
      </c>
      <c r="H4" s="603"/>
    </row>
    <row r="5" spans="1:8">
      <c r="A5" s="603" t="s">
        <v>1775</v>
      </c>
      <c r="B5" s="917"/>
      <c r="D5" s="603"/>
      <c r="E5" s="603"/>
      <c r="F5" s="603"/>
      <c r="G5" s="603" t="s">
        <v>2546</v>
      </c>
      <c r="H5" s="603"/>
    </row>
    <row r="6" spans="1:8">
      <c r="A6" s="830" t="s">
        <v>1265</v>
      </c>
      <c r="B6" s="603"/>
      <c r="D6" s="603"/>
      <c r="E6" s="603"/>
      <c r="F6" s="603"/>
      <c r="G6" s="603" t="s">
        <v>78</v>
      </c>
      <c r="H6" s="603"/>
    </row>
    <row r="7" spans="1:8">
      <c r="A7" s="603"/>
      <c r="B7" s="917"/>
      <c r="D7" s="603"/>
      <c r="E7" s="603"/>
      <c r="F7" s="603"/>
      <c r="G7" s="603"/>
      <c r="H7" s="603"/>
    </row>
    <row r="8" spans="1:8">
      <c r="A8" s="1777" t="s">
        <v>1816</v>
      </c>
      <c r="B8" s="1778"/>
      <c r="C8" s="1778"/>
      <c r="D8" s="1778"/>
      <c r="E8" s="1778"/>
      <c r="F8" s="1778"/>
      <c r="G8" s="1778"/>
      <c r="H8" s="1778"/>
    </row>
    <row r="9" spans="1:8">
      <c r="A9" s="1778"/>
      <c r="B9" s="1778"/>
      <c r="C9" s="1778"/>
      <c r="D9" s="1778"/>
      <c r="E9" s="1778"/>
      <c r="F9" s="1778"/>
      <c r="G9" s="1778"/>
      <c r="H9" s="1778"/>
    </row>
    <row r="10" spans="1:8">
      <c r="A10" s="1778"/>
      <c r="B10" s="1778"/>
      <c r="C10" s="1778"/>
      <c r="D10" s="1778"/>
      <c r="E10" s="1778"/>
      <c r="F10" s="1778"/>
      <c r="G10" s="1778"/>
      <c r="H10" s="1778"/>
    </row>
    <row r="11" spans="1:8" ht="12.6" thickBot="1">
      <c r="A11" s="833"/>
      <c r="B11" s="833"/>
      <c r="C11" s="833"/>
      <c r="D11" s="833"/>
      <c r="E11" s="833"/>
      <c r="F11" s="833"/>
      <c r="G11" s="833"/>
      <c r="H11" s="833"/>
    </row>
    <row r="12" spans="1:8">
      <c r="A12" s="603"/>
      <c r="B12" s="695" t="s">
        <v>79</v>
      </c>
      <c r="C12" s="695"/>
      <c r="D12" s="834" t="s">
        <v>882</v>
      </c>
      <c r="E12" s="834"/>
      <c r="F12" s="695" t="s">
        <v>80</v>
      </c>
      <c r="G12" s="695"/>
      <c r="H12" s="834" t="s">
        <v>883</v>
      </c>
    </row>
    <row r="13" spans="1:8">
      <c r="A13" s="834" t="s">
        <v>52</v>
      </c>
      <c r="B13" s="695"/>
      <c r="C13" s="695"/>
      <c r="D13" s="834" t="s">
        <v>81</v>
      </c>
      <c r="E13" s="834"/>
      <c r="F13" s="695"/>
      <c r="G13" s="695"/>
      <c r="H13" s="834" t="s">
        <v>81</v>
      </c>
    </row>
    <row r="14" spans="1:8">
      <c r="A14" s="946" t="s">
        <v>707</v>
      </c>
      <c r="B14" s="946" t="s">
        <v>82</v>
      </c>
      <c r="C14" s="946"/>
      <c r="D14" s="947" t="s">
        <v>481</v>
      </c>
      <c r="E14" s="947"/>
      <c r="F14" s="946" t="s">
        <v>82</v>
      </c>
      <c r="G14" s="946"/>
      <c r="H14" s="947" t="s">
        <v>482</v>
      </c>
    </row>
    <row r="15" spans="1:8">
      <c r="A15" s="694"/>
    </row>
    <row r="16" spans="1:8">
      <c r="A16" s="694">
        <v>1</v>
      </c>
      <c r="B16" s="619" t="s">
        <v>83</v>
      </c>
      <c r="D16" s="882"/>
      <c r="E16" s="882"/>
      <c r="F16" s="619" t="s">
        <v>84</v>
      </c>
      <c r="H16" s="913">
        <v>682287.34</v>
      </c>
    </row>
    <row r="17" spans="1:8">
      <c r="A17" s="694">
        <v>2</v>
      </c>
      <c r="B17" s="619" t="s">
        <v>85</v>
      </c>
      <c r="D17" s="913">
        <v>0</v>
      </c>
      <c r="E17" s="913"/>
      <c r="F17" s="619" t="s">
        <v>86</v>
      </c>
      <c r="H17" s="913">
        <v>0</v>
      </c>
    </row>
    <row r="18" spans="1:8">
      <c r="A18" s="694">
        <v>3</v>
      </c>
      <c r="B18" s="619" t="s">
        <v>87</v>
      </c>
      <c r="D18" s="875"/>
      <c r="E18" s="875"/>
      <c r="F18" s="619" t="s">
        <v>88</v>
      </c>
      <c r="H18" s="913">
        <v>0</v>
      </c>
    </row>
    <row r="19" spans="1:8">
      <c r="A19" s="694">
        <v>4</v>
      </c>
      <c r="B19" s="619" t="s">
        <v>89</v>
      </c>
      <c r="D19" s="875"/>
      <c r="E19" s="875"/>
      <c r="F19" s="619" t="s">
        <v>90</v>
      </c>
      <c r="H19" s="913">
        <v>0</v>
      </c>
    </row>
    <row r="20" spans="1:8">
      <c r="A20" s="694">
        <v>5</v>
      </c>
      <c r="B20" s="619" t="s">
        <v>508</v>
      </c>
      <c r="D20" s="875"/>
      <c r="E20" s="875"/>
      <c r="F20" s="619" t="s">
        <v>517</v>
      </c>
      <c r="H20" s="913">
        <v>0</v>
      </c>
    </row>
    <row r="21" spans="1:8">
      <c r="A21" s="694">
        <v>6</v>
      </c>
      <c r="B21" s="619" t="s">
        <v>518</v>
      </c>
      <c r="D21" s="875"/>
      <c r="E21" s="875"/>
      <c r="F21" s="619" t="s">
        <v>519</v>
      </c>
      <c r="H21" s="913">
        <v>0</v>
      </c>
    </row>
    <row r="22" spans="1:8">
      <c r="A22" s="694">
        <v>7</v>
      </c>
      <c r="B22" s="619" t="s">
        <v>1817</v>
      </c>
      <c r="D22" s="875"/>
      <c r="E22" s="875"/>
      <c r="F22" s="619" t="s">
        <v>849</v>
      </c>
      <c r="H22" s="913">
        <v>0</v>
      </c>
    </row>
    <row r="23" spans="1:8">
      <c r="A23" s="694">
        <v>8</v>
      </c>
      <c r="B23" s="619" t="s">
        <v>528</v>
      </c>
      <c r="D23" s="875"/>
      <c r="E23" s="875"/>
      <c r="F23" s="619" t="s">
        <v>529</v>
      </c>
      <c r="H23" s="913">
        <v>103771.34</v>
      </c>
    </row>
    <row r="24" spans="1:8">
      <c r="A24" s="694">
        <v>9</v>
      </c>
      <c r="B24" s="619" t="s">
        <v>530</v>
      </c>
      <c r="D24" s="875"/>
      <c r="E24" s="875"/>
      <c r="F24" s="619" t="s">
        <v>531</v>
      </c>
      <c r="H24" s="913">
        <v>0</v>
      </c>
    </row>
    <row r="25" spans="1:8">
      <c r="A25" s="694">
        <v>10</v>
      </c>
      <c r="B25" s="619" t="s">
        <v>532</v>
      </c>
      <c r="D25" s="875"/>
      <c r="E25" s="875"/>
      <c r="F25" s="619" t="s">
        <v>533</v>
      </c>
      <c r="H25" s="913">
        <v>0</v>
      </c>
    </row>
    <row r="26" spans="1:8">
      <c r="A26" s="694">
        <v>11</v>
      </c>
      <c r="B26" s="619" t="s">
        <v>534</v>
      </c>
      <c r="D26" s="875"/>
      <c r="E26" s="875"/>
      <c r="F26" s="619" t="s">
        <v>535</v>
      </c>
      <c r="H26" s="913">
        <v>0</v>
      </c>
    </row>
    <row r="27" spans="1:8">
      <c r="A27" s="694">
        <v>12</v>
      </c>
      <c r="B27" s="619" t="s">
        <v>536</v>
      </c>
      <c r="D27" s="948"/>
      <c r="E27" s="892"/>
      <c r="F27" s="619" t="s">
        <v>537</v>
      </c>
      <c r="H27" s="913"/>
    </row>
    <row r="28" spans="1:8">
      <c r="A28" s="694">
        <v>13</v>
      </c>
      <c r="D28" s="875"/>
      <c r="E28" s="875"/>
      <c r="F28" s="619" t="s">
        <v>538</v>
      </c>
      <c r="H28" s="913"/>
    </row>
    <row r="29" spans="1:8">
      <c r="A29" s="694">
        <v>14</v>
      </c>
      <c r="B29" s="619" t="s">
        <v>961</v>
      </c>
      <c r="D29" s="948">
        <v>0</v>
      </c>
      <c r="E29" s="892"/>
      <c r="F29" s="619" t="s">
        <v>962</v>
      </c>
      <c r="H29" s="913"/>
    </row>
    <row r="30" spans="1:8">
      <c r="A30" s="694">
        <v>15</v>
      </c>
      <c r="D30" s="875"/>
      <c r="E30" s="875"/>
      <c r="F30" s="619" t="s">
        <v>2583</v>
      </c>
      <c r="H30" s="1401">
        <v>-986</v>
      </c>
    </row>
    <row r="31" spans="1:8">
      <c r="A31" s="694">
        <v>16</v>
      </c>
      <c r="B31" s="619" t="s">
        <v>1269</v>
      </c>
      <c r="D31" s="875"/>
      <c r="E31" s="875"/>
      <c r="F31" s="619" t="s">
        <v>1270</v>
      </c>
      <c r="H31" s="949">
        <v>785072.67999999993</v>
      </c>
    </row>
    <row r="32" spans="1:8">
      <c r="A32" s="694">
        <v>17</v>
      </c>
      <c r="B32" s="619" t="s">
        <v>1271</v>
      </c>
      <c r="D32" s="875"/>
      <c r="E32" s="875"/>
      <c r="H32" s="882"/>
    </row>
    <row r="33" spans="1:9">
      <c r="A33" s="694">
        <v>18</v>
      </c>
      <c r="B33" s="619" t="s">
        <v>1272</v>
      </c>
      <c r="D33" s="875"/>
      <c r="E33" s="875"/>
      <c r="F33" s="619" t="s">
        <v>1273</v>
      </c>
      <c r="H33" s="882"/>
    </row>
    <row r="34" spans="1:9">
      <c r="A34" s="694">
        <v>19</v>
      </c>
      <c r="B34" s="619" t="s">
        <v>1274</v>
      </c>
      <c r="D34" s="875"/>
      <c r="E34" s="875"/>
      <c r="F34" s="619" t="s">
        <v>1275</v>
      </c>
      <c r="H34" s="882"/>
    </row>
    <row r="35" spans="1:9">
      <c r="A35" s="694">
        <v>20</v>
      </c>
      <c r="B35" s="619" t="s">
        <v>1276</v>
      </c>
      <c r="D35" s="875"/>
      <c r="E35" s="875"/>
      <c r="F35" s="575" t="s">
        <v>1277</v>
      </c>
      <c r="G35" s="575"/>
      <c r="H35" s="691">
        <v>5146.3999999999996</v>
      </c>
      <c r="I35" s="575"/>
    </row>
    <row r="36" spans="1:9">
      <c r="A36" s="694">
        <v>21</v>
      </c>
      <c r="B36" s="619" t="s">
        <v>840</v>
      </c>
      <c r="D36" s="948">
        <v>0</v>
      </c>
      <c r="E36" s="892"/>
      <c r="F36" s="619" t="s">
        <v>841</v>
      </c>
      <c r="H36" s="882"/>
    </row>
    <row r="37" spans="1:9">
      <c r="A37" s="694">
        <v>22</v>
      </c>
      <c r="D37" s="875"/>
      <c r="E37" s="875"/>
      <c r="F37" s="619" t="s">
        <v>842</v>
      </c>
      <c r="H37" s="882"/>
    </row>
    <row r="38" spans="1:9">
      <c r="A38" s="694">
        <v>23</v>
      </c>
      <c r="D38" s="875"/>
      <c r="E38" s="875"/>
      <c r="F38" s="619" t="s">
        <v>1097</v>
      </c>
      <c r="H38" s="882">
        <v>6242.63</v>
      </c>
    </row>
    <row r="39" spans="1:9">
      <c r="A39" s="694">
        <v>24</v>
      </c>
      <c r="D39" s="875"/>
      <c r="E39" s="875"/>
      <c r="F39" s="872" t="s">
        <v>520</v>
      </c>
      <c r="H39" s="1008">
        <v>0</v>
      </c>
    </row>
    <row r="40" spans="1:9">
      <c r="A40" s="694">
        <v>25</v>
      </c>
      <c r="D40" s="948">
        <v>0</v>
      </c>
      <c r="E40" s="892"/>
      <c r="H40" s="882"/>
    </row>
    <row r="41" spans="1:9">
      <c r="A41" s="694">
        <v>26</v>
      </c>
      <c r="D41" s="875"/>
      <c r="E41" s="875"/>
      <c r="F41" s="619" t="s">
        <v>1098</v>
      </c>
      <c r="H41" s="882"/>
    </row>
    <row r="42" spans="1:9">
      <c r="A42" s="694">
        <v>27</v>
      </c>
      <c r="D42" s="875"/>
      <c r="E42" s="875"/>
      <c r="F42" s="619" t="s">
        <v>1099</v>
      </c>
      <c r="H42" s="949">
        <v>11389.029999999999</v>
      </c>
    </row>
    <row r="43" spans="1:9" ht="12.6" thickBot="1">
      <c r="A43" s="694">
        <v>28</v>
      </c>
      <c r="D43" s="950">
        <v>0</v>
      </c>
      <c r="E43" s="1227"/>
      <c r="H43" s="882"/>
    </row>
    <row r="44" spans="1:9" ht="12.6" thickTop="1">
      <c r="A44" s="694">
        <v>29</v>
      </c>
      <c r="F44" s="842"/>
      <c r="H44" s="885"/>
    </row>
    <row r="45" spans="1:9">
      <c r="A45" s="694">
        <v>30</v>
      </c>
      <c r="F45" s="619" t="s">
        <v>1100</v>
      </c>
      <c r="H45" s="882"/>
    </row>
    <row r="46" spans="1:9" ht="12.6" thickBot="1">
      <c r="A46" s="694">
        <v>31</v>
      </c>
      <c r="F46" s="619" t="s">
        <v>612</v>
      </c>
      <c r="H46" s="919">
        <v>796461.71</v>
      </c>
    </row>
    <row r="47" spans="1:9" ht="12.6" thickTop="1">
      <c r="A47" s="694"/>
    </row>
    <row r="50" spans="1:8">
      <c r="A50" s="695"/>
      <c r="B50" s="695"/>
      <c r="C50" s="695"/>
      <c r="D50" s="695"/>
      <c r="E50" s="695"/>
      <c r="F50" s="695"/>
      <c r="G50" s="695"/>
      <c r="H50" s="695"/>
    </row>
    <row r="54" spans="1:8">
      <c r="C54" s="777"/>
    </row>
    <row r="59" spans="1:8">
      <c r="A59" s="603"/>
    </row>
    <row r="76" spans="1:1">
      <c r="A76" s="696"/>
    </row>
    <row r="77" spans="1:1">
      <c r="A77" s="696"/>
    </row>
    <row r="78" spans="1:1">
      <c r="A78" s="696"/>
    </row>
    <row r="79" spans="1:1">
      <c r="A79" s="696"/>
    </row>
    <row r="80" spans="1:1">
      <c r="A80" s="696"/>
    </row>
    <row r="81" spans="1:1">
      <c r="A81" s="696"/>
    </row>
    <row r="82" spans="1:1">
      <c r="A82" s="696"/>
    </row>
    <row r="83" spans="1:1">
      <c r="A83" s="696"/>
    </row>
    <row r="84" spans="1:1">
      <c r="A84" s="696"/>
    </row>
    <row r="85" spans="1:1">
      <c r="A85" s="696"/>
    </row>
    <row r="86" spans="1:1">
      <c r="A86" s="696"/>
    </row>
    <row r="87" spans="1:1">
      <c r="A87" s="696"/>
    </row>
    <row r="88" spans="1:1">
      <c r="A88" s="696"/>
    </row>
    <row r="89" spans="1:1">
      <c r="A89" s="696"/>
    </row>
    <row r="90" spans="1:1">
      <c r="A90" s="696"/>
    </row>
    <row r="91" spans="1:1">
      <c r="A91" s="696"/>
    </row>
    <row r="92" spans="1:1">
      <c r="A92" s="696"/>
    </row>
    <row r="93" spans="1:1">
      <c r="A93" s="696"/>
    </row>
    <row r="94" spans="1:1">
      <c r="A94" s="696"/>
    </row>
    <row r="95" spans="1:1">
      <c r="A95" s="696"/>
    </row>
    <row r="96" spans="1:1">
      <c r="A96" s="696"/>
    </row>
    <row r="97" spans="1:1">
      <c r="A97" s="696"/>
    </row>
    <row r="98" spans="1:1">
      <c r="A98" s="696"/>
    </row>
    <row r="99" spans="1:1">
      <c r="A99" s="696"/>
    </row>
    <row r="100" spans="1:1">
      <c r="A100" s="696"/>
    </row>
    <row r="101" spans="1:1">
      <c r="A101" s="696"/>
    </row>
    <row r="102" spans="1:1">
      <c r="A102" s="696"/>
    </row>
    <row r="103" spans="1:1">
      <c r="A103" s="696"/>
    </row>
    <row r="104" spans="1:1">
      <c r="A104" s="696"/>
    </row>
    <row r="105" spans="1:1">
      <c r="A105" s="696"/>
    </row>
    <row r="106" spans="1:1">
      <c r="A106" s="696"/>
    </row>
    <row r="107" spans="1:1">
      <c r="A107" s="696"/>
    </row>
    <row r="108" spans="1:1">
      <c r="A108" s="696"/>
    </row>
    <row r="109" spans="1:1">
      <c r="A109" s="696"/>
    </row>
    <row r="110" spans="1:1">
      <c r="A110" s="696"/>
    </row>
    <row r="111" spans="1:1">
      <c r="A111" s="696"/>
    </row>
    <row r="112" spans="1:1">
      <c r="A112" s="696"/>
    </row>
    <row r="113" spans="1:1">
      <c r="A113" s="696"/>
    </row>
    <row r="114" spans="1:1">
      <c r="A114" s="696"/>
    </row>
    <row r="115" spans="1:1">
      <c r="A115" s="696"/>
    </row>
    <row r="116" spans="1:1">
      <c r="A116" s="696"/>
    </row>
    <row r="117" spans="1:1">
      <c r="A117" s="696"/>
    </row>
    <row r="118" spans="1:1">
      <c r="A118" s="696"/>
    </row>
    <row r="119" spans="1:1">
      <c r="A119" s="696"/>
    </row>
    <row r="120" spans="1:1">
      <c r="A120" s="696"/>
    </row>
    <row r="121" spans="1:1">
      <c r="A121" s="696"/>
    </row>
    <row r="122" spans="1:1">
      <c r="A122" s="696"/>
    </row>
    <row r="123" spans="1:1">
      <c r="A123" s="696"/>
    </row>
    <row r="124" spans="1:1">
      <c r="A124" s="696"/>
    </row>
    <row r="125" spans="1:1">
      <c r="A125" s="696"/>
    </row>
    <row r="126" spans="1:1">
      <c r="A126" s="696"/>
    </row>
    <row r="127" spans="1:1">
      <c r="A127" s="696"/>
    </row>
    <row r="128" spans="1:1">
      <c r="A128" s="696"/>
    </row>
    <row r="129" spans="1:1">
      <c r="A129" s="696"/>
    </row>
    <row r="130" spans="1:1">
      <c r="A130" s="696"/>
    </row>
  </sheetData>
  <mergeCells count="1">
    <mergeCell ref="A8:H10"/>
  </mergeCells>
  <phoneticPr fontId="28" type="noConversion"/>
  <pageMargins left="0.75" right="0.5" top="0.5" bottom="0.5" header="0.25" footer="0.25"/>
  <pageSetup scale="89" orientation="portrait" r:id="rId1"/>
  <headerFooter alignWithMargins="0"/>
</worksheet>
</file>

<file path=xl/worksheets/sheet28.xml><?xml version="1.0" encoding="utf-8"?>
<worksheet xmlns="http://schemas.openxmlformats.org/spreadsheetml/2006/main" xmlns:r="http://schemas.openxmlformats.org/officeDocument/2006/relationships">
  <sheetPr transitionEvaluation="1" transitionEntry="1" codeName="Sheet29">
    <pageSetUpPr fitToPage="1"/>
  </sheetPr>
  <dimension ref="A1:X372"/>
  <sheetViews>
    <sheetView view="pageBreakPreview" zoomScale="60" workbookViewId="0"/>
  </sheetViews>
  <sheetFormatPr defaultColWidth="10.88671875" defaultRowHeight="12"/>
  <cols>
    <col min="1" max="1" width="4.88671875" style="90" customWidth="1"/>
    <col min="2" max="2" width="31.109375" style="90" customWidth="1"/>
    <col min="3" max="14" width="10.109375" style="90" customWidth="1"/>
    <col min="15" max="15" width="10.109375" style="173" customWidth="1"/>
    <col min="16" max="16" width="10.33203125" style="90" bestFit="1" customWidth="1"/>
    <col min="17" max="17" width="10.6640625" style="90" customWidth="1"/>
    <col min="18" max="16384" width="10.88671875" style="21"/>
  </cols>
  <sheetData>
    <row r="1" spans="1:24">
      <c r="A1" s="603" t="s">
        <v>1107</v>
      </c>
      <c r="B1" s="603"/>
      <c r="C1" s="831"/>
      <c r="D1" s="603"/>
      <c r="E1" s="603"/>
      <c r="F1" s="603"/>
      <c r="G1" s="603"/>
      <c r="H1" s="603"/>
      <c r="I1" s="603"/>
      <c r="J1" s="603"/>
      <c r="K1" s="603"/>
      <c r="L1" s="831" t="s">
        <v>1171</v>
      </c>
      <c r="M1" s="619"/>
      <c r="N1" s="603"/>
      <c r="O1" s="603"/>
      <c r="P1" s="619"/>
      <c r="Q1" s="619"/>
      <c r="R1" s="619"/>
      <c r="S1" s="619"/>
      <c r="T1" s="619"/>
      <c r="U1" s="619"/>
      <c r="V1" s="619"/>
      <c r="W1" s="619"/>
      <c r="X1" s="619"/>
    </row>
    <row r="2" spans="1:24">
      <c r="A2" s="603"/>
      <c r="B2" s="603"/>
      <c r="C2" s="831"/>
      <c r="D2" s="603"/>
      <c r="E2" s="603"/>
      <c r="F2" s="603"/>
      <c r="G2" s="603"/>
      <c r="H2" s="603"/>
      <c r="I2" s="603"/>
      <c r="J2" s="603"/>
      <c r="K2" s="603"/>
      <c r="L2" s="603"/>
      <c r="M2" s="619"/>
      <c r="N2" s="603"/>
      <c r="O2" s="603"/>
      <c r="P2" s="619"/>
      <c r="Q2" s="619"/>
      <c r="R2" s="619"/>
      <c r="S2" s="619"/>
      <c r="T2" s="619"/>
      <c r="U2" s="619"/>
      <c r="V2" s="619"/>
      <c r="W2" s="619"/>
      <c r="X2" s="619"/>
    </row>
    <row r="3" spans="1:24" ht="12.75" customHeight="1">
      <c r="A3" s="603" t="s">
        <v>2364</v>
      </c>
      <c r="B3" s="603"/>
      <c r="C3" s="831"/>
      <c r="D3" s="1777" t="s">
        <v>611</v>
      </c>
      <c r="E3" s="1778"/>
      <c r="F3" s="1778"/>
      <c r="G3" s="1778"/>
      <c r="H3" s="1778"/>
      <c r="I3" s="1778"/>
      <c r="J3" s="1778"/>
      <c r="K3" s="603"/>
      <c r="L3" s="603" t="s">
        <v>1108</v>
      </c>
      <c r="M3" s="619"/>
      <c r="N3" s="603"/>
      <c r="O3" s="603"/>
      <c r="P3" s="619"/>
      <c r="Q3" s="619"/>
      <c r="R3" s="619"/>
      <c r="S3" s="619"/>
      <c r="T3" s="619"/>
      <c r="U3" s="619"/>
      <c r="V3" s="619"/>
      <c r="W3" s="619"/>
      <c r="X3" s="619"/>
    </row>
    <row r="4" spans="1:24" ht="12.75" customHeight="1">
      <c r="A4" s="603" t="s">
        <v>2363</v>
      </c>
      <c r="B4" s="603"/>
      <c r="C4" s="832"/>
      <c r="D4" s="1778"/>
      <c r="E4" s="1778"/>
      <c r="F4" s="1778"/>
      <c r="G4" s="1778"/>
      <c r="H4" s="1778"/>
      <c r="I4" s="1778"/>
      <c r="J4" s="1778"/>
      <c r="K4" s="603"/>
      <c r="L4" s="603" t="s">
        <v>1421</v>
      </c>
      <c r="M4" s="619"/>
      <c r="N4" s="603"/>
      <c r="O4" s="603"/>
      <c r="P4" s="619"/>
      <c r="Q4" s="619"/>
      <c r="R4" s="619"/>
      <c r="S4" s="619"/>
      <c r="T4" s="619"/>
      <c r="U4" s="619"/>
      <c r="V4" s="619"/>
      <c r="W4" s="619"/>
      <c r="X4" s="619"/>
    </row>
    <row r="5" spans="1:24" ht="12.75" customHeight="1">
      <c r="A5" s="603" t="s">
        <v>1775</v>
      </c>
      <c r="B5" s="603"/>
      <c r="C5" s="603"/>
      <c r="D5" s="1778"/>
      <c r="E5" s="1778"/>
      <c r="F5" s="1778"/>
      <c r="G5" s="1778"/>
      <c r="H5" s="1778"/>
      <c r="I5" s="1778"/>
      <c r="J5" s="1778"/>
      <c r="K5" s="603"/>
      <c r="L5" s="603" t="s">
        <v>2546</v>
      </c>
      <c r="M5" s="619"/>
      <c r="N5" s="603"/>
      <c r="O5" s="603"/>
      <c r="P5" s="619"/>
      <c r="Q5" s="619"/>
      <c r="R5" s="619"/>
      <c r="S5" s="619"/>
      <c r="T5" s="619"/>
      <c r="U5" s="619"/>
      <c r="V5" s="619"/>
      <c r="W5" s="619"/>
      <c r="X5" s="619"/>
    </row>
    <row r="6" spans="1:24" ht="12.75" customHeight="1">
      <c r="A6" s="830" t="s">
        <v>1265</v>
      </c>
      <c r="B6" s="917"/>
      <c r="C6" s="603"/>
      <c r="D6" s="1778"/>
      <c r="E6" s="1778"/>
      <c r="F6" s="1778"/>
      <c r="G6" s="1778"/>
      <c r="H6" s="1778"/>
      <c r="I6" s="1778"/>
      <c r="J6" s="1778"/>
      <c r="K6" s="603"/>
      <c r="L6" s="603" t="s">
        <v>1109</v>
      </c>
      <c r="M6" s="619"/>
      <c r="N6" s="603"/>
      <c r="O6" s="603"/>
      <c r="P6" s="619"/>
      <c r="Q6" s="619"/>
      <c r="R6" s="619"/>
      <c r="S6" s="619"/>
      <c r="T6" s="619"/>
      <c r="U6" s="619"/>
      <c r="V6" s="619"/>
      <c r="W6" s="619"/>
      <c r="X6" s="619"/>
    </row>
    <row r="7" spans="1:24">
      <c r="A7" s="603"/>
      <c r="B7" s="603"/>
      <c r="C7" s="603"/>
      <c r="D7" s="603"/>
      <c r="E7" s="603"/>
      <c r="F7" s="603"/>
      <c r="G7" s="603"/>
      <c r="H7" s="603"/>
      <c r="I7" s="603"/>
      <c r="J7" s="603"/>
      <c r="K7" s="603"/>
      <c r="L7" s="603"/>
      <c r="M7" s="603"/>
      <c r="N7" s="603"/>
      <c r="O7" s="603"/>
      <c r="P7" s="619"/>
      <c r="Q7" s="619"/>
      <c r="R7" s="619"/>
      <c r="S7" s="619"/>
      <c r="T7" s="619"/>
      <c r="U7" s="619"/>
      <c r="V7" s="619"/>
      <c r="W7" s="619"/>
      <c r="X7" s="619"/>
    </row>
    <row r="8" spans="1:24" ht="12.6" thickBot="1">
      <c r="A8" s="833"/>
      <c r="B8" s="833"/>
      <c r="C8" s="833"/>
      <c r="D8" s="833"/>
      <c r="E8" s="833"/>
      <c r="F8" s="833"/>
      <c r="G8" s="833"/>
      <c r="H8" s="833"/>
      <c r="I8" s="833"/>
      <c r="J8" s="833"/>
      <c r="K8" s="833"/>
      <c r="L8" s="833"/>
      <c r="M8" s="833"/>
      <c r="N8" s="833"/>
      <c r="O8" s="833"/>
      <c r="P8" s="833"/>
      <c r="Q8" s="833"/>
      <c r="R8" s="619"/>
      <c r="S8" s="619"/>
      <c r="T8" s="619"/>
      <c r="U8" s="619"/>
      <c r="V8" s="619"/>
      <c r="W8" s="619"/>
      <c r="X8" s="619"/>
    </row>
    <row r="9" spans="1:24">
      <c r="A9" s="695"/>
      <c r="B9" s="164">
        <v>-1</v>
      </c>
      <c r="C9" s="164">
        <v>-2</v>
      </c>
      <c r="D9" s="164">
        <v>-3</v>
      </c>
      <c r="E9" s="164">
        <v>-4</v>
      </c>
      <c r="F9" s="164">
        <v>-5</v>
      </c>
      <c r="G9" s="164">
        <v>-6</v>
      </c>
      <c r="H9" s="164">
        <v>-7</v>
      </c>
      <c r="I9" s="164">
        <v>-8</v>
      </c>
      <c r="J9" s="164">
        <v>-9</v>
      </c>
      <c r="K9" s="164">
        <v>-10</v>
      </c>
      <c r="L9" s="164">
        <v>-11</v>
      </c>
      <c r="M9" s="164">
        <v>-12</v>
      </c>
      <c r="N9" s="164">
        <v>-13</v>
      </c>
      <c r="O9" s="164">
        <v>-14</v>
      </c>
      <c r="P9" s="164">
        <v>-15</v>
      </c>
      <c r="Q9" s="164">
        <v>-16</v>
      </c>
      <c r="R9" s="619"/>
      <c r="S9" s="619"/>
      <c r="T9" s="619"/>
      <c r="U9" s="619"/>
      <c r="V9" s="619"/>
      <c r="W9" s="619"/>
      <c r="X9" s="619"/>
    </row>
    <row r="10" spans="1:24">
      <c r="A10" s="695" t="s">
        <v>52</v>
      </c>
      <c r="B10" s="839"/>
      <c r="C10" s="834" t="s">
        <v>1238</v>
      </c>
      <c r="D10" s="834" t="s">
        <v>1239</v>
      </c>
      <c r="E10" s="834" t="s">
        <v>1024</v>
      </c>
      <c r="F10" s="834" t="s">
        <v>1025</v>
      </c>
      <c r="G10" s="834" t="s">
        <v>1026</v>
      </c>
      <c r="H10" s="834" t="s">
        <v>1027</v>
      </c>
      <c r="I10" s="834" t="s">
        <v>1028</v>
      </c>
      <c r="J10" s="834" t="s">
        <v>1029</v>
      </c>
      <c r="K10" s="834" t="s">
        <v>1795</v>
      </c>
      <c r="L10" s="834" t="s">
        <v>1235</v>
      </c>
      <c r="M10" s="834" t="s">
        <v>1237</v>
      </c>
      <c r="N10" s="834" t="s">
        <v>1236</v>
      </c>
      <c r="O10" s="834" t="s">
        <v>81</v>
      </c>
      <c r="P10" s="834"/>
      <c r="Q10" s="834" t="s">
        <v>605</v>
      </c>
      <c r="R10" s="619"/>
      <c r="S10" s="619"/>
      <c r="T10" s="619"/>
      <c r="U10" s="619"/>
      <c r="V10" s="619"/>
      <c r="W10" s="619"/>
      <c r="X10" s="619"/>
    </row>
    <row r="11" spans="1:24" ht="12.6" thickBot="1">
      <c r="A11" s="889" t="s">
        <v>707</v>
      </c>
      <c r="B11" s="889" t="s">
        <v>942</v>
      </c>
      <c r="C11" s="916" t="s">
        <v>1794</v>
      </c>
      <c r="D11" s="916" t="s">
        <v>1794</v>
      </c>
      <c r="E11" s="916" t="s">
        <v>1794</v>
      </c>
      <c r="F11" s="916" t="s">
        <v>1794</v>
      </c>
      <c r="G11" s="916" t="s">
        <v>1794</v>
      </c>
      <c r="H11" s="916" t="s">
        <v>1794</v>
      </c>
      <c r="I11" s="916" t="s">
        <v>1794</v>
      </c>
      <c r="J11" s="916" t="s">
        <v>1794</v>
      </c>
      <c r="K11" s="916" t="s">
        <v>1794</v>
      </c>
      <c r="L11" s="916" t="s">
        <v>1794</v>
      </c>
      <c r="M11" s="916" t="s">
        <v>1794</v>
      </c>
      <c r="N11" s="916" t="s">
        <v>1794</v>
      </c>
      <c r="O11" s="888" t="s">
        <v>438</v>
      </c>
      <c r="P11" s="915" t="s">
        <v>710</v>
      </c>
      <c r="Q11" s="915" t="s">
        <v>438</v>
      </c>
      <c r="R11" s="619"/>
      <c r="S11" s="619"/>
      <c r="T11" s="619"/>
      <c r="U11" s="619"/>
      <c r="V11" s="619"/>
      <c r="W11" s="619"/>
      <c r="X11" s="619"/>
    </row>
    <row r="12" spans="1:24">
      <c r="A12" s="944"/>
      <c r="B12" s="944"/>
      <c r="C12" s="945"/>
      <c r="D12" s="945"/>
      <c r="E12" s="945"/>
      <c r="F12" s="945"/>
      <c r="G12" s="945"/>
      <c r="H12" s="945"/>
      <c r="I12" s="945"/>
      <c r="J12" s="945"/>
      <c r="K12" s="945"/>
      <c r="L12" s="945"/>
      <c r="M12" s="945"/>
      <c r="N12" s="945"/>
      <c r="O12" s="918"/>
      <c r="P12" s="841"/>
      <c r="Q12" s="841"/>
      <c r="R12" s="619"/>
      <c r="S12" s="619"/>
      <c r="T12" s="619"/>
      <c r="U12" s="619"/>
      <c r="V12" s="619"/>
      <c r="W12" s="619"/>
      <c r="X12" s="619"/>
    </row>
    <row r="13" spans="1:24">
      <c r="A13" s="694">
        <v>1</v>
      </c>
      <c r="B13" s="619" t="s">
        <v>1110</v>
      </c>
      <c r="C13" s="622">
        <v>10813.609999999999</v>
      </c>
      <c r="D13" s="622">
        <v>9254.6</v>
      </c>
      <c r="E13" s="622">
        <v>9601.16</v>
      </c>
      <c r="F13" s="622">
        <v>11241.040000000003</v>
      </c>
      <c r="G13" s="622">
        <v>10820.199999999995</v>
      </c>
      <c r="H13" s="622">
        <v>11278.559999999998</v>
      </c>
      <c r="I13" s="622">
        <v>11632.710000000006</v>
      </c>
      <c r="J13" s="622">
        <v>11376.059999999998</v>
      </c>
      <c r="K13" s="622">
        <v>10497.619999999995</v>
      </c>
      <c r="L13" s="622">
        <v>10917.140000000007</v>
      </c>
      <c r="M13" s="622">
        <v>11303.999999999991</v>
      </c>
      <c r="N13" s="622">
        <v>12787.590000000007</v>
      </c>
      <c r="O13" s="838">
        <v>131524.29</v>
      </c>
      <c r="P13" s="620">
        <v>8260</v>
      </c>
      <c r="Q13" s="620">
        <v>139784.29</v>
      </c>
      <c r="R13" s="619"/>
      <c r="S13" s="619"/>
      <c r="T13" s="619"/>
      <c r="U13" s="619"/>
      <c r="V13" s="619"/>
      <c r="W13" s="619"/>
      <c r="X13" s="619"/>
    </row>
    <row r="14" spans="1:24">
      <c r="A14" s="694">
        <v>2</v>
      </c>
      <c r="B14" s="619" t="s">
        <v>1111</v>
      </c>
      <c r="C14" s="622">
        <v>434.63</v>
      </c>
      <c r="D14" s="622">
        <v>441.86</v>
      </c>
      <c r="E14" s="622">
        <v>423.23</v>
      </c>
      <c r="F14" s="622">
        <v>441.91000000000008</v>
      </c>
      <c r="G14" s="622">
        <v>433.7199999999998</v>
      </c>
      <c r="H14" s="622">
        <v>434.61999999999989</v>
      </c>
      <c r="I14" s="622">
        <v>553.74000000000024</v>
      </c>
      <c r="J14" s="622">
        <v>331.25999999999976</v>
      </c>
      <c r="K14" s="622">
        <v>419.61000000000013</v>
      </c>
      <c r="L14" s="622">
        <v>427.73999999999978</v>
      </c>
      <c r="M14" s="622">
        <v>1040.8400000000001</v>
      </c>
      <c r="N14" s="622">
        <v>36.360000000000582</v>
      </c>
      <c r="O14" s="913">
        <v>5419.52</v>
      </c>
      <c r="P14" s="621">
        <v>203</v>
      </c>
      <c r="Q14" s="621">
        <v>5622.52</v>
      </c>
      <c r="R14" s="619"/>
      <c r="S14" s="619"/>
      <c r="T14" s="619"/>
      <c r="U14" s="619"/>
      <c r="V14" s="619"/>
      <c r="W14" s="619"/>
      <c r="X14" s="619"/>
    </row>
    <row r="15" spans="1:24">
      <c r="A15" s="694">
        <v>3</v>
      </c>
      <c r="B15" s="619" t="s">
        <v>1112</v>
      </c>
      <c r="C15" s="622">
        <v>4510.9799999999996</v>
      </c>
      <c r="D15" s="622">
        <v>3236.58</v>
      </c>
      <c r="E15" s="622">
        <v>2718.0299999999997</v>
      </c>
      <c r="F15" s="622">
        <v>2657.8300000000008</v>
      </c>
      <c r="G15" s="622">
        <v>2777.8699999999994</v>
      </c>
      <c r="H15" s="622">
        <v>3881.8000000000011</v>
      </c>
      <c r="I15" s="622">
        <v>2923.5600000000004</v>
      </c>
      <c r="J15" s="622">
        <v>3309.4300000000012</v>
      </c>
      <c r="K15" s="622">
        <v>2238.6899999999969</v>
      </c>
      <c r="L15" s="622">
        <v>3195.8799999999997</v>
      </c>
      <c r="M15" s="622">
        <v>3294.7700000000013</v>
      </c>
      <c r="N15" s="622">
        <v>4221.1799999999985</v>
      </c>
      <c r="O15" s="913">
        <v>38966.600000000006</v>
      </c>
      <c r="P15" s="621">
        <v>2575</v>
      </c>
      <c r="Q15" s="621">
        <v>41541.600000000006</v>
      </c>
      <c r="R15" s="619"/>
      <c r="S15" s="619"/>
      <c r="T15" s="619"/>
      <c r="U15" s="619"/>
      <c r="V15" s="619"/>
      <c r="W15" s="619"/>
      <c r="X15" s="619"/>
    </row>
    <row r="16" spans="1:24">
      <c r="A16" s="694">
        <v>4</v>
      </c>
      <c r="B16" s="619" t="s">
        <v>1095</v>
      </c>
      <c r="C16" s="622">
        <v>0</v>
      </c>
      <c r="D16" s="622">
        <v>47.1</v>
      </c>
      <c r="E16" s="622">
        <v>47.1</v>
      </c>
      <c r="F16" s="622">
        <v>54.100000000000009</v>
      </c>
      <c r="G16" s="622">
        <v>69.949999999999989</v>
      </c>
      <c r="H16" s="622">
        <v>52.350000000000023</v>
      </c>
      <c r="I16" s="622">
        <v>180.01999999999998</v>
      </c>
      <c r="J16" s="622">
        <v>41.670000000000016</v>
      </c>
      <c r="K16" s="622">
        <v>39.920000000000016</v>
      </c>
      <c r="L16" s="622">
        <v>45.169999999999959</v>
      </c>
      <c r="M16" s="622">
        <v>50.769999999999982</v>
      </c>
      <c r="N16" s="622">
        <v>79.840000000000032</v>
      </c>
      <c r="O16" s="913">
        <v>707.99</v>
      </c>
      <c r="P16" s="621"/>
      <c r="Q16" s="621">
        <v>707.99</v>
      </c>
      <c r="R16" s="619"/>
      <c r="S16" s="619"/>
      <c r="T16" s="619"/>
      <c r="U16" s="619"/>
      <c r="V16" s="619"/>
      <c r="W16" s="619"/>
      <c r="X16" s="619"/>
    </row>
    <row r="17" spans="1:24">
      <c r="A17" s="694">
        <v>5</v>
      </c>
      <c r="B17" s="619" t="s">
        <v>1096</v>
      </c>
      <c r="C17" s="622">
        <v>847.54</v>
      </c>
      <c r="D17" s="622">
        <v>1653.8000000000002</v>
      </c>
      <c r="E17" s="622">
        <v>3125</v>
      </c>
      <c r="F17" s="622">
        <v>1875</v>
      </c>
      <c r="G17" s="622">
        <v>1250</v>
      </c>
      <c r="H17" s="622">
        <v>1875</v>
      </c>
      <c r="I17" s="622">
        <v>1875</v>
      </c>
      <c r="J17" s="622">
        <v>1250</v>
      </c>
      <c r="K17" s="622">
        <v>1875</v>
      </c>
      <c r="L17" s="622">
        <v>1875</v>
      </c>
      <c r="M17" s="622">
        <v>1250</v>
      </c>
      <c r="N17" s="622">
        <v>2500</v>
      </c>
      <c r="O17" s="913">
        <v>21251.34</v>
      </c>
      <c r="P17" s="621"/>
      <c r="Q17" s="621">
        <v>21251.34</v>
      </c>
      <c r="R17" s="619"/>
      <c r="S17" s="619"/>
      <c r="T17" s="619"/>
      <c r="U17" s="619"/>
      <c r="V17" s="619"/>
      <c r="W17" s="619"/>
      <c r="X17" s="619"/>
    </row>
    <row r="18" spans="1:24">
      <c r="A18" s="694">
        <v>6</v>
      </c>
      <c r="B18" s="619" t="s">
        <v>875</v>
      </c>
      <c r="C18" s="622">
        <v>9402.5400000000009</v>
      </c>
      <c r="D18" s="622">
        <v>8954.25</v>
      </c>
      <c r="E18" s="622">
        <v>8921.98</v>
      </c>
      <c r="F18" s="622">
        <v>8818.98</v>
      </c>
      <c r="G18" s="622">
        <v>8887.0400000000009</v>
      </c>
      <c r="H18" s="622">
        <v>8226.5299999999988</v>
      </c>
      <c r="I18" s="622">
        <v>9106.3099999999977</v>
      </c>
      <c r="J18" s="622">
        <v>8780.0400000000009</v>
      </c>
      <c r="K18" s="622">
        <v>8386.64</v>
      </c>
      <c r="L18" s="622">
        <v>8556.8300000000017</v>
      </c>
      <c r="M18" s="622">
        <v>9949.6999999999971</v>
      </c>
      <c r="N18" s="622">
        <v>8265.61</v>
      </c>
      <c r="O18" s="913">
        <v>106256.45</v>
      </c>
      <c r="P18" s="621">
        <v>7147</v>
      </c>
      <c r="Q18" s="621">
        <v>113403.45</v>
      </c>
      <c r="R18" s="619"/>
      <c r="S18" s="619"/>
      <c r="T18" s="619"/>
      <c r="U18" s="619"/>
      <c r="V18" s="619"/>
      <c r="W18" s="619"/>
      <c r="X18" s="619"/>
    </row>
    <row r="19" spans="1:24">
      <c r="A19" s="694">
        <v>7</v>
      </c>
      <c r="B19" s="619" t="s">
        <v>1353</v>
      </c>
      <c r="C19" s="622"/>
      <c r="D19" s="622"/>
      <c r="E19" s="622"/>
      <c r="F19" s="622"/>
      <c r="G19" s="622"/>
      <c r="H19" s="622"/>
      <c r="I19" s="622"/>
      <c r="J19" s="622"/>
      <c r="K19" s="622"/>
      <c r="L19" s="622"/>
      <c r="M19" s="622"/>
      <c r="N19" s="622"/>
      <c r="O19" s="913">
        <v>0</v>
      </c>
      <c r="P19" s="619"/>
      <c r="Q19" s="621">
        <v>0</v>
      </c>
      <c r="R19" s="619"/>
      <c r="S19" s="619"/>
      <c r="T19" s="619"/>
      <c r="U19" s="619"/>
      <c r="V19" s="619"/>
      <c r="W19" s="619"/>
      <c r="X19" s="619"/>
    </row>
    <row r="20" spans="1:24">
      <c r="A20" s="694">
        <v>8</v>
      </c>
      <c r="B20" s="619" t="s">
        <v>1354</v>
      </c>
      <c r="C20" s="622">
        <v>1828</v>
      </c>
      <c r="D20" s="622">
        <v>696.31</v>
      </c>
      <c r="E20" s="622">
        <v>1484</v>
      </c>
      <c r="F20" s="622">
        <v>1844.31</v>
      </c>
      <c r="G20" s="622">
        <v>1076</v>
      </c>
      <c r="H20" s="622">
        <v>988</v>
      </c>
      <c r="I20" s="622">
        <v>1784.31</v>
      </c>
      <c r="J20" s="622">
        <v>1524</v>
      </c>
      <c r="K20" s="622">
        <v>1044</v>
      </c>
      <c r="L20" s="622">
        <v>1924.31</v>
      </c>
      <c r="M20" s="622">
        <v>1100</v>
      </c>
      <c r="N20" s="622">
        <v>2234.3100000000004</v>
      </c>
      <c r="O20" s="913">
        <v>17527.55</v>
      </c>
      <c r="P20" s="621">
        <v>-854</v>
      </c>
      <c r="Q20" s="621">
        <v>16673.55</v>
      </c>
      <c r="R20" s="619"/>
      <c r="S20" s="619"/>
      <c r="T20" s="619"/>
      <c r="U20" s="619"/>
      <c r="V20" s="619"/>
      <c r="W20" s="619"/>
      <c r="X20" s="619"/>
    </row>
    <row r="21" spans="1:24">
      <c r="A21" s="694">
        <v>9</v>
      </c>
      <c r="B21" s="619" t="s">
        <v>1118</v>
      </c>
      <c r="C21" s="622">
        <v>937.11</v>
      </c>
      <c r="D21" s="622">
        <v>451.64999999999992</v>
      </c>
      <c r="E21" s="622">
        <v>1010.7900000000001</v>
      </c>
      <c r="F21" s="622">
        <v>683.16</v>
      </c>
      <c r="G21" s="622">
        <v>424.16000000000008</v>
      </c>
      <c r="H21" s="622">
        <v>1068.02</v>
      </c>
      <c r="I21" s="622">
        <v>721.16</v>
      </c>
      <c r="J21" s="622">
        <v>1502.7099999999998</v>
      </c>
      <c r="K21" s="622">
        <v>477.59000000000043</v>
      </c>
      <c r="L21" s="622">
        <v>952.91000000000008</v>
      </c>
      <c r="M21" s="622">
        <v>814.97999999999956</v>
      </c>
      <c r="N21" s="622">
        <v>775.64999999999964</v>
      </c>
      <c r="O21" s="913">
        <v>9819.89</v>
      </c>
      <c r="P21" s="621"/>
      <c r="Q21" s="621">
        <v>9819.89</v>
      </c>
      <c r="R21" s="619"/>
      <c r="S21" s="619"/>
      <c r="T21" s="619"/>
      <c r="U21" s="619"/>
      <c r="V21" s="619"/>
      <c r="W21" s="619"/>
      <c r="X21" s="619"/>
    </row>
    <row r="22" spans="1:24">
      <c r="A22" s="694">
        <v>10</v>
      </c>
      <c r="B22" s="619" t="s">
        <v>1119</v>
      </c>
      <c r="C22" s="622">
        <v>0</v>
      </c>
      <c r="D22" s="622">
        <v>0</v>
      </c>
      <c r="E22" s="622">
        <v>0</v>
      </c>
      <c r="F22" s="622">
        <v>0</v>
      </c>
      <c r="G22" s="622">
        <v>0</v>
      </c>
      <c r="H22" s="622">
        <v>0</v>
      </c>
      <c r="I22" s="622">
        <v>0</v>
      </c>
      <c r="J22" s="622">
        <v>77.27</v>
      </c>
      <c r="K22" s="622">
        <v>-76.97999999999999</v>
      </c>
      <c r="L22" s="622">
        <v>0</v>
      </c>
      <c r="M22" s="622">
        <v>0</v>
      </c>
      <c r="N22" s="622">
        <v>0</v>
      </c>
      <c r="O22" s="913">
        <v>0.29000000000000625</v>
      </c>
      <c r="P22" s="621"/>
      <c r="Q22" s="621">
        <v>0.29000000000000625</v>
      </c>
      <c r="R22" s="619"/>
      <c r="S22" s="619"/>
      <c r="T22" s="619"/>
      <c r="U22" s="619"/>
      <c r="V22" s="619"/>
      <c r="W22" s="619"/>
      <c r="X22" s="619"/>
    </row>
    <row r="23" spans="1:24">
      <c r="A23" s="694">
        <v>11</v>
      </c>
      <c r="B23" s="619" t="s">
        <v>1120</v>
      </c>
      <c r="C23" s="622">
        <v>345.5</v>
      </c>
      <c r="D23" s="622">
        <v>347.66</v>
      </c>
      <c r="E23" s="622">
        <v>363.54999999999995</v>
      </c>
      <c r="F23" s="622">
        <v>340.81</v>
      </c>
      <c r="G23" s="622">
        <v>340</v>
      </c>
      <c r="H23" s="622">
        <v>340.2299999999999</v>
      </c>
      <c r="I23" s="622">
        <v>400.69000000000017</v>
      </c>
      <c r="J23" s="622">
        <v>399.41999999999985</v>
      </c>
      <c r="K23" s="622">
        <v>394.53999999999996</v>
      </c>
      <c r="L23" s="622">
        <v>393.52</v>
      </c>
      <c r="M23" s="622">
        <v>466.03</v>
      </c>
      <c r="N23" s="622">
        <v>464.15999999999985</v>
      </c>
      <c r="O23" s="913">
        <v>4596.1099999999997</v>
      </c>
      <c r="P23" s="621"/>
      <c r="Q23" s="621">
        <v>4596.1099999999997</v>
      </c>
      <c r="R23" s="619"/>
      <c r="S23" s="619"/>
      <c r="T23" s="619"/>
      <c r="U23" s="619"/>
      <c r="V23" s="619"/>
      <c r="W23" s="619"/>
      <c r="X23" s="619"/>
    </row>
    <row r="24" spans="1:24">
      <c r="A24" s="694">
        <v>12</v>
      </c>
      <c r="B24" s="619" t="s">
        <v>35</v>
      </c>
      <c r="C24" s="622">
        <v>0</v>
      </c>
      <c r="D24" s="622">
        <v>3.82</v>
      </c>
      <c r="E24" s="622">
        <v>0</v>
      </c>
      <c r="F24" s="622">
        <v>0</v>
      </c>
      <c r="G24" s="622">
        <v>0</v>
      </c>
      <c r="H24" s="622">
        <v>0</v>
      </c>
      <c r="I24" s="622">
        <v>0</v>
      </c>
      <c r="J24" s="622">
        <v>-158.51</v>
      </c>
      <c r="K24" s="622">
        <v>0</v>
      </c>
      <c r="L24" s="622">
        <v>13.550000000000011</v>
      </c>
      <c r="M24" s="622">
        <v>0</v>
      </c>
      <c r="N24" s="622">
        <v>48.769999999999982</v>
      </c>
      <c r="O24" s="913">
        <v>-92.37</v>
      </c>
      <c r="P24" s="621"/>
      <c r="Q24" s="621">
        <v>-92.37</v>
      </c>
      <c r="R24" s="619"/>
      <c r="S24" s="619"/>
      <c r="T24" s="619"/>
      <c r="U24" s="619"/>
      <c r="V24" s="619"/>
      <c r="W24" s="619"/>
      <c r="X24" s="619"/>
    </row>
    <row r="25" spans="1:24">
      <c r="A25" s="694">
        <v>13</v>
      </c>
      <c r="B25" s="619" t="s">
        <v>36</v>
      </c>
      <c r="C25" s="622"/>
      <c r="D25" s="622"/>
      <c r="E25" s="622"/>
      <c r="F25" s="622"/>
      <c r="G25" s="622"/>
      <c r="H25" s="622"/>
      <c r="I25" s="622"/>
      <c r="J25" s="622"/>
      <c r="K25" s="622"/>
      <c r="L25" s="622"/>
      <c r="M25" s="622"/>
      <c r="N25" s="622"/>
      <c r="O25" s="913">
        <v>0</v>
      </c>
      <c r="P25" s="619"/>
      <c r="Q25" s="621">
        <v>0</v>
      </c>
      <c r="R25" s="619"/>
      <c r="S25" s="619"/>
      <c r="T25" s="619"/>
      <c r="U25" s="619"/>
      <c r="V25" s="619"/>
      <c r="W25" s="619"/>
      <c r="X25" s="619"/>
    </row>
    <row r="26" spans="1:24">
      <c r="A26" s="694">
        <v>14</v>
      </c>
      <c r="B26" s="914" t="s">
        <v>1793</v>
      </c>
      <c r="C26" s="913"/>
      <c r="D26" s="913"/>
      <c r="E26" s="913"/>
      <c r="F26" s="913"/>
      <c r="G26" s="913"/>
      <c r="H26" s="913"/>
      <c r="I26" s="913"/>
      <c r="J26" s="913"/>
      <c r="K26" s="913"/>
      <c r="L26" s="913"/>
      <c r="M26" s="913"/>
      <c r="N26" s="913"/>
      <c r="O26" s="913">
        <v>0</v>
      </c>
      <c r="P26" s="621"/>
      <c r="Q26" s="621">
        <v>0</v>
      </c>
      <c r="R26" s="619"/>
      <c r="S26" s="619"/>
      <c r="T26" s="619"/>
      <c r="U26" s="619"/>
      <c r="V26" s="619"/>
      <c r="W26" s="619"/>
      <c r="X26" s="619"/>
    </row>
    <row r="27" spans="1:24">
      <c r="A27" s="694">
        <v>15</v>
      </c>
      <c r="B27" s="914" t="s">
        <v>1792</v>
      </c>
      <c r="C27" s="622">
        <v>545.15</v>
      </c>
      <c r="D27" s="622">
        <v>695.27</v>
      </c>
      <c r="E27" s="622">
        <v>935.69</v>
      </c>
      <c r="F27" s="622">
        <v>861.76</v>
      </c>
      <c r="G27" s="622">
        <v>775.32000000000028</v>
      </c>
      <c r="H27" s="622">
        <v>768.50999999999965</v>
      </c>
      <c r="I27" s="622">
        <v>914.7900000000003</v>
      </c>
      <c r="J27" s="622">
        <v>888.08</v>
      </c>
      <c r="K27" s="622">
        <v>764.37000000000012</v>
      </c>
      <c r="L27" s="622">
        <v>967.40000000000032</v>
      </c>
      <c r="M27" s="622">
        <v>808.96999999999946</v>
      </c>
      <c r="N27" s="622">
        <v>1002.7300000000004</v>
      </c>
      <c r="O27" s="913">
        <v>9928.0399999999991</v>
      </c>
      <c r="P27" s="621"/>
      <c r="Q27" s="621">
        <v>9928.0399999999991</v>
      </c>
      <c r="R27" s="619"/>
      <c r="S27" s="619"/>
      <c r="T27" s="619"/>
      <c r="U27" s="619"/>
      <c r="V27" s="619"/>
      <c r="W27" s="619"/>
      <c r="X27" s="619"/>
    </row>
    <row r="28" spans="1:24">
      <c r="A28" s="694">
        <v>16</v>
      </c>
      <c r="B28" s="619" t="s">
        <v>779</v>
      </c>
      <c r="C28" s="622">
        <v>10.92</v>
      </c>
      <c r="D28" s="622">
        <v>10.770000000000001</v>
      </c>
      <c r="E28" s="622">
        <v>11.02</v>
      </c>
      <c r="F28" s="622">
        <v>11.089999999999996</v>
      </c>
      <c r="G28" s="622">
        <v>11.46</v>
      </c>
      <c r="H28" s="622">
        <v>11.470000000000006</v>
      </c>
      <c r="I28" s="622">
        <v>11.75</v>
      </c>
      <c r="J28" s="622">
        <v>11.709999999999994</v>
      </c>
      <c r="K28" s="622">
        <v>11.570000000000007</v>
      </c>
      <c r="L28" s="622">
        <v>11.539999999999992</v>
      </c>
      <c r="M28" s="622">
        <v>11.510000000000005</v>
      </c>
      <c r="N28" s="622">
        <v>22.849999999999994</v>
      </c>
      <c r="O28" s="913">
        <v>147.66</v>
      </c>
      <c r="P28" s="621"/>
      <c r="Q28" s="621">
        <v>147.66</v>
      </c>
      <c r="R28" s="619"/>
      <c r="S28" s="619"/>
      <c r="T28" s="619"/>
      <c r="U28" s="619"/>
      <c r="V28" s="619"/>
      <c r="W28" s="619"/>
      <c r="X28" s="619"/>
    </row>
    <row r="29" spans="1:24">
      <c r="A29" s="694">
        <v>17</v>
      </c>
      <c r="B29" s="619" t="s">
        <v>780</v>
      </c>
      <c r="C29" s="622">
        <v>0</v>
      </c>
      <c r="D29" s="622">
        <v>0</v>
      </c>
      <c r="E29" s="622">
        <v>14.87</v>
      </c>
      <c r="F29" s="622">
        <v>0</v>
      </c>
      <c r="G29" s="622">
        <v>0</v>
      </c>
      <c r="H29" s="622">
        <v>0</v>
      </c>
      <c r="I29" s="622">
        <v>0</v>
      </c>
      <c r="J29" s="622">
        <v>0</v>
      </c>
      <c r="K29" s="622">
        <v>0</v>
      </c>
      <c r="L29" s="622">
        <v>0</v>
      </c>
      <c r="M29" s="622">
        <v>0</v>
      </c>
      <c r="N29" s="622">
        <v>7.2799999999999994</v>
      </c>
      <c r="O29" s="913">
        <v>22.15</v>
      </c>
      <c r="P29" s="621"/>
      <c r="Q29" s="621">
        <v>22.15</v>
      </c>
      <c r="R29" s="619"/>
      <c r="S29" s="619"/>
      <c r="T29" s="619"/>
      <c r="U29" s="619"/>
      <c r="V29" s="619"/>
      <c r="W29" s="619"/>
      <c r="X29" s="619"/>
    </row>
    <row r="30" spans="1:24">
      <c r="A30" s="694">
        <v>18</v>
      </c>
      <c r="B30" s="619" t="s">
        <v>781</v>
      </c>
      <c r="C30" s="622">
        <v>500.7</v>
      </c>
      <c r="D30" s="622">
        <v>539.5</v>
      </c>
      <c r="E30" s="622">
        <v>542.62000000000012</v>
      </c>
      <c r="F30" s="622">
        <v>713.85</v>
      </c>
      <c r="G30" s="622">
        <v>779.43</v>
      </c>
      <c r="H30" s="622">
        <v>661.66999999999985</v>
      </c>
      <c r="I30" s="622">
        <v>652.55999999999995</v>
      </c>
      <c r="J30" s="622">
        <v>609.40000000000009</v>
      </c>
      <c r="K30" s="622">
        <v>549.67000000000007</v>
      </c>
      <c r="L30" s="622">
        <v>657.29</v>
      </c>
      <c r="M30" s="622">
        <v>583.77999999999986</v>
      </c>
      <c r="N30" s="622">
        <v>540.29000000000042</v>
      </c>
      <c r="O30" s="913">
        <v>7330.76</v>
      </c>
      <c r="P30" s="621">
        <v>220</v>
      </c>
      <c r="Q30" s="621">
        <v>7550.76</v>
      </c>
      <c r="R30" s="619"/>
      <c r="S30" s="621"/>
      <c r="T30" s="619"/>
      <c r="U30" s="619"/>
      <c r="V30" s="619"/>
      <c r="W30" s="619"/>
      <c r="X30" s="619"/>
    </row>
    <row r="31" spans="1:24">
      <c r="A31" s="694">
        <v>19</v>
      </c>
      <c r="B31" s="619" t="s">
        <v>782</v>
      </c>
      <c r="C31" s="622"/>
      <c r="D31" s="622"/>
      <c r="E31" s="622"/>
      <c r="F31" s="622"/>
      <c r="G31" s="622"/>
      <c r="H31" s="622"/>
      <c r="I31" s="622"/>
      <c r="J31" s="622"/>
      <c r="K31" s="622"/>
      <c r="L31" s="622"/>
      <c r="M31" s="622"/>
      <c r="N31" s="622"/>
      <c r="O31" s="913">
        <v>0</v>
      </c>
      <c r="P31" s="619"/>
      <c r="Q31" s="621">
        <v>0</v>
      </c>
      <c r="R31" s="619"/>
      <c r="S31" s="619"/>
      <c r="T31" s="619"/>
      <c r="U31" s="619"/>
      <c r="V31" s="619"/>
      <c r="W31" s="619"/>
      <c r="X31" s="619"/>
    </row>
    <row r="32" spans="1:24">
      <c r="A32" s="694">
        <v>20</v>
      </c>
      <c r="B32" s="619" t="s">
        <v>783</v>
      </c>
      <c r="C32" s="622">
        <v>1191.6500000000001</v>
      </c>
      <c r="D32" s="622">
        <v>1037.81</v>
      </c>
      <c r="E32" s="622">
        <v>1162.42</v>
      </c>
      <c r="F32" s="622">
        <v>1188.54</v>
      </c>
      <c r="G32" s="622">
        <v>1166.33</v>
      </c>
      <c r="H32" s="622">
        <v>1169.8400000000001</v>
      </c>
      <c r="I32" s="622">
        <v>1159.4899999999998</v>
      </c>
      <c r="J32" s="622">
        <v>1156.4500000000007</v>
      </c>
      <c r="K32" s="622">
        <v>1141.7099999999991</v>
      </c>
      <c r="L32" s="622">
        <v>1216.1399999999994</v>
      </c>
      <c r="M32" s="622">
        <v>1185.3100000000013</v>
      </c>
      <c r="N32" s="622">
        <v>1177.7099999999991</v>
      </c>
      <c r="O32" s="913">
        <v>13953.4</v>
      </c>
      <c r="P32" s="621"/>
      <c r="Q32" s="621">
        <v>13953.4</v>
      </c>
      <c r="R32" s="619"/>
      <c r="S32" s="621"/>
      <c r="T32" s="619"/>
      <c r="U32" s="619"/>
      <c r="V32" s="619"/>
      <c r="W32" s="619"/>
      <c r="X32" s="619"/>
    </row>
    <row r="33" spans="1:24">
      <c r="A33" s="694">
        <v>21</v>
      </c>
      <c r="B33" s="619" t="s">
        <v>784</v>
      </c>
      <c r="C33" s="622"/>
      <c r="D33" s="622"/>
      <c r="E33" s="622"/>
      <c r="F33" s="622"/>
      <c r="G33" s="622"/>
      <c r="H33" s="622"/>
      <c r="I33" s="622"/>
      <c r="J33" s="622"/>
      <c r="K33" s="622"/>
      <c r="L33" s="622"/>
      <c r="M33" s="622"/>
      <c r="N33" s="622"/>
      <c r="O33" s="913">
        <v>0</v>
      </c>
      <c r="P33" s="619"/>
      <c r="Q33" s="621">
        <v>0</v>
      </c>
      <c r="R33" s="619"/>
      <c r="S33" s="619"/>
      <c r="T33" s="619"/>
      <c r="U33" s="619"/>
      <c r="V33" s="619"/>
      <c r="W33" s="619"/>
      <c r="X33" s="619"/>
    </row>
    <row r="34" spans="1:24">
      <c r="A34" s="694">
        <v>22</v>
      </c>
      <c r="B34" s="619" t="s">
        <v>772</v>
      </c>
      <c r="C34" s="622">
        <v>39.090000000000003</v>
      </c>
      <c r="D34" s="622">
        <v>70.459999999999994</v>
      </c>
      <c r="E34" s="622">
        <v>38.36999999999999</v>
      </c>
      <c r="F34" s="622">
        <v>145.59</v>
      </c>
      <c r="G34" s="622">
        <v>170.42000000000002</v>
      </c>
      <c r="H34" s="622">
        <v>335.17</v>
      </c>
      <c r="I34" s="622">
        <v>400.62</v>
      </c>
      <c r="J34" s="622">
        <v>90.869999999999891</v>
      </c>
      <c r="K34" s="622">
        <v>323.04000000000019</v>
      </c>
      <c r="L34" s="622">
        <v>589.56999999999971</v>
      </c>
      <c r="M34" s="622">
        <v>1005.6300000000001</v>
      </c>
      <c r="N34" s="622">
        <v>-162.2199999999998</v>
      </c>
      <c r="O34" s="913">
        <v>3046.61</v>
      </c>
      <c r="P34" s="621"/>
      <c r="Q34" s="621">
        <v>3046.61</v>
      </c>
      <c r="R34" s="619"/>
      <c r="S34" s="619"/>
      <c r="T34" s="619"/>
      <c r="U34" s="619"/>
      <c r="V34" s="619"/>
      <c r="W34" s="619"/>
      <c r="X34" s="619"/>
    </row>
    <row r="35" spans="1:24">
      <c r="A35" s="694">
        <v>23</v>
      </c>
      <c r="B35" s="619" t="s">
        <v>895</v>
      </c>
      <c r="C35" s="622">
        <v>0</v>
      </c>
      <c r="D35" s="622">
        <v>0</v>
      </c>
      <c r="E35" s="622">
        <v>0</v>
      </c>
      <c r="F35" s="622">
        <v>0</v>
      </c>
      <c r="G35" s="622">
        <v>0</v>
      </c>
      <c r="H35" s="622">
        <v>0</v>
      </c>
      <c r="I35" s="622">
        <v>0</v>
      </c>
      <c r="J35" s="622">
        <v>0</v>
      </c>
      <c r="K35" s="622">
        <v>0</v>
      </c>
      <c r="L35" s="622">
        <v>0</v>
      </c>
      <c r="M35" s="622">
        <v>0</v>
      </c>
      <c r="N35" s="622">
        <v>0</v>
      </c>
      <c r="O35" s="913">
        <v>0</v>
      </c>
      <c r="P35" s="621"/>
      <c r="Q35" s="621">
        <v>0</v>
      </c>
      <c r="R35" s="619"/>
      <c r="S35" s="619"/>
      <c r="T35" s="619"/>
      <c r="U35" s="619"/>
      <c r="V35" s="619"/>
      <c r="W35" s="619"/>
      <c r="X35" s="619"/>
    </row>
    <row r="36" spans="1:24">
      <c r="A36" s="694">
        <v>24</v>
      </c>
      <c r="B36" s="619" t="s">
        <v>896</v>
      </c>
      <c r="C36" s="622">
        <v>0</v>
      </c>
      <c r="D36" s="622">
        <v>0</v>
      </c>
      <c r="E36" s="622">
        <v>0</v>
      </c>
      <c r="F36" s="622">
        <v>0</v>
      </c>
      <c r="G36" s="622">
        <v>0</v>
      </c>
      <c r="H36" s="622">
        <v>0</v>
      </c>
      <c r="I36" s="622">
        <v>0</v>
      </c>
      <c r="J36" s="622">
        <v>0</v>
      </c>
      <c r="K36" s="622">
        <v>0</v>
      </c>
      <c r="L36" s="622">
        <v>0</v>
      </c>
      <c r="M36" s="622">
        <v>0</v>
      </c>
      <c r="N36" s="622">
        <v>0</v>
      </c>
      <c r="O36" s="913">
        <v>0</v>
      </c>
      <c r="P36" s="621">
        <v>8443</v>
      </c>
      <c r="Q36" s="621">
        <v>8443</v>
      </c>
      <c r="R36" s="619"/>
      <c r="S36" s="619"/>
      <c r="T36" s="619"/>
      <c r="U36" s="619"/>
      <c r="V36" s="619"/>
      <c r="W36" s="619"/>
      <c r="X36" s="619"/>
    </row>
    <row r="37" spans="1:24">
      <c r="A37" s="694">
        <v>25</v>
      </c>
      <c r="B37" s="619" t="s">
        <v>897</v>
      </c>
      <c r="C37" s="622">
        <v>-148.94999999999999</v>
      </c>
      <c r="D37" s="622">
        <v>-2.8300000000000125</v>
      </c>
      <c r="E37" s="622">
        <v>8.8400000000000034</v>
      </c>
      <c r="F37" s="622">
        <v>0</v>
      </c>
      <c r="G37" s="622">
        <v>25.989999999999995</v>
      </c>
      <c r="H37" s="622">
        <v>26.950000000000003</v>
      </c>
      <c r="I37" s="622">
        <v>9.0400000000000063</v>
      </c>
      <c r="J37" s="622">
        <v>8.5799999999999983</v>
      </c>
      <c r="K37" s="622">
        <v>0</v>
      </c>
      <c r="L37" s="622">
        <v>101.94999999999999</v>
      </c>
      <c r="M37" s="622">
        <v>2.8299999999999983</v>
      </c>
      <c r="N37" s="622">
        <v>88.509999999999991</v>
      </c>
      <c r="O37" s="913">
        <v>120.90999999999998</v>
      </c>
      <c r="P37" s="621"/>
      <c r="Q37" s="621">
        <v>120.90999999999998</v>
      </c>
      <c r="R37" s="619"/>
      <c r="S37" s="619"/>
      <c r="T37" s="619"/>
      <c r="U37" s="619"/>
      <c r="V37" s="619"/>
      <c r="W37" s="619"/>
      <c r="X37" s="619"/>
    </row>
    <row r="38" spans="1:24">
      <c r="A38" s="694">
        <v>26</v>
      </c>
      <c r="B38" s="619" t="s">
        <v>898</v>
      </c>
      <c r="C38" s="622">
        <v>875.43000000000006</v>
      </c>
      <c r="D38" s="622">
        <v>-456.63</v>
      </c>
      <c r="E38" s="622">
        <v>819.19999999999982</v>
      </c>
      <c r="F38" s="622">
        <v>769.89</v>
      </c>
      <c r="G38" s="622">
        <v>990.27</v>
      </c>
      <c r="H38" s="622">
        <v>611.68000000000006</v>
      </c>
      <c r="I38" s="622">
        <v>1201.68</v>
      </c>
      <c r="J38" s="622">
        <v>529.07999999999947</v>
      </c>
      <c r="K38" s="622">
        <v>797.90000000000077</v>
      </c>
      <c r="L38" s="622">
        <v>208.4199999999999</v>
      </c>
      <c r="M38" s="622">
        <v>439.97000000000014</v>
      </c>
      <c r="N38" s="622">
        <v>586.9299999999995</v>
      </c>
      <c r="O38" s="913">
        <v>7373.8200000000006</v>
      </c>
      <c r="P38" s="621"/>
      <c r="Q38" s="621">
        <v>7373.8200000000006</v>
      </c>
      <c r="R38" s="619"/>
      <c r="S38" s="619"/>
      <c r="T38" s="619"/>
      <c r="U38" s="619"/>
      <c r="V38" s="619"/>
      <c r="W38" s="619"/>
      <c r="X38" s="619"/>
    </row>
    <row r="39" spans="1:24">
      <c r="A39" s="694">
        <v>27</v>
      </c>
      <c r="B39" s="619" t="s">
        <v>899</v>
      </c>
      <c r="C39" s="622">
        <v>1438.0200000000004</v>
      </c>
      <c r="D39" s="622">
        <v>2294.33</v>
      </c>
      <c r="E39" s="622">
        <v>3405.3599999999997</v>
      </c>
      <c r="F39" s="622">
        <v>2985.46</v>
      </c>
      <c r="G39" s="622">
        <v>1621.11</v>
      </c>
      <c r="H39" s="622">
        <v>3988.6000000000004</v>
      </c>
      <c r="I39" s="622">
        <v>2380.7699999999991</v>
      </c>
      <c r="J39" s="622">
        <v>1698.48</v>
      </c>
      <c r="K39" s="622">
        <v>2387.0199999999995</v>
      </c>
      <c r="L39" s="622">
        <v>2929.7100000000005</v>
      </c>
      <c r="M39" s="622">
        <v>2878.9600000000009</v>
      </c>
      <c r="N39" s="622">
        <v>5813.2</v>
      </c>
      <c r="O39" s="912">
        <v>33821.019999999997</v>
      </c>
      <c r="P39" s="912"/>
      <c r="Q39" s="621">
        <v>33821.019999999997</v>
      </c>
      <c r="R39" s="619"/>
      <c r="S39" s="619"/>
      <c r="T39" s="619"/>
      <c r="U39" s="619"/>
      <c r="V39" s="619"/>
      <c r="W39" s="619"/>
      <c r="X39" s="619"/>
    </row>
    <row r="40" spans="1:24">
      <c r="A40" s="694">
        <v>28</v>
      </c>
      <c r="B40" s="619"/>
      <c r="C40" s="911"/>
      <c r="D40" s="911"/>
      <c r="E40" s="911"/>
      <c r="F40" s="911"/>
      <c r="G40" s="911"/>
      <c r="H40" s="911"/>
      <c r="I40" s="910"/>
      <c r="J40" s="910"/>
      <c r="K40" s="910"/>
      <c r="L40" s="910"/>
      <c r="M40" s="910"/>
      <c r="N40" s="910"/>
      <c r="O40" s="910"/>
      <c r="P40" s="910"/>
      <c r="Q40" s="910"/>
      <c r="R40" s="619"/>
      <c r="S40" s="619"/>
      <c r="T40" s="619"/>
      <c r="U40" s="619"/>
      <c r="V40" s="619"/>
      <c r="W40" s="619"/>
      <c r="X40" s="619"/>
    </row>
    <row r="41" spans="1:24" ht="12.6" thickBot="1">
      <c r="A41" s="694">
        <v>29</v>
      </c>
      <c r="B41" s="603" t="s">
        <v>73</v>
      </c>
      <c r="C41" s="909">
        <v>33571.919999999998</v>
      </c>
      <c r="D41" s="909">
        <v>29276.310000000005</v>
      </c>
      <c r="E41" s="909">
        <v>34633.229999999996</v>
      </c>
      <c r="F41" s="909">
        <v>34633.32</v>
      </c>
      <c r="G41" s="909">
        <v>31619.269999999997</v>
      </c>
      <c r="H41" s="909">
        <v>35718.999999999993</v>
      </c>
      <c r="I41" s="909">
        <v>35908.199999999997</v>
      </c>
      <c r="J41" s="909">
        <v>33426</v>
      </c>
      <c r="K41" s="909">
        <v>31271.909999999993</v>
      </c>
      <c r="L41" s="909">
        <v>34984.070000000014</v>
      </c>
      <c r="M41" s="909">
        <v>36188.049999999988</v>
      </c>
      <c r="N41" s="909">
        <v>40490.75</v>
      </c>
      <c r="O41" s="909">
        <v>411722.02999999997</v>
      </c>
      <c r="P41" s="909">
        <v>25994</v>
      </c>
      <c r="Q41" s="909">
        <v>437716.02999999997</v>
      </c>
      <c r="R41" s="603"/>
      <c r="S41" s="603"/>
      <c r="T41" s="603"/>
      <c r="U41" s="603"/>
      <c r="V41" s="603"/>
      <c r="W41" s="603"/>
      <c r="X41" s="603"/>
    </row>
    <row r="42" spans="1:24" ht="12.6" thickTop="1">
      <c r="A42" s="695"/>
      <c r="B42" s="603"/>
      <c r="C42" s="619"/>
      <c r="D42" s="619"/>
      <c r="E42" s="619"/>
      <c r="F42" s="619"/>
      <c r="G42" s="619"/>
      <c r="H42" s="619"/>
      <c r="I42" s="619"/>
      <c r="J42" s="619"/>
      <c r="K42" s="619"/>
      <c r="L42" s="619"/>
      <c r="M42" s="619"/>
      <c r="N42" s="619"/>
      <c r="O42" s="619"/>
      <c r="P42" s="619"/>
      <c r="Q42" s="619"/>
      <c r="R42" s="619"/>
      <c r="S42" s="619"/>
      <c r="T42" s="619"/>
      <c r="U42" s="619"/>
      <c r="V42" s="619"/>
      <c r="W42" s="619"/>
      <c r="X42" s="619"/>
    </row>
    <row r="43" spans="1:24">
      <c r="A43" s="695"/>
      <c r="B43" s="603"/>
      <c r="C43" s="619"/>
      <c r="D43" s="619"/>
      <c r="E43" s="619"/>
      <c r="F43" s="619"/>
      <c r="G43" s="619"/>
      <c r="H43" s="619"/>
      <c r="I43" s="619"/>
      <c r="J43" s="619"/>
      <c r="K43" s="619"/>
      <c r="L43" s="619"/>
      <c r="M43" s="619"/>
      <c r="N43" s="619"/>
      <c r="O43" s="619"/>
      <c r="P43" s="619"/>
      <c r="Q43" s="619"/>
      <c r="R43" s="619"/>
      <c r="S43" s="619"/>
      <c r="T43" s="619"/>
      <c r="U43" s="619"/>
      <c r="V43" s="619"/>
      <c r="W43" s="619"/>
      <c r="X43" s="619"/>
    </row>
    <row r="44" spans="1:24">
      <c r="A44" s="695"/>
      <c r="B44" s="603"/>
      <c r="C44" s="619"/>
      <c r="D44" s="619"/>
      <c r="E44" s="619"/>
      <c r="F44" s="619"/>
      <c r="G44" s="619"/>
      <c r="H44" s="619"/>
      <c r="I44" s="619"/>
      <c r="J44" s="619"/>
      <c r="K44" s="619"/>
      <c r="L44" s="619"/>
      <c r="M44" s="619"/>
      <c r="N44" s="619"/>
      <c r="O44" s="619"/>
      <c r="P44" s="619"/>
      <c r="Q44" s="619"/>
      <c r="R44" s="619"/>
      <c r="S44" s="619"/>
      <c r="T44" s="619"/>
      <c r="U44" s="619"/>
      <c r="V44" s="619"/>
      <c r="W44" s="619"/>
      <c r="X44" s="619"/>
    </row>
    <row r="45" spans="1:24">
      <c r="A45" s="695"/>
      <c r="B45" s="603"/>
      <c r="C45" s="619"/>
      <c r="D45" s="619"/>
      <c r="E45" s="619"/>
      <c r="F45" s="619"/>
      <c r="G45" s="619"/>
      <c r="H45" s="619"/>
      <c r="I45" s="619"/>
      <c r="J45" s="619"/>
      <c r="K45" s="619"/>
      <c r="L45" s="619"/>
      <c r="M45" s="619"/>
      <c r="N45" s="619"/>
      <c r="O45" s="619"/>
      <c r="P45" s="619"/>
      <c r="Q45" s="619"/>
      <c r="R45" s="619"/>
      <c r="S45" s="619"/>
      <c r="T45" s="619"/>
      <c r="U45" s="619"/>
      <c r="V45" s="619"/>
      <c r="W45" s="619"/>
      <c r="X45" s="619"/>
    </row>
    <row r="46" spans="1:24">
      <c r="A46" s="695"/>
      <c r="B46" s="603"/>
      <c r="C46" s="619"/>
      <c r="D46" s="619"/>
      <c r="E46" s="619"/>
      <c r="F46" s="619"/>
      <c r="G46" s="619"/>
      <c r="H46" s="619"/>
      <c r="I46" s="619"/>
      <c r="J46" s="619"/>
      <c r="K46" s="619"/>
      <c r="L46" s="619"/>
      <c r="M46" s="619"/>
      <c r="N46" s="619"/>
      <c r="O46" s="619"/>
      <c r="P46" s="619"/>
      <c r="Q46" s="619"/>
      <c r="R46" s="619"/>
      <c r="S46" s="619"/>
      <c r="T46" s="619"/>
      <c r="U46" s="619"/>
      <c r="V46" s="619"/>
      <c r="W46" s="619"/>
      <c r="X46" s="619"/>
    </row>
    <row r="47" spans="1:24">
      <c r="A47" s="694"/>
      <c r="B47" s="619"/>
      <c r="C47" s="619"/>
      <c r="D47" s="619"/>
      <c r="E47" s="619"/>
      <c r="F47" s="619"/>
      <c r="G47" s="619"/>
      <c r="H47" s="619"/>
      <c r="I47" s="619"/>
      <c r="J47" s="619"/>
      <c r="K47" s="619"/>
      <c r="L47" s="619"/>
      <c r="M47" s="619"/>
      <c r="N47" s="619"/>
      <c r="O47" s="619"/>
      <c r="P47" s="619"/>
      <c r="Q47" s="619"/>
      <c r="R47" s="619"/>
      <c r="S47" s="619"/>
      <c r="T47" s="619"/>
      <c r="U47" s="619"/>
      <c r="V47" s="619"/>
      <c r="W47" s="619"/>
      <c r="X47" s="619"/>
    </row>
    <row r="48" spans="1:24">
      <c r="A48" s="908"/>
      <c r="B48" s="694"/>
      <c r="C48" s="694"/>
      <c r="D48" s="694"/>
      <c r="E48" s="694"/>
      <c r="F48" s="694"/>
      <c r="G48" s="694"/>
      <c r="H48" s="694"/>
      <c r="I48" s="694"/>
      <c r="J48" s="694"/>
      <c r="K48" s="694"/>
      <c r="L48" s="694"/>
      <c r="M48" s="694"/>
      <c r="N48" s="694"/>
      <c r="O48" s="694"/>
      <c r="P48" s="619"/>
      <c r="Q48" s="619"/>
      <c r="R48" s="619"/>
      <c r="S48" s="619"/>
      <c r="T48" s="619"/>
      <c r="U48" s="619"/>
      <c r="V48" s="619"/>
      <c r="W48" s="619"/>
      <c r="X48" s="619"/>
    </row>
    <row r="49" spans="1:24">
      <c r="A49" s="619"/>
      <c r="B49" s="619"/>
      <c r="C49" s="619"/>
      <c r="D49" s="619"/>
      <c r="E49" s="619"/>
      <c r="F49" s="619"/>
      <c r="G49" s="619"/>
      <c r="H49" s="619"/>
      <c r="I49" s="619"/>
      <c r="J49" s="619"/>
      <c r="K49" s="619"/>
      <c r="L49" s="619"/>
      <c r="M49" s="619"/>
      <c r="N49" s="619"/>
      <c r="O49" s="619"/>
      <c r="P49" s="619"/>
      <c r="Q49" s="619"/>
      <c r="R49" s="619"/>
      <c r="S49" s="619"/>
      <c r="T49" s="619"/>
      <c r="U49" s="619"/>
      <c r="V49" s="619"/>
      <c r="W49" s="619"/>
      <c r="X49" s="619"/>
    </row>
    <row r="50" spans="1:24">
      <c r="A50" s="619"/>
      <c r="B50" s="619"/>
      <c r="C50" s="619"/>
      <c r="D50" s="619"/>
      <c r="E50" s="619"/>
      <c r="F50" s="619"/>
      <c r="G50" s="619"/>
      <c r="H50" s="619"/>
      <c r="I50" s="619"/>
      <c r="J50" s="619"/>
      <c r="K50" s="619"/>
      <c r="L50" s="619"/>
      <c r="M50" s="619"/>
      <c r="N50" s="619"/>
      <c r="O50" s="619"/>
      <c r="P50" s="619"/>
      <c r="Q50" s="619"/>
      <c r="R50" s="619"/>
      <c r="S50" s="619"/>
      <c r="T50" s="619"/>
      <c r="U50" s="619"/>
      <c r="V50" s="619"/>
      <c r="W50" s="619"/>
      <c r="X50" s="619"/>
    </row>
    <row r="51" spans="1:24">
      <c r="A51" s="619"/>
      <c r="B51" s="619"/>
      <c r="C51" s="619"/>
      <c r="D51" s="619"/>
      <c r="E51" s="619"/>
      <c r="F51" s="619"/>
      <c r="G51" s="619"/>
      <c r="H51" s="619"/>
      <c r="I51" s="619"/>
      <c r="J51" s="619"/>
      <c r="K51" s="619"/>
      <c r="L51" s="619"/>
      <c r="M51" s="619"/>
      <c r="N51" s="619"/>
      <c r="O51" s="619"/>
      <c r="P51" s="619"/>
      <c r="Q51" s="619"/>
      <c r="R51" s="619"/>
      <c r="S51" s="619"/>
      <c r="T51" s="619"/>
      <c r="U51" s="619"/>
      <c r="V51" s="619"/>
      <c r="W51" s="619"/>
      <c r="X51" s="619"/>
    </row>
    <row r="52" spans="1:24">
      <c r="A52" s="619"/>
      <c r="B52" s="619"/>
      <c r="C52" s="619"/>
      <c r="D52" s="619"/>
      <c r="E52" s="619"/>
      <c r="F52" s="619"/>
      <c r="G52" s="619"/>
      <c r="H52" s="619"/>
      <c r="I52" s="619"/>
      <c r="J52" s="619"/>
      <c r="K52" s="619"/>
      <c r="L52" s="619"/>
      <c r="M52" s="619"/>
      <c r="N52" s="619"/>
      <c r="O52" s="619"/>
      <c r="P52" s="619"/>
      <c r="Q52" s="619"/>
      <c r="R52" s="619"/>
      <c r="S52" s="619"/>
      <c r="T52" s="619"/>
      <c r="U52" s="619"/>
      <c r="V52" s="619"/>
      <c r="W52" s="619"/>
      <c r="X52" s="619"/>
    </row>
    <row r="53" spans="1:24">
      <c r="A53" s="619"/>
      <c r="B53" s="619"/>
      <c r="C53" s="619"/>
      <c r="D53" s="619"/>
      <c r="E53" s="619"/>
      <c r="F53" s="619"/>
      <c r="G53" s="619"/>
      <c r="H53" s="619"/>
      <c r="I53" s="619"/>
      <c r="J53" s="619"/>
      <c r="K53" s="619"/>
      <c r="L53" s="619"/>
      <c r="M53" s="619"/>
      <c r="N53" s="619"/>
      <c r="O53" s="619"/>
      <c r="P53" s="619"/>
      <c r="Q53" s="619"/>
      <c r="R53" s="619"/>
      <c r="S53" s="619"/>
      <c r="T53" s="619"/>
      <c r="U53" s="619"/>
      <c r="V53" s="619"/>
      <c r="W53" s="619"/>
      <c r="X53" s="619"/>
    </row>
    <row r="54" spans="1:24">
      <c r="A54" s="619"/>
      <c r="B54" s="619"/>
      <c r="C54" s="619"/>
      <c r="D54" s="619"/>
      <c r="E54" s="619"/>
      <c r="F54" s="619"/>
      <c r="G54" s="619"/>
      <c r="H54" s="619"/>
      <c r="I54" s="619"/>
      <c r="J54" s="619"/>
      <c r="K54" s="619"/>
      <c r="L54" s="619"/>
      <c r="M54" s="619"/>
      <c r="N54" s="619"/>
      <c r="O54" s="619"/>
      <c r="P54" s="619"/>
      <c r="Q54" s="619"/>
      <c r="R54" s="619"/>
      <c r="S54" s="619"/>
      <c r="T54" s="619"/>
      <c r="U54" s="619"/>
      <c r="V54" s="619"/>
      <c r="W54" s="619"/>
      <c r="X54" s="619"/>
    </row>
    <row r="55" spans="1:24">
      <c r="A55" s="619"/>
      <c r="B55" s="619"/>
      <c r="C55" s="619"/>
      <c r="D55" s="619"/>
      <c r="E55" s="619"/>
      <c r="F55" s="619"/>
      <c r="G55" s="619"/>
      <c r="H55" s="619"/>
      <c r="I55" s="619"/>
      <c r="J55" s="619"/>
      <c r="K55" s="619"/>
      <c r="L55" s="619"/>
      <c r="M55" s="619"/>
      <c r="N55" s="619"/>
      <c r="O55" s="619"/>
      <c r="P55" s="619"/>
      <c r="Q55" s="619"/>
      <c r="R55" s="619"/>
      <c r="S55" s="619"/>
      <c r="T55" s="619"/>
      <c r="U55" s="619"/>
      <c r="V55" s="619"/>
      <c r="W55" s="619"/>
      <c r="X55" s="619"/>
    </row>
    <row r="56" spans="1:24">
      <c r="A56" s="619"/>
      <c r="B56" s="619"/>
      <c r="C56" s="619"/>
      <c r="D56" s="619"/>
      <c r="E56" s="619"/>
      <c r="F56" s="619"/>
      <c r="G56" s="619"/>
      <c r="H56" s="619"/>
      <c r="I56" s="619"/>
      <c r="J56" s="619"/>
      <c r="K56" s="619"/>
      <c r="L56" s="619"/>
      <c r="M56" s="619"/>
      <c r="N56" s="619"/>
      <c r="O56" s="619"/>
      <c r="P56" s="619"/>
      <c r="Q56" s="619"/>
      <c r="R56" s="619"/>
      <c r="S56" s="619"/>
      <c r="T56" s="619"/>
      <c r="U56" s="619"/>
      <c r="V56" s="619"/>
      <c r="W56" s="619"/>
      <c r="X56" s="619"/>
    </row>
    <row r="57" spans="1:24">
      <c r="A57" s="619"/>
      <c r="B57" s="619"/>
      <c r="C57" s="619"/>
      <c r="D57" s="619"/>
      <c r="E57" s="619"/>
      <c r="F57" s="619"/>
      <c r="G57" s="619"/>
      <c r="H57" s="619"/>
      <c r="I57" s="619"/>
      <c r="J57" s="619"/>
      <c r="K57" s="619"/>
      <c r="L57" s="619"/>
      <c r="M57" s="619"/>
      <c r="N57" s="619"/>
      <c r="O57" s="619"/>
      <c r="P57" s="619"/>
      <c r="Q57" s="619"/>
      <c r="R57" s="619"/>
      <c r="S57" s="619"/>
      <c r="T57" s="619"/>
      <c r="U57" s="619"/>
      <c r="V57" s="619"/>
      <c r="W57" s="619"/>
      <c r="X57" s="619"/>
    </row>
    <row r="58" spans="1:24">
      <c r="A58" s="619"/>
      <c r="B58" s="619"/>
      <c r="C58" s="619"/>
      <c r="D58" s="619"/>
      <c r="E58" s="619"/>
      <c r="F58" s="619"/>
      <c r="G58" s="619"/>
      <c r="H58" s="619"/>
      <c r="I58" s="619"/>
      <c r="J58" s="619"/>
      <c r="K58" s="619"/>
      <c r="L58" s="619"/>
      <c r="M58" s="619"/>
      <c r="N58" s="619"/>
      <c r="O58" s="619"/>
      <c r="P58" s="619"/>
      <c r="Q58" s="619"/>
      <c r="R58" s="619"/>
      <c r="S58" s="619"/>
      <c r="T58" s="619"/>
      <c r="U58" s="619"/>
      <c r="V58" s="619"/>
      <c r="W58" s="619"/>
      <c r="X58" s="619"/>
    </row>
    <row r="59" spans="1:24">
      <c r="A59" s="619"/>
      <c r="B59" s="619"/>
      <c r="C59" s="619"/>
      <c r="D59" s="619"/>
      <c r="E59" s="619"/>
      <c r="F59" s="619"/>
      <c r="G59" s="619"/>
      <c r="H59" s="619"/>
      <c r="I59" s="619"/>
      <c r="J59" s="619"/>
      <c r="K59" s="619"/>
      <c r="L59" s="619"/>
      <c r="M59" s="619"/>
      <c r="N59" s="619"/>
      <c r="O59" s="619"/>
      <c r="P59" s="619"/>
      <c r="Q59" s="619"/>
      <c r="R59" s="619"/>
      <c r="S59" s="619"/>
      <c r="T59" s="619"/>
      <c r="U59" s="619"/>
      <c r="V59" s="619"/>
      <c r="W59" s="619"/>
      <c r="X59" s="619"/>
    </row>
    <row r="60" spans="1:24">
      <c r="A60" s="619"/>
      <c r="B60" s="619"/>
      <c r="C60" s="619"/>
      <c r="D60" s="619"/>
      <c r="E60" s="619"/>
      <c r="F60" s="619"/>
      <c r="G60" s="619"/>
      <c r="H60" s="619"/>
      <c r="I60" s="619"/>
      <c r="J60" s="619"/>
      <c r="K60" s="619"/>
      <c r="L60" s="619"/>
      <c r="M60" s="619"/>
      <c r="N60" s="619"/>
      <c r="O60" s="619"/>
      <c r="P60" s="619"/>
      <c r="Q60" s="619"/>
      <c r="R60" s="619"/>
      <c r="S60" s="619"/>
      <c r="T60" s="619"/>
      <c r="U60" s="619"/>
      <c r="V60" s="619"/>
      <c r="W60" s="619"/>
      <c r="X60" s="619"/>
    </row>
    <row r="61" spans="1:24">
      <c r="A61" s="619"/>
      <c r="B61" s="619"/>
      <c r="C61" s="619"/>
      <c r="D61" s="619"/>
      <c r="E61" s="619"/>
      <c r="F61" s="619"/>
      <c r="G61" s="619"/>
      <c r="H61" s="619"/>
      <c r="I61" s="619"/>
      <c r="J61" s="619"/>
      <c r="K61" s="619"/>
      <c r="L61" s="619"/>
      <c r="M61" s="619"/>
      <c r="N61" s="619"/>
      <c r="O61" s="619"/>
      <c r="P61" s="619"/>
      <c r="Q61" s="619"/>
      <c r="R61" s="619"/>
      <c r="S61" s="619"/>
      <c r="T61" s="619"/>
      <c r="U61" s="619"/>
      <c r="V61" s="619"/>
      <c r="W61" s="619"/>
      <c r="X61" s="619"/>
    </row>
    <row r="62" spans="1:24">
      <c r="A62" s="619"/>
      <c r="B62" s="619"/>
      <c r="C62" s="619"/>
      <c r="D62" s="619"/>
      <c r="E62" s="619"/>
      <c r="F62" s="619"/>
      <c r="G62" s="619"/>
      <c r="H62" s="619"/>
      <c r="I62" s="619"/>
      <c r="J62" s="619"/>
      <c r="K62" s="619"/>
      <c r="L62" s="619"/>
      <c r="M62" s="619"/>
      <c r="N62" s="619"/>
      <c r="O62" s="619"/>
      <c r="P62" s="619"/>
      <c r="Q62" s="619"/>
      <c r="R62" s="619"/>
      <c r="S62" s="619"/>
      <c r="T62" s="619"/>
      <c r="U62" s="619"/>
      <c r="V62" s="619"/>
      <c r="W62" s="619"/>
      <c r="X62" s="619"/>
    </row>
    <row r="63" spans="1:24">
      <c r="A63" s="619"/>
      <c r="B63" s="619"/>
      <c r="C63" s="619"/>
      <c r="D63" s="619"/>
      <c r="E63" s="619"/>
      <c r="F63" s="619"/>
      <c r="G63" s="619"/>
      <c r="H63" s="619"/>
      <c r="I63" s="619"/>
      <c r="J63" s="619"/>
      <c r="K63" s="619"/>
      <c r="L63" s="619"/>
      <c r="M63" s="619"/>
      <c r="N63" s="619"/>
      <c r="O63" s="619"/>
      <c r="P63" s="619"/>
      <c r="Q63" s="619"/>
      <c r="R63" s="619"/>
      <c r="S63" s="619"/>
      <c r="T63" s="619"/>
      <c r="U63" s="619"/>
      <c r="V63" s="619"/>
      <c r="W63" s="619"/>
      <c r="X63" s="619"/>
    </row>
    <row r="64" spans="1:24">
      <c r="A64" s="619"/>
      <c r="B64" s="619"/>
      <c r="C64" s="619"/>
      <c r="D64" s="619"/>
      <c r="E64" s="619"/>
      <c r="F64" s="619"/>
      <c r="G64" s="619"/>
      <c r="H64" s="619"/>
      <c r="I64" s="619"/>
      <c r="J64" s="619"/>
      <c r="K64" s="619"/>
      <c r="L64" s="619"/>
      <c r="M64" s="619"/>
      <c r="N64" s="619"/>
      <c r="O64" s="619"/>
      <c r="P64" s="619"/>
      <c r="Q64" s="619"/>
      <c r="R64" s="619"/>
      <c r="S64" s="619"/>
      <c r="T64" s="619"/>
      <c r="U64" s="619"/>
      <c r="V64" s="619"/>
      <c r="W64" s="619"/>
      <c r="X64" s="619"/>
    </row>
    <row r="65" spans="1:24">
      <c r="A65" s="619"/>
      <c r="B65" s="619"/>
      <c r="C65" s="619"/>
      <c r="D65" s="619"/>
      <c r="E65" s="619"/>
      <c r="F65" s="619"/>
      <c r="G65" s="619"/>
      <c r="H65" s="619"/>
      <c r="I65" s="619"/>
      <c r="J65" s="619"/>
      <c r="K65" s="619"/>
      <c r="L65" s="619"/>
      <c r="M65" s="619"/>
      <c r="N65" s="619"/>
      <c r="O65" s="619"/>
      <c r="P65" s="619"/>
      <c r="Q65" s="619"/>
      <c r="R65" s="619"/>
      <c r="S65" s="619"/>
      <c r="T65" s="619"/>
      <c r="U65" s="619"/>
      <c r="V65" s="619"/>
      <c r="W65" s="619"/>
      <c r="X65" s="619"/>
    </row>
    <row r="66" spans="1:24">
      <c r="A66" s="619"/>
      <c r="B66" s="619"/>
      <c r="C66" s="619"/>
      <c r="D66" s="619"/>
      <c r="E66" s="619"/>
      <c r="F66" s="619"/>
      <c r="G66" s="619"/>
      <c r="H66" s="619"/>
      <c r="I66" s="619"/>
      <c r="J66" s="619"/>
      <c r="K66" s="619"/>
      <c r="L66" s="619"/>
      <c r="M66" s="619"/>
      <c r="N66" s="619"/>
      <c r="O66" s="619"/>
      <c r="P66" s="619"/>
      <c r="Q66" s="619"/>
      <c r="R66" s="619"/>
      <c r="S66" s="619"/>
      <c r="T66" s="619"/>
      <c r="U66" s="619"/>
      <c r="V66" s="619"/>
      <c r="W66" s="619"/>
      <c r="X66" s="619"/>
    </row>
    <row r="67" spans="1:24">
      <c r="A67" s="619"/>
      <c r="B67" s="619"/>
      <c r="C67" s="619"/>
      <c r="D67" s="619"/>
      <c r="E67" s="619"/>
      <c r="F67" s="619"/>
      <c r="G67" s="619"/>
      <c r="H67" s="619"/>
      <c r="I67" s="619"/>
      <c r="J67" s="619"/>
      <c r="K67" s="619"/>
      <c r="L67" s="619"/>
      <c r="M67" s="619"/>
      <c r="N67" s="619"/>
      <c r="O67" s="619"/>
      <c r="P67" s="619"/>
      <c r="Q67" s="619"/>
      <c r="R67" s="619"/>
      <c r="S67" s="619"/>
      <c r="T67" s="619"/>
      <c r="U67" s="619"/>
      <c r="V67" s="619"/>
      <c r="W67" s="619"/>
      <c r="X67" s="619"/>
    </row>
    <row r="68" spans="1:24">
      <c r="A68" s="619"/>
      <c r="B68" s="619"/>
      <c r="C68" s="619"/>
      <c r="D68" s="619"/>
      <c r="E68" s="619"/>
      <c r="F68" s="619"/>
      <c r="G68" s="619"/>
      <c r="H68" s="619"/>
      <c r="I68" s="619"/>
      <c r="J68" s="619"/>
      <c r="K68" s="619"/>
      <c r="L68" s="619"/>
      <c r="M68" s="619"/>
      <c r="N68" s="619"/>
      <c r="O68" s="619"/>
      <c r="P68" s="619"/>
      <c r="Q68" s="619"/>
      <c r="R68" s="619"/>
      <c r="S68" s="619"/>
      <c r="T68" s="619"/>
      <c r="U68" s="619"/>
      <c r="V68" s="619"/>
      <c r="W68" s="619"/>
      <c r="X68" s="619"/>
    </row>
    <row r="69" spans="1:24">
      <c r="A69" s="619"/>
      <c r="B69" s="619"/>
      <c r="C69" s="619"/>
      <c r="D69" s="619"/>
      <c r="E69" s="619"/>
      <c r="F69" s="619"/>
      <c r="G69" s="619"/>
      <c r="H69" s="619"/>
      <c r="I69" s="619"/>
      <c r="J69" s="619"/>
      <c r="K69" s="619"/>
      <c r="L69" s="619"/>
      <c r="M69" s="619"/>
      <c r="N69" s="619"/>
      <c r="O69" s="619"/>
      <c r="P69" s="619"/>
      <c r="Q69" s="619"/>
      <c r="R69" s="619"/>
      <c r="S69" s="619"/>
      <c r="T69" s="619"/>
      <c r="U69" s="619"/>
      <c r="V69" s="619"/>
      <c r="W69" s="619"/>
      <c r="X69" s="619"/>
    </row>
    <row r="70" spans="1:24">
      <c r="A70" s="619"/>
      <c r="B70" s="619"/>
      <c r="C70" s="619"/>
      <c r="D70" s="619"/>
      <c r="E70" s="619"/>
      <c r="F70" s="619"/>
      <c r="G70" s="619"/>
      <c r="H70" s="619"/>
      <c r="I70" s="619"/>
      <c r="J70" s="619"/>
      <c r="K70" s="619"/>
      <c r="L70" s="619"/>
      <c r="M70" s="619"/>
      <c r="N70" s="619"/>
      <c r="O70" s="619"/>
      <c r="P70" s="619"/>
      <c r="Q70" s="619"/>
      <c r="R70" s="619"/>
      <c r="S70" s="619"/>
      <c r="T70" s="619"/>
      <c r="U70" s="619"/>
      <c r="V70" s="619"/>
      <c r="W70" s="619"/>
      <c r="X70" s="619"/>
    </row>
    <row r="71" spans="1:24">
      <c r="A71" s="619"/>
      <c r="B71" s="619"/>
      <c r="C71" s="619"/>
      <c r="D71" s="907"/>
      <c r="E71" s="619"/>
      <c r="F71" s="619"/>
      <c r="G71" s="619"/>
      <c r="H71" s="619"/>
      <c r="I71" s="619"/>
      <c r="J71" s="619"/>
      <c r="K71" s="619"/>
      <c r="L71" s="619"/>
      <c r="M71" s="619"/>
      <c r="N71" s="619"/>
      <c r="O71" s="619"/>
      <c r="P71" s="619"/>
      <c r="Q71" s="619"/>
      <c r="R71" s="619"/>
      <c r="S71" s="619"/>
      <c r="T71" s="619"/>
      <c r="U71" s="619"/>
      <c r="V71" s="619"/>
      <c r="W71" s="619"/>
      <c r="X71" s="619"/>
    </row>
    <row r="72" spans="1:24">
      <c r="A72" s="619"/>
      <c r="B72" s="619"/>
      <c r="C72" s="619"/>
      <c r="D72" s="619"/>
      <c r="E72" s="619"/>
      <c r="F72" s="619"/>
      <c r="G72" s="619"/>
      <c r="H72" s="619"/>
      <c r="I72" s="619"/>
      <c r="J72" s="619"/>
      <c r="K72" s="619"/>
      <c r="L72" s="619"/>
      <c r="M72" s="619"/>
      <c r="N72" s="619"/>
      <c r="O72" s="619"/>
      <c r="P72" s="619"/>
      <c r="Q72" s="619"/>
      <c r="R72" s="619"/>
      <c r="S72" s="619"/>
      <c r="T72" s="619"/>
      <c r="U72" s="619"/>
      <c r="V72" s="619"/>
      <c r="W72" s="619"/>
      <c r="X72" s="619"/>
    </row>
    <row r="73" spans="1:24">
      <c r="A73" s="619"/>
      <c r="B73" s="619"/>
      <c r="C73" s="619"/>
      <c r="D73" s="619"/>
      <c r="E73" s="619"/>
      <c r="F73" s="619"/>
      <c r="G73" s="619"/>
      <c r="H73" s="619"/>
      <c r="I73" s="619"/>
      <c r="J73" s="619"/>
      <c r="K73" s="619"/>
      <c r="L73" s="619"/>
      <c r="M73" s="619"/>
      <c r="N73" s="619"/>
      <c r="O73" s="619"/>
      <c r="P73" s="619"/>
      <c r="Q73" s="619"/>
      <c r="R73" s="619"/>
      <c r="S73" s="619"/>
      <c r="T73" s="619"/>
      <c r="U73" s="619"/>
      <c r="V73" s="619"/>
      <c r="W73" s="619"/>
      <c r="X73" s="619"/>
    </row>
    <row r="74" spans="1:24">
      <c r="A74" s="619"/>
      <c r="B74" s="619"/>
      <c r="C74" s="619"/>
      <c r="D74" s="907"/>
      <c r="E74" s="619"/>
      <c r="F74" s="619"/>
      <c r="G74" s="619"/>
      <c r="H74" s="619"/>
      <c r="I74" s="619"/>
      <c r="J74" s="619"/>
      <c r="K74" s="619"/>
      <c r="L74" s="619"/>
      <c r="M74" s="619"/>
      <c r="N74" s="619"/>
      <c r="O74" s="619"/>
      <c r="P74" s="619"/>
      <c r="Q74" s="619"/>
      <c r="R74" s="619"/>
      <c r="S74" s="619"/>
      <c r="T74" s="619"/>
      <c r="U74" s="619"/>
      <c r="V74" s="619"/>
      <c r="W74" s="619"/>
      <c r="X74" s="619"/>
    </row>
    <row r="75" spans="1:24">
      <c r="A75" s="619"/>
      <c r="B75" s="619"/>
      <c r="C75" s="619"/>
      <c r="D75" s="619"/>
      <c r="E75" s="619"/>
      <c r="F75" s="619"/>
      <c r="G75" s="619"/>
      <c r="H75" s="619"/>
      <c r="I75" s="619"/>
      <c r="J75" s="619"/>
      <c r="K75" s="619"/>
      <c r="L75" s="619"/>
      <c r="M75" s="619"/>
      <c r="N75" s="619"/>
      <c r="O75" s="619"/>
      <c r="P75" s="619"/>
      <c r="Q75" s="619"/>
      <c r="R75" s="619"/>
      <c r="S75" s="619"/>
      <c r="T75" s="619"/>
      <c r="U75" s="619"/>
      <c r="V75" s="619"/>
      <c r="W75" s="619"/>
      <c r="X75" s="619"/>
    </row>
    <row r="76" spans="1:24">
      <c r="A76" s="619"/>
      <c r="B76" s="619"/>
      <c r="C76" s="619"/>
      <c r="D76" s="619"/>
      <c r="E76" s="619"/>
      <c r="F76" s="619"/>
      <c r="G76" s="619"/>
      <c r="H76" s="619"/>
      <c r="I76" s="619"/>
      <c r="J76" s="619"/>
      <c r="K76" s="619"/>
      <c r="L76" s="619"/>
      <c r="M76" s="619"/>
      <c r="N76" s="619"/>
      <c r="O76" s="619"/>
      <c r="P76" s="619"/>
      <c r="Q76" s="619"/>
      <c r="R76" s="619"/>
      <c r="S76" s="619"/>
      <c r="T76" s="619"/>
      <c r="U76" s="619"/>
      <c r="V76" s="619"/>
      <c r="W76" s="619"/>
      <c r="X76" s="619"/>
    </row>
    <row r="77" spans="1:24">
      <c r="A77" s="619"/>
      <c r="B77" s="619"/>
      <c r="C77" s="619"/>
      <c r="D77" s="619"/>
      <c r="E77" s="619"/>
      <c r="F77" s="619"/>
      <c r="G77" s="619"/>
      <c r="H77" s="619"/>
      <c r="I77" s="619"/>
      <c r="J77" s="619"/>
      <c r="K77" s="619"/>
      <c r="L77" s="619"/>
      <c r="M77" s="619"/>
      <c r="N77" s="619"/>
      <c r="O77" s="619"/>
      <c r="P77" s="619"/>
      <c r="Q77" s="619"/>
      <c r="R77" s="619"/>
      <c r="S77" s="619"/>
      <c r="T77" s="619"/>
      <c r="U77" s="619"/>
      <c r="V77" s="619"/>
      <c r="W77" s="619"/>
      <c r="X77" s="619"/>
    </row>
    <row r="78" spans="1:24">
      <c r="A78" s="619"/>
      <c r="B78" s="619"/>
      <c r="C78" s="619"/>
      <c r="D78" s="619"/>
      <c r="E78" s="619"/>
      <c r="F78" s="619"/>
      <c r="G78" s="619"/>
      <c r="H78" s="619"/>
      <c r="I78" s="619"/>
      <c r="J78" s="619"/>
      <c r="K78" s="619"/>
      <c r="L78" s="619"/>
      <c r="M78" s="619"/>
      <c r="N78" s="619"/>
      <c r="O78" s="619"/>
      <c r="P78" s="619"/>
      <c r="Q78" s="619"/>
      <c r="R78" s="619"/>
      <c r="S78" s="619"/>
      <c r="T78" s="619"/>
      <c r="U78" s="619"/>
      <c r="V78" s="619"/>
      <c r="W78" s="619"/>
      <c r="X78" s="619"/>
    </row>
    <row r="79" spans="1:24">
      <c r="A79" s="619"/>
      <c r="B79" s="619"/>
      <c r="C79" s="619"/>
      <c r="D79" s="619"/>
      <c r="E79" s="619"/>
      <c r="F79" s="619"/>
      <c r="G79" s="619"/>
      <c r="H79" s="619"/>
      <c r="I79" s="619"/>
      <c r="J79" s="619"/>
      <c r="K79" s="619"/>
      <c r="L79" s="619"/>
      <c r="M79" s="619"/>
      <c r="N79" s="619"/>
      <c r="O79" s="619"/>
      <c r="P79" s="619"/>
      <c r="Q79" s="619"/>
      <c r="R79" s="619"/>
      <c r="S79" s="619"/>
      <c r="T79" s="619"/>
      <c r="U79" s="619"/>
      <c r="V79" s="619"/>
      <c r="W79" s="619"/>
      <c r="X79" s="619"/>
    </row>
    <row r="80" spans="1:24">
      <c r="A80" s="619"/>
      <c r="B80" s="619"/>
      <c r="C80" s="619"/>
      <c r="D80" s="619"/>
      <c r="E80" s="619"/>
      <c r="F80" s="619"/>
      <c r="G80" s="619"/>
      <c r="H80" s="619"/>
      <c r="I80" s="619"/>
      <c r="J80" s="619"/>
      <c r="K80" s="619"/>
      <c r="L80" s="619"/>
      <c r="M80" s="619"/>
      <c r="N80" s="619"/>
      <c r="O80" s="619"/>
      <c r="P80" s="619"/>
      <c r="Q80" s="619"/>
      <c r="R80" s="619"/>
      <c r="S80" s="619"/>
      <c r="T80" s="619"/>
      <c r="U80" s="619"/>
      <c r="V80" s="619"/>
      <c r="W80" s="619"/>
      <c r="X80" s="619"/>
    </row>
    <row r="81" spans="1:24">
      <c r="A81" s="619"/>
      <c r="B81" s="619"/>
      <c r="C81" s="619"/>
      <c r="D81" s="619"/>
      <c r="E81" s="619"/>
      <c r="F81" s="619"/>
      <c r="G81" s="619"/>
      <c r="H81" s="619"/>
      <c r="I81" s="619"/>
      <c r="J81" s="619"/>
      <c r="K81" s="619"/>
      <c r="L81" s="619"/>
      <c r="M81" s="619"/>
      <c r="N81" s="619"/>
      <c r="O81" s="619"/>
      <c r="P81" s="619"/>
      <c r="Q81" s="619"/>
      <c r="R81" s="619"/>
      <c r="S81" s="619"/>
      <c r="T81" s="619"/>
      <c r="U81" s="619"/>
      <c r="V81" s="619"/>
      <c r="W81" s="619"/>
      <c r="X81" s="619"/>
    </row>
    <row r="82" spans="1:24">
      <c r="A82" s="619"/>
      <c r="B82" s="619"/>
      <c r="C82" s="619"/>
      <c r="D82" s="619"/>
      <c r="E82" s="619"/>
      <c r="F82" s="619"/>
      <c r="G82" s="619"/>
      <c r="H82" s="619"/>
      <c r="I82" s="619"/>
      <c r="J82" s="619"/>
      <c r="K82" s="619"/>
      <c r="L82" s="619"/>
      <c r="M82" s="619"/>
      <c r="N82" s="619"/>
      <c r="O82" s="619"/>
      <c r="P82" s="619"/>
      <c r="Q82" s="619"/>
      <c r="R82" s="619"/>
      <c r="S82" s="619"/>
      <c r="T82" s="619"/>
      <c r="U82" s="619"/>
      <c r="V82" s="619"/>
      <c r="W82" s="619"/>
      <c r="X82" s="619"/>
    </row>
    <row r="83" spans="1:24">
      <c r="A83" s="619"/>
      <c r="B83" s="619"/>
      <c r="C83" s="619"/>
      <c r="D83" s="619"/>
      <c r="E83" s="619"/>
      <c r="F83" s="619"/>
      <c r="G83" s="619"/>
      <c r="H83" s="619"/>
      <c r="I83" s="619"/>
      <c r="J83" s="619"/>
      <c r="K83" s="619"/>
      <c r="L83" s="619"/>
      <c r="M83" s="619"/>
      <c r="N83" s="619"/>
      <c r="O83" s="619"/>
      <c r="P83" s="619"/>
      <c r="Q83" s="619"/>
      <c r="R83" s="619"/>
      <c r="S83" s="619"/>
      <c r="T83" s="619"/>
      <c r="U83" s="619"/>
      <c r="V83" s="619"/>
      <c r="W83" s="619"/>
      <c r="X83" s="619"/>
    </row>
    <row r="84" spans="1:24">
      <c r="A84" s="619"/>
      <c r="B84" s="619"/>
      <c r="C84" s="619"/>
      <c r="D84" s="619"/>
      <c r="E84" s="619"/>
      <c r="F84" s="619"/>
      <c r="G84" s="619"/>
      <c r="H84" s="619"/>
      <c r="I84" s="619"/>
      <c r="J84" s="619"/>
      <c r="K84" s="619"/>
      <c r="L84" s="619"/>
      <c r="M84" s="619"/>
      <c r="N84" s="619"/>
      <c r="O84" s="619"/>
      <c r="P84" s="619"/>
      <c r="Q84" s="619"/>
      <c r="R84" s="619"/>
      <c r="S84" s="619"/>
      <c r="T84" s="619"/>
      <c r="U84" s="619"/>
      <c r="V84" s="619"/>
      <c r="W84" s="619"/>
      <c r="X84" s="619"/>
    </row>
    <row r="85" spans="1:24">
      <c r="A85" s="619"/>
      <c r="B85" s="619"/>
      <c r="C85" s="619"/>
      <c r="D85" s="619"/>
      <c r="E85" s="619"/>
      <c r="F85" s="619"/>
      <c r="G85" s="619"/>
      <c r="H85" s="619"/>
      <c r="I85" s="619"/>
      <c r="J85" s="619"/>
      <c r="K85" s="619"/>
      <c r="L85" s="619"/>
      <c r="M85" s="619"/>
      <c r="N85" s="619"/>
      <c r="O85" s="619"/>
      <c r="P85" s="619"/>
      <c r="Q85" s="619"/>
      <c r="R85" s="619"/>
      <c r="S85" s="619"/>
      <c r="T85" s="619"/>
      <c r="U85" s="619"/>
      <c r="V85" s="619"/>
      <c r="W85" s="619"/>
      <c r="X85" s="619"/>
    </row>
    <row r="86" spans="1:24">
      <c r="A86" s="619"/>
      <c r="B86" s="619"/>
      <c r="C86" s="619"/>
      <c r="D86" s="619"/>
      <c r="E86" s="619"/>
      <c r="F86" s="619"/>
      <c r="G86" s="619"/>
      <c r="H86" s="619"/>
      <c r="I86" s="619"/>
      <c r="J86" s="619"/>
      <c r="K86" s="619"/>
      <c r="L86" s="619"/>
      <c r="M86" s="619"/>
      <c r="N86" s="619"/>
      <c r="O86" s="619"/>
      <c r="P86" s="619"/>
      <c r="Q86" s="619"/>
      <c r="R86" s="619"/>
      <c r="S86" s="619"/>
      <c r="T86" s="619"/>
      <c r="U86" s="619"/>
      <c r="V86" s="619"/>
      <c r="W86" s="619"/>
      <c r="X86" s="619"/>
    </row>
    <row r="87" spans="1:24">
      <c r="A87" s="619"/>
      <c r="B87" s="619"/>
      <c r="C87" s="619"/>
      <c r="D87" s="619"/>
      <c r="E87" s="619"/>
      <c r="F87" s="619"/>
      <c r="G87" s="619"/>
      <c r="H87" s="619"/>
      <c r="I87" s="619"/>
      <c r="J87" s="619"/>
      <c r="K87" s="619"/>
      <c r="L87" s="619"/>
      <c r="M87" s="619"/>
      <c r="N87" s="619"/>
      <c r="O87" s="619"/>
      <c r="P87" s="619"/>
      <c r="Q87" s="619"/>
      <c r="R87" s="619"/>
      <c r="S87" s="619"/>
      <c r="T87" s="619"/>
      <c r="U87" s="619"/>
      <c r="V87" s="619"/>
      <c r="W87" s="619"/>
      <c r="X87" s="619"/>
    </row>
    <row r="88" spans="1:24">
      <c r="A88" s="619"/>
      <c r="B88" s="619"/>
      <c r="C88" s="619"/>
      <c r="D88" s="619"/>
      <c r="E88" s="619"/>
      <c r="F88" s="619"/>
      <c r="G88" s="619"/>
      <c r="H88" s="619"/>
      <c r="I88" s="619"/>
      <c r="J88" s="619"/>
      <c r="K88" s="619"/>
      <c r="L88" s="619"/>
      <c r="M88" s="619"/>
      <c r="N88" s="619"/>
      <c r="O88" s="619"/>
      <c r="P88" s="619"/>
      <c r="Q88" s="619"/>
      <c r="R88" s="619"/>
      <c r="S88" s="619"/>
      <c r="T88" s="619"/>
      <c r="U88" s="619"/>
      <c r="V88" s="619"/>
      <c r="W88" s="619"/>
      <c r="X88" s="619"/>
    </row>
    <row r="89" spans="1:24">
      <c r="A89" s="619"/>
      <c r="B89" s="619"/>
      <c r="C89" s="619"/>
      <c r="D89" s="619"/>
      <c r="E89" s="619"/>
      <c r="F89" s="619"/>
      <c r="G89" s="619"/>
      <c r="H89" s="619"/>
      <c r="I89" s="619"/>
      <c r="J89" s="619"/>
      <c r="K89" s="619"/>
      <c r="L89" s="619"/>
      <c r="M89" s="619"/>
      <c r="N89" s="619"/>
      <c r="O89" s="619"/>
      <c r="P89" s="619"/>
      <c r="Q89" s="619"/>
      <c r="R89" s="619"/>
      <c r="S89" s="619"/>
      <c r="T89" s="619"/>
      <c r="U89" s="619"/>
      <c r="V89" s="619"/>
      <c r="W89" s="619"/>
      <c r="X89" s="619"/>
    </row>
    <row r="90" spans="1:24">
      <c r="A90" s="619"/>
      <c r="B90" s="619"/>
      <c r="C90" s="619"/>
      <c r="D90" s="619"/>
      <c r="E90" s="619"/>
      <c r="F90" s="619"/>
      <c r="G90" s="619"/>
      <c r="H90" s="619"/>
      <c r="I90" s="619"/>
      <c r="J90" s="619"/>
      <c r="K90" s="619"/>
      <c r="L90" s="619"/>
      <c r="M90" s="619"/>
      <c r="N90" s="619"/>
      <c r="O90" s="619"/>
      <c r="P90" s="619"/>
      <c r="Q90" s="619"/>
      <c r="R90" s="619"/>
      <c r="S90" s="619"/>
      <c r="T90" s="619"/>
      <c r="U90" s="619"/>
      <c r="V90" s="619"/>
      <c r="W90" s="619"/>
      <c r="X90" s="619"/>
    </row>
    <row r="91" spans="1:24">
      <c r="A91" s="619"/>
      <c r="B91" s="619"/>
      <c r="C91" s="619"/>
      <c r="D91" s="619"/>
      <c r="E91" s="619"/>
      <c r="F91" s="619"/>
      <c r="G91" s="619"/>
      <c r="H91" s="619"/>
      <c r="I91" s="619"/>
      <c r="J91" s="619"/>
      <c r="K91" s="619"/>
      <c r="L91" s="619"/>
      <c r="M91" s="619"/>
      <c r="N91" s="619"/>
      <c r="O91" s="619"/>
      <c r="P91" s="619"/>
      <c r="Q91" s="619"/>
      <c r="R91" s="619"/>
      <c r="S91" s="619"/>
      <c r="T91" s="619"/>
      <c r="U91" s="619"/>
      <c r="V91" s="619"/>
      <c r="W91" s="619"/>
      <c r="X91" s="619"/>
    </row>
    <row r="92" spans="1:24">
      <c r="A92" s="619"/>
      <c r="B92" s="619"/>
      <c r="C92" s="619"/>
      <c r="D92" s="619"/>
      <c r="E92" s="619"/>
      <c r="F92" s="619"/>
      <c r="G92" s="619"/>
      <c r="H92" s="619"/>
      <c r="I92" s="619"/>
      <c r="J92" s="619"/>
      <c r="K92" s="619"/>
      <c r="L92" s="619"/>
      <c r="M92" s="619"/>
      <c r="N92" s="619"/>
      <c r="O92" s="619"/>
      <c r="P92" s="619"/>
      <c r="Q92" s="619"/>
      <c r="R92" s="619"/>
      <c r="S92" s="619"/>
      <c r="T92" s="619"/>
      <c r="U92" s="619"/>
      <c r="V92" s="619"/>
      <c r="W92" s="619"/>
      <c r="X92" s="619"/>
    </row>
    <row r="93" spans="1:24">
      <c r="A93" s="619"/>
      <c r="B93" s="619"/>
      <c r="C93" s="619"/>
      <c r="D93" s="619"/>
      <c r="E93" s="619"/>
      <c r="F93" s="619"/>
      <c r="G93" s="619"/>
      <c r="H93" s="619"/>
      <c r="I93" s="619"/>
      <c r="J93" s="619"/>
      <c r="K93" s="619"/>
      <c r="L93" s="619"/>
      <c r="M93" s="619"/>
      <c r="N93" s="619"/>
      <c r="O93" s="619"/>
      <c r="P93" s="619"/>
      <c r="Q93" s="619"/>
      <c r="R93" s="619"/>
      <c r="S93" s="619"/>
      <c r="T93" s="619"/>
      <c r="U93" s="619"/>
      <c r="V93" s="619"/>
      <c r="W93" s="619"/>
      <c r="X93" s="619"/>
    </row>
    <row r="94" spans="1:24">
      <c r="A94" s="619"/>
      <c r="B94" s="619"/>
      <c r="C94" s="619"/>
      <c r="D94" s="619"/>
      <c r="E94" s="619"/>
      <c r="F94" s="619"/>
      <c r="G94" s="619"/>
      <c r="H94" s="619"/>
      <c r="I94" s="619"/>
      <c r="J94" s="619"/>
      <c r="K94" s="619"/>
      <c r="L94" s="619"/>
      <c r="M94" s="619"/>
      <c r="N94" s="619"/>
      <c r="O94" s="619"/>
      <c r="P94" s="619"/>
      <c r="Q94" s="619"/>
      <c r="R94" s="619"/>
      <c r="S94" s="619"/>
      <c r="T94" s="619"/>
      <c r="U94" s="619"/>
      <c r="V94" s="619"/>
      <c r="W94" s="619"/>
      <c r="X94" s="619"/>
    </row>
    <row r="95" spans="1:24">
      <c r="A95" s="619"/>
      <c r="B95" s="619"/>
      <c r="C95" s="619"/>
      <c r="D95" s="619"/>
      <c r="E95" s="619"/>
      <c r="F95" s="619"/>
      <c r="G95" s="619"/>
      <c r="H95" s="619"/>
      <c r="I95" s="619"/>
      <c r="J95" s="619"/>
      <c r="K95" s="619"/>
      <c r="L95" s="619"/>
      <c r="M95" s="619"/>
      <c r="N95" s="619"/>
      <c r="O95" s="619"/>
      <c r="P95" s="619"/>
      <c r="Q95" s="619"/>
      <c r="R95" s="619"/>
      <c r="S95" s="619"/>
      <c r="T95" s="619"/>
      <c r="U95" s="619"/>
      <c r="V95" s="619"/>
      <c r="W95" s="619"/>
      <c r="X95" s="619"/>
    </row>
    <row r="96" spans="1:24">
      <c r="A96" s="619"/>
      <c r="B96" s="619"/>
      <c r="C96" s="619"/>
      <c r="D96" s="619"/>
      <c r="E96" s="619"/>
      <c r="F96" s="619"/>
      <c r="G96" s="619"/>
      <c r="H96" s="619"/>
      <c r="I96" s="619"/>
      <c r="J96" s="619"/>
      <c r="K96" s="619"/>
      <c r="L96" s="619"/>
      <c r="M96" s="619"/>
      <c r="N96" s="619"/>
      <c r="O96" s="619"/>
      <c r="P96" s="619"/>
      <c r="Q96" s="619"/>
      <c r="R96" s="619"/>
      <c r="S96" s="619"/>
      <c r="T96" s="619"/>
      <c r="U96" s="619"/>
      <c r="V96" s="619"/>
      <c r="W96" s="619"/>
      <c r="X96" s="619"/>
    </row>
    <row r="97" spans="1:24">
      <c r="A97" s="619"/>
      <c r="B97" s="619"/>
      <c r="C97" s="619"/>
      <c r="D97" s="619"/>
      <c r="E97" s="619"/>
      <c r="F97" s="619"/>
      <c r="G97" s="619"/>
      <c r="H97" s="619"/>
      <c r="I97" s="619"/>
      <c r="J97" s="619"/>
      <c r="K97" s="619"/>
      <c r="L97" s="619"/>
      <c r="M97" s="619"/>
      <c r="N97" s="619"/>
      <c r="O97" s="619"/>
      <c r="P97" s="619"/>
      <c r="Q97" s="619"/>
      <c r="R97" s="619"/>
      <c r="S97" s="619"/>
      <c r="T97" s="619"/>
      <c r="U97" s="619"/>
      <c r="V97" s="619"/>
      <c r="W97" s="619"/>
      <c r="X97" s="619"/>
    </row>
    <row r="98" spans="1:24">
      <c r="A98" s="619"/>
      <c r="B98" s="619"/>
      <c r="C98" s="619"/>
      <c r="D98" s="619"/>
      <c r="E98" s="619"/>
      <c r="F98" s="619"/>
      <c r="G98" s="619"/>
      <c r="H98" s="619"/>
      <c r="I98" s="619"/>
      <c r="J98" s="619"/>
      <c r="K98" s="619"/>
      <c r="L98" s="619"/>
      <c r="M98" s="619"/>
      <c r="N98" s="619"/>
      <c r="O98" s="619"/>
      <c r="P98" s="619"/>
      <c r="Q98" s="619"/>
      <c r="R98" s="619"/>
      <c r="S98" s="619"/>
      <c r="T98" s="619"/>
      <c r="U98" s="619"/>
      <c r="V98" s="619"/>
      <c r="W98" s="619"/>
      <c r="X98" s="619"/>
    </row>
    <row r="99" spans="1:24">
      <c r="A99" s="619"/>
      <c r="B99" s="619"/>
      <c r="C99" s="619"/>
      <c r="D99" s="619"/>
      <c r="E99" s="619"/>
      <c r="F99" s="619"/>
      <c r="G99" s="619"/>
      <c r="H99" s="619"/>
      <c r="I99" s="619"/>
      <c r="J99" s="619"/>
      <c r="K99" s="619"/>
      <c r="L99" s="619"/>
      <c r="M99" s="619"/>
      <c r="N99" s="619"/>
      <c r="O99" s="619"/>
      <c r="P99" s="619"/>
      <c r="Q99" s="619"/>
      <c r="R99" s="619"/>
      <c r="S99" s="619"/>
      <c r="T99" s="619"/>
      <c r="U99" s="619"/>
      <c r="V99" s="619"/>
      <c r="W99" s="619"/>
      <c r="X99" s="619"/>
    </row>
    <row r="100" spans="1:24">
      <c r="A100" s="619"/>
      <c r="B100" s="619"/>
      <c r="C100" s="619"/>
      <c r="D100" s="619"/>
      <c r="E100" s="619"/>
      <c r="F100" s="619"/>
      <c r="G100" s="619"/>
      <c r="H100" s="619"/>
      <c r="I100" s="619"/>
      <c r="J100" s="619"/>
      <c r="K100" s="619"/>
      <c r="L100" s="619"/>
      <c r="M100" s="619"/>
      <c r="N100" s="619"/>
      <c r="O100" s="619"/>
      <c r="P100" s="619"/>
      <c r="Q100" s="619"/>
      <c r="R100" s="619"/>
      <c r="S100" s="619"/>
      <c r="T100" s="619"/>
      <c r="U100" s="619"/>
      <c r="V100" s="619"/>
      <c r="W100" s="619"/>
      <c r="X100" s="619"/>
    </row>
    <row r="101" spans="1:24">
      <c r="A101" s="619"/>
      <c r="B101" s="619"/>
      <c r="C101" s="619"/>
      <c r="D101" s="619"/>
      <c r="E101" s="619"/>
      <c r="F101" s="619"/>
      <c r="G101" s="619"/>
      <c r="H101" s="619"/>
      <c r="I101" s="619"/>
      <c r="J101" s="619"/>
      <c r="K101" s="619"/>
      <c r="L101" s="619"/>
      <c r="M101" s="619"/>
      <c r="N101" s="619"/>
      <c r="O101" s="619"/>
      <c r="P101" s="619"/>
      <c r="Q101" s="619"/>
      <c r="R101" s="619"/>
      <c r="S101" s="619"/>
      <c r="T101" s="619"/>
      <c r="U101" s="619"/>
      <c r="V101" s="619"/>
      <c r="W101" s="619"/>
      <c r="X101" s="619"/>
    </row>
    <row r="102" spans="1:24">
      <c r="A102" s="619"/>
      <c r="B102" s="619"/>
      <c r="C102" s="619"/>
      <c r="D102" s="619"/>
      <c r="E102" s="619"/>
      <c r="F102" s="619"/>
      <c r="G102" s="619"/>
      <c r="H102" s="619"/>
      <c r="I102" s="619"/>
      <c r="J102" s="619"/>
      <c r="K102" s="619"/>
      <c r="L102" s="619"/>
      <c r="M102" s="619"/>
      <c r="N102" s="619"/>
      <c r="O102" s="619"/>
      <c r="P102" s="619"/>
      <c r="Q102" s="619"/>
      <c r="R102" s="619"/>
      <c r="S102" s="619"/>
      <c r="T102" s="619"/>
      <c r="U102" s="619"/>
      <c r="V102" s="619"/>
      <c r="W102" s="619"/>
      <c r="X102" s="619"/>
    </row>
    <row r="103" spans="1:24">
      <c r="A103" s="619"/>
      <c r="B103" s="619"/>
      <c r="C103" s="619"/>
      <c r="D103" s="619"/>
      <c r="E103" s="619"/>
      <c r="F103" s="619"/>
      <c r="G103" s="619"/>
      <c r="H103" s="619"/>
      <c r="I103" s="619"/>
      <c r="J103" s="619"/>
      <c r="K103" s="619"/>
      <c r="L103" s="619"/>
      <c r="M103" s="619"/>
      <c r="N103" s="619"/>
      <c r="O103" s="619"/>
      <c r="P103" s="619"/>
      <c r="Q103" s="619"/>
      <c r="R103" s="619"/>
      <c r="S103" s="619"/>
      <c r="T103" s="619"/>
      <c r="U103" s="619"/>
      <c r="V103" s="619"/>
      <c r="W103" s="619"/>
      <c r="X103" s="619"/>
    </row>
    <row r="104" spans="1:24">
      <c r="A104" s="619"/>
      <c r="B104" s="619"/>
      <c r="C104" s="619"/>
      <c r="D104" s="619"/>
      <c r="E104" s="619"/>
      <c r="F104" s="619"/>
      <c r="G104" s="619"/>
      <c r="H104" s="619"/>
      <c r="I104" s="619"/>
      <c r="J104" s="619"/>
      <c r="K104" s="619"/>
      <c r="L104" s="619"/>
      <c r="M104" s="619"/>
      <c r="N104" s="619"/>
      <c r="O104" s="619"/>
      <c r="P104" s="619"/>
      <c r="Q104" s="619"/>
      <c r="R104" s="619"/>
      <c r="S104" s="619"/>
      <c r="T104" s="619"/>
      <c r="U104" s="619"/>
      <c r="V104" s="619"/>
      <c r="W104" s="619"/>
      <c r="X104" s="619"/>
    </row>
    <row r="105" spans="1:24">
      <c r="A105" s="619"/>
      <c r="B105" s="619"/>
      <c r="C105" s="619"/>
      <c r="D105" s="619"/>
      <c r="E105" s="619"/>
      <c r="F105" s="619"/>
      <c r="G105" s="619"/>
      <c r="H105" s="619"/>
      <c r="I105" s="619"/>
      <c r="J105" s="619"/>
      <c r="K105" s="619"/>
      <c r="L105" s="619"/>
      <c r="M105" s="619"/>
      <c r="N105" s="619"/>
      <c r="O105" s="619"/>
      <c r="P105" s="619"/>
      <c r="Q105" s="619"/>
      <c r="R105" s="619"/>
      <c r="S105" s="619"/>
      <c r="T105" s="619"/>
      <c r="U105" s="619"/>
      <c r="V105" s="619"/>
      <c r="W105" s="619"/>
      <c r="X105" s="619"/>
    </row>
    <row r="106" spans="1:24">
      <c r="A106" s="619"/>
      <c r="B106" s="619"/>
      <c r="C106" s="619"/>
      <c r="D106" s="619"/>
      <c r="E106" s="619"/>
      <c r="F106" s="619"/>
      <c r="G106" s="619"/>
      <c r="H106" s="619"/>
      <c r="I106" s="619"/>
      <c r="J106" s="619"/>
      <c r="K106" s="619"/>
      <c r="L106" s="619"/>
      <c r="M106" s="619"/>
      <c r="N106" s="619"/>
      <c r="O106" s="619"/>
      <c r="P106" s="619"/>
      <c r="Q106" s="619"/>
      <c r="R106" s="619"/>
      <c r="S106" s="619"/>
      <c r="T106" s="619"/>
      <c r="U106" s="619"/>
      <c r="V106" s="619"/>
      <c r="W106" s="619"/>
      <c r="X106" s="619"/>
    </row>
    <row r="107" spans="1:24">
      <c r="A107" s="619"/>
      <c r="B107" s="619"/>
      <c r="C107" s="619"/>
      <c r="D107" s="619"/>
      <c r="E107" s="619"/>
      <c r="F107" s="619"/>
      <c r="G107" s="619"/>
      <c r="H107" s="619"/>
      <c r="I107" s="619"/>
      <c r="J107" s="619"/>
      <c r="K107" s="619"/>
      <c r="L107" s="619"/>
      <c r="M107" s="619"/>
      <c r="N107" s="619"/>
      <c r="O107" s="619"/>
      <c r="P107" s="619"/>
      <c r="Q107" s="619"/>
      <c r="R107" s="619"/>
      <c r="S107" s="619"/>
      <c r="T107" s="619"/>
      <c r="U107" s="619"/>
      <c r="V107" s="619"/>
      <c r="W107" s="619"/>
      <c r="X107" s="619"/>
    </row>
    <row r="108" spans="1:24">
      <c r="A108" s="619"/>
      <c r="B108" s="619"/>
      <c r="C108" s="619"/>
      <c r="D108" s="619"/>
      <c r="E108" s="619"/>
      <c r="F108" s="619"/>
      <c r="G108" s="619"/>
      <c r="H108" s="619"/>
      <c r="I108" s="619"/>
      <c r="J108" s="619"/>
      <c r="K108" s="619"/>
      <c r="L108" s="619"/>
      <c r="M108" s="619"/>
      <c r="N108" s="619"/>
      <c r="O108" s="619"/>
      <c r="P108" s="619"/>
      <c r="Q108" s="619"/>
      <c r="R108" s="619"/>
      <c r="S108" s="619"/>
      <c r="T108" s="619"/>
      <c r="U108" s="619"/>
      <c r="V108" s="619"/>
      <c r="W108" s="619"/>
      <c r="X108" s="619"/>
    </row>
    <row r="109" spans="1:24">
      <c r="A109" s="619"/>
      <c r="B109" s="619"/>
      <c r="C109" s="619"/>
      <c r="D109" s="619"/>
      <c r="E109" s="619"/>
      <c r="F109" s="619"/>
      <c r="G109" s="619"/>
      <c r="H109" s="619"/>
      <c r="I109" s="619"/>
      <c r="J109" s="619"/>
      <c r="K109" s="619"/>
      <c r="L109" s="619"/>
      <c r="M109" s="619"/>
      <c r="N109" s="619"/>
      <c r="O109" s="619"/>
      <c r="P109" s="619"/>
      <c r="Q109" s="619"/>
      <c r="R109" s="619"/>
      <c r="S109" s="619"/>
      <c r="T109" s="619"/>
      <c r="U109" s="619"/>
      <c r="V109" s="619"/>
      <c r="W109" s="619"/>
      <c r="X109" s="619"/>
    </row>
    <row r="110" spans="1:24">
      <c r="A110" s="619"/>
      <c r="B110" s="619"/>
      <c r="C110" s="619"/>
      <c r="D110" s="619"/>
      <c r="E110" s="619"/>
      <c r="F110" s="619"/>
      <c r="G110" s="619"/>
      <c r="H110" s="619"/>
      <c r="I110" s="619"/>
      <c r="J110" s="619"/>
      <c r="K110" s="619"/>
      <c r="L110" s="619"/>
      <c r="M110" s="619"/>
      <c r="N110" s="619"/>
      <c r="O110" s="619"/>
      <c r="P110" s="619"/>
      <c r="Q110" s="619"/>
      <c r="R110" s="619"/>
      <c r="S110" s="619"/>
      <c r="T110" s="619"/>
      <c r="U110" s="619"/>
      <c r="V110" s="619"/>
      <c r="W110" s="619"/>
      <c r="X110" s="619"/>
    </row>
    <row r="111" spans="1:24">
      <c r="A111" s="619"/>
      <c r="B111" s="619"/>
      <c r="C111" s="619"/>
      <c r="D111" s="619"/>
      <c r="E111" s="619"/>
      <c r="F111" s="619"/>
      <c r="G111" s="619"/>
      <c r="H111" s="619"/>
      <c r="I111" s="619"/>
      <c r="J111" s="619"/>
      <c r="K111" s="619"/>
      <c r="L111" s="619"/>
      <c r="M111" s="619"/>
      <c r="N111" s="619"/>
      <c r="O111" s="619"/>
      <c r="P111" s="619"/>
      <c r="Q111" s="619"/>
      <c r="R111" s="619"/>
      <c r="S111" s="619"/>
      <c r="T111" s="619"/>
      <c r="U111" s="619"/>
      <c r="V111" s="619"/>
      <c r="W111" s="619"/>
      <c r="X111" s="619"/>
    </row>
    <row r="112" spans="1:24">
      <c r="A112" s="619"/>
      <c r="B112" s="619"/>
      <c r="C112" s="619"/>
      <c r="D112" s="619"/>
      <c r="E112" s="619"/>
      <c r="F112" s="619"/>
      <c r="G112" s="619"/>
      <c r="H112" s="619"/>
      <c r="I112" s="619"/>
      <c r="J112" s="619"/>
      <c r="K112" s="619"/>
      <c r="L112" s="619"/>
      <c r="M112" s="619"/>
      <c r="N112" s="619"/>
      <c r="O112" s="619"/>
      <c r="P112" s="619"/>
      <c r="Q112" s="619"/>
      <c r="R112" s="619"/>
      <c r="S112" s="619"/>
      <c r="T112" s="619"/>
      <c r="U112" s="619"/>
      <c r="V112" s="619"/>
      <c r="W112" s="619"/>
      <c r="X112" s="619"/>
    </row>
    <row r="113" spans="1:24">
      <c r="A113" s="619"/>
      <c r="B113" s="619"/>
      <c r="C113" s="619"/>
      <c r="D113" s="619"/>
      <c r="E113" s="619"/>
      <c r="F113" s="619"/>
      <c r="G113" s="619"/>
      <c r="H113" s="619"/>
      <c r="I113" s="619"/>
      <c r="J113" s="619"/>
      <c r="K113" s="619"/>
      <c r="L113" s="619"/>
      <c r="M113" s="619"/>
      <c r="N113" s="619"/>
      <c r="O113" s="619"/>
      <c r="P113" s="619"/>
      <c r="Q113" s="619"/>
      <c r="R113" s="619"/>
      <c r="S113" s="619"/>
      <c r="T113" s="619"/>
      <c r="U113" s="619"/>
      <c r="V113" s="619"/>
      <c r="W113" s="619"/>
      <c r="X113" s="619"/>
    </row>
    <row r="114" spans="1:24">
      <c r="A114" s="619"/>
      <c r="B114" s="619"/>
      <c r="C114" s="619"/>
      <c r="D114" s="619"/>
      <c r="E114" s="619"/>
      <c r="F114" s="619"/>
      <c r="G114" s="619"/>
      <c r="H114" s="619"/>
      <c r="I114" s="619"/>
      <c r="J114" s="619"/>
      <c r="K114" s="619"/>
      <c r="L114" s="619"/>
      <c r="M114" s="619"/>
      <c r="N114" s="619"/>
      <c r="O114" s="619"/>
      <c r="P114" s="619"/>
      <c r="Q114" s="619"/>
      <c r="R114" s="619"/>
      <c r="S114" s="619"/>
      <c r="T114" s="619"/>
      <c r="U114" s="619"/>
      <c r="V114" s="619"/>
      <c r="W114" s="619"/>
      <c r="X114" s="619"/>
    </row>
    <row r="115" spans="1:24">
      <c r="A115" s="619"/>
      <c r="B115" s="619"/>
      <c r="C115" s="619"/>
      <c r="D115" s="619"/>
      <c r="E115" s="619"/>
      <c r="F115" s="619"/>
      <c r="G115" s="619"/>
      <c r="H115" s="619"/>
      <c r="I115" s="619"/>
      <c r="J115" s="619"/>
      <c r="K115" s="619"/>
      <c r="L115" s="619"/>
      <c r="M115" s="619"/>
      <c r="N115" s="619"/>
      <c r="O115" s="619"/>
      <c r="P115" s="619"/>
      <c r="Q115" s="619"/>
      <c r="R115" s="619"/>
      <c r="S115" s="619"/>
      <c r="T115" s="619"/>
      <c r="U115" s="619"/>
      <c r="V115" s="619"/>
      <c r="W115" s="619"/>
      <c r="X115" s="619"/>
    </row>
    <row r="116" spans="1:24">
      <c r="A116" s="619"/>
      <c r="B116" s="619"/>
      <c r="C116" s="619"/>
      <c r="D116" s="619"/>
      <c r="E116" s="619"/>
      <c r="F116" s="619"/>
      <c r="G116" s="619"/>
      <c r="H116" s="619"/>
      <c r="I116" s="619"/>
      <c r="J116" s="619"/>
      <c r="K116" s="619"/>
      <c r="L116" s="619"/>
      <c r="M116" s="619"/>
      <c r="N116" s="619"/>
      <c r="O116" s="619"/>
      <c r="P116" s="619"/>
      <c r="Q116" s="619"/>
      <c r="R116" s="619"/>
      <c r="S116" s="619"/>
      <c r="T116" s="619"/>
      <c r="U116" s="619"/>
      <c r="V116" s="619"/>
      <c r="W116" s="619"/>
      <c r="X116" s="619"/>
    </row>
    <row r="117" spans="1:24">
      <c r="A117" s="619"/>
      <c r="B117" s="619"/>
      <c r="C117" s="619"/>
      <c r="D117" s="619"/>
      <c r="E117" s="619"/>
      <c r="F117" s="619"/>
      <c r="G117" s="619"/>
      <c r="H117" s="619"/>
      <c r="I117" s="619"/>
      <c r="J117" s="619"/>
      <c r="K117" s="619"/>
      <c r="L117" s="619"/>
      <c r="M117" s="619"/>
      <c r="N117" s="619"/>
      <c r="O117" s="619"/>
      <c r="P117" s="619"/>
      <c r="Q117" s="619"/>
      <c r="R117" s="619"/>
      <c r="S117" s="619"/>
      <c r="T117" s="619"/>
      <c r="U117" s="619"/>
      <c r="V117" s="619"/>
      <c r="W117" s="619"/>
      <c r="X117" s="619"/>
    </row>
    <row r="118" spans="1:24">
      <c r="A118" s="619"/>
      <c r="B118" s="619"/>
      <c r="C118" s="619"/>
      <c r="D118" s="619"/>
      <c r="E118" s="619"/>
      <c r="F118" s="619"/>
      <c r="G118" s="619"/>
      <c r="H118" s="619"/>
      <c r="I118" s="619"/>
      <c r="J118" s="619"/>
      <c r="K118" s="619"/>
      <c r="L118" s="619"/>
      <c r="M118" s="619"/>
      <c r="N118" s="619"/>
      <c r="O118" s="619"/>
      <c r="P118" s="619"/>
      <c r="Q118" s="619"/>
      <c r="R118" s="619"/>
      <c r="S118" s="619"/>
      <c r="T118" s="619"/>
      <c r="U118" s="619"/>
      <c r="V118" s="619"/>
      <c r="W118" s="619"/>
      <c r="X118" s="619"/>
    </row>
    <row r="119" spans="1:24">
      <c r="A119" s="619"/>
      <c r="B119" s="619"/>
      <c r="C119" s="619"/>
      <c r="D119" s="619"/>
      <c r="E119" s="619"/>
      <c r="F119" s="619"/>
      <c r="G119" s="619"/>
      <c r="H119" s="619"/>
      <c r="I119" s="619"/>
      <c r="J119" s="619"/>
      <c r="K119" s="619"/>
      <c r="L119" s="619"/>
      <c r="M119" s="619"/>
      <c r="N119" s="619"/>
      <c r="O119" s="619"/>
      <c r="P119" s="619"/>
      <c r="Q119" s="619"/>
      <c r="R119" s="619"/>
      <c r="S119" s="619"/>
      <c r="T119" s="619"/>
      <c r="U119" s="619"/>
      <c r="V119" s="619"/>
      <c r="W119" s="619"/>
      <c r="X119" s="619"/>
    </row>
    <row r="120" spans="1:24">
      <c r="A120" s="619"/>
      <c r="B120" s="619"/>
      <c r="C120" s="619"/>
      <c r="D120" s="619"/>
      <c r="E120" s="619"/>
      <c r="F120" s="619"/>
      <c r="G120" s="619"/>
      <c r="H120" s="619"/>
      <c r="I120" s="619"/>
      <c r="J120" s="619"/>
      <c r="K120" s="619"/>
      <c r="L120" s="619"/>
      <c r="M120" s="619"/>
      <c r="N120" s="619"/>
      <c r="O120" s="619"/>
      <c r="P120" s="619"/>
      <c r="Q120" s="619"/>
      <c r="R120" s="619"/>
      <c r="S120" s="619"/>
      <c r="T120" s="619"/>
      <c r="U120" s="619"/>
      <c r="V120" s="619"/>
      <c r="W120" s="619"/>
      <c r="X120" s="619"/>
    </row>
    <row r="121" spans="1:24">
      <c r="A121" s="619"/>
      <c r="B121" s="619"/>
      <c r="C121" s="619"/>
      <c r="D121" s="619"/>
      <c r="E121" s="619"/>
      <c r="F121" s="619"/>
      <c r="G121" s="619"/>
      <c r="H121" s="619"/>
      <c r="I121" s="619"/>
      <c r="J121" s="619"/>
      <c r="K121" s="619"/>
      <c r="L121" s="619"/>
      <c r="M121" s="619"/>
      <c r="N121" s="619"/>
      <c r="O121" s="619"/>
      <c r="P121" s="619"/>
      <c r="Q121" s="619"/>
      <c r="R121" s="619"/>
      <c r="S121" s="619"/>
      <c r="T121" s="619"/>
      <c r="U121" s="619"/>
      <c r="V121" s="619"/>
      <c r="W121" s="619"/>
      <c r="X121" s="619"/>
    </row>
    <row r="122" spans="1:24">
      <c r="A122" s="619"/>
      <c r="B122" s="619"/>
      <c r="C122" s="619"/>
      <c r="D122" s="619"/>
      <c r="E122" s="619"/>
      <c r="F122" s="619"/>
      <c r="G122" s="619"/>
      <c r="H122" s="619"/>
      <c r="I122" s="619"/>
      <c r="J122" s="619"/>
      <c r="K122" s="619"/>
      <c r="L122" s="619"/>
      <c r="M122" s="619"/>
      <c r="N122" s="619"/>
      <c r="O122" s="619"/>
      <c r="P122" s="619"/>
      <c r="Q122" s="619"/>
      <c r="R122" s="619"/>
      <c r="S122" s="619"/>
      <c r="T122" s="619"/>
      <c r="U122" s="619"/>
      <c r="V122" s="619"/>
      <c r="W122" s="619"/>
      <c r="X122" s="619"/>
    </row>
    <row r="123" spans="1:24">
      <c r="A123" s="619"/>
      <c r="B123" s="619"/>
      <c r="C123" s="619"/>
      <c r="D123" s="619"/>
      <c r="E123" s="619"/>
      <c r="F123" s="619"/>
      <c r="G123" s="619"/>
      <c r="H123" s="619"/>
      <c r="I123" s="619"/>
      <c r="J123" s="619"/>
      <c r="K123" s="619"/>
      <c r="L123" s="619"/>
      <c r="M123" s="619"/>
      <c r="N123" s="619"/>
      <c r="O123" s="619"/>
      <c r="P123" s="619"/>
      <c r="Q123" s="619"/>
      <c r="R123" s="619"/>
      <c r="S123" s="619"/>
      <c r="T123" s="619"/>
      <c r="U123" s="619"/>
      <c r="V123" s="619"/>
      <c r="W123" s="619"/>
      <c r="X123" s="619"/>
    </row>
    <row r="124" spans="1:24">
      <c r="A124" s="619"/>
      <c r="B124" s="619"/>
      <c r="C124" s="619"/>
      <c r="D124" s="619"/>
      <c r="E124" s="619"/>
      <c r="F124" s="619"/>
      <c r="G124" s="619"/>
      <c r="H124" s="619"/>
      <c r="I124" s="619"/>
      <c r="J124" s="619"/>
      <c r="K124" s="619"/>
      <c r="L124" s="619"/>
      <c r="M124" s="619"/>
      <c r="N124" s="619"/>
      <c r="O124" s="619"/>
      <c r="P124" s="619"/>
      <c r="Q124" s="619"/>
      <c r="R124" s="619"/>
      <c r="S124" s="619"/>
      <c r="T124" s="619"/>
      <c r="U124" s="619"/>
      <c r="V124" s="619"/>
      <c r="W124" s="619"/>
      <c r="X124" s="619"/>
    </row>
    <row r="125" spans="1:24">
      <c r="A125" s="619"/>
      <c r="B125" s="619"/>
      <c r="C125" s="619"/>
      <c r="D125" s="619"/>
      <c r="E125" s="619"/>
      <c r="F125" s="619"/>
      <c r="G125" s="619"/>
      <c r="H125" s="619"/>
      <c r="I125" s="619"/>
      <c r="J125" s="619"/>
      <c r="K125" s="619"/>
      <c r="L125" s="619"/>
      <c r="M125" s="619"/>
      <c r="N125" s="619"/>
      <c r="O125" s="619"/>
      <c r="P125" s="619"/>
      <c r="Q125" s="619"/>
      <c r="R125" s="619"/>
      <c r="S125" s="619"/>
      <c r="T125" s="619"/>
      <c r="U125" s="619"/>
      <c r="V125" s="619"/>
      <c r="W125" s="619"/>
      <c r="X125" s="619"/>
    </row>
    <row r="126" spans="1:24">
      <c r="A126" s="619"/>
      <c r="B126" s="619"/>
      <c r="C126" s="619"/>
      <c r="D126" s="619"/>
      <c r="E126" s="619"/>
      <c r="F126" s="619"/>
      <c r="G126" s="619"/>
      <c r="H126" s="619"/>
      <c r="I126" s="619"/>
      <c r="J126" s="619"/>
      <c r="K126" s="619"/>
      <c r="L126" s="619"/>
      <c r="M126" s="619"/>
      <c r="N126" s="619"/>
      <c r="O126" s="619"/>
      <c r="P126" s="619"/>
      <c r="Q126" s="619"/>
      <c r="R126" s="619"/>
      <c r="S126" s="619"/>
      <c r="T126" s="619"/>
      <c r="U126" s="619"/>
      <c r="V126" s="619"/>
      <c r="W126" s="619"/>
      <c r="X126" s="619"/>
    </row>
    <row r="127" spans="1:24">
      <c r="A127" s="619"/>
      <c r="B127" s="619"/>
      <c r="C127" s="619"/>
      <c r="D127" s="619"/>
      <c r="E127" s="619"/>
      <c r="F127" s="619"/>
      <c r="G127" s="619"/>
      <c r="H127" s="619"/>
      <c r="I127" s="619"/>
      <c r="J127" s="619"/>
      <c r="K127" s="619"/>
      <c r="L127" s="619"/>
      <c r="M127" s="619"/>
      <c r="N127" s="619"/>
      <c r="O127" s="619"/>
      <c r="P127" s="619"/>
      <c r="Q127" s="619"/>
      <c r="R127" s="619"/>
      <c r="S127" s="619"/>
      <c r="T127" s="619"/>
      <c r="U127" s="619"/>
      <c r="V127" s="619"/>
      <c r="W127" s="619"/>
      <c r="X127" s="619"/>
    </row>
    <row r="128" spans="1:24">
      <c r="A128" s="619"/>
      <c r="B128" s="619"/>
      <c r="C128" s="619"/>
      <c r="D128" s="619"/>
      <c r="E128" s="619"/>
      <c r="F128" s="619"/>
      <c r="G128" s="619"/>
      <c r="H128" s="619"/>
      <c r="I128" s="619"/>
      <c r="J128" s="619"/>
      <c r="K128" s="619"/>
      <c r="L128" s="619"/>
      <c r="M128" s="619"/>
      <c r="N128" s="619"/>
      <c r="O128" s="619"/>
      <c r="P128" s="619"/>
      <c r="Q128" s="619"/>
      <c r="R128" s="619"/>
      <c r="S128" s="619"/>
      <c r="T128" s="619"/>
      <c r="U128" s="619"/>
      <c r="V128" s="619"/>
      <c r="W128" s="619"/>
      <c r="X128" s="619"/>
    </row>
    <row r="129" spans="1:24">
      <c r="A129" s="619"/>
      <c r="B129" s="619"/>
      <c r="C129" s="619"/>
      <c r="D129" s="619"/>
      <c r="E129" s="619"/>
      <c r="F129" s="619"/>
      <c r="G129" s="619"/>
      <c r="H129" s="619"/>
      <c r="I129" s="619"/>
      <c r="J129" s="619"/>
      <c r="K129" s="619"/>
      <c r="L129" s="619"/>
      <c r="M129" s="619"/>
      <c r="N129" s="619"/>
      <c r="O129" s="619"/>
      <c r="P129" s="619"/>
      <c r="Q129" s="619"/>
      <c r="R129" s="619"/>
      <c r="S129" s="619"/>
      <c r="T129" s="619"/>
      <c r="U129" s="619"/>
      <c r="V129" s="619"/>
      <c r="W129" s="619"/>
      <c r="X129" s="619"/>
    </row>
    <row r="130" spans="1:24">
      <c r="A130" s="619"/>
      <c r="B130" s="619"/>
      <c r="C130" s="619"/>
      <c r="D130" s="619"/>
      <c r="E130" s="619"/>
      <c r="F130" s="619"/>
      <c r="G130" s="619"/>
      <c r="H130" s="619"/>
      <c r="I130" s="619"/>
      <c r="J130" s="619"/>
      <c r="K130" s="619"/>
      <c r="L130" s="619"/>
      <c r="M130" s="619"/>
      <c r="N130" s="619"/>
      <c r="O130" s="619"/>
      <c r="P130" s="619"/>
      <c r="Q130" s="619"/>
      <c r="R130" s="619"/>
      <c r="S130" s="619"/>
      <c r="T130" s="619"/>
      <c r="U130" s="619"/>
      <c r="V130" s="619"/>
      <c r="W130" s="619"/>
      <c r="X130" s="619"/>
    </row>
    <row r="131" spans="1:24">
      <c r="A131" s="619"/>
      <c r="B131" s="619"/>
      <c r="C131" s="619"/>
      <c r="D131" s="619"/>
      <c r="E131" s="619"/>
      <c r="F131" s="619"/>
      <c r="G131" s="619"/>
      <c r="H131" s="619"/>
      <c r="I131" s="619"/>
      <c r="J131" s="619"/>
      <c r="K131" s="619"/>
      <c r="L131" s="619"/>
      <c r="M131" s="619"/>
      <c r="N131" s="619"/>
      <c r="O131" s="619"/>
      <c r="P131" s="619"/>
      <c r="Q131" s="619"/>
      <c r="R131" s="619"/>
      <c r="S131" s="619"/>
      <c r="T131" s="619"/>
      <c r="U131" s="619"/>
      <c r="V131" s="619"/>
      <c r="W131" s="619"/>
      <c r="X131" s="619"/>
    </row>
    <row r="132" spans="1:24">
      <c r="A132" s="619"/>
      <c r="B132" s="619"/>
      <c r="C132" s="619"/>
      <c r="D132" s="619"/>
      <c r="E132" s="619"/>
      <c r="F132" s="619"/>
      <c r="G132" s="619"/>
      <c r="H132" s="619"/>
      <c r="I132" s="619"/>
      <c r="J132" s="619"/>
      <c r="K132" s="619"/>
      <c r="L132" s="619"/>
      <c r="M132" s="619"/>
      <c r="N132" s="619"/>
      <c r="O132" s="619"/>
      <c r="P132" s="619"/>
      <c r="Q132" s="619"/>
      <c r="R132" s="619"/>
      <c r="S132" s="619"/>
      <c r="T132" s="619"/>
      <c r="U132" s="619"/>
      <c r="V132" s="619"/>
      <c r="W132" s="619"/>
      <c r="X132" s="619"/>
    </row>
    <row r="133" spans="1:24">
      <c r="A133" s="619"/>
      <c r="B133" s="619"/>
      <c r="C133" s="619"/>
      <c r="D133" s="619"/>
      <c r="E133" s="619"/>
      <c r="F133" s="619"/>
      <c r="G133" s="619"/>
      <c r="H133" s="619"/>
      <c r="I133" s="619"/>
      <c r="J133" s="619"/>
      <c r="K133" s="619"/>
      <c r="L133" s="619"/>
      <c r="M133" s="619"/>
      <c r="N133" s="619"/>
      <c r="O133" s="619"/>
      <c r="P133" s="619"/>
      <c r="Q133" s="619"/>
      <c r="R133" s="619"/>
      <c r="S133" s="619"/>
      <c r="T133" s="619"/>
      <c r="U133" s="619"/>
      <c r="V133" s="619"/>
      <c r="W133" s="619"/>
      <c r="X133" s="619"/>
    </row>
    <row r="134" spans="1:24">
      <c r="A134" s="619"/>
      <c r="B134" s="619"/>
      <c r="C134" s="619"/>
      <c r="D134" s="619"/>
      <c r="E134" s="619"/>
      <c r="F134" s="619"/>
      <c r="G134" s="619"/>
      <c r="H134" s="619"/>
      <c r="I134" s="619"/>
      <c r="J134" s="619"/>
      <c r="K134" s="619"/>
      <c r="L134" s="619"/>
      <c r="M134" s="619"/>
      <c r="N134" s="619"/>
      <c r="O134" s="619"/>
      <c r="P134" s="619"/>
      <c r="Q134" s="619"/>
      <c r="R134" s="619"/>
      <c r="S134" s="619"/>
      <c r="T134" s="619"/>
      <c r="U134" s="619"/>
      <c r="V134" s="619"/>
      <c r="W134" s="619"/>
      <c r="X134" s="619"/>
    </row>
    <row r="135" spans="1:24">
      <c r="A135" s="619"/>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row>
    <row r="136" spans="1:24">
      <c r="A136" s="619"/>
      <c r="B136" s="619"/>
      <c r="C136" s="619"/>
      <c r="D136" s="619"/>
      <c r="E136" s="619"/>
      <c r="F136" s="619"/>
      <c r="G136" s="619"/>
      <c r="H136" s="619"/>
      <c r="I136" s="619"/>
      <c r="J136" s="619"/>
      <c r="K136" s="619"/>
      <c r="L136" s="619"/>
      <c r="M136" s="619"/>
      <c r="N136" s="619"/>
      <c r="O136" s="619"/>
      <c r="P136" s="619"/>
      <c r="Q136" s="619"/>
      <c r="R136" s="619"/>
      <c r="S136" s="619"/>
      <c r="T136" s="619"/>
      <c r="U136" s="619"/>
      <c r="V136" s="619"/>
      <c r="W136" s="619"/>
      <c r="X136" s="619"/>
    </row>
    <row r="137" spans="1:24">
      <c r="A137" s="619"/>
      <c r="B137" s="619"/>
      <c r="C137" s="619"/>
      <c r="D137" s="619"/>
      <c r="E137" s="619"/>
      <c r="F137" s="619"/>
      <c r="G137" s="619"/>
      <c r="H137" s="619"/>
      <c r="I137" s="619"/>
      <c r="J137" s="619"/>
      <c r="K137" s="619"/>
      <c r="L137" s="619"/>
      <c r="M137" s="619"/>
      <c r="N137" s="619"/>
      <c r="O137" s="619"/>
      <c r="P137" s="619"/>
      <c r="Q137" s="619"/>
      <c r="R137" s="619"/>
      <c r="S137" s="619"/>
      <c r="T137" s="619"/>
      <c r="U137" s="619"/>
      <c r="V137" s="619"/>
      <c r="W137" s="619"/>
      <c r="X137" s="619"/>
    </row>
    <row r="138" spans="1:24">
      <c r="A138" s="619"/>
      <c r="B138" s="619"/>
      <c r="C138" s="619"/>
      <c r="D138" s="619"/>
      <c r="E138" s="619"/>
      <c r="F138" s="619"/>
      <c r="G138" s="619"/>
      <c r="H138" s="619"/>
      <c r="I138" s="619"/>
      <c r="J138" s="619"/>
      <c r="K138" s="619"/>
      <c r="L138" s="619"/>
      <c r="M138" s="619"/>
      <c r="N138" s="619"/>
      <c r="O138" s="619"/>
      <c r="P138" s="619"/>
      <c r="Q138" s="619"/>
      <c r="R138" s="619"/>
      <c r="S138" s="619"/>
      <c r="T138" s="619"/>
      <c r="U138" s="619"/>
      <c r="V138" s="619"/>
      <c r="W138" s="619"/>
      <c r="X138" s="619"/>
    </row>
    <row r="139" spans="1:24">
      <c r="A139" s="619"/>
      <c r="B139" s="619"/>
      <c r="C139" s="619"/>
      <c r="D139" s="619"/>
      <c r="E139" s="619"/>
      <c r="F139" s="619"/>
      <c r="G139" s="619"/>
      <c r="H139" s="619"/>
      <c r="I139" s="619"/>
      <c r="J139" s="619"/>
      <c r="K139" s="619"/>
      <c r="L139" s="619"/>
      <c r="M139" s="619"/>
      <c r="N139" s="619"/>
      <c r="O139" s="619"/>
      <c r="P139" s="619"/>
      <c r="Q139" s="619"/>
      <c r="R139" s="619"/>
      <c r="S139" s="619"/>
      <c r="T139" s="619"/>
      <c r="U139" s="619"/>
      <c r="V139" s="619"/>
      <c r="W139" s="619"/>
      <c r="X139" s="619"/>
    </row>
    <row r="140" spans="1:24">
      <c r="A140" s="619"/>
      <c r="B140" s="619"/>
      <c r="C140" s="619"/>
      <c r="D140" s="619"/>
      <c r="E140" s="619"/>
      <c r="F140" s="619"/>
      <c r="G140" s="619"/>
      <c r="H140" s="619"/>
      <c r="I140" s="619"/>
      <c r="J140" s="619"/>
      <c r="K140" s="619"/>
      <c r="L140" s="619"/>
      <c r="M140" s="619"/>
      <c r="N140" s="619"/>
      <c r="O140" s="619"/>
      <c r="P140" s="619"/>
      <c r="Q140" s="619"/>
      <c r="R140" s="619"/>
      <c r="S140" s="619"/>
      <c r="T140" s="619"/>
      <c r="U140" s="619"/>
      <c r="V140" s="619"/>
      <c r="W140" s="619"/>
      <c r="X140" s="619"/>
    </row>
    <row r="141" spans="1:24">
      <c r="A141" s="619"/>
      <c r="B141" s="619"/>
      <c r="C141" s="619"/>
      <c r="D141" s="619"/>
      <c r="E141" s="619"/>
      <c r="F141" s="619"/>
      <c r="G141" s="619"/>
      <c r="H141" s="619"/>
      <c r="I141" s="619"/>
      <c r="J141" s="619"/>
      <c r="K141" s="619"/>
      <c r="L141" s="619"/>
      <c r="M141" s="619"/>
      <c r="N141" s="619"/>
      <c r="O141" s="619"/>
      <c r="P141" s="619"/>
      <c r="Q141" s="619"/>
      <c r="R141" s="619"/>
      <c r="S141" s="619"/>
      <c r="T141" s="619"/>
      <c r="U141" s="619"/>
      <c r="V141" s="619"/>
      <c r="W141" s="619"/>
      <c r="X141" s="619"/>
    </row>
    <row r="142" spans="1:24">
      <c r="A142" s="619"/>
      <c r="B142" s="619"/>
      <c r="C142" s="619"/>
      <c r="D142" s="619"/>
      <c r="E142" s="619"/>
      <c r="F142" s="619"/>
      <c r="G142" s="619"/>
      <c r="H142" s="619"/>
      <c r="I142" s="619"/>
      <c r="J142" s="619"/>
      <c r="K142" s="619"/>
      <c r="L142" s="619"/>
      <c r="M142" s="619"/>
      <c r="N142" s="619"/>
      <c r="O142" s="619"/>
      <c r="P142" s="619"/>
      <c r="Q142" s="619"/>
      <c r="R142" s="619"/>
      <c r="S142" s="619"/>
      <c r="T142" s="619"/>
      <c r="U142" s="619"/>
      <c r="V142" s="619"/>
      <c r="W142" s="619"/>
      <c r="X142" s="619"/>
    </row>
    <row r="143" spans="1:24">
      <c r="A143" s="619"/>
      <c r="B143" s="619"/>
      <c r="C143" s="619"/>
      <c r="D143" s="619"/>
      <c r="E143" s="619"/>
      <c r="F143" s="619"/>
      <c r="G143" s="619"/>
      <c r="H143" s="619"/>
      <c r="I143" s="619"/>
      <c r="J143" s="619"/>
      <c r="K143" s="619"/>
      <c r="L143" s="619"/>
      <c r="M143" s="619"/>
      <c r="N143" s="619"/>
      <c r="O143" s="619"/>
      <c r="P143" s="619"/>
      <c r="Q143" s="619"/>
      <c r="R143" s="619"/>
      <c r="S143" s="619"/>
      <c r="T143" s="619"/>
      <c r="U143" s="619"/>
      <c r="V143" s="619"/>
      <c r="W143" s="619"/>
      <c r="X143" s="619"/>
    </row>
    <row r="144" spans="1:24">
      <c r="A144" s="619"/>
      <c r="B144" s="619"/>
      <c r="C144" s="619"/>
      <c r="D144" s="619"/>
      <c r="E144" s="619"/>
      <c r="F144" s="619"/>
      <c r="G144" s="619"/>
      <c r="H144" s="619"/>
      <c r="I144" s="619"/>
      <c r="J144" s="619"/>
      <c r="K144" s="619"/>
      <c r="L144" s="619"/>
      <c r="M144" s="619"/>
      <c r="N144" s="619"/>
      <c r="O144" s="619"/>
      <c r="P144" s="619"/>
      <c r="Q144" s="619"/>
      <c r="R144" s="619"/>
      <c r="S144" s="619"/>
      <c r="T144" s="619"/>
      <c r="U144" s="619"/>
      <c r="V144" s="619"/>
      <c r="W144" s="619"/>
      <c r="X144" s="619"/>
    </row>
    <row r="145" spans="1:24">
      <c r="A145" s="619"/>
      <c r="B145" s="619"/>
      <c r="C145" s="619"/>
      <c r="D145" s="619"/>
      <c r="E145" s="619"/>
      <c r="F145" s="619"/>
      <c r="G145" s="619"/>
      <c r="H145" s="619"/>
      <c r="I145" s="619"/>
      <c r="J145" s="619"/>
      <c r="K145" s="619"/>
      <c r="L145" s="619"/>
      <c r="M145" s="619"/>
      <c r="N145" s="619"/>
      <c r="O145" s="619"/>
      <c r="P145" s="619"/>
      <c r="Q145" s="619"/>
      <c r="R145" s="619"/>
      <c r="S145" s="619"/>
      <c r="T145" s="619"/>
      <c r="U145" s="619"/>
      <c r="V145" s="619"/>
      <c r="W145" s="619"/>
      <c r="X145" s="619"/>
    </row>
    <row r="146" spans="1:24">
      <c r="A146" s="619"/>
      <c r="B146" s="619"/>
      <c r="C146" s="619"/>
      <c r="D146" s="619"/>
      <c r="E146" s="619"/>
      <c r="F146" s="619"/>
      <c r="G146" s="619"/>
      <c r="H146" s="619"/>
      <c r="I146" s="619"/>
      <c r="J146" s="619"/>
      <c r="K146" s="619"/>
      <c r="L146" s="619"/>
      <c r="M146" s="619"/>
      <c r="N146" s="619"/>
      <c r="O146" s="619"/>
      <c r="P146" s="619"/>
      <c r="Q146" s="619"/>
      <c r="R146" s="619"/>
      <c r="S146" s="619"/>
      <c r="T146" s="619"/>
      <c r="U146" s="619"/>
      <c r="V146" s="619"/>
      <c r="W146" s="619"/>
      <c r="X146" s="619"/>
    </row>
    <row r="147" spans="1:24">
      <c r="A147" s="619"/>
      <c r="B147" s="619"/>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row>
    <row r="148" spans="1:24">
      <c r="A148" s="619"/>
      <c r="B148" s="619"/>
      <c r="C148" s="619"/>
      <c r="D148" s="619"/>
      <c r="E148" s="619"/>
      <c r="F148" s="619"/>
      <c r="G148" s="619"/>
      <c r="H148" s="619"/>
      <c r="I148" s="619"/>
      <c r="J148" s="619"/>
      <c r="K148" s="619"/>
      <c r="L148" s="619"/>
      <c r="M148" s="619"/>
      <c r="N148" s="619"/>
      <c r="O148" s="619"/>
      <c r="P148" s="619"/>
      <c r="Q148" s="619"/>
      <c r="R148" s="619"/>
      <c r="S148" s="619"/>
      <c r="T148" s="619"/>
      <c r="U148" s="619"/>
      <c r="V148" s="619"/>
      <c r="W148" s="619"/>
      <c r="X148" s="619"/>
    </row>
    <row r="149" spans="1:24">
      <c r="A149" s="619"/>
      <c r="B149" s="619"/>
      <c r="C149" s="619"/>
      <c r="D149" s="619"/>
      <c r="E149" s="619"/>
      <c r="F149" s="619"/>
      <c r="G149" s="619"/>
      <c r="H149" s="619"/>
      <c r="I149" s="619"/>
      <c r="J149" s="619"/>
      <c r="K149" s="619"/>
      <c r="L149" s="619"/>
      <c r="M149" s="619"/>
      <c r="N149" s="619"/>
      <c r="O149" s="619"/>
      <c r="P149" s="619"/>
      <c r="Q149" s="619"/>
      <c r="R149" s="619"/>
      <c r="S149" s="619"/>
      <c r="T149" s="619"/>
      <c r="U149" s="619"/>
      <c r="V149" s="619"/>
      <c r="W149" s="619"/>
      <c r="X149" s="619"/>
    </row>
    <row r="150" spans="1:24">
      <c r="A150" s="619"/>
      <c r="B150" s="619"/>
      <c r="C150" s="619"/>
      <c r="D150" s="619"/>
      <c r="E150" s="619"/>
      <c r="F150" s="619"/>
      <c r="G150" s="619"/>
      <c r="H150" s="619"/>
      <c r="I150" s="619"/>
      <c r="J150" s="619"/>
      <c r="K150" s="619"/>
      <c r="L150" s="619"/>
      <c r="M150" s="619"/>
      <c r="N150" s="619"/>
      <c r="O150" s="619"/>
      <c r="P150" s="619"/>
      <c r="Q150" s="619"/>
      <c r="R150" s="619"/>
      <c r="S150" s="619"/>
      <c r="T150" s="619"/>
      <c r="U150" s="619"/>
      <c r="V150" s="619"/>
      <c r="W150" s="619"/>
      <c r="X150" s="619"/>
    </row>
    <row r="151" spans="1:24">
      <c r="A151" s="619"/>
      <c r="B151" s="619"/>
      <c r="C151" s="619"/>
      <c r="D151" s="619"/>
      <c r="E151" s="619"/>
      <c r="F151" s="619"/>
      <c r="G151" s="619"/>
      <c r="H151" s="619"/>
      <c r="I151" s="619"/>
      <c r="J151" s="619"/>
      <c r="K151" s="619"/>
      <c r="L151" s="619"/>
      <c r="M151" s="619"/>
      <c r="N151" s="619"/>
      <c r="O151" s="619"/>
      <c r="P151" s="619"/>
      <c r="Q151" s="619"/>
      <c r="R151" s="619"/>
      <c r="S151" s="619"/>
      <c r="T151" s="619"/>
      <c r="U151" s="619"/>
      <c r="V151" s="619"/>
      <c r="W151" s="619"/>
      <c r="X151" s="619"/>
    </row>
    <row r="152" spans="1:24">
      <c r="A152" s="619"/>
      <c r="B152" s="619"/>
      <c r="C152" s="619"/>
      <c r="D152" s="619"/>
      <c r="E152" s="619"/>
      <c r="F152" s="619"/>
      <c r="G152" s="619"/>
      <c r="H152" s="619"/>
      <c r="I152" s="619"/>
      <c r="J152" s="619"/>
      <c r="K152" s="619"/>
      <c r="L152" s="619"/>
      <c r="M152" s="619"/>
      <c r="N152" s="619"/>
      <c r="O152" s="619"/>
      <c r="P152" s="619"/>
      <c r="Q152" s="619"/>
      <c r="R152" s="619"/>
      <c r="S152" s="619"/>
      <c r="T152" s="619"/>
      <c r="U152" s="619"/>
      <c r="V152" s="619"/>
      <c r="W152" s="619"/>
      <c r="X152" s="619"/>
    </row>
    <row r="153" spans="1:24">
      <c r="A153" s="619"/>
      <c r="B153" s="619"/>
      <c r="C153" s="619"/>
      <c r="D153" s="619"/>
      <c r="E153" s="619"/>
      <c r="F153" s="619"/>
      <c r="G153" s="619"/>
      <c r="H153" s="619"/>
      <c r="I153" s="619"/>
      <c r="J153" s="619"/>
      <c r="K153" s="619"/>
      <c r="L153" s="619"/>
      <c r="M153" s="619"/>
      <c r="N153" s="619"/>
      <c r="O153" s="619"/>
      <c r="P153" s="619"/>
      <c r="Q153" s="619"/>
      <c r="R153" s="619"/>
      <c r="S153" s="619"/>
      <c r="T153" s="619"/>
      <c r="U153" s="619"/>
      <c r="V153" s="619"/>
      <c r="W153" s="619"/>
      <c r="X153" s="619"/>
    </row>
    <row r="154" spans="1:24">
      <c r="A154" s="619"/>
      <c r="B154" s="619"/>
      <c r="C154" s="619"/>
      <c r="D154" s="619"/>
      <c r="E154" s="619"/>
      <c r="F154" s="619"/>
      <c r="G154" s="619"/>
      <c r="H154" s="619"/>
      <c r="I154" s="619"/>
      <c r="J154" s="619"/>
      <c r="K154" s="619"/>
      <c r="L154" s="619"/>
      <c r="M154" s="619"/>
      <c r="N154" s="619"/>
      <c r="O154" s="619"/>
      <c r="P154" s="619"/>
      <c r="Q154" s="619"/>
      <c r="R154" s="619"/>
      <c r="S154" s="619"/>
      <c r="T154" s="619"/>
      <c r="U154" s="619"/>
      <c r="V154" s="619"/>
      <c r="W154" s="619"/>
      <c r="X154" s="619"/>
    </row>
    <row r="155" spans="1:24">
      <c r="A155" s="619"/>
      <c r="B155" s="619"/>
      <c r="C155" s="619"/>
      <c r="D155" s="619"/>
      <c r="E155" s="619"/>
      <c r="F155" s="619"/>
      <c r="G155" s="619"/>
      <c r="H155" s="619"/>
      <c r="I155" s="619"/>
      <c r="J155" s="619"/>
      <c r="K155" s="619"/>
      <c r="L155" s="619"/>
      <c r="M155" s="619"/>
      <c r="N155" s="619"/>
      <c r="O155" s="619"/>
      <c r="P155" s="619"/>
      <c r="Q155" s="619"/>
      <c r="R155" s="619"/>
      <c r="S155" s="619"/>
      <c r="T155" s="619"/>
      <c r="U155" s="619"/>
      <c r="V155" s="619"/>
      <c r="W155" s="619"/>
      <c r="X155" s="619"/>
    </row>
    <row r="156" spans="1:24">
      <c r="A156" s="619"/>
      <c r="B156" s="619"/>
      <c r="C156" s="619"/>
      <c r="D156" s="619"/>
      <c r="E156" s="619"/>
      <c r="F156" s="619"/>
      <c r="G156" s="619"/>
      <c r="H156" s="619"/>
      <c r="I156" s="619"/>
      <c r="J156" s="619"/>
      <c r="K156" s="619"/>
      <c r="L156" s="619"/>
      <c r="M156" s="619"/>
      <c r="N156" s="619"/>
      <c r="O156" s="619"/>
      <c r="P156" s="619"/>
      <c r="Q156" s="619"/>
      <c r="R156" s="619"/>
      <c r="S156" s="619"/>
      <c r="T156" s="619"/>
      <c r="U156" s="619"/>
      <c r="V156" s="619"/>
      <c r="W156" s="619"/>
      <c r="X156" s="619"/>
    </row>
    <row r="157" spans="1:24">
      <c r="A157" s="619"/>
      <c r="B157" s="619"/>
      <c r="C157" s="619"/>
      <c r="D157" s="619"/>
      <c r="E157" s="619"/>
      <c r="F157" s="619"/>
      <c r="G157" s="619"/>
      <c r="H157" s="619"/>
      <c r="I157" s="619"/>
      <c r="J157" s="619"/>
      <c r="K157" s="619"/>
      <c r="L157" s="619"/>
      <c r="M157" s="619"/>
      <c r="N157" s="619"/>
      <c r="O157" s="619"/>
      <c r="P157" s="619"/>
      <c r="Q157" s="619"/>
      <c r="R157" s="619"/>
      <c r="S157" s="619"/>
      <c r="T157" s="619"/>
      <c r="U157" s="619"/>
      <c r="V157" s="619"/>
      <c r="W157" s="619"/>
      <c r="X157" s="619"/>
    </row>
    <row r="158" spans="1:24">
      <c r="A158" s="619"/>
      <c r="B158" s="619"/>
      <c r="C158" s="619"/>
      <c r="D158" s="619"/>
      <c r="E158" s="619"/>
      <c r="F158" s="619"/>
      <c r="G158" s="619"/>
      <c r="H158" s="619"/>
      <c r="I158" s="619"/>
      <c r="J158" s="619"/>
      <c r="K158" s="619"/>
      <c r="L158" s="619"/>
      <c r="M158" s="619"/>
      <c r="N158" s="619"/>
      <c r="O158" s="619"/>
      <c r="P158" s="619"/>
      <c r="Q158" s="619"/>
      <c r="R158" s="619"/>
      <c r="S158" s="619"/>
      <c r="T158" s="619"/>
      <c r="U158" s="619"/>
      <c r="V158" s="619"/>
      <c r="W158" s="619"/>
      <c r="X158" s="619"/>
    </row>
    <row r="159" spans="1:24">
      <c r="A159" s="619"/>
      <c r="B159" s="619"/>
      <c r="C159" s="619"/>
      <c r="D159" s="619"/>
      <c r="E159" s="619"/>
      <c r="F159" s="619"/>
      <c r="G159" s="619"/>
      <c r="H159" s="619"/>
      <c r="I159" s="619"/>
      <c r="J159" s="619"/>
      <c r="K159" s="619"/>
      <c r="L159" s="619"/>
      <c r="M159" s="619"/>
      <c r="N159" s="619"/>
      <c r="O159" s="619"/>
      <c r="P159" s="619"/>
      <c r="Q159" s="619"/>
      <c r="R159" s="619"/>
      <c r="S159" s="619"/>
      <c r="T159" s="619"/>
      <c r="U159" s="619"/>
      <c r="V159" s="619"/>
      <c r="W159" s="619"/>
      <c r="X159" s="619"/>
    </row>
    <row r="160" spans="1:24">
      <c r="A160" s="619"/>
      <c r="B160" s="619"/>
      <c r="C160" s="619"/>
      <c r="D160" s="619"/>
      <c r="E160" s="619"/>
      <c r="F160" s="619"/>
      <c r="G160" s="619"/>
      <c r="H160" s="619"/>
      <c r="I160" s="619"/>
      <c r="J160" s="619"/>
      <c r="K160" s="619"/>
      <c r="L160" s="619"/>
      <c r="M160" s="619"/>
      <c r="N160" s="619"/>
      <c r="O160" s="619"/>
      <c r="P160" s="619"/>
      <c r="Q160" s="619"/>
      <c r="R160" s="619"/>
      <c r="S160" s="619"/>
      <c r="T160" s="619"/>
      <c r="U160" s="619"/>
      <c r="V160" s="619"/>
      <c r="W160" s="619"/>
      <c r="X160" s="619"/>
    </row>
    <row r="161" spans="1:24">
      <c r="A161" s="619"/>
      <c r="B161" s="619"/>
      <c r="C161" s="619"/>
      <c r="D161" s="619"/>
      <c r="E161" s="619"/>
      <c r="F161" s="619"/>
      <c r="G161" s="619"/>
      <c r="H161" s="619"/>
      <c r="I161" s="619"/>
      <c r="J161" s="619"/>
      <c r="K161" s="619"/>
      <c r="L161" s="619"/>
      <c r="M161" s="619"/>
      <c r="N161" s="619"/>
      <c r="O161" s="619"/>
      <c r="P161" s="619"/>
      <c r="Q161" s="619"/>
      <c r="R161" s="619"/>
      <c r="S161" s="619"/>
      <c r="T161" s="619"/>
      <c r="U161" s="619"/>
      <c r="V161" s="619"/>
      <c r="W161" s="619"/>
      <c r="X161" s="619"/>
    </row>
    <row r="162" spans="1:24">
      <c r="A162" s="619"/>
      <c r="B162" s="619"/>
      <c r="C162" s="619"/>
      <c r="D162" s="619"/>
      <c r="E162" s="619"/>
      <c r="F162" s="619"/>
      <c r="G162" s="619"/>
      <c r="H162" s="619"/>
      <c r="I162" s="619"/>
      <c r="J162" s="619"/>
      <c r="K162" s="619"/>
      <c r="L162" s="619"/>
      <c r="M162" s="619"/>
      <c r="N162" s="619"/>
      <c r="O162" s="619"/>
      <c r="P162" s="619"/>
      <c r="Q162" s="619"/>
      <c r="R162" s="619"/>
      <c r="S162" s="619"/>
      <c r="T162" s="619"/>
      <c r="U162" s="619"/>
      <c r="V162" s="619"/>
      <c r="W162" s="619"/>
      <c r="X162" s="619"/>
    </row>
    <row r="163" spans="1:24">
      <c r="A163" s="619"/>
      <c r="B163" s="619"/>
      <c r="C163" s="619"/>
      <c r="D163" s="619"/>
      <c r="E163" s="619"/>
      <c r="F163" s="619"/>
      <c r="G163" s="619"/>
      <c r="H163" s="619"/>
      <c r="I163" s="619"/>
      <c r="J163" s="619"/>
      <c r="K163" s="619"/>
      <c r="L163" s="619"/>
      <c r="M163" s="619"/>
      <c r="N163" s="619"/>
      <c r="O163" s="619"/>
      <c r="P163" s="619"/>
      <c r="Q163" s="619"/>
      <c r="R163" s="619"/>
      <c r="S163" s="619"/>
      <c r="T163" s="619"/>
      <c r="U163" s="619"/>
      <c r="V163" s="619"/>
      <c r="W163" s="619"/>
      <c r="X163" s="619"/>
    </row>
    <row r="164" spans="1:24">
      <c r="A164" s="619"/>
      <c r="B164" s="619"/>
      <c r="C164" s="619"/>
      <c r="D164" s="619"/>
      <c r="E164" s="619"/>
      <c r="F164" s="619"/>
      <c r="G164" s="619"/>
      <c r="H164" s="619"/>
      <c r="I164" s="619"/>
      <c r="J164" s="619"/>
      <c r="K164" s="619"/>
      <c r="L164" s="619"/>
      <c r="M164" s="619"/>
      <c r="N164" s="619"/>
      <c r="O164" s="619"/>
      <c r="P164" s="619"/>
      <c r="Q164" s="619"/>
      <c r="R164" s="619"/>
      <c r="S164" s="619"/>
      <c r="T164" s="619"/>
      <c r="U164" s="619"/>
      <c r="V164" s="619"/>
      <c r="W164" s="619"/>
      <c r="X164" s="619"/>
    </row>
    <row r="165" spans="1:24">
      <c r="A165" s="619"/>
      <c r="B165" s="619"/>
      <c r="C165" s="619"/>
      <c r="D165" s="619"/>
      <c r="E165" s="619"/>
      <c r="F165" s="619"/>
      <c r="G165" s="619"/>
      <c r="H165" s="619"/>
      <c r="I165" s="619"/>
      <c r="J165" s="619"/>
      <c r="K165" s="619"/>
      <c r="L165" s="619"/>
      <c r="M165" s="619"/>
      <c r="N165" s="619"/>
      <c r="O165" s="619"/>
      <c r="P165" s="619"/>
      <c r="Q165" s="619"/>
      <c r="R165" s="619"/>
      <c r="S165" s="619"/>
      <c r="T165" s="619"/>
      <c r="U165" s="619"/>
      <c r="V165" s="619"/>
      <c r="W165" s="619"/>
      <c r="X165" s="619"/>
    </row>
    <row r="166" spans="1:24">
      <c r="A166" s="619"/>
      <c r="B166" s="619"/>
      <c r="C166" s="619"/>
      <c r="D166" s="619"/>
      <c r="E166" s="619"/>
      <c r="F166" s="619"/>
      <c r="G166" s="619"/>
      <c r="H166" s="619"/>
      <c r="I166" s="619"/>
      <c r="J166" s="619"/>
      <c r="K166" s="619"/>
      <c r="L166" s="619"/>
      <c r="M166" s="619"/>
      <c r="N166" s="619"/>
      <c r="O166" s="619"/>
      <c r="P166" s="619"/>
      <c r="Q166" s="619"/>
      <c r="R166" s="619"/>
      <c r="S166" s="619"/>
      <c r="T166" s="619"/>
      <c r="U166" s="619"/>
      <c r="V166" s="619"/>
      <c r="W166" s="619"/>
      <c r="X166" s="619"/>
    </row>
    <row r="167" spans="1:24">
      <c r="A167" s="619"/>
      <c r="B167" s="619"/>
      <c r="C167" s="619"/>
      <c r="D167" s="619"/>
      <c r="E167" s="619"/>
      <c r="F167" s="619"/>
      <c r="G167" s="619"/>
      <c r="H167" s="619"/>
      <c r="I167" s="619"/>
      <c r="J167" s="619"/>
      <c r="K167" s="619"/>
      <c r="L167" s="619"/>
      <c r="M167" s="619"/>
      <c r="N167" s="619"/>
      <c r="O167" s="619"/>
      <c r="P167" s="619"/>
      <c r="Q167" s="619"/>
      <c r="R167" s="619"/>
      <c r="S167" s="619"/>
      <c r="T167" s="619"/>
      <c r="U167" s="619"/>
      <c r="V167" s="619"/>
      <c r="W167" s="619"/>
      <c r="X167" s="619"/>
    </row>
    <row r="168" spans="1:24">
      <c r="A168" s="619"/>
      <c r="B168" s="619"/>
      <c r="C168" s="619"/>
      <c r="D168" s="619"/>
      <c r="E168" s="619"/>
      <c r="F168" s="619"/>
      <c r="G168" s="619"/>
      <c r="H168" s="619"/>
      <c r="I168" s="619"/>
      <c r="J168" s="619"/>
      <c r="K168" s="619"/>
      <c r="L168" s="619"/>
      <c r="M168" s="619"/>
      <c r="N168" s="619"/>
      <c r="O168" s="619"/>
      <c r="P168" s="619"/>
      <c r="Q168" s="619"/>
      <c r="R168" s="619"/>
      <c r="S168" s="619"/>
      <c r="T168" s="619"/>
      <c r="U168" s="619"/>
      <c r="V168" s="619"/>
      <c r="W168" s="619"/>
      <c r="X168" s="619"/>
    </row>
    <row r="169" spans="1:24">
      <c r="A169" s="619"/>
      <c r="B169" s="619"/>
      <c r="C169" s="619"/>
      <c r="D169" s="619"/>
      <c r="E169" s="619"/>
      <c r="F169" s="619"/>
      <c r="G169" s="619"/>
      <c r="H169" s="619"/>
      <c r="I169" s="619"/>
      <c r="J169" s="619"/>
      <c r="K169" s="619"/>
      <c r="L169" s="619"/>
      <c r="M169" s="619"/>
      <c r="N169" s="619"/>
      <c r="O169" s="619"/>
      <c r="P169" s="619"/>
      <c r="Q169" s="619"/>
      <c r="R169" s="619"/>
      <c r="S169" s="619"/>
      <c r="T169" s="619"/>
      <c r="U169" s="619"/>
      <c r="V169" s="619"/>
      <c r="W169" s="619"/>
      <c r="X169" s="619"/>
    </row>
    <row r="170" spans="1:24">
      <c r="A170" s="619"/>
      <c r="B170" s="619"/>
      <c r="C170" s="619"/>
      <c r="D170" s="619"/>
      <c r="E170" s="619"/>
      <c r="F170" s="619"/>
      <c r="G170" s="619"/>
      <c r="H170" s="619"/>
      <c r="I170" s="619"/>
      <c r="J170" s="619"/>
      <c r="K170" s="619"/>
      <c r="L170" s="619"/>
      <c r="M170" s="619"/>
      <c r="N170" s="619"/>
      <c r="O170" s="619"/>
      <c r="P170" s="619"/>
      <c r="Q170" s="619"/>
      <c r="R170" s="619"/>
      <c r="S170" s="619"/>
      <c r="T170" s="619"/>
      <c r="U170" s="619"/>
      <c r="V170" s="619"/>
      <c r="W170" s="619"/>
      <c r="X170" s="619"/>
    </row>
    <row r="171" spans="1:24">
      <c r="A171" s="619"/>
      <c r="B171" s="619"/>
      <c r="C171" s="619"/>
      <c r="D171" s="619"/>
      <c r="E171" s="619"/>
      <c r="F171" s="619"/>
      <c r="G171" s="619"/>
      <c r="H171" s="619"/>
      <c r="I171" s="619"/>
      <c r="J171" s="619"/>
      <c r="K171" s="619"/>
      <c r="L171" s="619"/>
      <c r="M171" s="619"/>
      <c r="N171" s="619"/>
      <c r="O171" s="619"/>
      <c r="P171" s="619"/>
      <c r="Q171" s="619"/>
      <c r="R171" s="619"/>
      <c r="S171" s="619"/>
      <c r="T171" s="619"/>
      <c r="U171" s="619"/>
      <c r="V171" s="619"/>
      <c r="W171" s="619"/>
      <c r="X171" s="619"/>
    </row>
    <row r="172" spans="1:24">
      <c r="A172" s="619"/>
      <c r="B172" s="619"/>
      <c r="C172" s="619"/>
      <c r="D172" s="619"/>
      <c r="E172" s="619"/>
      <c r="F172" s="619"/>
      <c r="G172" s="619"/>
      <c r="H172" s="619"/>
      <c r="I172" s="619"/>
      <c r="J172" s="619"/>
      <c r="K172" s="619"/>
      <c r="L172" s="619"/>
      <c r="M172" s="619"/>
      <c r="N172" s="619"/>
      <c r="O172" s="619"/>
      <c r="P172" s="619"/>
      <c r="Q172" s="619"/>
      <c r="R172" s="619"/>
      <c r="S172" s="619"/>
      <c r="T172" s="619"/>
      <c r="U172" s="619"/>
      <c r="V172" s="619"/>
      <c r="W172" s="619"/>
      <c r="X172" s="619"/>
    </row>
    <row r="173" spans="1:24">
      <c r="A173" s="619"/>
      <c r="B173" s="619"/>
      <c r="C173" s="619"/>
      <c r="D173" s="619"/>
      <c r="E173" s="619"/>
      <c r="F173" s="619"/>
      <c r="G173" s="619"/>
      <c r="H173" s="619"/>
      <c r="I173" s="619"/>
      <c r="J173" s="619"/>
      <c r="K173" s="619"/>
      <c r="L173" s="619"/>
      <c r="M173" s="619"/>
      <c r="N173" s="619"/>
      <c r="O173" s="619"/>
      <c r="P173" s="619"/>
      <c r="Q173" s="619"/>
      <c r="R173" s="619"/>
      <c r="S173" s="619"/>
      <c r="T173" s="619"/>
      <c r="U173" s="619"/>
      <c r="V173" s="619"/>
      <c r="W173" s="619"/>
      <c r="X173" s="619"/>
    </row>
    <row r="174" spans="1:24">
      <c r="A174" s="619"/>
      <c r="B174" s="619"/>
      <c r="C174" s="619"/>
      <c r="D174" s="619"/>
      <c r="E174" s="619"/>
      <c r="F174" s="619"/>
      <c r="G174" s="619"/>
      <c r="H174" s="619"/>
      <c r="I174" s="619"/>
      <c r="J174" s="619"/>
      <c r="K174" s="619"/>
      <c r="L174" s="619"/>
      <c r="M174" s="619"/>
      <c r="N174" s="619"/>
      <c r="O174" s="619"/>
      <c r="P174" s="619"/>
      <c r="Q174" s="619"/>
      <c r="R174" s="619"/>
      <c r="S174" s="619"/>
      <c r="T174" s="619"/>
      <c r="U174" s="619"/>
      <c r="V174" s="619"/>
      <c r="W174" s="619"/>
      <c r="X174" s="619"/>
    </row>
    <row r="175" spans="1:24">
      <c r="A175" s="619"/>
      <c r="B175" s="619"/>
      <c r="C175" s="619"/>
      <c r="D175" s="619"/>
      <c r="E175" s="619"/>
      <c r="F175" s="619"/>
      <c r="G175" s="619"/>
      <c r="H175" s="619"/>
      <c r="I175" s="619"/>
      <c r="J175" s="619"/>
      <c r="K175" s="619"/>
      <c r="L175" s="619"/>
      <c r="M175" s="619"/>
      <c r="N175" s="619"/>
      <c r="O175" s="619"/>
      <c r="P175" s="619"/>
      <c r="Q175" s="619"/>
      <c r="R175" s="619"/>
      <c r="S175" s="619"/>
      <c r="T175" s="619"/>
      <c r="U175" s="619"/>
      <c r="V175" s="619"/>
      <c r="W175" s="619"/>
      <c r="X175" s="619"/>
    </row>
    <row r="176" spans="1:24">
      <c r="A176" s="619"/>
      <c r="B176" s="619"/>
      <c r="C176" s="619"/>
      <c r="D176" s="619"/>
      <c r="E176" s="619"/>
      <c r="F176" s="619"/>
      <c r="G176" s="619"/>
      <c r="H176" s="619"/>
      <c r="I176" s="619"/>
      <c r="J176" s="619"/>
      <c r="K176" s="619"/>
      <c r="L176" s="619"/>
      <c r="M176" s="619"/>
      <c r="N176" s="619"/>
      <c r="O176" s="619"/>
      <c r="P176" s="619"/>
      <c r="Q176" s="619"/>
      <c r="R176" s="619"/>
      <c r="S176" s="619"/>
      <c r="T176" s="619"/>
      <c r="U176" s="619"/>
      <c r="V176" s="619"/>
      <c r="W176" s="619"/>
      <c r="X176" s="619"/>
    </row>
    <row r="177" spans="1:24">
      <c r="A177" s="619"/>
      <c r="B177" s="619"/>
      <c r="C177" s="619"/>
      <c r="D177" s="619"/>
      <c r="E177" s="619"/>
      <c r="F177" s="619"/>
      <c r="G177" s="619"/>
      <c r="H177" s="619"/>
      <c r="I177" s="619"/>
      <c r="J177" s="619"/>
      <c r="K177" s="619"/>
      <c r="L177" s="619"/>
      <c r="M177" s="619"/>
      <c r="N177" s="619"/>
      <c r="O177" s="619"/>
      <c r="P177" s="619"/>
      <c r="Q177" s="619"/>
      <c r="R177" s="619"/>
      <c r="S177" s="619"/>
      <c r="T177" s="619"/>
      <c r="U177" s="619"/>
      <c r="V177" s="619"/>
      <c r="W177" s="619"/>
      <c r="X177" s="619"/>
    </row>
    <row r="178" spans="1:24">
      <c r="A178" s="619"/>
      <c r="B178" s="619"/>
      <c r="C178" s="619"/>
      <c r="D178" s="619"/>
      <c r="E178" s="619"/>
      <c r="F178" s="619"/>
      <c r="G178" s="619"/>
      <c r="H178" s="619"/>
      <c r="I178" s="619"/>
      <c r="J178" s="619"/>
      <c r="K178" s="619"/>
      <c r="L178" s="619"/>
      <c r="M178" s="619"/>
      <c r="N178" s="619"/>
      <c r="O178" s="619"/>
      <c r="P178" s="619"/>
      <c r="Q178" s="619"/>
      <c r="R178" s="619"/>
      <c r="S178" s="619"/>
      <c r="T178" s="619"/>
      <c r="U178" s="619"/>
      <c r="V178" s="619"/>
      <c r="W178" s="619"/>
      <c r="X178" s="619"/>
    </row>
    <row r="179" spans="1:24">
      <c r="A179" s="619"/>
      <c r="B179" s="619"/>
      <c r="C179" s="619"/>
      <c r="D179" s="619"/>
      <c r="E179" s="619"/>
      <c r="F179" s="619"/>
      <c r="G179" s="619"/>
      <c r="H179" s="619"/>
      <c r="I179" s="619"/>
      <c r="J179" s="619"/>
      <c r="K179" s="619"/>
      <c r="L179" s="619"/>
      <c r="M179" s="619"/>
      <c r="N179" s="619"/>
      <c r="O179" s="619"/>
      <c r="P179" s="619"/>
      <c r="Q179" s="619"/>
      <c r="R179" s="619"/>
      <c r="S179" s="619"/>
      <c r="T179" s="619"/>
      <c r="U179" s="619"/>
      <c r="V179" s="619"/>
      <c r="W179" s="619"/>
      <c r="X179" s="619"/>
    </row>
    <row r="180" spans="1:24">
      <c r="A180" s="619"/>
      <c r="B180" s="619"/>
      <c r="C180" s="619"/>
      <c r="D180" s="619"/>
      <c r="E180" s="619"/>
      <c r="F180" s="619"/>
      <c r="G180" s="619"/>
      <c r="H180" s="619"/>
      <c r="I180" s="619"/>
      <c r="J180" s="619"/>
      <c r="K180" s="619"/>
      <c r="L180" s="619"/>
      <c r="M180" s="619"/>
      <c r="N180" s="619"/>
      <c r="O180" s="619"/>
      <c r="P180" s="619"/>
      <c r="Q180" s="619"/>
      <c r="R180" s="619"/>
      <c r="S180" s="619"/>
      <c r="T180" s="619"/>
      <c r="U180" s="619"/>
      <c r="V180" s="619"/>
      <c r="W180" s="619"/>
      <c r="X180" s="619"/>
    </row>
    <row r="181" spans="1:24">
      <c r="A181" s="619"/>
      <c r="B181" s="619"/>
      <c r="C181" s="619"/>
      <c r="D181" s="619"/>
      <c r="E181" s="619"/>
      <c r="F181" s="619"/>
      <c r="G181" s="619"/>
      <c r="H181" s="619"/>
      <c r="I181" s="619"/>
      <c r="J181" s="619"/>
      <c r="K181" s="619"/>
      <c r="L181" s="619"/>
      <c r="M181" s="619"/>
      <c r="N181" s="619"/>
      <c r="O181" s="619"/>
      <c r="P181" s="619"/>
      <c r="Q181" s="619"/>
      <c r="R181" s="619"/>
      <c r="S181" s="619"/>
      <c r="T181" s="619"/>
      <c r="U181" s="619"/>
      <c r="V181" s="619"/>
      <c r="W181" s="619"/>
      <c r="X181" s="619"/>
    </row>
    <row r="182" spans="1:24">
      <c r="A182" s="619"/>
      <c r="B182" s="619"/>
      <c r="C182" s="619"/>
      <c r="D182" s="619"/>
      <c r="E182" s="619"/>
      <c r="F182" s="619"/>
      <c r="G182" s="619"/>
      <c r="H182" s="619"/>
      <c r="I182" s="619"/>
      <c r="J182" s="619"/>
      <c r="K182" s="619"/>
      <c r="L182" s="619"/>
      <c r="M182" s="619"/>
      <c r="N182" s="619"/>
      <c r="O182" s="619"/>
      <c r="P182" s="619"/>
      <c r="Q182" s="619"/>
      <c r="R182" s="619"/>
      <c r="S182" s="619"/>
      <c r="T182" s="619"/>
      <c r="U182" s="619"/>
      <c r="V182" s="619"/>
      <c r="W182" s="619"/>
      <c r="X182" s="619"/>
    </row>
    <row r="183" spans="1:24">
      <c r="A183" s="619"/>
      <c r="B183" s="619"/>
      <c r="C183" s="619"/>
      <c r="D183" s="619"/>
      <c r="E183" s="619"/>
      <c r="F183" s="619"/>
      <c r="G183" s="619"/>
      <c r="H183" s="619"/>
      <c r="I183" s="619"/>
      <c r="J183" s="619"/>
      <c r="K183" s="619"/>
      <c r="L183" s="619"/>
      <c r="M183" s="619"/>
      <c r="N183" s="619"/>
      <c r="O183" s="619"/>
      <c r="P183" s="619"/>
      <c r="Q183" s="619"/>
      <c r="R183" s="619"/>
      <c r="S183" s="619"/>
      <c r="T183" s="619"/>
      <c r="U183" s="619"/>
      <c r="V183" s="619"/>
      <c r="W183" s="619"/>
      <c r="X183" s="619"/>
    </row>
    <row r="184" spans="1:24">
      <c r="A184" s="619"/>
      <c r="B184" s="619"/>
      <c r="C184" s="619"/>
      <c r="D184" s="619"/>
      <c r="E184" s="619"/>
      <c r="F184" s="619"/>
      <c r="G184" s="619"/>
      <c r="H184" s="619"/>
      <c r="I184" s="619"/>
      <c r="J184" s="619"/>
      <c r="K184" s="619"/>
      <c r="L184" s="619"/>
      <c r="M184" s="619"/>
      <c r="N184" s="619"/>
      <c r="O184" s="619"/>
      <c r="P184" s="619"/>
      <c r="Q184" s="619"/>
      <c r="R184" s="619"/>
      <c r="S184" s="619"/>
      <c r="T184" s="619"/>
      <c r="U184" s="619"/>
      <c r="V184" s="619"/>
      <c r="W184" s="619"/>
      <c r="X184" s="619"/>
    </row>
    <row r="185" spans="1:24">
      <c r="A185" s="619"/>
      <c r="B185" s="619"/>
      <c r="C185" s="619"/>
      <c r="D185" s="619"/>
      <c r="E185" s="619"/>
      <c r="F185" s="619"/>
      <c r="G185" s="619"/>
      <c r="H185" s="619"/>
      <c r="I185" s="619"/>
      <c r="J185" s="619"/>
      <c r="K185" s="619"/>
      <c r="L185" s="619"/>
      <c r="M185" s="619"/>
      <c r="N185" s="619"/>
      <c r="O185" s="619"/>
      <c r="P185" s="619"/>
      <c r="Q185" s="619"/>
      <c r="R185" s="619"/>
      <c r="S185" s="619"/>
      <c r="T185" s="619"/>
      <c r="U185" s="619"/>
      <c r="V185" s="619"/>
      <c r="W185" s="619"/>
      <c r="X185" s="619"/>
    </row>
    <row r="186" spans="1:24">
      <c r="A186" s="619"/>
      <c r="B186" s="619"/>
      <c r="C186" s="619"/>
      <c r="D186" s="619"/>
      <c r="E186" s="619"/>
      <c r="F186" s="619"/>
      <c r="G186" s="619"/>
      <c r="H186" s="619"/>
      <c r="I186" s="619"/>
      <c r="J186" s="619"/>
      <c r="K186" s="619"/>
      <c r="L186" s="619"/>
      <c r="M186" s="619"/>
      <c r="N186" s="619"/>
      <c r="O186" s="619"/>
      <c r="P186" s="619"/>
      <c r="Q186" s="619"/>
      <c r="R186" s="619"/>
      <c r="S186" s="619"/>
      <c r="T186" s="619"/>
      <c r="U186" s="619"/>
      <c r="V186" s="619"/>
      <c r="W186" s="619"/>
      <c r="X186" s="619"/>
    </row>
    <row r="187" spans="1:24">
      <c r="A187" s="619"/>
      <c r="B187" s="619"/>
      <c r="C187" s="619"/>
      <c r="D187" s="619"/>
      <c r="E187" s="619"/>
      <c r="F187" s="619"/>
      <c r="G187" s="619"/>
      <c r="H187" s="619"/>
      <c r="I187" s="619"/>
      <c r="J187" s="619"/>
      <c r="K187" s="619"/>
      <c r="L187" s="619"/>
      <c r="M187" s="619"/>
      <c r="N187" s="619"/>
      <c r="O187" s="619"/>
      <c r="P187" s="619"/>
      <c r="Q187" s="619"/>
      <c r="R187" s="619"/>
      <c r="S187" s="619"/>
      <c r="T187" s="619"/>
      <c r="U187" s="619"/>
      <c r="V187" s="619"/>
      <c r="W187" s="619"/>
      <c r="X187" s="619"/>
    </row>
    <row r="188" spans="1:24">
      <c r="A188" s="619"/>
      <c r="B188" s="619"/>
      <c r="C188" s="619"/>
      <c r="D188" s="619"/>
      <c r="E188" s="619"/>
      <c r="F188" s="619"/>
      <c r="G188" s="619"/>
      <c r="H188" s="619"/>
      <c r="I188" s="619"/>
      <c r="J188" s="619"/>
      <c r="K188" s="619"/>
      <c r="L188" s="619"/>
      <c r="M188" s="619"/>
      <c r="N188" s="619"/>
      <c r="O188" s="619"/>
      <c r="P188" s="619"/>
      <c r="Q188" s="619"/>
      <c r="R188" s="619"/>
      <c r="S188" s="619"/>
      <c r="T188" s="619"/>
      <c r="U188" s="619"/>
      <c r="V188" s="619"/>
      <c r="W188" s="619"/>
      <c r="X188" s="619"/>
    </row>
    <row r="189" spans="1:24">
      <c r="A189" s="619"/>
      <c r="B189" s="619"/>
      <c r="C189" s="619"/>
      <c r="D189" s="619"/>
      <c r="E189" s="619"/>
      <c r="F189" s="619"/>
      <c r="G189" s="619"/>
      <c r="H189" s="619"/>
      <c r="I189" s="619"/>
      <c r="J189" s="619"/>
      <c r="K189" s="619"/>
      <c r="L189" s="619"/>
      <c r="M189" s="619"/>
      <c r="N189" s="619"/>
      <c r="O189" s="619"/>
      <c r="P189" s="619"/>
      <c r="Q189" s="619"/>
      <c r="R189" s="619"/>
      <c r="S189" s="619"/>
      <c r="T189" s="619"/>
      <c r="U189" s="619"/>
      <c r="V189" s="619"/>
      <c r="W189" s="619"/>
      <c r="X189" s="619"/>
    </row>
    <row r="190" spans="1:24">
      <c r="A190" s="619"/>
      <c r="B190" s="619"/>
      <c r="C190" s="619"/>
      <c r="D190" s="619"/>
      <c r="E190" s="619"/>
      <c r="F190" s="619"/>
      <c r="G190" s="619"/>
      <c r="H190" s="619"/>
      <c r="I190" s="619"/>
      <c r="J190" s="619"/>
      <c r="K190" s="619"/>
      <c r="L190" s="619"/>
      <c r="M190" s="619"/>
      <c r="N190" s="619"/>
      <c r="O190" s="619"/>
      <c r="P190" s="619"/>
      <c r="Q190" s="619"/>
      <c r="R190" s="619"/>
      <c r="S190" s="619"/>
      <c r="T190" s="619"/>
      <c r="U190" s="619"/>
      <c r="V190" s="619"/>
      <c r="W190" s="619"/>
      <c r="X190" s="619"/>
    </row>
    <row r="191" spans="1:24">
      <c r="A191" s="619"/>
      <c r="B191" s="619"/>
      <c r="C191" s="619"/>
      <c r="D191" s="619"/>
      <c r="E191" s="619"/>
      <c r="F191" s="619"/>
      <c r="G191" s="619"/>
      <c r="H191" s="619"/>
      <c r="I191" s="619"/>
      <c r="J191" s="619"/>
      <c r="K191" s="619"/>
      <c r="L191" s="619"/>
      <c r="M191" s="619"/>
      <c r="N191" s="619"/>
      <c r="O191" s="619"/>
      <c r="P191" s="619"/>
      <c r="Q191" s="619"/>
      <c r="R191" s="619"/>
      <c r="S191" s="619"/>
      <c r="T191" s="619"/>
      <c r="U191" s="619"/>
      <c r="V191" s="619"/>
      <c r="W191" s="619"/>
      <c r="X191" s="619"/>
    </row>
    <row r="192" spans="1:24">
      <c r="A192" s="619"/>
      <c r="B192" s="619"/>
      <c r="C192" s="619"/>
      <c r="D192" s="619"/>
      <c r="E192" s="619"/>
      <c r="F192" s="619"/>
      <c r="G192" s="619"/>
      <c r="H192" s="619"/>
      <c r="I192" s="619"/>
      <c r="J192" s="619"/>
      <c r="K192" s="619"/>
      <c r="L192" s="619"/>
      <c r="M192" s="619"/>
      <c r="N192" s="619"/>
      <c r="O192" s="619"/>
      <c r="P192" s="619"/>
      <c r="Q192" s="619"/>
      <c r="R192" s="619"/>
      <c r="S192" s="619"/>
      <c r="T192" s="619"/>
      <c r="U192" s="619"/>
      <c r="V192" s="619"/>
      <c r="W192" s="619"/>
      <c r="X192" s="619"/>
    </row>
    <row r="193" spans="1:24">
      <c r="A193" s="619"/>
      <c r="B193" s="619"/>
      <c r="C193" s="619"/>
      <c r="D193" s="619"/>
      <c r="E193" s="619"/>
      <c r="F193" s="619"/>
      <c r="G193" s="619"/>
      <c r="H193" s="619"/>
      <c r="I193" s="619"/>
      <c r="J193" s="619"/>
      <c r="K193" s="619"/>
      <c r="L193" s="619"/>
      <c r="M193" s="619"/>
      <c r="N193" s="619"/>
      <c r="O193" s="619"/>
      <c r="P193" s="619"/>
      <c r="Q193" s="619"/>
      <c r="R193" s="619"/>
      <c r="S193" s="619"/>
      <c r="T193" s="619"/>
      <c r="U193" s="619"/>
      <c r="V193" s="619"/>
      <c r="W193" s="619"/>
      <c r="X193" s="619"/>
    </row>
    <row r="194" spans="1:24">
      <c r="A194" s="619"/>
      <c r="B194" s="619"/>
      <c r="C194" s="619"/>
      <c r="D194" s="619"/>
      <c r="E194" s="619"/>
      <c r="F194" s="619"/>
      <c r="G194" s="619"/>
      <c r="H194" s="619"/>
      <c r="I194" s="619"/>
      <c r="J194" s="619"/>
      <c r="K194" s="619"/>
      <c r="L194" s="619"/>
      <c r="M194" s="619"/>
      <c r="N194" s="619"/>
      <c r="O194" s="619"/>
      <c r="P194" s="619"/>
      <c r="Q194" s="619"/>
      <c r="R194" s="619"/>
      <c r="S194" s="619"/>
      <c r="T194" s="619"/>
      <c r="U194" s="619"/>
      <c r="V194" s="619"/>
      <c r="W194" s="619"/>
      <c r="X194" s="619"/>
    </row>
    <row r="195" spans="1:24">
      <c r="A195" s="619"/>
      <c r="B195" s="619"/>
      <c r="C195" s="619"/>
      <c r="D195" s="619"/>
      <c r="E195" s="619"/>
      <c r="F195" s="619"/>
      <c r="G195" s="619"/>
      <c r="H195" s="619"/>
      <c r="I195" s="619"/>
      <c r="J195" s="619"/>
      <c r="K195" s="619"/>
      <c r="L195" s="619"/>
      <c r="M195" s="619"/>
      <c r="N195" s="619"/>
      <c r="O195" s="619"/>
      <c r="P195" s="619"/>
      <c r="Q195" s="619"/>
      <c r="R195" s="619"/>
      <c r="S195" s="619"/>
      <c r="T195" s="619"/>
      <c r="U195" s="619"/>
      <c r="V195" s="619"/>
      <c r="W195" s="619"/>
      <c r="X195" s="619"/>
    </row>
    <row r="196" spans="1:24">
      <c r="A196" s="619"/>
      <c r="B196" s="619"/>
      <c r="C196" s="619"/>
      <c r="D196" s="619"/>
      <c r="E196" s="619"/>
      <c r="F196" s="619"/>
      <c r="G196" s="619"/>
      <c r="H196" s="619"/>
      <c r="I196" s="619"/>
      <c r="J196" s="619"/>
      <c r="K196" s="619"/>
      <c r="L196" s="619"/>
      <c r="M196" s="619"/>
      <c r="N196" s="619"/>
      <c r="O196" s="619"/>
      <c r="P196" s="619"/>
      <c r="Q196" s="619"/>
      <c r="R196" s="619"/>
      <c r="S196" s="619"/>
      <c r="T196" s="619"/>
      <c r="U196" s="619"/>
      <c r="V196" s="619"/>
      <c r="W196" s="619"/>
      <c r="X196" s="619"/>
    </row>
    <row r="197" spans="1:24">
      <c r="A197" s="696"/>
      <c r="B197" s="696"/>
      <c r="C197" s="619"/>
      <c r="D197" s="619"/>
      <c r="E197" s="619"/>
      <c r="F197" s="619"/>
      <c r="G197" s="619"/>
      <c r="H197" s="619"/>
      <c r="I197" s="619"/>
      <c r="J197" s="619"/>
      <c r="K197" s="619"/>
      <c r="L197" s="619"/>
      <c r="M197" s="619"/>
      <c r="N197" s="619"/>
      <c r="O197" s="619"/>
      <c r="P197" s="619"/>
      <c r="Q197" s="619"/>
      <c r="R197" s="619"/>
      <c r="S197" s="619"/>
      <c r="T197" s="619"/>
      <c r="U197" s="619"/>
      <c r="V197" s="619"/>
      <c r="W197" s="619"/>
      <c r="X197" s="619"/>
    </row>
    <row r="198" spans="1:24">
      <c r="A198" s="696"/>
      <c r="B198" s="696"/>
      <c r="C198" s="619"/>
      <c r="D198" s="619"/>
      <c r="E198" s="619"/>
      <c r="F198" s="619"/>
      <c r="G198" s="619"/>
      <c r="H198" s="619"/>
      <c r="I198" s="619"/>
      <c r="J198" s="619"/>
      <c r="K198" s="619"/>
      <c r="L198" s="619"/>
      <c r="M198" s="619"/>
      <c r="N198" s="619"/>
      <c r="O198" s="619"/>
      <c r="P198" s="619"/>
      <c r="Q198" s="619"/>
      <c r="R198" s="619"/>
      <c r="S198" s="619"/>
      <c r="T198" s="619"/>
      <c r="U198" s="619"/>
      <c r="V198" s="619"/>
      <c r="W198" s="619"/>
      <c r="X198" s="619"/>
    </row>
    <row r="199" spans="1:24">
      <c r="A199" s="696"/>
      <c r="B199" s="696"/>
      <c r="C199" s="619"/>
      <c r="D199" s="619"/>
      <c r="E199" s="619"/>
      <c r="F199" s="619"/>
      <c r="G199" s="619"/>
      <c r="H199" s="619"/>
      <c r="I199" s="619"/>
      <c r="J199" s="619"/>
      <c r="K199" s="619"/>
      <c r="L199" s="619"/>
      <c r="M199" s="619"/>
      <c r="N199" s="619"/>
      <c r="O199" s="619"/>
      <c r="P199" s="619"/>
      <c r="Q199" s="619"/>
      <c r="R199" s="619"/>
      <c r="S199" s="619"/>
      <c r="T199" s="619"/>
      <c r="U199" s="619"/>
      <c r="V199" s="619"/>
      <c r="W199" s="619"/>
      <c r="X199" s="619"/>
    </row>
    <row r="200" spans="1:24">
      <c r="A200" s="696"/>
      <c r="B200" s="696"/>
      <c r="C200" s="619"/>
      <c r="D200" s="619"/>
      <c r="E200" s="619"/>
      <c r="F200" s="619"/>
      <c r="G200" s="619"/>
      <c r="H200" s="619"/>
      <c r="I200" s="619"/>
      <c r="J200" s="619"/>
      <c r="K200" s="619"/>
      <c r="L200" s="619"/>
      <c r="M200" s="619"/>
      <c r="N200" s="619"/>
      <c r="O200" s="619"/>
      <c r="P200" s="619"/>
      <c r="Q200" s="619"/>
      <c r="R200" s="619"/>
      <c r="S200" s="619"/>
      <c r="T200" s="619"/>
      <c r="U200" s="619"/>
      <c r="V200" s="619"/>
      <c r="W200" s="619"/>
      <c r="X200" s="619"/>
    </row>
    <row r="201" spans="1:24">
      <c r="A201" s="696"/>
      <c r="B201" s="696"/>
      <c r="C201" s="619"/>
      <c r="D201" s="619"/>
      <c r="E201" s="619"/>
      <c r="F201" s="619"/>
      <c r="G201" s="619"/>
      <c r="H201" s="619"/>
      <c r="I201" s="619"/>
      <c r="J201" s="619"/>
      <c r="K201" s="619"/>
      <c r="L201" s="619"/>
      <c r="M201" s="619"/>
      <c r="N201" s="619"/>
      <c r="O201" s="619"/>
      <c r="P201" s="619"/>
      <c r="Q201" s="619"/>
      <c r="R201" s="619"/>
      <c r="S201" s="619"/>
      <c r="T201" s="619"/>
      <c r="U201" s="619"/>
      <c r="V201" s="619"/>
      <c r="W201" s="619"/>
      <c r="X201" s="619"/>
    </row>
    <row r="202" spans="1:24">
      <c r="A202" s="619"/>
      <c r="B202" s="619"/>
      <c r="C202" s="619"/>
      <c r="D202" s="619"/>
      <c r="E202" s="619"/>
      <c r="F202" s="619"/>
      <c r="G202" s="619"/>
      <c r="H202" s="619"/>
      <c r="I202" s="619"/>
      <c r="J202" s="619"/>
      <c r="K202" s="619"/>
      <c r="L202" s="619"/>
      <c r="M202" s="619"/>
      <c r="N202" s="619"/>
      <c r="O202" s="619"/>
      <c r="P202" s="619"/>
      <c r="Q202" s="619"/>
      <c r="R202" s="619"/>
      <c r="S202" s="619"/>
      <c r="T202" s="619"/>
      <c r="U202" s="619"/>
      <c r="V202" s="619"/>
      <c r="W202" s="619"/>
      <c r="X202" s="619"/>
    </row>
    <row r="203" spans="1:24">
      <c r="A203" s="619"/>
      <c r="B203" s="619"/>
      <c r="C203" s="619"/>
      <c r="D203" s="619"/>
      <c r="E203" s="619"/>
      <c r="F203" s="619"/>
      <c r="G203" s="619"/>
      <c r="H203" s="619"/>
      <c r="I203" s="619"/>
      <c r="J203" s="619"/>
      <c r="K203" s="619"/>
      <c r="L203" s="619"/>
      <c r="M203" s="619"/>
      <c r="N203" s="619"/>
      <c r="O203" s="619"/>
      <c r="P203" s="619"/>
      <c r="Q203" s="619"/>
      <c r="R203" s="619"/>
      <c r="S203" s="619"/>
      <c r="T203" s="619"/>
      <c r="U203" s="619"/>
      <c r="V203" s="619"/>
      <c r="W203" s="619"/>
      <c r="X203" s="619"/>
    </row>
    <row r="204" spans="1:24">
      <c r="A204" s="619"/>
      <c r="B204" s="619"/>
      <c r="C204" s="619"/>
      <c r="D204" s="619"/>
      <c r="E204" s="619"/>
      <c r="F204" s="619"/>
      <c r="G204" s="619"/>
      <c r="H204" s="619"/>
      <c r="I204" s="619"/>
      <c r="J204" s="619"/>
      <c r="K204" s="619"/>
      <c r="L204" s="619"/>
      <c r="M204" s="619"/>
      <c r="N204" s="619"/>
      <c r="O204" s="619"/>
      <c r="P204" s="619"/>
      <c r="Q204" s="619"/>
      <c r="R204" s="619"/>
      <c r="S204" s="619"/>
      <c r="T204" s="619"/>
      <c r="U204" s="619"/>
      <c r="V204" s="619"/>
      <c r="W204" s="619"/>
      <c r="X204" s="619"/>
    </row>
    <row r="205" spans="1:24">
      <c r="A205" s="619"/>
      <c r="B205" s="619"/>
      <c r="C205" s="619"/>
      <c r="D205" s="619"/>
      <c r="E205" s="619"/>
      <c r="F205" s="619"/>
      <c r="G205" s="619"/>
      <c r="H205" s="619"/>
      <c r="I205" s="619"/>
      <c r="J205" s="619"/>
      <c r="K205" s="619"/>
      <c r="L205" s="619"/>
      <c r="M205" s="619"/>
      <c r="N205" s="619"/>
      <c r="O205" s="619"/>
      <c r="P205" s="619"/>
      <c r="Q205" s="619"/>
      <c r="R205" s="619"/>
      <c r="S205" s="619"/>
      <c r="T205" s="619"/>
      <c r="U205" s="619"/>
      <c r="V205" s="619"/>
      <c r="W205" s="619"/>
      <c r="X205" s="619"/>
    </row>
    <row r="206" spans="1:24">
      <c r="A206" s="619"/>
      <c r="B206" s="619"/>
      <c r="C206" s="619"/>
      <c r="D206" s="619"/>
      <c r="E206" s="619"/>
      <c r="F206" s="619"/>
      <c r="G206" s="619"/>
      <c r="H206" s="619"/>
      <c r="I206" s="619"/>
      <c r="J206" s="619"/>
      <c r="K206" s="619"/>
      <c r="L206" s="619"/>
      <c r="M206" s="619"/>
      <c r="N206" s="619"/>
      <c r="O206" s="619"/>
      <c r="P206" s="619"/>
      <c r="Q206" s="619"/>
      <c r="R206" s="619"/>
      <c r="S206" s="619"/>
      <c r="T206" s="619"/>
      <c r="U206" s="619"/>
      <c r="V206" s="619"/>
      <c r="W206" s="619"/>
      <c r="X206" s="619"/>
    </row>
    <row r="207" spans="1:24">
      <c r="A207" s="619"/>
      <c r="B207" s="619"/>
      <c r="C207" s="619"/>
      <c r="D207" s="619"/>
      <c r="E207" s="619"/>
      <c r="F207" s="619"/>
      <c r="G207" s="619"/>
      <c r="H207" s="619"/>
      <c r="I207" s="619"/>
      <c r="J207" s="619"/>
      <c r="K207" s="619"/>
      <c r="L207" s="619"/>
      <c r="M207" s="619"/>
      <c r="N207" s="619"/>
      <c r="O207" s="619"/>
      <c r="P207" s="619"/>
      <c r="Q207" s="619"/>
      <c r="R207" s="619"/>
      <c r="S207" s="619"/>
      <c r="T207" s="619"/>
      <c r="U207" s="619"/>
      <c r="V207" s="619"/>
      <c r="W207" s="619"/>
      <c r="X207" s="619"/>
    </row>
    <row r="208" spans="1:24">
      <c r="A208" s="619"/>
      <c r="B208" s="619"/>
      <c r="C208" s="619"/>
      <c r="D208" s="619"/>
      <c r="E208" s="619"/>
      <c r="F208" s="619"/>
      <c r="G208" s="619"/>
      <c r="H208" s="619"/>
      <c r="I208" s="619"/>
      <c r="J208" s="619"/>
      <c r="K208" s="619"/>
      <c r="L208" s="619"/>
      <c r="M208" s="619"/>
      <c r="N208" s="619"/>
      <c r="O208" s="619"/>
      <c r="P208" s="619"/>
      <c r="Q208" s="619"/>
      <c r="R208" s="619"/>
      <c r="S208" s="619"/>
      <c r="T208" s="619"/>
      <c r="U208" s="619"/>
      <c r="V208" s="619"/>
      <c r="W208" s="619"/>
      <c r="X208" s="619"/>
    </row>
    <row r="209" spans="1:24">
      <c r="A209" s="619"/>
      <c r="B209" s="619"/>
      <c r="C209" s="619"/>
      <c r="D209" s="619"/>
      <c r="E209" s="619"/>
      <c r="F209" s="619"/>
      <c r="G209" s="619"/>
      <c r="H209" s="619"/>
      <c r="I209" s="619"/>
      <c r="J209" s="619"/>
      <c r="K209" s="619"/>
      <c r="L209" s="619"/>
      <c r="M209" s="619"/>
      <c r="N209" s="619"/>
      <c r="O209" s="619"/>
      <c r="P209" s="619"/>
      <c r="Q209" s="619"/>
      <c r="R209" s="619"/>
      <c r="S209" s="619"/>
      <c r="T209" s="619"/>
      <c r="U209" s="619"/>
      <c r="V209" s="619"/>
      <c r="W209" s="619"/>
      <c r="X209" s="619"/>
    </row>
    <row r="210" spans="1:24">
      <c r="A210" s="619"/>
      <c r="B210" s="619"/>
      <c r="C210" s="619"/>
      <c r="D210" s="619"/>
      <c r="E210" s="619"/>
      <c r="F210" s="619"/>
      <c r="G210" s="619"/>
      <c r="H210" s="619"/>
      <c r="I210" s="619"/>
      <c r="J210" s="619"/>
      <c r="K210" s="619"/>
      <c r="L210" s="619"/>
      <c r="M210" s="619"/>
      <c r="N210" s="619"/>
      <c r="O210" s="619"/>
      <c r="P210" s="619"/>
      <c r="Q210" s="619"/>
      <c r="R210" s="619"/>
      <c r="S210" s="619"/>
      <c r="T210" s="619"/>
      <c r="U210" s="619"/>
      <c r="V210" s="619"/>
      <c r="W210" s="619"/>
      <c r="X210" s="619"/>
    </row>
    <row r="211" spans="1:24">
      <c r="A211" s="619"/>
      <c r="B211" s="619"/>
      <c r="C211" s="619"/>
      <c r="D211" s="619"/>
      <c r="E211" s="619"/>
      <c r="F211" s="619"/>
      <c r="G211" s="619"/>
      <c r="H211" s="619"/>
      <c r="I211" s="619"/>
      <c r="J211" s="619"/>
      <c r="K211" s="619"/>
      <c r="L211" s="619"/>
      <c r="M211" s="619"/>
      <c r="N211" s="619"/>
      <c r="O211" s="619"/>
      <c r="P211" s="619"/>
      <c r="Q211" s="619"/>
      <c r="R211" s="619"/>
      <c r="S211" s="619"/>
      <c r="T211" s="619"/>
      <c r="U211" s="619"/>
      <c r="V211" s="619"/>
      <c r="W211" s="619"/>
      <c r="X211" s="619"/>
    </row>
    <row r="212" spans="1:24">
      <c r="A212" s="619"/>
      <c r="B212" s="619"/>
      <c r="C212" s="619"/>
      <c r="D212" s="619"/>
      <c r="E212" s="619"/>
      <c r="F212" s="619"/>
      <c r="G212" s="619"/>
      <c r="H212" s="619"/>
      <c r="I212" s="619"/>
      <c r="J212" s="619"/>
      <c r="K212" s="619"/>
      <c r="L212" s="619"/>
      <c r="M212" s="619"/>
      <c r="N212" s="619"/>
      <c r="O212" s="619"/>
      <c r="P212" s="619"/>
      <c r="Q212" s="619"/>
      <c r="R212" s="619"/>
      <c r="S212" s="619"/>
      <c r="T212" s="619"/>
      <c r="U212" s="619"/>
      <c r="V212" s="619"/>
      <c r="W212" s="619"/>
      <c r="X212" s="619"/>
    </row>
    <row r="213" spans="1:24">
      <c r="A213" s="619"/>
      <c r="B213" s="619"/>
      <c r="C213" s="619"/>
      <c r="D213" s="619"/>
      <c r="E213" s="619"/>
      <c r="F213" s="619"/>
      <c r="G213" s="619"/>
      <c r="H213" s="619"/>
      <c r="I213" s="619"/>
      <c r="J213" s="619"/>
      <c r="K213" s="619"/>
      <c r="L213" s="619"/>
      <c r="M213" s="619"/>
      <c r="N213" s="619"/>
      <c r="O213" s="619"/>
      <c r="P213" s="619"/>
      <c r="Q213" s="619"/>
      <c r="R213" s="619"/>
      <c r="S213" s="619"/>
      <c r="T213" s="619"/>
      <c r="U213" s="619"/>
      <c r="V213" s="619"/>
      <c r="W213" s="619"/>
      <c r="X213" s="619"/>
    </row>
    <row r="214" spans="1:24">
      <c r="A214" s="619"/>
      <c r="B214" s="619"/>
      <c r="C214" s="619"/>
      <c r="D214" s="619"/>
      <c r="E214" s="619"/>
      <c r="F214" s="619"/>
      <c r="G214" s="619"/>
      <c r="H214" s="619"/>
      <c r="I214" s="619"/>
      <c r="J214" s="619"/>
      <c r="K214" s="619"/>
      <c r="L214" s="619"/>
      <c r="M214" s="619"/>
      <c r="N214" s="619"/>
      <c r="O214" s="619"/>
      <c r="P214" s="619"/>
      <c r="Q214" s="619"/>
      <c r="R214" s="619"/>
      <c r="S214" s="619"/>
      <c r="T214" s="619"/>
      <c r="U214" s="619"/>
      <c r="V214" s="619"/>
      <c r="W214" s="619"/>
      <c r="X214" s="619"/>
    </row>
    <row r="215" spans="1:24">
      <c r="A215" s="619"/>
      <c r="B215" s="619"/>
      <c r="C215" s="619"/>
      <c r="D215" s="619"/>
      <c r="E215" s="619"/>
      <c r="F215" s="619"/>
      <c r="G215" s="619"/>
      <c r="H215" s="619"/>
      <c r="I215" s="619"/>
      <c r="J215" s="619"/>
      <c r="K215" s="619"/>
      <c r="L215" s="619"/>
      <c r="M215" s="619"/>
      <c r="N215" s="619"/>
      <c r="O215" s="619"/>
      <c r="P215" s="619"/>
      <c r="Q215" s="619"/>
      <c r="R215" s="619"/>
      <c r="S215" s="619"/>
      <c r="T215" s="619"/>
      <c r="U215" s="619"/>
      <c r="V215" s="619"/>
      <c r="W215" s="619"/>
      <c r="X215" s="619"/>
    </row>
    <row r="216" spans="1:24">
      <c r="A216" s="619"/>
      <c r="B216" s="619"/>
      <c r="C216" s="619"/>
      <c r="D216" s="619"/>
      <c r="E216" s="619"/>
      <c r="F216" s="619"/>
      <c r="G216" s="619"/>
      <c r="H216" s="619"/>
      <c r="I216" s="619"/>
      <c r="J216" s="619"/>
      <c r="K216" s="619"/>
      <c r="L216" s="619"/>
      <c r="M216" s="619"/>
      <c r="N216" s="619"/>
      <c r="O216" s="619"/>
      <c r="P216" s="619"/>
      <c r="Q216" s="619"/>
      <c r="R216" s="619"/>
      <c r="S216" s="619"/>
      <c r="T216" s="619"/>
      <c r="U216" s="619"/>
      <c r="V216" s="619"/>
      <c r="W216" s="619"/>
      <c r="X216" s="619"/>
    </row>
    <row r="217" spans="1:24">
      <c r="A217" s="619"/>
      <c r="B217" s="619"/>
      <c r="C217" s="619"/>
      <c r="D217" s="619"/>
      <c r="E217" s="619"/>
      <c r="F217" s="619"/>
      <c r="G217" s="619"/>
      <c r="H217" s="619"/>
      <c r="I217" s="619"/>
      <c r="J217" s="619"/>
      <c r="K217" s="619"/>
      <c r="L217" s="619"/>
      <c r="M217" s="619"/>
      <c r="N217" s="619"/>
      <c r="O217" s="619"/>
      <c r="P217" s="619"/>
      <c r="Q217" s="619"/>
      <c r="R217" s="619"/>
      <c r="S217" s="619"/>
      <c r="T217" s="619"/>
      <c r="U217" s="619"/>
      <c r="V217" s="619"/>
      <c r="W217" s="619"/>
      <c r="X217" s="619"/>
    </row>
    <row r="218" spans="1:24">
      <c r="A218" s="619"/>
      <c r="B218" s="619"/>
      <c r="C218" s="619"/>
      <c r="D218" s="619"/>
      <c r="E218" s="619"/>
      <c r="F218" s="619"/>
      <c r="G218" s="619"/>
      <c r="H218" s="619"/>
      <c r="I218" s="619"/>
      <c r="J218" s="619"/>
      <c r="K218" s="619"/>
      <c r="L218" s="619"/>
      <c r="M218" s="619"/>
      <c r="N218" s="619"/>
      <c r="O218" s="619"/>
      <c r="P218" s="619"/>
      <c r="Q218" s="619"/>
      <c r="R218" s="619"/>
      <c r="S218" s="619"/>
      <c r="T218" s="619"/>
      <c r="U218" s="619"/>
      <c r="V218" s="619"/>
      <c r="W218" s="619"/>
      <c r="X218" s="619"/>
    </row>
    <row r="219" spans="1:24">
      <c r="A219" s="619"/>
      <c r="B219" s="619"/>
      <c r="C219" s="619"/>
      <c r="D219" s="619"/>
      <c r="E219" s="619"/>
      <c r="F219" s="619"/>
      <c r="G219" s="619"/>
      <c r="H219" s="619"/>
      <c r="I219" s="619"/>
      <c r="J219" s="619"/>
      <c r="K219" s="619"/>
      <c r="L219" s="619"/>
      <c r="M219" s="619"/>
      <c r="N219" s="619"/>
      <c r="O219" s="619"/>
      <c r="P219" s="619"/>
      <c r="Q219" s="619"/>
      <c r="R219" s="619"/>
      <c r="S219" s="619"/>
      <c r="T219" s="619"/>
      <c r="U219" s="619"/>
      <c r="V219" s="619"/>
      <c r="W219" s="619"/>
      <c r="X219" s="619"/>
    </row>
    <row r="220" spans="1:24">
      <c r="A220" s="619"/>
      <c r="B220" s="619"/>
      <c r="C220" s="619"/>
      <c r="D220" s="619"/>
      <c r="E220" s="619"/>
      <c r="F220" s="619"/>
      <c r="G220" s="619"/>
      <c r="H220" s="619"/>
      <c r="I220" s="619"/>
      <c r="J220" s="619"/>
      <c r="K220" s="619"/>
      <c r="L220" s="619"/>
      <c r="M220" s="619"/>
      <c r="N220" s="619"/>
      <c r="O220" s="619"/>
      <c r="P220" s="619"/>
      <c r="Q220" s="619"/>
      <c r="R220" s="619"/>
      <c r="S220" s="619"/>
      <c r="T220" s="619"/>
      <c r="U220" s="619"/>
      <c r="V220" s="619"/>
      <c r="W220" s="619"/>
      <c r="X220" s="619"/>
    </row>
    <row r="221" spans="1:24">
      <c r="A221" s="619"/>
      <c r="B221" s="619"/>
      <c r="C221" s="619"/>
      <c r="D221" s="619"/>
      <c r="E221" s="619"/>
      <c r="F221" s="619"/>
      <c r="G221" s="619"/>
      <c r="H221" s="619"/>
      <c r="I221" s="619"/>
      <c r="J221" s="619"/>
      <c r="K221" s="619"/>
      <c r="L221" s="619"/>
      <c r="M221" s="619"/>
      <c r="N221" s="619"/>
      <c r="O221" s="619"/>
      <c r="P221" s="619"/>
      <c r="Q221" s="619"/>
      <c r="R221" s="619"/>
      <c r="S221" s="619"/>
      <c r="T221" s="619"/>
      <c r="U221" s="619"/>
      <c r="V221" s="619"/>
      <c r="W221" s="619"/>
      <c r="X221" s="619"/>
    </row>
    <row r="222" spans="1:24">
      <c r="A222" s="619"/>
      <c r="B222" s="619"/>
      <c r="C222" s="619"/>
      <c r="D222" s="619"/>
      <c r="E222" s="619"/>
      <c r="F222" s="619"/>
      <c r="G222" s="619"/>
      <c r="H222" s="619"/>
      <c r="I222" s="619"/>
      <c r="J222" s="619"/>
      <c r="K222" s="619"/>
      <c r="L222" s="619"/>
      <c r="M222" s="619"/>
      <c r="N222" s="619"/>
      <c r="O222" s="619"/>
      <c r="P222" s="619"/>
      <c r="Q222" s="619"/>
      <c r="R222" s="619"/>
      <c r="S222" s="619"/>
      <c r="T222" s="619"/>
      <c r="U222" s="619"/>
      <c r="V222" s="619"/>
      <c r="W222" s="619"/>
      <c r="X222" s="619"/>
    </row>
    <row r="223" spans="1:24">
      <c r="A223" s="619"/>
      <c r="B223" s="619"/>
      <c r="C223" s="619"/>
      <c r="D223" s="619"/>
      <c r="E223" s="619"/>
      <c r="F223" s="619"/>
      <c r="G223" s="619"/>
      <c r="H223" s="619"/>
      <c r="I223" s="619"/>
      <c r="J223" s="619"/>
      <c r="K223" s="619"/>
      <c r="L223" s="619"/>
      <c r="M223" s="619"/>
      <c r="N223" s="619"/>
      <c r="O223" s="619"/>
      <c r="P223" s="619"/>
      <c r="Q223" s="619"/>
      <c r="R223" s="619"/>
      <c r="S223" s="619"/>
      <c r="T223" s="619"/>
      <c r="U223" s="619"/>
      <c r="V223" s="619"/>
      <c r="W223" s="619"/>
      <c r="X223" s="619"/>
    </row>
    <row r="224" spans="1:24">
      <c r="A224" s="619"/>
      <c r="B224" s="619"/>
      <c r="C224" s="619"/>
      <c r="D224" s="619"/>
      <c r="E224" s="619"/>
      <c r="F224" s="619"/>
      <c r="G224" s="619"/>
      <c r="H224" s="619"/>
      <c r="I224" s="619"/>
      <c r="J224" s="619"/>
      <c r="K224" s="619"/>
      <c r="L224" s="619"/>
      <c r="M224" s="619"/>
      <c r="N224" s="619"/>
      <c r="O224" s="619"/>
      <c r="P224" s="619"/>
      <c r="Q224" s="619"/>
      <c r="R224" s="619"/>
      <c r="S224" s="619"/>
      <c r="T224" s="619"/>
      <c r="U224" s="619"/>
      <c r="V224" s="619"/>
      <c r="W224" s="619"/>
      <c r="X224" s="619"/>
    </row>
    <row r="225" spans="1:24">
      <c r="A225" s="619"/>
      <c r="B225" s="619"/>
      <c r="C225" s="619"/>
      <c r="D225" s="619"/>
      <c r="E225" s="619"/>
      <c r="F225" s="619"/>
      <c r="G225" s="619"/>
      <c r="H225" s="619"/>
      <c r="I225" s="619"/>
      <c r="J225" s="619"/>
      <c r="K225" s="619"/>
      <c r="L225" s="619"/>
      <c r="M225" s="619"/>
      <c r="N225" s="619"/>
      <c r="O225" s="619"/>
      <c r="P225" s="619"/>
      <c r="Q225" s="619"/>
      <c r="R225" s="619"/>
      <c r="S225" s="619"/>
      <c r="T225" s="619"/>
      <c r="U225" s="619"/>
      <c r="V225" s="619"/>
      <c r="W225" s="619"/>
      <c r="X225" s="619"/>
    </row>
    <row r="226" spans="1:24">
      <c r="A226" s="619"/>
      <c r="B226" s="619"/>
      <c r="C226" s="619"/>
      <c r="D226" s="619"/>
      <c r="E226" s="619"/>
      <c r="F226" s="619"/>
      <c r="G226" s="619"/>
      <c r="H226" s="619"/>
      <c r="I226" s="619"/>
      <c r="J226" s="619"/>
      <c r="K226" s="619"/>
      <c r="L226" s="619"/>
      <c r="M226" s="619"/>
      <c r="N226" s="619"/>
      <c r="O226" s="619"/>
      <c r="P226" s="619"/>
      <c r="Q226" s="619"/>
      <c r="R226" s="619"/>
      <c r="S226" s="619"/>
      <c r="T226" s="619"/>
      <c r="U226" s="619"/>
      <c r="V226" s="619"/>
      <c r="W226" s="619"/>
      <c r="X226" s="619"/>
    </row>
    <row r="227" spans="1:24">
      <c r="A227" s="619"/>
      <c r="B227" s="619"/>
      <c r="C227" s="619"/>
      <c r="D227" s="619"/>
      <c r="E227" s="619"/>
      <c r="F227" s="619"/>
      <c r="G227" s="619"/>
      <c r="H227" s="619"/>
      <c r="I227" s="619"/>
      <c r="J227" s="619"/>
      <c r="K227" s="619"/>
      <c r="L227" s="619"/>
      <c r="M227" s="619"/>
      <c r="N227" s="619"/>
      <c r="O227" s="619"/>
      <c r="P227" s="619"/>
      <c r="Q227" s="619"/>
      <c r="R227" s="619"/>
      <c r="S227" s="619"/>
      <c r="T227" s="619"/>
      <c r="U227" s="619"/>
      <c r="V227" s="619"/>
      <c r="W227" s="619"/>
      <c r="X227" s="619"/>
    </row>
    <row r="228" spans="1:24">
      <c r="A228" s="619"/>
      <c r="B228" s="619"/>
      <c r="C228" s="619"/>
      <c r="D228" s="619"/>
      <c r="E228" s="619"/>
      <c r="F228" s="619"/>
      <c r="G228" s="619"/>
      <c r="H228" s="619"/>
      <c r="I228" s="619"/>
      <c r="J228" s="619"/>
      <c r="K228" s="619"/>
      <c r="L228" s="619"/>
      <c r="M228" s="619"/>
      <c r="N228" s="619"/>
      <c r="O228" s="619"/>
      <c r="P228" s="619"/>
      <c r="Q228" s="619"/>
      <c r="R228" s="619"/>
      <c r="S228" s="619"/>
      <c r="T228" s="619"/>
      <c r="U228" s="619"/>
      <c r="V228" s="619"/>
      <c r="W228" s="619"/>
      <c r="X228" s="619"/>
    </row>
    <row r="229" spans="1:24">
      <c r="A229" s="619"/>
      <c r="B229" s="619"/>
      <c r="C229" s="619"/>
      <c r="D229" s="619"/>
      <c r="E229" s="619"/>
      <c r="F229" s="619"/>
      <c r="G229" s="619"/>
      <c r="H229" s="619"/>
      <c r="I229" s="619"/>
      <c r="J229" s="619"/>
      <c r="K229" s="619"/>
      <c r="L229" s="619"/>
      <c r="M229" s="619"/>
      <c r="N229" s="619"/>
      <c r="O229" s="619"/>
      <c r="P229" s="619"/>
      <c r="Q229" s="619"/>
      <c r="R229" s="619"/>
      <c r="S229" s="619"/>
      <c r="T229" s="619"/>
      <c r="U229" s="619"/>
      <c r="V229" s="619"/>
      <c r="W229" s="619"/>
      <c r="X229" s="619"/>
    </row>
    <row r="230" spans="1:24">
      <c r="A230" s="619"/>
      <c r="B230" s="619"/>
      <c r="C230" s="619"/>
      <c r="D230" s="619"/>
      <c r="E230" s="619"/>
      <c r="F230" s="619"/>
      <c r="G230" s="619"/>
      <c r="H230" s="619"/>
      <c r="I230" s="619"/>
      <c r="J230" s="619"/>
      <c r="K230" s="619"/>
      <c r="L230" s="619"/>
      <c r="M230" s="619"/>
      <c r="N230" s="619"/>
      <c r="O230" s="619"/>
      <c r="P230" s="619"/>
      <c r="Q230" s="619"/>
      <c r="R230" s="619"/>
      <c r="S230" s="619"/>
      <c r="T230" s="619"/>
      <c r="U230" s="619"/>
      <c r="V230" s="619"/>
      <c r="W230" s="619"/>
      <c r="X230" s="619"/>
    </row>
    <row r="231" spans="1:24">
      <c r="A231" s="696"/>
      <c r="B231" s="696"/>
      <c r="C231" s="619"/>
      <c r="D231" s="619"/>
      <c r="E231" s="619"/>
      <c r="F231" s="619"/>
      <c r="G231" s="619"/>
      <c r="H231" s="619"/>
      <c r="I231" s="619"/>
      <c r="J231" s="619"/>
      <c r="K231" s="619"/>
      <c r="L231" s="619"/>
      <c r="M231" s="619"/>
      <c r="N231" s="619"/>
      <c r="O231" s="619"/>
      <c r="P231" s="619"/>
      <c r="Q231" s="619"/>
      <c r="R231" s="619"/>
      <c r="S231" s="619"/>
      <c r="T231" s="619"/>
      <c r="U231" s="619"/>
      <c r="V231" s="619"/>
      <c r="W231" s="619"/>
      <c r="X231" s="619"/>
    </row>
    <row r="232" spans="1:24">
      <c r="A232" s="619"/>
      <c r="B232" s="619"/>
      <c r="C232" s="619"/>
      <c r="D232" s="619"/>
      <c r="E232" s="619"/>
      <c r="F232" s="619"/>
      <c r="G232" s="619"/>
      <c r="H232" s="619"/>
      <c r="I232" s="619"/>
      <c r="J232" s="619"/>
      <c r="K232" s="619"/>
      <c r="L232" s="619"/>
      <c r="M232" s="619"/>
      <c r="N232" s="619"/>
      <c r="O232" s="619"/>
      <c r="P232" s="619"/>
      <c r="Q232" s="619"/>
      <c r="R232" s="619"/>
      <c r="S232" s="619"/>
      <c r="T232" s="619"/>
      <c r="U232" s="619"/>
      <c r="V232" s="619"/>
      <c r="W232" s="619"/>
      <c r="X232" s="619"/>
    </row>
    <row r="233" spans="1:24">
      <c r="A233" s="619"/>
      <c r="B233" s="619"/>
      <c r="C233" s="619"/>
      <c r="D233" s="619"/>
      <c r="E233" s="619"/>
      <c r="F233" s="619"/>
      <c r="G233" s="619"/>
      <c r="H233" s="619"/>
      <c r="I233" s="619"/>
      <c r="J233" s="619"/>
      <c r="K233" s="619"/>
      <c r="L233" s="619"/>
      <c r="M233" s="619"/>
      <c r="N233" s="619"/>
      <c r="O233" s="619"/>
      <c r="P233" s="619"/>
      <c r="Q233" s="619"/>
      <c r="R233" s="619"/>
      <c r="S233" s="619"/>
      <c r="T233" s="619"/>
      <c r="U233" s="619"/>
      <c r="V233" s="619"/>
      <c r="W233" s="619"/>
      <c r="X233" s="619"/>
    </row>
    <row r="234" spans="1:24">
      <c r="A234" s="619"/>
      <c r="B234" s="619"/>
      <c r="C234" s="619"/>
      <c r="D234" s="619"/>
      <c r="E234" s="619"/>
      <c r="F234" s="619"/>
      <c r="G234" s="619"/>
      <c r="H234" s="619"/>
      <c r="I234" s="619"/>
      <c r="J234" s="619"/>
      <c r="K234" s="619"/>
      <c r="L234" s="619"/>
      <c r="M234" s="619"/>
      <c r="N234" s="619"/>
      <c r="O234" s="619"/>
      <c r="P234" s="619"/>
      <c r="Q234" s="619"/>
      <c r="R234" s="619"/>
      <c r="S234" s="619"/>
      <c r="T234" s="619"/>
      <c r="U234" s="619"/>
      <c r="V234" s="619"/>
      <c r="W234" s="619"/>
      <c r="X234" s="619"/>
    </row>
    <row r="235" spans="1:24">
      <c r="A235" s="619"/>
      <c r="B235" s="619"/>
      <c r="C235" s="619"/>
      <c r="D235" s="619"/>
      <c r="E235" s="619"/>
      <c r="F235" s="619"/>
      <c r="G235" s="619"/>
      <c r="H235" s="619"/>
      <c r="I235" s="619"/>
      <c r="J235" s="619"/>
      <c r="K235" s="619"/>
      <c r="L235" s="619"/>
      <c r="M235" s="619"/>
      <c r="N235" s="619"/>
      <c r="O235" s="619"/>
      <c r="P235" s="619"/>
      <c r="Q235" s="619"/>
      <c r="R235" s="619"/>
      <c r="S235" s="619"/>
      <c r="T235" s="619"/>
      <c r="U235" s="619"/>
      <c r="V235" s="619"/>
      <c r="W235" s="619"/>
      <c r="X235" s="619"/>
    </row>
    <row r="236" spans="1:24">
      <c r="A236" s="619"/>
      <c r="B236" s="619"/>
      <c r="C236" s="619"/>
      <c r="D236" s="619"/>
      <c r="E236" s="619"/>
      <c r="F236" s="619"/>
      <c r="G236" s="619"/>
      <c r="H236" s="619"/>
      <c r="I236" s="619"/>
      <c r="J236" s="619"/>
      <c r="K236" s="619"/>
      <c r="L236" s="619"/>
      <c r="M236" s="619"/>
      <c r="N236" s="619"/>
      <c r="O236" s="619"/>
      <c r="P236" s="619"/>
      <c r="Q236" s="619"/>
      <c r="R236" s="619"/>
      <c r="S236" s="619"/>
      <c r="T236" s="619"/>
      <c r="U236" s="619"/>
      <c r="V236" s="619"/>
      <c r="W236" s="619"/>
      <c r="X236" s="619"/>
    </row>
    <row r="237" spans="1:24">
      <c r="A237" s="619"/>
      <c r="B237" s="619"/>
      <c r="C237" s="619"/>
      <c r="D237" s="619"/>
      <c r="E237" s="619"/>
      <c r="F237" s="619"/>
      <c r="G237" s="619"/>
      <c r="H237" s="619"/>
      <c r="I237" s="619"/>
      <c r="J237" s="619"/>
      <c r="K237" s="619"/>
      <c r="L237" s="619"/>
      <c r="M237" s="619"/>
      <c r="N237" s="619"/>
      <c r="O237" s="619"/>
      <c r="P237" s="619"/>
      <c r="Q237" s="619"/>
      <c r="R237" s="619"/>
      <c r="S237" s="619"/>
      <c r="T237" s="619"/>
      <c r="U237" s="619"/>
      <c r="V237" s="619"/>
      <c r="W237" s="619"/>
      <c r="X237" s="619"/>
    </row>
    <row r="238" spans="1:24">
      <c r="A238" s="619"/>
      <c r="B238" s="619"/>
      <c r="C238" s="619"/>
      <c r="D238" s="619"/>
      <c r="E238" s="619"/>
      <c r="F238" s="619"/>
      <c r="G238" s="619"/>
      <c r="H238" s="619"/>
      <c r="I238" s="619"/>
      <c r="J238" s="619"/>
      <c r="K238" s="619"/>
      <c r="L238" s="619"/>
      <c r="M238" s="619"/>
      <c r="N238" s="619"/>
      <c r="O238" s="619"/>
      <c r="P238" s="619"/>
      <c r="Q238" s="619"/>
      <c r="R238" s="619"/>
      <c r="S238" s="619"/>
      <c r="T238" s="619"/>
      <c r="U238" s="619"/>
      <c r="V238" s="619"/>
      <c r="W238" s="619"/>
      <c r="X238" s="619"/>
    </row>
    <row r="239" spans="1:24">
      <c r="A239" s="619"/>
      <c r="B239" s="619"/>
      <c r="C239" s="619"/>
      <c r="D239" s="619"/>
      <c r="E239" s="619"/>
      <c r="F239" s="619"/>
      <c r="G239" s="619"/>
      <c r="H239" s="619"/>
      <c r="I239" s="619"/>
      <c r="J239" s="619"/>
      <c r="K239" s="619"/>
      <c r="L239" s="619"/>
      <c r="M239" s="619"/>
      <c r="N239" s="619"/>
      <c r="O239" s="619"/>
      <c r="P239" s="619"/>
      <c r="Q239" s="619"/>
      <c r="R239" s="619"/>
      <c r="S239" s="619"/>
      <c r="T239" s="619"/>
      <c r="U239" s="619"/>
      <c r="V239" s="619"/>
      <c r="W239" s="619"/>
      <c r="X239" s="619"/>
    </row>
    <row r="240" spans="1:24">
      <c r="A240" s="619"/>
      <c r="B240" s="619"/>
      <c r="C240" s="619"/>
      <c r="D240" s="619"/>
      <c r="E240" s="619"/>
      <c r="F240" s="619"/>
      <c r="G240" s="619"/>
      <c r="H240" s="619"/>
      <c r="I240" s="619"/>
      <c r="J240" s="619"/>
      <c r="K240" s="619"/>
      <c r="L240" s="619"/>
      <c r="M240" s="619"/>
      <c r="N240" s="619"/>
      <c r="O240" s="619"/>
      <c r="P240" s="619"/>
      <c r="Q240" s="619"/>
      <c r="R240" s="619"/>
      <c r="S240" s="619"/>
      <c r="T240" s="619"/>
      <c r="U240" s="619"/>
      <c r="V240" s="619"/>
      <c r="W240" s="619"/>
      <c r="X240" s="619"/>
    </row>
    <row r="241" spans="1:24">
      <c r="A241" s="619"/>
      <c r="B241" s="619"/>
      <c r="C241" s="619"/>
      <c r="D241" s="619"/>
      <c r="E241" s="619"/>
      <c r="F241" s="619"/>
      <c r="G241" s="619"/>
      <c r="H241" s="619"/>
      <c r="I241" s="619"/>
      <c r="J241" s="619"/>
      <c r="K241" s="619"/>
      <c r="L241" s="619"/>
      <c r="M241" s="619"/>
      <c r="N241" s="619"/>
      <c r="O241" s="619"/>
      <c r="P241" s="619"/>
      <c r="Q241" s="619"/>
      <c r="R241" s="619"/>
      <c r="S241" s="619"/>
      <c r="T241" s="619"/>
      <c r="U241" s="619"/>
      <c r="V241" s="619"/>
      <c r="W241" s="619"/>
      <c r="X241" s="619"/>
    </row>
    <row r="242" spans="1:24">
      <c r="A242" s="619"/>
      <c r="B242" s="619"/>
      <c r="C242" s="619"/>
      <c r="D242" s="619"/>
      <c r="E242" s="619"/>
      <c r="F242" s="619"/>
      <c r="G242" s="619"/>
      <c r="H242" s="619"/>
      <c r="I242" s="619"/>
      <c r="J242" s="619"/>
      <c r="K242" s="619"/>
      <c r="L242" s="619"/>
      <c r="M242" s="619"/>
      <c r="N242" s="619"/>
      <c r="O242" s="619"/>
      <c r="P242" s="619"/>
      <c r="Q242" s="619"/>
      <c r="R242" s="619"/>
      <c r="S242" s="619"/>
      <c r="T242" s="619"/>
      <c r="U242" s="619"/>
      <c r="V242" s="619"/>
      <c r="W242" s="619"/>
      <c r="X242" s="619"/>
    </row>
    <row r="243" spans="1:24">
      <c r="A243" s="619"/>
      <c r="B243" s="619"/>
      <c r="C243" s="619"/>
      <c r="D243" s="619"/>
      <c r="E243" s="619"/>
      <c r="F243" s="619"/>
      <c r="G243" s="619"/>
      <c r="H243" s="619"/>
      <c r="I243" s="619"/>
      <c r="J243" s="619"/>
      <c r="K243" s="619"/>
      <c r="L243" s="619"/>
      <c r="M243" s="619"/>
      <c r="N243" s="619"/>
      <c r="O243" s="619"/>
      <c r="P243" s="619"/>
      <c r="Q243" s="619"/>
      <c r="R243" s="619"/>
      <c r="S243" s="619"/>
      <c r="T243" s="619"/>
      <c r="U243" s="619"/>
      <c r="V243" s="619"/>
      <c r="W243" s="619"/>
      <c r="X243" s="619"/>
    </row>
    <row r="244" spans="1:24">
      <c r="A244" s="619"/>
      <c r="B244" s="619"/>
      <c r="C244" s="619"/>
      <c r="D244" s="619"/>
      <c r="E244" s="619"/>
      <c r="F244" s="619"/>
      <c r="G244" s="619"/>
      <c r="H244" s="619"/>
      <c r="I244" s="619"/>
      <c r="J244" s="619"/>
      <c r="K244" s="619"/>
      <c r="L244" s="619"/>
      <c r="M244" s="619"/>
      <c r="N244" s="619"/>
      <c r="O244" s="619"/>
      <c r="P244" s="619"/>
      <c r="Q244" s="619"/>
      <c r="R244" s="619"/>
      <c r="S244" s="619"/>
      <c r="T244" s="619"/>
      <c r="U244" s="619"/>
      <c r="V244" s="619"/>
      <c r="W244" s="619"/>
      <c r="X244" s="619"/>
    </row>
    <row r="245" spans="1:24">
      <c r="A245" s="619"/>
      <c r="B245" s="619"/>
      <c r="C245" s="619"/>
      <c r="D245" s="619"/>
      <c r="E245" s="619"/>
      <c r="F245" s="619"/>
      <c r="G245" s="619"/>
      <c r="H245" s="619"/>
      <c r="I245" s="619"/>
      <c r="J245" s="619"/>
      <c r="K245" s="619"/>
      <c r="L245" s="619"/>
      <c r="M245" s="619"/>
      <c r="N245" s="619"/>
      <c r="O245" s="619"/>
      <c r="P245" s="619"/>
      <c r="Q245" s="619"/>
      <c r="R245" s="619"/>
      <c r="S245" s="619"/>
      <c r="T245" s="619"/>
      <c r="U245" s="619"/>
      <c r="V245" s="619"/>
      <c r="W245" s="619"/>
      <c r="X245" s="619"/>
    </row>
    <row r="246" spans="1:24">
      <c r="A246" s="619"/>
      <c r="B246" s="619"/>
      <c r="C246" s="619"/>
      <c r="D246" s="619"/>
      <c r="E246" s="619"/>
      <c r="F246" s="619"/>
      <c r="G246" s="619"/>
      <c r="H246" s="619"/>
      <c r="I246" s="619"/>
      <c r="J246" s="619"/>
      <c r="K246" s="619"/>
      <c r="L246" s="619"/>
      <c r="M246" s="619"/>
      <c r="N246" s="619"/>
      <c r="O246" s="619"/>
      <c r="P246" s="619"/>
      <c r="Q246" s="619"/>
      <c r="R246" s="619"/>
      <c r="S246" s="619"/>
      <c r="T246" s="619"/>
      <c r="U246" s="619"/>
      <c r="V246" s="619"/>
      <c r="W246" s="619"/>
      <c r="X246" s="619"/>
    </row>
    <row r="247" spans="1:24">
      <c r="A247" s="619"/>
      <c r="B247" s="619"/>
      <c r="C247" s="619"/>
      <c r="D247" s="619"/>
      <c r="E247" s="619"/>
      <c r="F247" s="619"/>
      <c r="G247" s="619"/>
      <c r="H247" s="619"/>
      <c r="I247" s="619"/>
      <c r="J247" s="619"/>
      <c r="K247" s="619"/>
      <c r="L247" s="619"/>
      <c r="M247" s="619"/>
      <c r="N247" s="619"/>
      <c r="O247" s="619"/>
      <c r="P247" s="619"/>
      <c r="Q247" s="619"/>
      <c r="R247" s="619"/>
      <c r="S247" s="619"/>
      <c r="T247" s="619"/>
      <c r="U247" s="619"/>
      <c r="V247" s="619"/>
      <c r="W247" s="619"/>
      <c r="X247" s="619"/>
    </row>
    <row r="248" spans="1:24">
      <c r="A248" s="619"/>
      <c r="B248" s="619"/>
      <c r="C248" s="619"/>
      <c r="D248" s="619"/>
      <c r="E248" s="619"/>
      <c r="F248" s="619"/>
      <c r="G248" s="619"/>
      <c r="H248" s="619"/>
      <c r="I248" s="619"/>
      <c r="J248" s="619"/>
      <c r="K248" s="619"/>
      <c r="L248" s="619"/>
      <c r="M248" s="619"/>
      <c r="N248" s="619"/>
      <c r="O248" s="619"/>
      <c r="P248" s="619"/>
      <c r="Q248" s="619"/>
      <c r="R248" s="619"/>
      <c r="S248" s="619"/>
      <c r="T248" s="619"/>
      <c r="U248" s="619"/>
      <c r="V248" s="619"/>
      <c r="W248" s="619"/>
      <c r="X248" s="619"/>
    </row>
    <row r="249" spans="1:24">
      <c r="A249" s="619"/>
      <c r="B249" s="619"/>
      <c r="C249" s="619"/>
      <c r="D249" s="619"/>
      <c r="E249" s="619"/>
      <c r="F249" s="619"/>
      <c r="G249" s="619"/>
      <c r="H249" s="619"/>
      <c r="I249" s="619"/>
      <c r="J249" s="619"/>
      <c r="K249" s="619"/>
      <c r="L249" s="619"/>
      <c r="M249" s="619"/>
      <c r="N249" s="619"/>
      <c r="O249" s="619"/>
      <c r="P249" s="619"/>
      <c r="Q249" s="619"/>
      <c r="R249" s="619"/>
      <c r="S249" s="619"/>
      <c r="T249" s="619"/>
      <c r="U249" s="619"/>
      <c r="V249" s="619"/>
      <c r="W249" s="619"/>
      <c r="X249" s="619"/>
    </row>
    <row r="250" spans="1:24">
      <c r="A250" s="619"/>
      <c r="B250" s="619"/>
      <c r="C250" s="619"/>
      <c r="D250" s="619"/>
      <c r="E250" s="619"/>
      <c r="F250" s="619"/>
      <c r="G250" s="619"/>
      <c r="H250" s="619"/>
      <c r="I250" s="619"/>
      <c r="J250" s="619"/>
      <c r="K250" s="619"/>
      <c r="L250" s="619"/>
      <c r="M250" s="619"/>
      <c r="N250" s="619"/>
      <c r="O250" s="619"/>
      <c r="P250" s="619"/>
      <c r="Q250" s="619"/>
      <c r="R250" s="619"/>
      <c r="S250" s="619"/>
      <c r="T250" s="619"/>
      <c r="U250" s="619"/>
      <c r="V250" s="619"/>
      <c r="W250" s="619"/>
      <c r="X250" s="619"/>
    </row>
    <row r="251" spans="1:24">
      <c r="A251" s="619"/>
      <c r="B251" s="619"/>
      <c r="C251" s="619"/>
      <c r="D251" s="619"/>
      <c r="E251" s="619"/>
      <c r="F251" s="619"/>
      <c r="G251" s="619"/>
      <c r="H251" s="619"/>
      <c r="I251" s="619"/>
      <c r="J251" s="619"/>
      <c r="K251" s="619"/>
      <c r="L251" s="619"/>
      <c r="M251" s="619"/>
      <c r="N251" s="619"/>
      <c r="O251" s="619"/>
      <c r="P251" s="619"/>
      <c r="Q251" s="619"/>
      <c r="R251" s="619"/>
      <c r="S251" s="619"/>
      <c r="T251" s="619"/>
      <c r="U251" s="619"/>
      <c r="V251" s="619"/>
      <c r="W251" s="619"/>
      <c r="X251" s="619"/>
    </row>
    <row r="252" spans="1:24">
      <c r="A252" s="619"/>
      <c r="B252" s="619"/>
      <c r="C252" s="619"/>
      <c r="D252" s="619"/>
      <c r="E252" s="619"/>
      <c r="F252" s="619"/>
      <c r="G252" s="619"/>
      <c r="H252" s="619"/>
      <c r="I252" s="619"/>
      <c r="J252" s="619"/>
      <c r="K252" s="619"/>
      <c r="L252" s="619"/>
      <c r="M252" s="619"/>
      <c r="N252" s="619"/>
      <c r="O252" s="619"/>
      <c r="P252" s="619"/>
      <c r="Q252" s="619"/>
      <c r="R252" s="619"/>
      <c r="S252" s="619"/>
      <c r="T252" s="619"/>
      <c r="U252" s="619"/>
      <c r="V252" s="619"/>
      <c r="W252" s="619"/>
      <c r="X252" s="619"/>
    </row>
    <row r="253" spans="1:24">
      <c r="A253" s="619"/>
      <c r="B253" s="619"/>
      <c r="C253" s="619"/>
      <c r="D253" s="619"/>
      <c r="E253" s="619"/>
      <c r="F253" s="619"/>
      <c r="G253" s="619"/>
      <c r="H253" s="619"/>
      <c r="I253" s="619"/>
      <c r="J253" s="619"/>
      <c r="K253" s="619"/>
      <c r="L253" s="619"/>
      <c r="M253" s="619"/>
      <c r="N253" s="619"/>
      <c r="O253" s="619"/>
      <c r="P253" s="619"/>
      <c r="Q253" s="619"/>
      <c r="R253" s="619"/>
      <c r="S253" s="619"/>
      <c r="T253" s="619"/>
      <c r="U253" s="619"/>
      <c r="V253" s="619"/>
      <c r="W253" s="619"/>
      <c r="X253" s="619"/>
    </row>
    <row r="254" spans="1:24">
      <c r="A254" s="619"/>
      <c r="B254" s="619"/>
      <c r="C254" s="619"/>
      <c r="D254" s="619"/>
      <c r="E254" s="619"/>
      <c r="F254" s="619"/>
      <c r="G254" s="619"/>
      <c r="H254" s="619"/>
      <c r="I254" s="619"/>
      <c r="J254" s="619"/>
      <c r="K254" s="619"/>
      <c r="L254" s="619"/>
      <c r="M254" s="619"/>
      <c r="N254" s="619"/>
      <c r="O254" s="619"/>
      <c r="P254" s="619"/>
      <c r="Q254" s="619"/>
      <c r="R254" s="619"/>
      <c r="S254" s="619"/>
      <c r="T254" s="619"/>
      <c r="U254" s="619"/>
      <c r="V254" s="619"/>
      <c r="W254" s="619"/>
      <c r="X254" s="619"/>
    </row>
    <row r="255" spans="1:24">
      <c r="A255" s="619"/>
      <c r="B255" s="619"/>
      <c r="C255" s="619"/>
      <c r="D255" s="619"/>
      <c r="E255" s="619"/>
      <c r="F255" s="619"/>
      <c r="G255" s="619"/>
      <c r="H255" s="619"/>
      <c r="I255" s="619"/>
      <c r="J255" s="619"/>
      <c r="K255" s="619"/>
      <c r="L255" s="619"/>
      <c r="M255" s="619"/>
      <c r="N255" s="619"/>
      <c r="O255" s="619"/>
      <c r="P255" s="619"/>
      <c r="Q255" s="619"/>
      <c r="R255" s="619"/>
      <c r="S255" s="619"/>
      <c r="T255" s="619"/>
      <c r="U255" s="619"/>
      <c r="V255" s="619"/>
      <c r="W255" s="619"/>
      <c r="X255" s="619"/>
    </row>
    <row r="256" spans="1:24">
      <c r="A256" s="619"/>
      <c r="B256" s="619"/>
      <c r="C256" s="619"/>
      <c r="D256" s="619"/>
      <c r="E256" s="619"/>
      <c r="F256" s="619"/>
      <c r="G256" s="619"/>
      <c r="H256" s="619"/>
      <c r="I256" s="619"/>
      <c r="J256" s="619"/>
      <c r="K256" s="619"/>
      <c r="L256" s="619"/>
      <c r="M256" s="619"/>
      <c r="N256" s="619"/>
      <c r="O256" s="619"/>
      <c r="P256" s="619"/>
      <c r="Q256" s="619"/>
      <c r="R256" s="619"/>
      <c r="S256" s="619"/>
      <c r="T256" s="619"/>
      <c r="U256" s="619"/>
      <c r="V256" s="619"/>
      <c r="W256" s="619"/>
      <c r="X256" s="619"/>
    </row>
    <row r="257" spans="1:24">
      <c r="A257" s="619"/>
      <c r="B257" s="619"/>
      <c r="C257" s="619"/>
      <c r="D257" s="619"/>
      <c r="E257" s="619"/>
      <c r="F257" s="619"/>
      <c r="G257" s="619"/>
      <c r="H257" s="619"/>
      <c r="I257" s="619"/>
      <c r="J257" s="619"/>
      <c r="K257" s="619"/>
      <c r="L257" s="619"/>
      <c r="M257" s="619"/>
      <c r="N257" s="619"/>
      <c r="O257" s="619"/>
      <c r="P257" s="619"/>
      <c r="Q257" s="619"/>
      <c r="R257" s="619"/>
      <c r="S257" s="619"/>
      <c r="T257" s="619"/>
      <c r="U257" s="619"/>
      <c r="V257" s="619"/>
      <c r="W257" s="619"/>
      <c r="X257" s="619"/>
    </row>
    <row r="258" spans="1:24">
      <c r="A258" s="619"/>
      <c r="B258" s="619"/>
      <c r="C258" s="619"/>
      <c r="D258" s="619"/>
      <c r="E258" s="619"/>
      <c r="F258" s="619"/>
      <c r="G258" s="619"/>
      <c r="H258" s="619"/>
      <c r="I258" s="619"/>
      <c r="J258" s="619"/>
      <c r="K258" s="619"/>
      <c r="L258" s="619"/>
      <c r="M258" s="619"/>
      <c r="N258" s="619"/>
      <c r="O258" s="619"/>
      <c r="P258" s="619"/>
      <c r="Q258" s="619"/>
      <c r="R258" s="619"/>
      <c r="S258" s="619"/>
      <c r="T258" s="619"/>
      <c r="U258" s="619"/>
      <c r="V258" s="619"/>
      <c r="W258" s="619"/>
      <c r="X258" s="619"/>
    </row>
    <row r="259" spans="1:24">
      <c r="A259" s="619"/>
      <c r="B259" s="619"/>
      <c r="C259" s="619"/>
      <c r="D259" s="619"/>
      <c r="E259" s="619"/>
      <c r="F259" s="619"/>
      <c r="G259" s="619"/>
      <c r="H259" s="619"/>
      <c r="I259" s="619"/>
      <c r="J259" s="619"/>
      <c r="K259" s="619"/>
      <c r="L259" s="619"/>
      <c r="M259" s="619"/>
      <c r="N259" s="619"/>
      <c r="O259" s="619"/>
      <c r="P259" s="619"/>
      <c r="Q259" s="619"/>
      <c r="R259" s="619"/>
      <c r="S259" s="619"/>
      <c r="T259" s="619"/>
      <c r="U259" s="619"/>
      <c r="V259" s="619"/>
      <c r="W259" s="619"/>
      <c r="X259" s="619"/>
    </row>
    <row r="260" spans="1:24">
      <c r="A260" s="619"/>
      <c r="B260" s="619"/>
      <c r="C260" s="619"/>
      <c r="D260" s="619"/>
      <c r="E260" s="619"/>
      <c r="F260" s="619"/>
      <c r="G260" s="619"/>
      <c r="H260" s="619"/>
      <c r="I260" s="619"/>
      <c r="J260" s="619"/>
      <c r="K260" s="619"/>
      <c r="L260" s="619"/>
      <c r="M260" s="619"/>
      <c r="N260" s="619"/>
      <c r="O260" s="619"/>
      <c r="P260" s="619"/>
      <c r="Q260" s="619"/>
      <c r="R260" s="619"/>
      <c r="S260" s="619"/>
      <c r="T260" s="619"/>
      <c r="U260" s="619"/>
      <c r="V260" s="619"/>
      <c r="W260" s="619"/>
      <c r="X260" s="619"/>
    </row>
    <row r="261" spans="1:24">
      <c r="A261" s="619"/>
      <c r="B261" s="619"/>
      <c r="C261" s="619"/>
      <c r="D261" s="619"/>
      <c r="E261" s="619"/>
      <c r="F261" s="619"/>
      <c r="G261" s="619"/>
      <c r="H261" s="619"/>
      <c r="I261" s="619"/>
      <c r="J261" s="619"/>
      <c r="K261" s="619"/>
      <c r="L261" s="619"/>
      <c r="M261" s="619"/>
      <c r="N261" s="619"/>
      <c r="O261" s="619"/>
      <c r="P261" s="619"/>
      <c r="Q261" s="619"/>
      <c r="R261" s="619"/>
      <c r="S261" s="619"/>
      <c r="T261" s="619"/>
      <c r="U261" s="619"/>
      <c r="V261" s="619"/>
      <c r="W261" s="619"/>
      <c r="X261" s="619"/>
    </row>
    <row r="262" spans="1:24">
      <c r="A262" s="619"/>
      <c r="B262" s="619"/>
      <c r="C262" s="619"/>
      <c r="D262" s="619"/>
      <c r="E262" s="619"/>
      <c r="F262" s="619"/>
      <c r="G262" s="619"/>
      <c r="H262" s="619"/>
      <c r="I262" s="619"/>
      <c r="J262" s="619"/>
      <c r="K262" s="619"/>
      <c r="L262" s="619"/>
      <c r="M262" s="619"/>
      <c r="N262" s="619"/>
      <c r="O262" s="619"/>
      <c r="P262" s="619"/>
      <c r="Q262" s="619"/>
      <c r="R262" s="619"/>
      <c r="S262" s="619"/>
      <c r="T262" s="619"/>
      <c r="U262" s="619"/>
      <c r="V262" s="619"/>
      <c r="W262" s="619"/>
      <c r="X262" s="619"/>
    </row>
    <row r="263" spans="1:24">
      <c r="A263" s="619"/>
      <c r="B263" s="619"/>
      <c r="C263" s="619"/>
      <c r="D263" s="619"/>
      <c r="E263" s="619"/>
      <c r="F263" s="619"/>
      <c r="G263" s="619"/>
      <c r="H263" s="619"/>
      <c r="I263" s="619"/>
      <c r="J263" s="619"/>
      <c r="K263" s="619"/>
      <c r="L263" s="619"/>
      <c r="M263" s="619"/>
      <c r="N263" s="619"/>
      <c r="O263" s="619"/>
      <c r="P263" s="619"/>
      <c r="Q263" s="619"/>
      <c r="R263" s="619"/>
      <c r="S263" s="619"/>
      <c r="T263" s="619"/>
      <c r="U263" s="619"/>
      <c r="V263" s="619"/>
      <c r="W263" s="619"/>
      <c r="X263" s="619"/>
    </row>
    <row r="264" spans="1:24">
      <c r="A264" s="619"/>
      <c r="B264" s="619"/>
      <c r="C264" s="619"/>
      <c r="D264" s="619"/>
      <c r="E264" s="619"/>
      <c r="F264" s="619"/>
      <c r="G264" s="619"/>
      <c r="H264" s="619"/>
      <c r="I264" s="619"/>
      <c r="J264" s="619"/>
      <c r="K264" s="619"/>
      <c r="L264" s="619"/>
      <c r="M264" s="619"/>
      <c r="N264" s="619"/>
      <c r="O264" s="619"/>
      <c r="P264" s="619"/>
      <c r="Q264" s="619"/>
      <c r="R264" s="619"/>
      <c r="S264" s="619"/>
      <c r="T264" s="619"/>
      <c r="U264" s="619"/>
      <c r="V264" s="619"/>
      <c r="W264" s="619"/>
      <c r="X264" s="619"/>
    </row>
    <row r="265" spans="1:24">
      <c r="A265" s="619"/>
      <c r="B265" s="619"/>
      <c r="C265" s="619"/>
      <c r="D265" s="619"/>
      <c r="E265" s="619"/>
      <c r="F265" s="619"/>
      <c r="G265" s="619"/>
      <c r="H265" s="619"/>
      <c r="I265" s="619"/>
      <c r="J265" s="619"/>
      <c r="K265" s="619"/>
      <c r="L265" s="619"/>
      <c r="M265" s="619"/>
      <c r="N265" s="619"/>
      <c r="O265" s="619"/>
      <c r="P265" s="619"/>
      <c r="Q265" s="619"/>
      <c r="R265" s="619"/>
      <c r="S265" s="619"/>
      <c r="T265" s="619"/>
      <c r="U265" s="619"/>
      <c r="V265" s="619"/>
      <c r="W265" s="619"/>
      <c r="X265" s="619"/>
    </row>
    <row r="266" spans="1:24">
      <c r="A266" s="619"/>
      <c r="B266" s="619"/>
      <c r="C266" s="619"/>
      <c r="D266" s="619"/>
      <c r="E266" s="619"/>
      <c r="F266" s="619"/>
      <c r="G266" s="619"/>
      <c r="H266" s="619"/>
      <c r="I266" s="619"/>
      <c r="J266" s="619"/>
      <c r="K266" s="619"/>
      <c r="L266" s="619"/>
      <c r="M266" s="619"/>
      <c r="N266" s="619"/>
      <c r="O266" s="619"/>
      <c r="P266" s="619"/>
      <c r="Q266" s="619"/>
      <c r="R266" s="619"/>
      <c r="S266" s="619"/>
      <c r="T266" s="619"/>
      <c r="U266" s="619"/>
      <c r="V266" s="619"/>
      <c r="W266" s="619"/>
      <c r="X266" s="619"/>
    </row>
    <row r="267" spans="1:24">
      <c r="A267" s="619"/>
      <c r="B267" s="619"/>
      <c r="C267" s="619"/>
      <c r="D267" s="619"/>
      <c r="E267" s="619"/>
      <c r="F267" s="619"/>
      <c r="G267" s="619"/>
      <c r="H267" s="619"/>
      <c r="I267" s="619"/>
      <c r="J267" s="619"/>
      <c r="K267" s="619"/>
      <c r="L267" s="619"/>
      <c r="M267" s="619"/>
      <c r="N267" s="619"/>
      <c r="O267" s="619"/>
      <c r="P267" s="619"/>
      <c r="Q267" s="619"/>
      <c r="R267" s="619"/>
      <c r="S267" s="619"/>
      <c r="T267" s="619"/>
      <c r="U267" s="619"/>
      <c r="V267" s="619"/>
      <c r="W267" s="619"/>
      <c r="X267" s="619"/>
    </row>
    <row r="268" spans="1:24">
      <c r="A268" s="619"/>
      <c r="B268" s="619"/>
      <c r="C268" s="619"/>
      <c r="D268" s="619"/>
      <c r="E268" s="619"/>
      <c r="F268" s="619"/>
      <c r="G268" s="619"/>
      <c r="H268" s="619"/>
      <c r="I268" s="619"/>
      <c r="J268" s="619"/>
      <c r="K268" s="619"/>
      <c r="L268" s="619"/>
      <c r="M268" s="619"/>
      <c r="N268" s="619"/>
      <c r="O268" s="619"/>
      <c r="P268" s="619"/>
      <c r="Q268" s="619"/>
      <c r="R268" s="619"/>
      <c r="S268" s="619"/>
      <c r="T268" s="619"/>
      <c r="U268" s="619"/>
      <c r="V268" s="619"/>
      <c r="W268" s="619"/>
      <c r="X268" s="619"/>
    </row>
    <row r="269" spans="1:24">
      <c r="A269" s="619"/>
      <c r="B269" s="619"/>
      <c r="C269" s="619"/>
      <c r="D269" s="619"/>
      <c r="E269" s="619"/>
      <c r="F269" s="619"/>
      <c r="G269" s="619"/>
      <c r="H269" s="619"/>
      <c r="I269" s="619"/>
      <c r="J269" s="619"/>
      <c r="K269" s="619"/>
      <c r="L269" s="619"/>
      <c r="M269" s="619"/>
      <c r="N269" s="619"/>
      <c r="O269" s="619"/>
      <c r="P269" s="619"/>
      <c r="Q269" s="619"/>
      <c r="R269" s="619"/>
      <c r="S269" s="619"/>
      <c r="T269" s="619"/>
      <c r="U269" s="619"/>
      <c r="V269" s="619"/>
      <c r="W269" s="619"/>
      <c r="X269" s="619"/>
    </row>
    <row r="270" spans="1:24">
      <c r="A270" s="619"/>
      <c r="B270" s="619"/>
      <c r="C270" s="619"/>
      <c r="D270" s="619"/>
      <c r="E270" s="619"/>
      <c r="F270" s="619"/>
      <c r="G270" s="619"/>
      <c r="H270" s="619"/>
      <c r="I270" s="619"/>
      <c r="J270" s="619"/>
      <c r="K270" s="619"/>
      <c r="L270" s="619"/>
      <c r="M270" s="619"/>
      <c r="N270" s="619"/>
      <c r="O270" s="619"/>
      <c r="P270" s="619"/>
      <c r="Q270" s="619"/>
      <c r="R270" s="619"/>
      <c r="S270" s="619"/>
      <c r="T270" s="619"/>
      <c r="U270" s="619"/>
      <c r="V270" s="619"/>
      <c r="W270" s="619"/>
      <c r="X270" s="619"/>
    </row>
    <row r="271" spans="1:24">
      <c r="A271" s="619"/>
      <c r="B271" s="619"/>
      <c r="C271" s="619"/>
      <c r="D271" s="619"/>
      <c r="E271" s="619"/>
      <c r="F271" s="619"/>
      <c r="G271" s="619"/>
      <c r="H271" s="619"/>
      <c r="I271" s="619"/>
      <c r="J271" s="619"/>
      <c r="K271" s="619"/>
      <c r="L271" s="619"/>
      <c r="M271" s="619"/>
      <c r="N271" s="619"/>
      <c r="O271" s="619"/>
      <c r="P271" s="619"/>
      <c r="Q271" s="619"/>
      <c r="R271" s="619"/>
      <c r="S271" s="619"/>
      <c r="T271" s="619"/>
      <c r="U271" s="619"/>
      <c r="V271" s="619"/>
      <c r="W271" s="619"/>
      <c r="X271" s="619"/>
    </row>
    <row r="272" spans="1:24">
      <c r="A272" s="619"/>
      <c r="B272" s="619"/>
      <c r="C272" s="619"/>
      <c r="D272" s="619"/>
      <c r="E272" s="619"/>
      <c r="F272" s="619"/>
      <c r="G272" s="619"/>
      <c r="H272" s="619"/>
      <c r="I272" s="619"/>
      <c r="J272" s="619"/>
      <c r="K272" s="619"/>
      <c r="L272" s="619"/>
      <c r="M272" s="619"/>
      <c r="N272" s="619"/>
      <c r="O272" s="619"/>
      <c r="P272" s="619"/>
      <c r="Q272" s="619"/>
      <c r="R272" s="619"/>
      <c r="S272" s="619"/>
      <c r="T272" s="619"/>
      <c r="U272" s="619"/>
      <c r="V272" s="619"/>
      <c r="W272" s="619"/>
      <c r="X272" s="619"/>
    </row>
    <row r="273" spans="1:24">
      <c r="A273" s="619"/>
      <c r="B273" s="619"/>
      <c r="C273" s="619"/>
      <c r="D273" s="619"/>
      <c r="E273" s="619"/>
      <c r="F273" s="619"/>
      <c r="G273" s="619"/>
      <c r="H273" s="619"/>
      <c r="I273" s="619"/>
      <c r="J273" s="619"/>
      <c r="K273" s="619"/>
      <c r="L273" s="619"/>
      <c r="M273" s="619"/>
      <c r="N273" s="619"/>
      <c r="O273" s="619"/>
      <c r="P273" s="619"/>
      <c r="Q273" s="619"/>
      <c r="R273" s="619"/>
      <c r="S273" s="619"/>
      <c r="T273" s="619"/>
      <c r="U273" s="619"/>
      <c r="V273" s="619"/>
      <c r="W273" s="619"/>
      <c r="X273" s="619"/>
    </row>
    <row r="274" spans="1:24">
      <c r="A274" s="619"/>
      <c r="B274" s="619"/>
      <c r="C274" s="619"/>
      <c r="D274" s="619"/>
      <c r="E274" s="619"/>
      <c r="F274" s="619"/>
      <c r="G274" s="619"/>
      <c r="H274" s="619"/>
      <c r="I274" s="619"/>
      <c r="J274" s="619"/>
      <c r="K274" s="619"/>
      <c r="L274" s="619"/>
      <c r="M274" s="619"/>
      <c r="N274" s="619"/>
      <c r="O274" s="619"/>
      <c r="P274" s="619"/>
      <c r="Q274" s="619"/>
      <c r="R274" s="619"/>
      <c r="S274" s="619"/>
      <c r="T274" s="619"/>
      <c r="U274" s="619"/>
      <c r="V274" s="619"/>
      <c r="W274" s="619"/>
      <c r="X274" s="619"/>
    </row>
    <row r="275" spans="1:24">
      <c r="A275" s="619"/>
      <c r="B275" s="619"/>
      <c r="C275" s="619"/>
      <c r="D275" s="619"/>
      <c r="E275" s="619"/>
      <c r="F275" s="619"/>
      <c r="G275" s="619"/>
      <c r="H275" s="619"/>
      <c r="I275" s="619"/>
      <c r="J275" s="619"/>
      <c r="K275" s="619"/>
      <c r="L275" s="619"/>
      <c r="M275" s="619"/>
      <c r="N275" s="619"/>
      <c r="O275" s="619"/>
      <c r="P275" s="619"/>
      <c r="Q275" s="619"/>
      <c r="R275" s="619"/>
      <c r="S275" s="619"/>
      <c r="T275" s="619"/>
      <c r="U275" s="619"/>
      <c r="V275" s="619"/>
      <c r="W275" s="619"/>
      <c r="X275" s="619"/>
    </row>
    <row r="276" spans="1:24">
      <c r="A276" s="619"/>
      <c r="B276" s="619"/>
      <c r="C276" s="619"/>
      <c r="D276" s="619"/>
      <c r="E276" s="619"/>
      <c r="F276" s="619"/>
      <c r="G276" s="619"/>
      <c r="H276" s="619"/>
      <c r="I276" s="619"/>
      <c r="J276" s="619"/>
      <c r="K276" s="619"/>
      <c r="L276" s="619"/>
      <c r="M276" s="619"/>
      <c r="N276" s="619"/>
      <c r="O276" s="619"/>
      <c r="P276" s="619"/>
      <c r="Q276" s="619"/>
      <c r="R276" s="619"/>
      <c r="S276" s="619"/>
      <c r="T276" s="619"/>
      <c r="U276" s="619"/>
      <c r="V276" s="619"/>
      <c r="W276" s="619"/>
      <c r="X276" s="619"/>
    </row>
    <row r="277" spans="1:24">
      <c r="A277" s="619"/>
      <c r="B277" s="619"/>
      <c r="C277" s="619"/>
      <c r="D277" s="619"/>
      <c r="E277" s="619"/>
      <c r="F277" s="619"/>
      <c r="G277" s="619"/>
      <c r="H277" s="619"/>
      <c r="I277" s="619"/>
      <c r="J277" s="619"/>
      <c r="K277" s="619"/>
      <c r="L277" s="619"/>
      <c r="M277" s="619"/>
      <c r="N277" s="619"/>
      <c r="O277" s="619"/>
      <c r="P277" s="619"/>
      <c r="Q277" s="619"/>
      <c r="R277" s="619"/>
      <c r="S277" s="619"/>
      <c r="T277" s="619"/>
      <c r="U277" s="619"/>
      <c r="V277" s="619"/>
      <c r="W277" s="619"/>
      <c r="X277" s="619"/>
    </row>
    <row r="278" spans="1:24">
      <c r="A278" s="619"/>
      <c r="B278" s="619"/>
      <c r="C278" s="619"/>
      <c r="D278" s="619"/>
      <c r="E278" s="619"/>
      <c r="F278" s="619"/>
      <c r="G278" s="619"/>
      <c r="H278" s="619"/>
      <c r="I278" s="619"/>
      <c r="J278" s="619"/>
      <c r="K278" s="619"/>
      <c r="L278" s="619"/>
      <c r="M278" s="619"/>
      <c r="N278" s="619"/>
      <c r="O278" s="619"/>
      <c r="P278" s="619"/>
      <c r="Q278" s="619"/>
      <c r="R278" s="619"/>
      <c r="S278" s="619"/>
      <c r="T278" s="619"/>
      <c r="U278" s="619"/>
      <c r="V278" s="619"/>
      <c r="W278" s="619"/>
      <c r="X278" s="619"/>
    </row>
    <row r="279" spans="1:24">
      <c r="A279" s="619"/>
      <c r="B279" s="619"/>
      <c r="C279" s="619"/>
      <c r="D279" s="619"/>
      <c r="E279" s="619"/>
      <c r="F279" s="619"/>
      <c r="G279" s="619"/>
      <c r="H279" s="619"/>
      <c r="I279" s="619"/>
      <c r="J279" s="619"/>
      <c r="K279" s="619"/>
      <c r="L279" s="619"/>
      <c r="M279" s="619"/>
      <c r="N279" s="619"/>
      <c r="O279" s="619"/>
      <c r="P279" s="619"/>
      <c r="Q279" s="619"/>
      <c r="R279" s="619"/>
      <c r="S279" s="619"/>
      <c r="T279" s="619"/>
      <c r="U279" s="619"/>
      <c r="V279" s="619"/>
      <c r="W279" s="619"/>
      <c r="X279" s="619"/>
    </row>
    <row r="280" spans="1:24">
      <c r="A280" s="619"/>
      <c r="B280" s="619"/>
      <c r="C280" s="619"/>
      <c r="D280" s="619"/>
      <c r="E280" s="619"/>
      <c r="F280" s="619"/>
      <c r="G280" s="619"/>
      <c r="H280" s="619"/>
      <c r="I280" s="619"/>
      <c r="J280" s="619"/>
      <c r="K280" s="619"/>
      <c r="L280" s="619"/>
      <c r="M280" s="619"/>
      <c r="N280" s="619"/>
      <c r="O280" s="619"/>
      <c r="P280" s="619"/>
      <c r="Q280" s="619"/>
      <c r="R280" s="619"/>
      <c r="S280" s="619"/>
      <c r="T280" s="619"/>
      <c r="U280" s="619"/>
      <c r="V280" s="619"/>
      <c r="W280" s="619"/>
      <c r="X280" s="619"/>
    </row>
    <row r="281" spans="1:24">
      <c r="A281" s="619"/>
      <c r="B281" s="619"/>
      <c r="C281" s="619"/>
      <c r="D281" s="619"/>
      <c r="E281" s="619"/>
      <c r="F281" s="619"/>
      <c r="G281" s="619"/>
      <c r="H281" s="619"/>
      <c r="I281" s="619"/>
      <c r="J281" s="619"/>
      <c r="K281" s="619"/>
      <c r="L281" s="619"/>
      <c r="M281" s="619"/>
      <c r="N281" s="619"/>
      <c r="O281" s="619"/>
      <c r="P281" s="619"/>
      <c r="Q281" s="619"/>
      <c r="R281" s="619"/>
      <c r="S281" s="619"/>
      <c r="T281" s="619"/>
      <c r="U281" s="619"/>
      <c r="V281" s="619"/>
      <c r="W281" s="619"/>
      <c r="X281" s="619"/>
    </row>
    <row r="282" spans="1:24">
      <c r="A282" s="619"/>
      <c r="B282" s="619"/>
      <c r="C282" s="619"/>
      <c r="D282" s="619"/>
      <c r="E282" s="619"/>
      <c r="F282" s="619"/>
      <c r="G282" s="619"/>
      <c r="H282" s="619"/>
      <c r="I282" s="619"/>
      <c r="J282" s="619"/>
      <c r="K282" s="619"/>
      <c r="L282" s="619"/>
      <c r="M282" s="619"/>
      <c r="N282" s="619"/>
      <c r="O282" s="619"/>
      <c r="P282" s="619"/>
      <c r="Q282" s="619"/>
      <c r="R282" s="619"/>
      <c r="S282" s="619"/>
      <c r="T282" s="619"/>
      <c r="U282" s="619"/>
      <c r="V282" s="619"/>
      <c r="W282" s="619"/>
      <c r="X282" s="619"/>
    </row>
    <row r="283" spans="1:24">
      <c r="A283" s="619"/>
      <c r="B283" s="619"/>
      <c r="C283" s="619"/>
      <c r="D283" s="619"/>
      <c r="E283" s="619"/>
      <c r="F283" s="619"/>
      <c r="G283" s="619"/>
      <c r="H283" s="619"/>
      <c r="I283" s="619"/>
      <c r="J283" s="619"/>
      <c r="K283" s="619"/>
      <c r="L283" s="619"/>
      <c r="M283" s="619"/>
      <c r="N283" s="619"/>
      <c r="O283" s="619"/>
      <c r="P283" s="619"/>
      <c r="Q283" s="619"/>
      <c r="R283" s="619"/>
      <c r="S283" s="619"/>
      <c r="T283" s="619"/>
      <c r="U283" s="619"/>
      <c r="V283" s="619"/>
      <c r="W283" s="619"/>
      <c r="X283" s="619"/>
    </row>
    <row r="284" spans="1:24">
      <c r="A284" s="619"/>
      <c r="B284" s="619"/>
      <c r="C284" s="619"/>
      <c r="D284" s="619"/>
      <c r="E284" s="619"/>
      <c r="F284" s="619"/>
      <c r="G284" s="619"/>
      <c r="H284" s="619"/>
      <c r="I284" s="619"/>
      <c r="J284" s="619"/>
      <c r="K284" s="619"/>
      <c r="L284" s="619"/>
      <c r="M284" s="619"/>
      <c r="N284" s="619"/>
      <c r="O284" s="619"/>
      <c r="P284" s="619"/>
      <c r="Q284" s="619"/>
      <c r="R284" s="619"/>
      <c r="S284" s="619"/>
      <c r="T284" s="619"/>
      <c r="U284" s="619"/>
      <c r="V284" s="619"/>
      <c r="W284" s="619"/>
      <c r="X284" s="619"/>
    </row>
    <row r="285" spans="1:24">
      <c r="A285" s="619"/>
      <c r="B285" s="619"/>
      <c r="C285" s="619"/>
      <c r="D285" s="619"/>
      <c r="E285" s="619"/>
      <c r="F285" s="619"/>
      <c r="G285" s="619"/>
      <c r="H285" s="619"/>
      <c r="I285" s="619"/>
      <c r="J285" s="619"/>
      <c r="K285" s="619"/>
      <c r="L285" s="619"/>
      <c r="M285" s="619"/>
      <c r="N285" s="619"/>
      <c r="O285" s="619"/>
      <c r="P285" s="619"/>
      <c r="Q285" s="619"/>
      <c r="R285" s="619"/>
      <c r="S285" s="619"/>
      <c r="T285" s="619"/>
      <c r="U285" s="619"/>
      <c r="V285" s="619"/>
      <c r="W285" s="619"/>
      <c r="X285" s="619"/>
    </row>
    <row r="286" spans="1:24">
      <c r="A286" s="619"/>
      <c r="B286" s="619"/>
      <c r="C286" s="619"/>
      <c r="D286" s="619"/>
      <c r="E286" s="619"/>
      <c r="F286" s="619"/>
      <c r="G286" s="619"/>
      <c r="H286" s="619"/>
      <c r="I286" s="619"/>
      <c r="J286" s="619"/>
      <c r="K286" s="619"/>
      <c r="L286" s="619"/>
      <c r="M286" s="619"/>
      <c r="N286" s="619"/>
      <c r="O286" s="619"/>
      <c r="P286" s="619"/>
      <c r="Q286" s="619"/>
      <c r="R286" s="619"/>
      <c r="S286" s="619"/>
      <c r="T286" s="619"/>
      <c r="U286" s="619"/>
      <c r="V286" s="619"/>
      <c r="W286" s="619"/>
      <c r="X286" s="619"/>
    </row>
    <row r="287" spans="1:24">
      <c r="A287" s="619"/>
      <c r="B287" s="619"/>
      <c r="C287" s="619"/>
      <c r="D287" s="619"/>
      <c r="E287" s="619"/>
      <c r="F287" s="619"/>
      <c r="G287" s="619"/>
      <c r="H287" s="619"/>
      <c r="I287" s="619"/>
      <c r="J287" s="619"/>
      <c r="K287" s="619"/>
      <c r="L287" s="619"/>
      <c r="M287" s="619"/>
      <c r="N287" s="619"/>
      <c r="O287" s="619"/>
      <c r="P287" s="619"/>
      <c r="Q287" s="619"/>
      <c r="R287" s="619"/>
      <c r="S287" s="619"/>
      <c r="T287" s="619"/>
      <c r="U287" s="619"/>
      <c r="V287" s="619"/>
      <c r="W287" s="619"/>
      <c r="X287" s="619"/>
    </row>
    <row r="288" spans="1:24">
      <c r="A288" s="619"/>
      <c r="B288" s="619"/>
      <c r="C288" s="619"/>
      <c r="D288" s="619"/>
      <c r="E288" s="619"/>
      <c r="F288" s="619"/>
      <c r="G288" s="619"/>
      <c r="H288" s="619"/>
      <c r="I288" s="619"/>
      <c r="J288" s="619"/>
      <c r="K288" s="619"/>
      <c r="L288" s="619"/>
      <c r="M288" s="619"/>
      <c r="N288" s="619"/>
      <c r="O288" s="619"/>
      <c r="P288" s="619"/>
      <c r="Q288" s="619"/>
      <c r="R288" s="619"/>
      <c r="S288" s="619"/>
      <c r="T288" s="619"/>
      <c r="U288" s="619"/>
      <c r="V288" s="619"/>
      <c r="W288" s="619"/>
      <c r="X288" s="619"/>
    </row>
    <row r="289" spans="1:24">
      <c r="A289" s="619"/>
      <c r="B289" s="619"/>
      <c r="C289" s="619"/>
      <c r="D289" s="619"/>
      <c r="E289" s="619"/>
      <c r="F289" s="619"/>
      <c r="G289" s="619"/>
      <c r="H289" s="619"/>
      <c r="I289" s="619"/>
      <c r="J289" s="619"/>
      <c r="K289" s="619"/>
      <c r="L289" s="619"/>
      <c r="M289" s="619"/>
      <c r="N289" s="619"/>
      <c r="O289" s="619"/>
      <c r="P289" s="619"/>
      <c r="Q289" s="619"/>
      <c r="R289" s="619"/>
      <c r="S289" s="619"/>
      <c r="T289" s="619"/>
      <c r="U289" s="619"/>
      <c r="V289" s="619"/>
      <c r="W289" s="619"/>
      <c r="X289" s="619"/>
    </row>
    <row r="290" spans="1:24">
      <c r="A290" s="619"/>
      <c r="B290" s="619"/>
      <c r="C290" s="619"/>
      <c r="D290" s="619"/>
      <c r="E290" s="619"/>
      <c r="F290" s="619"/>
      <c r="G290" s="619"/>
      <c r="H290" s="619"/>
      <c r="I290" s="619"/>
      <c r="J290" s="619"/>
      <c r="K290" s="619"/>
      <c r="L290" s="619"/>
      <c r="M290" s="619"/>
      <c r="N290" s="619"/>
      <c r="O290" s="619"/>
      <c r="P290" s="619"/>
      <c r="Q290" s="619"/>
      <c r="R290" s="619"/>
      <c r="S290" s="619"/>
      <c r="T290" s="619"/>
      <c r="U290" s="619"/>
      <c r="V290" s="619"/>
      <c r="W290" s="619"/>
      <c r="X290" s="619"/>
    </row>
    <row r="291" spans="1:24">
      <c r="A291" s="619"/>
      <c r="B291" s="619"/>
      <c r="C291" s="619"/>
      <c r="D291" s="619"/>
      <c r="E291" s="619"/>
      <c r="F291" s="619"/>
      <c r="G291" s="619"/>
      <c r="H291" s="619"/>
      <c r="I291" s="619"/>
      <c r="J291" s="619"/>
      <c r="K291" s="619"/>
      <c r="L291" s="619"/>
      <c r="M291" s="619"/>
      <c r="N291" s="619"/>
      <c r="O291" s="619"/>
      <c r="P291" s="619"/>
      <c r="Q291" s="619"/>
      <c r="R291" s="619"/>
      <c r="S291" s="619"/>
      <c r="T291" s="619"/>
      <c r="U291" s="619"/>
      <c r="V291" s="619"/>
      <c r="W291" s="619"/>
      <c r="X291" s="619"/>
    </row>
    <row r="292" spans="1:24">
      <c r="A292" s="619"/>
      <c r="B292" s="619"/>
      <c r="C292" s="619"/>
      <c r="D292" s="619"/>
      <c r="E292" s="619"/>
      <c r="F292" s="619"/>
      <c r="G292" s="619"/>
      <c r="H292" s="619"/>
      <c r="I292" s="619"/>
      <c r="J292" s="619"/>
      <c r="K292" s="619"/>
      <c r="L292" s="619"/>
      <c r="M292" s="619"/>
      <c r="N292" s="619"/>
      <c r="O292" s="619"/>
      <c r="P292" s="619"/>
      <c r="Q292" s="619"/>
      <c r="R292" s="619"/>
      <c r="S292" s="619"/>
      <c r="T292" s="619"/>
      <c r="U292" s="619"/>
      <c r="V292" s="619"/>
      <c r="W292" s="619"/>
      <c r="X292" s="619"/>
    </row>
    <row r="293" spans="1:24">
      <c r="A293" s="619"/>
      <c r="B293" s="619"/>
      <c r="C293" s="619"/>
      <c r="D293" s="619"/>
      <c r="E293" s="619"/>
      <c r="F293" s="619"/>
      <c r="G293" s="619"/>
      <c r="H293" s="619"/>
      <c r="I293" s="619"/>
      <c r="J293" s="619"/>
      <c r="K293" s="619"/>
      <c r="L293" s="619"/>
      <c r="M293" s="619"/>
      <c r="N293" s="619"/>
      <c r="O293" s="619"/>
      <c r="P293" s="619"/>
      <c r="Q293" s="619"/>
      <c r="R293" s="619"/>
      <c r="S293" s="619"/>
      <c r="T293" s="619"/>
      <c r="U293" s="619"/>
      <c r="V293" s="619"/>
      <c r="W293" s="619"/>
      <c r="X293" s="619"/>
    </row>
    <row r="294" spans="1:24">
      <c r="A294" s="619"/>
      <c r="B294" s="619"/>
      <c r="C294" s="619"/>
      <c r="D294" s="619"/>
      <c r="E294" s="619"/>
      <c r="F294" s="619"/>
      <c r="G294" s="619"/>
      <c r="H294" s="619"/>
      <c r="I294" s="619"/>
      <c r="J294" s="619"/>
      <c r="K294" s="619"/>
      <c r="L294" s="619"/>
      <c r="M294" s="619"/>
      <c r="N294" s="619"/>
      <c r="O294" s="619"/>
      <c r="P294" s="619"/>
      <c r="Q294" s="619"/>
      <c r="R294" s="619"/>
      <c r="S294" s="619"/>
      <c r="T294" s="619"/>
      <c r="U294" s="619"/>
      <c r="V294" s="619"/>
      <c r="W294" s="619"/>
      <c r="X294" s="619"/>
    </row>
    <row r="295" spans="1:24">
      <c r="A295" s="619"/>
      <c r="B295" s="619"/>
      <c r="C295" s="619"/>
      <c r="D295" s="619"/>
      <c r="E295" s="619"/>
      <c r="F295" s="619"/>
      <c r="G295" s="619"/>
      <c r="H295" s="619"/>
      <c r="I295" s="619"/>
      <c r="J295" s="619"/>
      <c r="K295" s="619"/>
      <c r="L295" s="619"/>
      <c r="M295" s="619"/>
      <c r="N295" s="619"/>
      <c r="O295" s="619"/>
      <c r="P295" s="619"/>
      <c r="Q295" s="619"/>
      <c r="R295" s="619"/>
      <c r="S295" s="619"/>
      <c r="T295" s="619"/>
      <c r="U295" s="619"/>
      <c r="V295" s="619"/>
      <c r="W295" s="619"/>
      <c r="X295" s="619"/>
    </row>
    <row r="296" spans="1:24">
      <c r="A296" s="619"/>
      <c r="B296" s="619"/>
      <c r="C296" s="619"/>
      <c r="D296" s="619"/>
      <c r="E296" s="619"/>
      <c r="F296" s="619"/>
      <c r="G296" s="619"/>
      <c r="H296" s="619"/>
      <c r="I296" s="619"/>
      <c r="J296" s="619"/>
      <c r="K296" s="619"/>
      <c r="L296" s="619"/>
      <c r="M296" s="619"/>
      <c r="N296" s="619"/>
      <c r="O296" s="619"/>
      <c r="P296" s="619"/>
      <c r="Q296" s="619"/>
      <c r="R296" s="619"/>
      <c r="S296" s="619"/>
      <c r="T296" s="619"/>
      <c r="U296" s="619"/>
      <c r="V296" s="619"/>
      <c r="W296" s="619"/>
      <c r="X296" s="619"/>
    </row>
    <row r="297" spans="1:24">
      <c r="A297" s="619"/>
      <c r="B297" s="619"/>
      <c r="C297" s="619"/>
      <c r="D297" s="619"/>
      <c r="E297" s="619"/>
      <c r="F297" s="619"/>
      <c r="G297" s="619"/>
      <c r="H297" s="619"/>
      <c r="I297" s="619"/>
      <c r="J297" s="619"/>
      <c r="K297" s="619"/>
      <c r="L297" s="619"/>
      <c r="M297" s="619"/>
      <c r="N297" s="619"/>
      <c r="O297" s="619"/>
      <c r="P297" s="619"/>
      <c r="Q297" s="619"/>
      <c r="R297" s="619"/>
      <c r="S297" s="619"/>
      <c r="T297" s="619"/>
      <c r="U297" s="619"/>
      <c r="V297" s="619"/>
      <c r="W297" s="619"/>
      <c r="X297" s="619"/>
    </row>
    <row r="298" spans="1:24">
      <c r="A298" s="619"/>
      <c r="B298" s="619"/>
      <c r="C298" s="619"/>
      <c r="D298" s="619"/>
      <c r="E298" s="619"/>
      <c r="F298" s="619"/>
      <c r="G298" s="619"/>
      <c r="H298" s="619"/>
      <c r="I298" s="619"/>
      <c r="J298" s="619"/>
      <c r="K298" s="619"/>
      <c r="L298" s="619"/>
      <c r="M298" s="619"/>
      <c r="N298" s="619"/>
      <c r="O298" s="619"/>
      <c r="P298" s="619"/>
      <c r="Q298" s="619"/>
      <c r="R298" s="619"/>
      <c r="S298" s="619"/>
      <c r="T298" s="619"/>
      <c r="U298" s="619"/>
      <c r="V298" s="619"/>
      <c r="W298" s="619"/>
      <c r="X298" s="619"/>
    </row>
    <row r="299" spans="1:24">
      <c r="A299" s="619"/>
      <c r="B299" s="619"/>
      <c r="C299" s="619"/>
      <c r="D299" s="619"/>
      <c r="E299" s="619"/>
      <c r="F299" s="619"/>
      <c r="G299" s="619"/>
      <c r="H299" s="619"/>
      <c r="I299" s="619"/>
      <c r="J299" s="619"/>
      <c r="K299" s="619"/>
      <c r="L299" s="619"/>
      <c r="M299" s="619"/>
      <c r="N299" s="619"/>
      <c r="O299" s="619"/>
      <c r="P299" s="619"/>
      <c r="Q299" s="619"/>
      <c r="R299" s="619"/>
      <c r="S299" s="619"/>
      <c r="T299" s="619"/>
      <c r="U299" s="619"/>
      <c r="V299" s="619"/>
      <c r="W299" s="619"/>
      <c r="X299" s="619"/>
    </row>
    <row r="300" spans="1:24">
      <c r="A300" s="603"/>
      <c r="B300" s="619"/>
      <c r="C300" s="619"/>
      <c r="D300" s="619"/>
      <c r="E300" s="619"/>
      <c r="F300" s="619"/>
      <c r="G300" s="619"/>
      <c r="H300" s="619"/>
      <c r="I300" s="619"/>
      <c r="J300" s="619"/>
      <c r="K300" s="619"/>
      <c r="L300" s="619"/>
      <c r="M300" s="619"/>
      <c r="N300" s="619"/>
      <c r="O300" s="619"/>
      <c r="P300" s="619"/>
      <c r="Q300" s="619"/>
      <c r="R300" s="619"/>
      <c r="S300" s="619"/>
      <c r="T300" s="619"/>
      <c r="U300" s="619"/>
      <c r="V300" s="619"/>
      <c r="W300" s="619"/>
      <c r="X300" s="619"/>
    </row>
    <row r="301" spans="1:24">
      <c r="A301" s="619"/>
      <c r="B301" s="619"/>
      <c r="C301" s="619"/>
      <c r="D301" s="619"/>
      <c r="E301" s="619"/>
      <c r="F301" s="619"/>
      <c r="G301" s="619"/>
      <c r="H301" s="619"/>
      <c r="I301" s="619"/>
      <c r="J301" s="619"/>
      <c r="K301" s="619"/>
      <c r="L301" s="619"/>
      <c r="M301" s="619"/>
      <c r="N301" s="619"/>
      <c r="O301" s="619"/>
      <c r="P301" s="619"/>
      <c r="Q301" s="619"/>
      <c r="R301" s="619"/>
      <c r="S301" s="619"/>
      <c r="T301" s="619"/>
      <c r="U301" s="619"/>
      <c r="V301" s="619"/>
      <c r="W301" s="619"/>
      <c r="X301" s="619"/>
    </row>
    <row r="302" spans="1:24">
      <c r="A302" s="619"/>
      <c r="B302" s="619"/>
      <c r="C302" s="619"/>
      <c r="D302" s="619"/>
      <c r="E302" s="619"/>
      <c r="F302" s="619"/>
      <c r="G302" s="619"/>
      <c r="H302" s="619"/>
      <c r="I302" s="619"/>
      <c r="J302" s="619"/>
      <c r="K302" s="619"/>
      <c r="L302" s="619"/>
      <c r="M302" s="619"/>
      <c r="N302" s="619"/>
      <c r="O302" s="619"/>
      <c r="P302" s="619"/>
      <c r="Q302" s="619"/>
      <c r="R302" s="619"/>
      <c r="S302" s="619"/>
      <c r="T302" s="619"/>
      <c r="U302" s="619"/>
      <c r="V302" s="619"/>
      <c r="W302" s="619"/>
      <c r="X302" s="619"/>
    </row>
    <row r="303" spans="1:24">
      <c r="A303" s="619"/>
      <c r="B303" s="619"/>
      <c r="C303" s="619"/>
      <c r="D303" s="619"/>
      <c r="E303" s="619"/>
      <c r="F303" s="619"/>
      <c r="G303" s="619"/>
      <c r="H303" s="619"/>
      <c r="I303" s="619"/>
      <c r="J303" s="619"/>
      <c r="K303" s="619"/>
      <c r="L303" s="619"/>
      <c r="M303" s="619"/>
      <c r="N303" s="619"/>
      <c r="O303" s="619"/>
      <c r="P303" s="619"/>
      <c r="Q303" s="619"/>
      <c r="R303" s="619"/>
      <c r="S303" s="619"/>
      <c r="T303" s="619"/>
      <c r="U303" s="619"/>
      <c r="V303" s="619"/>
      <c r="W303" s="619"/>
      <c r="X303" s="619"/>
    </row>
    <row r="304" spans="1:24">
      <c r="A304" s="619"/>
      <c r="B304" s="619"/>
      <c r="C304" s="619"/>
      <c r="D304" s="619"/>
      <c r="E304" s="619"/>
      <c r="F304" s="619"/>
      <c r="G304" s="619"/>
      <c r="H304" s="619"/>
      <c r="I304" s="619"/>
      <c r="J304" s="619"/>
      <c r="K304" s="619"/>
      <c r="L304" s="619"/>
      <c r="M304" s="619"/>
      <c r="N304" s="619"/>
      <c r="O304" s="619"/>
      <c r="P304" s="619"/>
      <c r="Q304" s="619"/>
      <c r="R304" s="619"/>
      <c r="S304" s="619"/>
      <c r="T304" s="619"/>
      <c r="U304" s="619"/>
      <c r="V304" s="619"/>
      <c r="W304" s="619"/>
      <c r="X304" s="619"/>
    </row>
    <row r="305" spans="1:24">
      <c r="A305" s="619"/>
      <c r="B305" s="619"/>
      <c r="C305" s="619"/>
      <c r="D305" s="619"/>
      <c r="E305" s="619"/>
      <c r="F305" s="619"/>
      <c r="G305" s="619"/>
      <c r="H305" s="619"/>
      <c r="I305" s="619"/>
      <c r="J305" s="619"/>
      <c r="K305" s="619"/>
      <c r="L305" s="619"/>
      <c r="M305" s="619"/>
      <c r="N305" s="619"/>
      <c r="O305" s="619"/>
      <c r="P305" s="619"/>
      <c r="Q305" s="619"/>
      <c r="R305" s="619"/>
      <c r="S305" s="619"/>
      <c r="T305" s="619"/>
      <c r="U305" s="619"/>
      <c r="V305" s="619"/>
      <c r="W305" s="619"/>
      <c r="X305" s="619"/>
    </row>
    <row r="306" spans="1:24">
      <c r="A306" s="619"/>
      <c r="B306" s="619"/>
      <c r="C306" s="619"/>
      <c r="D306" s="619"/>
      <c r="E306" s="619"/>
      <c r="F306" s="619"/>
      <c r="G306" s="619"/>
      <c r="H306" s="619"/>
      <c r="I306" s="619"/>
      <c r="J306" s="619"/>
      <c r="K306" s="619"/>
      <c r="L306" s="619"/>
      <c r="M306" s="619"/>
      <c r="N306" s="619"/>
      <c r="O306" s="619"/>
      <c r="P306" s="619"/>
      <c r="Q306" s="619"/>
      <c r="R306" s="619"/>
      <c r="S306" s="619"/>
      <c r="T306" s="619"/>
      <c r="U306" s="619"/>
      <c r="V306" s="619"/>
      <c r="W306" s="619"/>
      <c r="X306" s="619"/>
    </row>
    <row r="307" spans="1:24">
      <c r="A307" s="619"/>
      <c r="B307" s="619"/>
      <c r="C307" s="619"/>
      <c r="D307" s="619"/>
      <c r="E307" s="619"/>
      <c r="F307" s="619"/>
      <c r="G307" s="619"/>
      <c r="H307" s="619"/>
      <c r="I307" s="619"/>
      <c r="J307" s="619"/>
      <c r="K307" s="619"/>
      <c r="L307" s="619"/>
      <c r="M307" s="619"/>
      <c r="N307" s="619"/>
      <c r="O307" s="619"/>
      <c r="P307" s="619"/>
      <c r="Q307" s="619"/>
      <c r="R307" s="619"/>
      <c r="S307" s="619"/>
      <c r="T307" s="619"/>
      <c r="U307" s="619"/>
      <c r="V307" s="619"/>
      <c r="W307" s="619"/>
      <c r="X307" s="619"/>
    </row>
    <row r="308" spans="1:24">
      <c r="A308" s="619"/>
      <c r="B308" s="619"/>
      <c r="C308" s="619"/>
      <c r="D308" s="619"/>
      <c r="E308" s="619"/>
      <c r="F308" s="619"/>
      <c r="G308" s="619"/>
      <c r="H308" s="619"/>
      <c r="I308" s="619"/>
      <c r="J308" s="619"/>
      <c r="K308" s="619"/>
      <c r="L308" s="619"/>
      <c r="M308" s="619"/>
      <c r="N308" s="619"/>
      <c r="O308" s="619"/>
      <c r="P308" s="619"/>
      <c r="Q308" s="619"/>
      <c r="R308" s="619"/>
      <c r="S308" s="619"/>
      <c r="T308" s="619"/>
      <c r="U308" s="619"/>
      <c r="V308" s="619"/>
      <c r="W308" s="619"/>
      <c r="X308" s="619"/>
    </row>
    <row r="309" spans="1:24">
      <c r="A309" s="619"/>
      <c r="B309" s="619"/>
      <c r="C309" s="619"/>
      <c r="D309" s="619"/>
      <c r="E309" s="619"/>
      <c r="F309" s="619"/>
      <c r="G309" s="619"/>
      <c r="H309" s="619"/>
      <c r="I309" s="619"/>
      <c r="J309" s="619"/>
      <c r="K309" s="619"/>
      <c r="L309" s="619"/>
      <c r="M309" s="619"/>
      <c r="N309" s="619"/>
      <c r="O309" s="619"/>
      <c r="P309" s="619"/>
      <c r="Q309" s="619"/>
      <c r="R309" s="619"/>
      <c r="S309" s="619"/>
      <c r="T309" s="619"/>
      <c r="U309" s="619"/>
      <c r="V309" s="619"/>
      <c r="W309" s="619"/>
      <c r="X309" s="619"/>
    </row>
    <row r="310" spans="1:24">
      <c r="A310" s="619"/>
      <c r="B310" s="619"/>
      <c r="C310" s="619"/>
      <c r="D310" s="619"/>
      <c r="E310" s="619"/>
      <c r="F310" s="619"/>
      <c r="G310" s="619"/>
      <c r="H310" s="619"/>
      <c r="I310" s="619"/>
      <c r="J310" s="619"/>
      <c r="K310" s="619"/>
      <c r="L310" s="619"/>
      <c r="M310" s="619"/>
      <c r="N310" s="619"/>
      <c r="O310" s="619"/>
      <c r="P310" s="619"/>
      <c r="Q310" s="619"/>
      <c r="R310" s="619"/>
      <c r="S310" s="619"/>
      <c r="T310" s="619"/>
      <c r="U310" s="619"/>
      <c r="V310" s="619"/>
      <c r="W310" s="619"/>
      <c r="X310" s="619"/>
    </row>
    <row r="311" spans="1:24">
      <c r="A311" s="619"/>
      <c r="B311" s="619"/>
      <c r="C311" s="619"/>
      <c r="D311" s="619"/>
      <c r="E311" s="619"/>
      <c r="F311" s="619"/>
      <c r="G311" s="619"/>
      <c r="H311" s="619"/>
      <c r="I311" s="619"/>
      <c r="J311" s="619"/>
      <c r="K311" s="619"/>
      <c r="L311" s="619"/>
      <c r="M311" s="619"/>
      <c r="N311" s="619"/>
      <c r="O311" s="619"/>
      <c r="P311" s="619"/>
      <c r="Q311" s="619"/>
      <c r="R311" s="619"/>
      <c r="S311" s="619"/>
      <c r="T311" s="619"/>
      <c r="U311" s="619"/>
      <c r="V311" s="619"/>
      <c r="W311" s="619"/>
      <c r="X311" s="619"/>
    </row>
    <row r="312" spans="1:24">
      <c r="A312" s="619"/>
      <c r="B312" s="619"/>
      <c r="C312" s="619"/>
      <c r="D312" s="619"/>
      <c r="E312" s="619"/>
      <c r="F312" s="619"/>
      <c r="G312" s="619"/>
      <c r="H312" s="619"/>
      <c r="I312" s="619"/>
      <c r="J312" s="619"/>
      <c r="K312" s="619"/>
      <c r="L312" s="619"/>
      <c r="M312" s="619"/>
      <c r="N312" s="619"/>
      <c r="O312" s="619"/>
      <c r="P312" s="619"/>
      <c r="Q312" s="619"/>
      <c r="R312" s="619"/>
      <c r="S312" s="619"/>
      <c r="T312" s="619"/>
      <c r="U312" s="619"/>
      <c r="V312" s="619"/>
      <c r="W312" s="619"/>
      <c r="X312" s="619"/>
    </row>
    <row r="313" spans="1:24">
      <c r="A313" s="619"/>
      <c r="B313" s="619"/>
      <c r="C313" s="619"/>
      <c r="D313" s="619"/>
      <c r="E313" s="619"/>
      <c r="F313" s="619"/>
      <c r="G313" s="619"/>
      <c r="H313" s="619"/>
      <c r="I313" s="619"/>
      <c r="J313" s="619"/>
      <c r="K313" s="619"/>
      <c r="L313" s="619"/>
      <c r="M313" s="619"/>
      <c r="N313" s="619"/>
      <c r="O313" s="619"/>
      <c r="P313" s="619"/>
      <c r="Q313" s="619"/>
      <c r="R313" s="619"/>
      <c r="S313" s="619"/>
      <c r="T313" s="619"/>
      <c r="U313" s="619"/>
      <c r="V313" s="619"/>
      <c r="W313" s="619"/>
      <c r="X313" s="619"/>
    </row>
    <row r="314" spans="1:24">
      <c r="A314" s="619"/>
      <c r="B314" s="619"/>
      <c r="C314" s="619"/>
      <c r="D314" s="619"/>
      <c r="E314" s="619"/>
      <c r="F314" s="619"/>
      <c r="G314" s="619"/>
      <c r="H314" s="619"/>
      <c r="I314" s="619"/>
      <c r="J314" s="619"/>
      <c r="K314" s="619"/>
      <c r="L314" s="619"/>
      <c r="M314" s="619"/>
      <c r="N314" s="619"/>
      <c r="O314" s="619"/>
      <c r="P314" s="619"/>
      <c r="Q314" s="619"/>
      <c r="R314" s="619"/>
      <c r="S314" s="619"/>
      <c r="T314" s="619"/>
      <c r="U314" s="619"/>
      <c r="V314" s="619"/>
      <c r="W314" s="619"/>
      <c r="X314" s="619"/>
    </row>
    <row r="315" spans="1:24">
      <c r="A315" s="619"/>
      <c r="B315" s="619"/>
      <c r="C315" s="619"/>
      <c r="D315" s="619"/>
      <c r="E315" s="619"/>
      <c r="F315" s="619"/>
      <c r="G315" s="619"/>
      <c r="H315" s="619"/>
      <c r="I315" s="619"/>
      <c r="J315" s="619"/>
      <c r="K315" s="619"/>
      <c r="L315" s="619"/>
      <c r="M315" s="619"/>
      <c r="N315" s="619"/>
      <c r="O315" s="619"/>
      <c r="P315" s="619"/>
      <c r="Q315" s="619"/>
      <c r="R315" s="619"/>
      <c r="S315" s="619"/>
      <c r="T315" s="619"/>
      <c r="U315" s="619"/>
      <c r="V315" s="619"/>
      <c r="W315" s="619"/>
      <c r="X315" s="619"/>
    </row>
    <row r="316" spans="1:24">
      <c r="A316" s="619"/>
      <c r="B316" s="619"/>
      <c r="C316" s="619"/>
      <c r="D316" s="619"/>
      <c r="E316" s="619"/>
      <c r="F316" s="619"/>
      <c r="G316" s="619"/>
      <c r="H316" s="619"/>
      <c r="I316" s="619"/>
      <c r="J316" s="619"/>
      <c r="K316" s="619"/>
      <c r="L316" s="619"/>
      <c r="M316" s="619"/>
      <c r="N316" s="619"/>
      <c r="O316" s="619"/>
      <c r="P316" s="619"/>
      <c r="Q316" s="619"/>
      <c r="R316" s="619"/>
      <c r="S316" s="619"/>
      <c r="T316" s="619"/>
      <c r="U316" s="619"/>
      <c r="V316" s="619"/>
      <c r="W316" s="619"/>
      <c r="X316" s="619"/>
    </row>
    <row r="317" spans="1:24">
      <c r="A317" s="696"/>
      <c r="B317" s="619"/>
      <c r="C317" s="619"/>
      <c r="D317" s="619"/>
      <c r="E317" s="619"/>
      <c r="F317" s="619"/>
      <c r="G317" s="619"/>
      <c r="H317" s="619"/>
      <c r="I317" s="619"/>
      <c r="J317" s="619"/>
      <c r="K317" s="619"/>
      <c r="L317" s="619"/>
      <c r="M317" s="619"/>
      <c r="N317" s="619"/>
      <c r="O317" s="619"/>
      <c r="P317" s="619"/>
      <c r="Q317" s="619"/>
      <c r="R317" s="619"/>
      <c r="S317" s="619"/>
      <c r="T317" s="619"/>
      <c r="U317" s="619"/>
      <c r="V317" s="619"/>
      <c r="W317" s="619"/>
      <c r="X317" s="619"/>
    </row>
    <row r="318" spans="1:24">
      <c r="A318" s="696"/>
      <c r="B318" s="619"/>
      <c r="C318" s="619"/>
      <c r="D318" s="619"/>
      <c r="E318" s="619"/>
      <c r="F318" s="619"/>
      <c r="G318" s="619"/>
      <c r="H318" s="619"/>
      <c r="I318" s="619"/>
      <c r="J318" s="619"/>
      <c r="K318" s="619"/>
      <c r="L318" s="619"/>
      <c r="M318" s="619"/>
      <c r="N318" s="619"/>
      <c r="O318" s="619"/>
      <c r="P318" s="619"/>
      <c r="Q318" s="619"/>
      <c r="R318" s="619"/>
      <c r="S318" s="619"/>
      <c r="T318" s="619"/>
      <c r="U318" s="619"/>
      <c r="V318" s="619"/>
      <c r="W318" s="619"/>
      <c r="X318" s="619"/>
    </row>
    <row r="319" spans="1:24">
      <c r="A319" s="696"/>
      <c r="B319" s="619"/>
      <c r="C319" s="619"/>
      <c r="D319" s="619"/>
      <c r="E319" s="619"/>
      <c r="F319" s="619"/>
      <c r="G319" s="619"/>
      <c r="H319" s="619"/>
      <c r="I319" s="619"/>
      <c r="J319" s="619"/>
      <c r="K319" s="619"/>
      <c r="L319" s="619"/>
      <c r="M319" s="619"/>
      <c r="N319" s="619"/>
      <c r="O319" s="619"/>
      <c r="P319" s="619"/>
      <c r="Q319" s="619"/>
      <c r="R319" s="619"/>
      <c r="S319" s="619"/>
      <c r="T319" s="619"/>
      <c r="U319" s="619"/>
      <c r="V319" s="619"/>
      <c r="W319" s="619"/>
      <c r="X319" s="619"/>
    </row>
    <row r="320" spans="1:24">
      <c r="A320" s="696"/>
      <c r="B320" s="619"/>
      <c r="C320" s="619"/>
      <c r="D320" s="619"/>
      <c r="E320" s="619"/>
      <c r="F320" s="619"/>
      <c r="G320" s="619"/>
      <c r="H320" s="619"/>
      <c r="I320" s="619"/>
      <c r="J320" s="619"/>
      <c r="K320" s="619"/>
      <c r="L320" s="619"/>
      <c r="M320" s="619"/>
      <c r="N320" s="619"/>
      <c r="O320" s="619"/>
      <c r="P320" s="619"/>
      <c r="Q320" s="619"/>
      <c r="R320" s="619"/>
      <c r="S320" s="619"/>
      <c r="T320" s="619"/>
      <c r="U320" s="619"/>
      <c r="V320" s="619"/>
      <c r="W320" s="619"/>
      <c r="X320" s="619"/>
    </row>
    <row r="321" spans="1:24">
      <c r="A321" s="696"/>
      <c r="B321" s="619"/>
      <c r="C321" s="619"/>
      <c r="D321" s="619"/>
      <c r="E321" s="619"/>
      <c r="F321" s="619"/>
      <c r="G321" s="619"/>
      <c r="H321" s="619"/>
      <c r="I321" s="619"/>
      <c r="J321" s="619"/>
      <c r="K321" s="619"/>
      <c r="L321" s="619"/>
      <c r="M321" s="619"/>
      <c r="N321" s="619"/>
      <c r="O321" s="619"/>
      <c r="P321" s="619"/>
      <c r="Q321" s="619"/>
      <c r="R321" s="619"/>
      <c r="S321" s="619"/>
      <c r="T321" s="619"/>
      <c r="U321" s="619"/>
      <c r="V321" s="619"/>
      <c r="W321" s="619"/>
      <c r="X321" s="619"/>
    </row>
    <row r="322" spans="1:24">
      <c r="A322" s="696"/>
      <c r="B322" s="619"/>
      <c r="C322" s="619"/>
      <c r="D322" s="619"/>
      <c r="E322" s="619"/>
      <c r="F322" s="619"/>
      <c r="G322" s="619"/>
      <c r="H322" s="619"/>
      <c r="I322" s="619"/>
      <c r="J322" s="619"/>
      <c r="K322" s="619"/>
      <c r="L322" s="619"/>
      <c r="M322" s="619"/>
      <c r="N322" s="619"/>
      <c r="O322" s="619"/>
      <c r="P322" s="619"/>
      <c r="Q322" s="619"/>
      <c r="R322" s="619"/>
      <c r="S322" s="619"/>
      <c r="T322" s="619"/>
      <c r="U322" s="619"/>
      <c r="V322" s="619"/>
      <c r="W322" s="619"/>
      <c r="X322" s="619"/>
    </row>
    <row r="323" spans="1:24">
      <c r="A323" s="696"/>
      <c r="B323" s="619"/>
      <c r="C323" s="619"/>
      <c r="D323" s="619"/>
      <c r="E323" s="619"/>
      <c r="F323" s="619"/>
      <c r="G323" s="619"/>
      <c r="H323" s="619"/>
      <c r="I323" s="619"/>
      <c r="J323" s="619"/>
      <c r="K323" s="619"/>
      <c r="L323" s="619"/>
      <c r="M323" s="619"/>
      <c r="N323" s="619"/>
      <c r="O323" s="619"/>
      <c r="P323" s="619"/>
      <c r="Q323" s="619"/>
      <c r="R323" s="619"/>
      <c r="S323" s="619"/>
      <c r="T323" s="619"/>
      <c r="U323" s="619"/>
      <c r="V323" s="619"/>
      <c r="W323" s="619"/>
      <c r="X323" s="619"/>
    </row>
    <row r="324" spans="1:24">
      <c r="A324" s="696"/>
      <c r="B324" s="619"/>
      <c r="C324" s="619"/>
      <c r="D324" s="619"/>
      <c r="E324" s="619"/>
      <c r="F324" s="619"/>
      <c r="G324" s="619"/>
      <c r="H324" s="619"/>
      <c r="I324" s="619"/>
      <c r="J324" s="619"/>
      <c r="K324" s="619"/>
      <c r="L324" s="619"/>
      <c r="M324" s="619"/>
      <c r="N324" s="619"/>
      <c r="O324" s="619"/>
      <c r="P324" s="619"/>
      <c r="Q324" s="619"/>
      <c r="R324" s="619"/>
      <c r="S324" s="619"/>
      <c r="T324" s="619"/>
      <c r="U324" s="619"/>
      <c r="V324" s="619"/>
      <c r="W324" s="619"/>
      <c r="X324" s="619"/>
    </row>
    <row r="325" spans="1:24">
      <c r="A325" s="696"/>
      <c r="B325" s="619"/>
      <c r="C325" s="619"/>
      <c r="D325" s="619"/>
      <c r="E325" s="619"/>
      <c r="F325" s="619"/>
      <c r="G325" s="619"/>
      <c r="H325" s="619"/>
      <c r="I325" s="619"/>
      <c r="J325" s="619"/>
      <c r="K325" s="619"/>
      <c r="L325" s="619"/>
      <c r="M325" s="619"/>
      <c r="N325" s="619"/>
      <c r="O325" s="619"/>
      <c r="P325" s="619"/>
      <c r="Q325" s="619"/>
      <c r="R325" s="619"/>
      <c r="S325" s="619"/>
      <c r="T325" s="619"/>
      <c r="U325" s="619"/>
      <c r="V325" s="619"/>
      <c r="W325" s="619"/>
      <c r="X325" s="619"/>
    </row>
    <row r="326" spans="1:24">
      <c r="A326" s="696"/>
      <c r="B326" s="619"/>
      <c r="C326" s="619"/>
      <c r="D326" s="619"/>
      <c r="E326" s="619"/>
      <c r="F326" s="619"/>
      <c r="G326" s="619"/>
      <c r="H326" s="619"/>
      <c r="I326" s="619"/>
      <c r="J326" s="619"/>
      <c r="K326" s="619"/>
      <c r="L326" s="619"/>
      <c r="M326" s="619"/>
      <c r="N326" s="619"/>
      <c r="O326" s="619"/>
      <c r="P326" s="619"/>
      <c r="Q326" s="619"/>
      <c r="R326" s="619"/>
      <c r="S326" s="619"/>
      <c r="T326" s="619"/>
      <c r="U326" s="619"/>
      <c r="V326" s="619"/>
      <c r="W326" s="619"/>
      <c r="X326" s="619"/>
    </row>
    <row r="327" spans="1:24">
      <c r="A327" s="696"/>
      <c r="B327" s="619"/>
      <c r="C327" s="619"/>
      <c r="D327" s="619"/>
      <c r="E327" s="619"/>
      <c r="F327" s="619"/>
      <c r="G327" s="619"/>
      <c r="H327" s="619"/>
      <c r="I327" s="619"/>
      <c r="J327" s="619"/>
      <c r="K327" s="619"/>
      <c r="L327" s="619"/>
      <c r="M327" s="619"/>
      <c r="N327" s="619"/>
      <c r="O327" s="619"/>
      <c r="P327" s="619"/>
      <c r="Q327" s="619"/>
      <c r="R327" s="619"/>
      <c r="S327" s="619"/>
      <c r="T327" s="619"/>
      <c r="U327" s="619"/>
      <c r="V327" s="619"/>
      <c r="W327" s="619"/>
      <c r="X327" s="619"/>
    </row>
    <row r="328" spans="1:24">
      <c r="A328" s="696"/>
      <c r="B328" s="619"/>
      <c r="C328" s="619"/>
      <c r="D328" s="619"/>
      <c r="E328" s="619"/>
      <c r="F328" s="619"/>
      <c r="G328" s="619"/>
      <c r="H328" s="619"/>
      <c r="I328" s="619"/>
      <c r="J328" s="619"/>
      <c r="K328" s="619"/>
      <c r="L328" s="619"/>
      <c r="M328" s="619"/>
      <c r="N328" s="619"/>
      <c r="O328" s="619"/>
      <c r="P328" s="619"/>
      <c r="Q328" s="619"/>
      <c r="R328" s="619"/>
      <c r="S328" s="619"/>
      <c r="T328" s="619"/>
      <c r="U328" s="619"/>
      <c r="V328" s="619"/>
      <c r="W328" s="619"/>
      <c r="X328" s="619"/>
    </row>
    <row r="329" spans="1:24">
      <c r="A329" s="696"/>
      <c r="B329" s="619"/>
      <c r="C329" s="619"/>
      <c r="D329" s="619"/>
      <c r="E329" s="619"/>
      <c r="F329" s="619"/>
      <c r="G329" s="619"/>
      <c r="H329" s="619"/>
      <c r="I329" s="619"/>
      <c r="J329" s="619"/>
      <c r="K329" s="619"/>
      <c r="L329" s="619"/>
      <c r="M329" s="619"/>
      <c r="N329" s="619"/>
      <c r="O329" s="619"/>
      <c r="P329" s="619"/>
      <c r="Q329" s="619"/>
      <c r="R329" s="619"/>
      <c r="S329" s="619"/>
      <c r="T329" s="619"/>
      <c r="U329" s="619"/>
      <c r="V329" s="619"/>
      <c r="W329" s="619"/>
      <c r="X329" s="619"/>
    </row>
    <row r="330" spans="1:24">
      <c r="A330" s="696"/>
      <c r="B330" s="619"/>
      <c r="C330" s="619"/>
      <c r="D330" s="619"/>
      <c r="E330" s="619"/>
      <c r="F330" s="619"/>
      <c r="G330" s="619"/>
      <c r="H330" s="619"/>
      <c r="I330" s="619"/>
      <c r="J330" s="619"/>
      <c r="K330" s="619"/>
      <c r="L330" s="619"/>
      <c r="M330" s="619"/>
      <c r="N330" s="619"/>
      <c r="O330" s="619"/>
      <c r="P330" s="619"/>
      <c r="Q330" s="619"/>
      <c r="R330" s="619"/>
      <c r="S330" s="619"/>
      <c r="T330" s="619"/>
      <c r="U330" s="619"/>
      <c r="V330" s="619"/>
      <c r="W330" s="619"/>
      <c r="X330" s="619"/>
    </row>
    <row r="331" spans="1:24">
      <c r="A331" s="696"/>
      <c r="B331" s="619"/>
      <c r="C331" s="619"/>
      <c r="D331" s="619"/>
      <c r="E331" s="619"/>
      <c r="F331" s="619"/>
      <c r="G331" s="619"/>
      <c r="H331" s="619"/>
      <c r="I331" s="619"/>
      <c r="J331" s="619"/>
      <c r="K331" s="619"/>
      <c r="L331" s="619"/>
      <c r="M331" s="619"/>
      <c r="N331" s="619"/>
      <c r="O331" s="619"/>
      <c r="P331" s="619"/>
      <c r="Q331" s="619"/>
      <c r="R331" s="619"/>
      <c r="S331" s="619"/>
      <c r="T331" s="619"/>
      <c r="U331" s="619"/>
      <c r="V331" s="619"/>
      <c r="W331" s="619"/>
      <c r="X331" s="619"/>
    </row>
    <row r="332" spans="1:24">
      <c r="A332" s="696"/>
      <c r="B332" s="619"/>
      <c r="C332" s="619"/>
      <c r="D332" s="619"/>
      <c r="E332" s="619"/>
      <c r="F332" s="619"/>
      <c r="G332" s="619"/>
      <c r="H332" s="619"/>
      <c r="I332" s="619"/>
      <c r="J332" s="619"/>
      <c r="K332" s="619"/>
      <c r="L332" s="619"/>
      <c r="M332" s="619"/>
      <c r="N332" s="619"/>
      <c r="O332" s="619"/>
      <c r="P332" s="619"/>
      <c r="Q332" s="619"/>
      <c r="R332" s="619"/>
      <c r="S332" s="619"/>
      <c r="T332" s="619"/>
      <c r="U332" s="619"/>
      <c r="V332" s="619"/>
      <c r="W332" s="619"/>
      <c r="X332" s="619"/>
    </row>
    <row r="333" spans="1:24">
      <c r="A333" s="696"/>
      <c r="B333" s="619"/>
      <c r="C333" s="619"/>
      <c r="D333" s="619"/>
      <c r="E333" s="619"/>
      <c r="F333" s="619"/>
      <c r="G333" s="619"/>
      <c r="H333" s="619"/>
      <c r="I333" s="619"/>
      <c r="J333" s="619"/>
      <c r="K333" s="619"/>
      <c r="L333" s="619"/>
      <c r="M333" s="619"/>
      <c r="N333" s="619"/>
      <c r="O333" s="619"/>
      <c r="P333" s="619"/>
      <c r="Q333" s="619"/>
      <c r="R333" s="619"/>
      <c r="S333" s="619"/>
      <c r="T333" s="619"/>
      <c r="U333" s="619"/>
      <c r="V333" s="619"/>
      <c r="W333" s="619"/>
      <c r="X333" s="619"/>
    </row>
    <row r="334" spans="1:24">
      <c r="A334" s="696"/>
      <c r="B334" s="619"/>
      <c r="C334" s="619"/>
      <c r="D334" s="619"/>
      <c r="E334" s="619"/>
      <c r="F334" s="619"/>
      <c r="G334" s="619"/>
      <c r="H334" s="619"/>
      <c r="I334" s="619"/>
      <c r="J334" s="619"/>
      <c r="K334" s="619"/>
      <c r="L334" s="619"/>
      <c r="M334" s="619"/>
      <c r="N334" s="619"/>
      <c r="O334" s="619"/>
      <c r="P334" s="619"/>
      <c r="Q334" s="619"/>
      <c r="R334" s="619"/>
      <c r="S334" s="619"/>
      <c r="T334" s="619"/>
      <c r="U334" s="619"/>
      <c r="V334" s="619"/>
      <c r="W334" s="619"/>
      <c r="X334" s="619"/>
    </row>
    <row r="335" spans="1:24">
      <c r="A335" s="696"/>
      <c r="B335" s="619"/>
      <c r="C335" s="619"/>
      <c r="D335" s="619"/>
      <c r="E335" s="619"/>
      <c r="F335" s="619"/>
      <c r="G335" s="619"/>
      <c r="H335" s="619"/>
      <c r="I335" s="619"/>
      <c r="J335" s="619"/>
      <c r="K335" s="619"/>
      <c r="L335" s="619"/>
      <c r="M335" s="619"/>
      <c r="N335" s="619"/>
      <c r="O335" s="619"/>
      <c r="P335" s="619"/>
      <c r="Q335" s="619"/>
      <c r="R335" s="619"/>
      <c r="S335" s="619"/>
      <c r="T335" s="619"/>
      <c r="U335" s="619"/>
      <c r="V335" s="619"/>
      <c r="W335" s="619"/>
      <c r="X335" s="619"/>
    </row>
    <row r="336" spans="1:24">
      <c r="A336" s="696"/>
      <c r="B336" s="619"/>
      <c r="C336" s="619"/>
      <c r="D336" s="619"/>
      <c r="E336" s="619"/>
      <c r="F336" s="619"/>
      <c r="G336" s="619"/>
      <c r="H336" s="619"/>
      <c r="I336" s="619"/>
      <c r="J336" s="619"/>
      <c r="K336" s="619"/>
      <c r="L336" s="619"/>
      <c r="M336" s="619"/>
      <c r="N336" s="619"/>
      <c r="O336" s="619"/>
      <c r="P336" s="619"/>
      <c r="Q336" s="619"/>
      <c r="R336" s="619"/>
      <c r="S336" s="619"/>
      <c r="T336" s="619"/>
      <c r="U336" s="619"/>
      <c r="V336" s="619"/>
      <c r="W336" s="619"/>
      <c r="X336" s="619"/>
    </row>
    <row r="337" spans="1:24">
      <c r="A337" s="696"/>
      <c r="B337" s="619"/>
      <c r="C337" s="619"/>
      <c r="D337" s="619"/>
      <c r="E337" s="619"/>
      <c r="F337" s="619"/>
      <c r="G337" s="619"/>
      <c r="H337" s="619"/>
      <c r="I337" s="619"/>
      <c r="J337" s="619"/>
      <c r="K337" s="619"/>
      <c r="L337" s="619"/>
      <c r="M337" s="619"/>
      <c r="N337" s="619"/>
      <c r="O337" s="619"/>
      <c r="P337" s="619"/>
      <c r="Q337" s="619"/>
      <c r="R337" s="619"/>
      <c r="S337" s="619"/>
      <c r="T337" s="619"/>
      <c r="U337" s="619"/>
      <c r="V337" s="619"/>
      <c r="W337" s="619"/>
      <c r="X337" s="619"/>
    </row>
    <row r="338" spans="1:24">
      <c r="A338" s="696"/>
      <c r="B338" s="619"/>
      <c r="C338" s="619"/>
      <c r="D338" s="619"/>
      <c r="E338" s="619"/>
      <c r="F338" s="619"/>
      <c r="G338" s="619"/>
      <c r="H338" s="619"/>
      <c r="I338" s="619"/>
      <c r="J338" s="619"/>
      <c r="K338" s="619"/>
      <c r="L338" s="619"/>
      <c r="M338" s="619"/>
      <c r="N338" s="619"/>
      <c r="O338" s="619"/>
      <c r="P338" s="619"/>
      <c r="Q338" s="619"/>
      <c r="R338" s="619"/>
      <c r="S338" s="619"/>
      <c r="T338" s="619"/>
      <c r="U338" s="619"/>
      <c r="V338" s="619"/>
      <c r="W338" s="619"/>
      <c r="X338" s="619"/>
    </row>
    <row r="339" spans="1:24">
      <c r="A339" s="696"/>
      <c r="B339" s="619"/>
      <c r="C339" s="619"/>
      <c r="D339" s="619"/>
      <c r="E339" s="619"/>
      <c r="F339" s="619"/>
      <c r="G339" s="619"/>
      <c r="H339" s="619"/>
      <c r="I339" s="619"/>
      <c r="J339" s="619"/>
      <c r="K339" s="619"/>
      <c r="L339" s="619"/>
      <c r="M339" s="619"/>
      <c r="N339" s="619"/>
      <c r="O339" s="619"/>
      <c r="P339" s="619"/>
      <c r="Q339" s="619"/>
      <c r="R339" s="619"/>
      <c r="S339" s="619"/>
      <c r="T339" s="619"/>
      <c r="U339" s="619"/>
      <c r="V339" s="619"/>
      <c r="W339" s="619"/>
      <c r="X339" s="619"/>
    </row>
    <row r="340" spans="1:24">
      <c r="A340" s="696"/>
      <c r="B340" s="619"/>
      <c r="C340" s="619"/>
      <c r="D340" s="619"/>
      <c r="E340" s="619"/>
      <c r="F340" s="619"/>
      <c r="G340" s="619"/>
      <c r="H340" s="619"/>
      <c r="I340" s="619"/>
      <c r="J340" s="619"/>
      <c r="K340" s="619"/>
      <c r="L340" s="619"/>
      <c r="M340" s="619"/>
      <c r="N340" s="619"/>
      <c r="O340" s="619"/>
      <c r="P340" s="619"/>
      <c r="Q340" s="619"/>
      <c r="R340" s="619"/>
      <c r="S340" s="619"/>
      <c r="T340" s="619"/>
      <c r="U340" s="619"/>
      <c r="V340" s="619"/>
      <c r="W340" s="619"/>
      <c r="X340" s="619"/>
    </row>
    <row r="341" spans="1:24">
      <c r="A341" s="696"/>
      <c r="B341" s="619"/>
      <c r="C341" s="619"/>
      <c r="D341" s="619"/>
      <c r="E341" s="619"/>
      <c r="F341" s="619"/>
      <c r="G341" s="619"/>
      <c r="H341" s="619"/>
      <c r="I341" s="619"/>
      <c r="J341" s="619"/>
      <c r="K341" s="619"/>
      <c r="L341" s="619"/>
      <c r="M341" s="619"/>
      <c r="N341" s="619"/>
      <c r="O341" s="619"/>
      <c r="P341" s="619"/>
      <c r="Q341" s="619"/>
      <c r="R341" s="619"/>
      <c r="S341" s="619"/>
      <c r="T341" s="619"/>
      <c r="U341" s="619"/>
      <c r="V341" s="619"/>
      <c r="W341" s="619"/>
      <c r="X341" s="619"/>
    </row>
    <row r="342" spans="1:24">
      <c r="A342" s="696"/>
      <c r="B342" s="619"/>
      <c r="C342" s="619"/>
      <c r="D342" s="619"/>
      <c r="E342" s="619"/>
      <c r="F342" s="619"/>
      <c r="G342" s="619"/>
      <c r="H342" s="619"/>
      <c r="I342" s="619"/>
      <c r="J342" s="619"/>
      <c r="K342" s="619"/>
      <c r="L342" s="619"/>
      <c r="M342" s="619"/>
      <c r="N342" s="619"/>
      <c r="O342" s="619"/>
      <c r="P342" s="619"/>
      <c r="Q342" s="619"/>
      <c r="R342" s="619"/>
      <c r="S342" s="619"/>
      <c r="T342" s="619"/>
      <c r="U342" s="619"/>
      <c r="V342" s="619"/>
      <c r="W342" s="619"/>
      <c r="X342" s="619"/>
    </row>
    <row r="343" spans="1:24">
      <c r="A343" s="696"/>
      <c r="B343" s="619"/>
      <c r="C343" s="619"/>
      <c r="D343" s="619"/>
      <c r="E343" s="619"/>
      <c r="F343" s="619"/>
      <c r="G343" s="619"/>
      <c r="H343" s="619"/>
      <c r="I343" s="619"/>
      <c r="J343" s="619"/>
      <c r="K343" s="619"/>
      <c r="L343" s="619"/>
      <c r="M343" s="619"/>
      <c r="N343" s="619"/>
      <c r="O343" s="619"/>
      <c r="P343" s="619"/>
      <c r="Q343" s="619"/>
      <c r="R343" s="619"/>
      <c r="S343" s="619"/>
      <c r="T343" s="619"/>
      <c r="U343" s="619"/>
      <c r="V343" s="619"/>
      <c r="W343" s="619"/>
      <c r="X343" s="619"/>
    </row>
    <row r="344" spans="1:24">
      <c r="A344" s="696"/>
      <c r="B344" s="619"/>
      <c r="C344" s="619"/>
      <c r="D344" s="619"/>
      <c r="E344" s="619"/>
      <c r="F344" s="619"/>
      <c r="G344" s="619"/>
      <c r="H344" s="619"/>
      <c r="I344" s="619"/>
      <c r="J344" s="619"/>
      <c r="K344" s="619"/>
      <c r="L344" s="619"/>
      <c r="M344" s="619"/>
      <c r="N344" s="619"/>
      <c r="O344" s="619"/>
      <c r="P344" s="619"/>
      <c r="Q344" s="619"/>
      <c r="R344" s="619"/>
      <c r="S344" s="619"/>
      <c r="T344" s="619"/>
      <c r="U344" s="619"/>
      <c r="V344" s="619"/>
      <c r="W344" s="619"/>
      <c r="X344" s="619"/>
    </row>
    <row r="345" spans="1:24">
      <c r="A345" s="696"/>
      <c r="B345" s="619"/>
      <c r="C345" s="619"/>
      <c r="D345" s="619"/>
      <c r="E345" s="619"/>
      <c r="F345" s="619"/>
      <c r="G345" s="619"/>
      <c r="H345" s="619"/>
      <c r="I345" s="619"/>
      <c r="J345" s="619"/>
      <c r="K345" s="619"/>
      <c r="L345" s="619"/>
      <c r="M345" s="619"/>
      <c r="N345" s="619"/>
      <c r="O345" s="619"/>
      <c r="P345" s="619"/>
      <c r="Q345" s="619"/>
      <c r="R345" s="619"/>
      <c r="S345" s="619"/>
      <c r="T345" s="619"/>
      <c r="U345" s="619"/>
      <c r="V345" s="619"/>
      <c r="W345" s="619"/>
      <c r="X345" s="619"/>
    </row>
    <row r="346" spans="1:24">
      <c r="A346" s="696"/>
      <c r="B346" s="619"/>
      <c r="C346" s="619"/>
      <c r="D346" s="619"/>
      <c r="E346" s="619"/>
      <c r="F346" s="619"/>
      <c r="G346" s="619"/>
      <c r="H346" s="619"/>
      <c r="I346" s="619"/>
      <c r="J346" s="619"/>
      <c r="K346" s="619"/>
      <c r="L346" s="619"/>
      <c r="M346" s="619"/>
      <c r="N346" s="619"/>
      <c r="O346" s="619"/>
      <c r="P346" s="619"/>
      <c r="Q346" s="619"/>
      <c r="R346" s="619"/>
      <c r="S346" s="619"/>
      <c r="T346" s="619"/>
      <c r="U346" s="619"/>
      <c r="V346" s="619"/>
      <c r="W346" s="619"/>
      <c r="X346" s="619"/>
    </row>
    <row r="347" spans="1:24">
      <c r="A347" s="696"/>
      <c r="B347" s="619"/>
      <c r="C347" s="619"/>
      <c r="D347" s="619"/>
      <c r="E347" s="619"/>
      <c r="F347" s="619"/>
      <c r="G347" s="619"/>
      <c r="H347" s="619"/>
      <c r="I347" s="619"/>
      <c r="J347" s="619"/>
      <c r="K347" s="619"/>
      <c r="L347" s="619"/>
      <c r="M347" s="619"/>
      <c r="N347" s="619"/>
      <c r="O347" s="619"/>
      <c r="P347" s="619"/>
      <c r="Q347" s="619"/>
      <c r="R347" s="619"/>
      <c r="S347" s="619"/>
      <c r="T347" s="619"/>
      <c r="U347" s="619"/>
      <c r="V347" s="619"/>
      <c r="W347" s="619"/>
      <c r="X347" s="619"/>
    </row>
    <row r="348" spans="1:24">
      <c r="A348" s="696"/>
      <c r="B348" s="619"/>
      <c r="C348" s="619"/>
      <c r="D348" s="619"/>
      <c r="E348" s="619"/>
      <c r="F348" s="619"/>
      <c r="G348" s="619"/>
      <c r="H348" s="619"/>
      <c r="I348" s="619"/>
      <c r="J348" s="619"/>
      <c r="K348" s="619"/>
      <c r="L348" s="619"/>
      <c r="M348" s="619"/>
      <c r="N348" s="619"/>
      <c r="O348" s="619"/>
      <c r="P348" s="619"/>
      <c r="Q348" s="619"/>
      <c r="R348" s="619"/>
      <c r="S348" s="619"/>
      <c r="T348" s="619"/>
      <c r="U348" s="619"/>
      <c r="V348" s="619"/>
      <c r="W348" s="619"/>
      <c r="X348" s="619"/>
    </row>
    <row r="349" spans="1:24">
      <c r="A349" s="696"/>
      <c r="B349" s="619"/>
      <c r="C349" s="619"/>
      <c r="D349" s="619"/>
      <c r="E349" s="619"/>
      <c r="F349" s="619"/>
      <c r="G349" s="619"/>
      <c r="H349" s="619"/>
      <c r="I349" s="619"/>
      <c r="J349" s="619"/>
      <c r="K349" s="619"/>
      <c r="L349" s="619"/>
      <c r="M349" s="619"/>
      <c r="N349" s="619"/>
      <c r="O349" s="619"/>
      <c r="P349" s="619"/>
      <c r="Q349" s="619"/>
      <c r="R349" s="619"/>
      <c r="S349" s="619"/>
      <c r="T349" s="619"/>
      <c r="U349" s="619"/>
      <c r="V349" s="619"/>
      <c r="W349" s="619"/>
      <c r="X349" s="619"/>
    </row>
    <row r="350" spans="1:24">
      <c r="A350" s="696"/>
      <c r="B350" s="619"/>
      <c r="C350" s="619"/>
      <c r="D350" s="619"/>
      <c r="E350" s="619"/>
      <c r="F350" s="619"/>
      <c r="G350" s="619"/>
      <c r="H350" s="619"/>
      <c r="I350" s="619"/>
      <c r="J350" s="619"/>
      <c r="K350" s="619"/>
      <c r="L350" s="619"/>
      <c r="M350" s="619"/>
      <c r="N350" s="619"/>
      <c r="O350" s="619"/>
      <c r="P350" s="619"/>
      <c r="Q350" s="619"/>
      <c r="R350" s="619"/>
      <c r="S350" s="619"/>
      <c r="T350" s="619"/>
      <c r="U350" s="619"/>
      <c r="V350" s="619"/>
      <c r="W350" s="619"/>
      <c r="X350" s="619"/>
    </row>
    <row r="351" spans="1:24">
      <c r="A351" s="696"/>
      <c r="B351" s="619"/>
      <c r="C351" s="619"/>
      <c r="D351" s="619"/>
      <c r="E351" s="619"/>
      <c r="F351" s="619"/>
      <c r="G351" s="619"/>
      <c r="H351" s="619"/>
      <c r="I351" s="619"/>
      <c r="J351" s="619"/>
      <c r="K351" s="619"/>
      <c r="L351" s="619"/>
      <c r="M351" s="619"/>
      <c r="N351" s="619"/>
      <c r="O351" s="619"/>
      <c r="P351" s="619"/>
      <c r="Q351" s="619"/>
      <c r="R351" s="619"/>
      <c r="S351" s="619"/>
      <c r="T351" s="619"/>
      <c r="U351" s="619"/>
      <c r="V351" s="619"/>
      <c r="W351" s="619"/>
      <c r="X351" s="619"/>
    </row>
    <row r="352" spans="1:24">
      <c r="A352" s="696"/>
      <c r="B352" s="619"/>
      <c r="C352" s="619"/>
      <c r="D352" s="619"/>
      <c r="E352" s="619"/>
      <c r="F352" s="619"/>
      <c r="G352" s="619"/>
      <c r="H352" s="619"/>
      <c r="I352" s="619"/>
      <c r="J352" s="619"/>
      <c r="K352" s="619"/>
      <c r="L352" s="619"/>
      <c r="M352" s="619"/>
      <c r="N352" s="619"/>
      <c r="O352" s="619"/>
      <c r="P352" s="619"/>
      <c r="Q352" s="619"/>
      <c r="R352" s="619"/>
      <c r="S352" s="619"/>
      <c r="T352" s="619"/>
      <c r="U352" s="619"/>
      <c r="V352" s="619"/>
      <c r="W352" s="619"/>
      <c r="X352" s="619"/>
    </row>
    <row r="353" spans="1:24">
      <c r="A353" s="696"/>
      <c r="B353" s="619"/>
      <c r="C353" s="619"/>
      <c r="D353" s="619"/>
      <c r="E353" s="619"/>
      <c r="F353" s="619"/>
      <c r="G353" s="619"/>
      <c r="H353" s="619"/>
      <c r="I353" s="619"/>
      <c r="J353" s="619"/>
      <c r="K353" s="619"/>
      <c r="L353" s="619"/>
      <c r="M353" s="619"/>
      <c r="N353" s="619"/>
      <c r="O353" s="619"/>
      <c r="P353" s="619"/>
      <c r="Q353" s="619"/>
      <c r="R353" s="619"/>
      <c r="S353" s="619"/>
      <c r="T353" s="619"/>
      <c r="U353" s="619"/>
      <c r="V353" s="619"/>
      <c r="W353" s="619"/>
      <c r="X353" s="619"/>
    </row>
    <row r="354" spans="1:24">
      <c r="A354" s="696"/>
      <c r="B354" s="619"/>
      <c r="C354" s="619"/>
      <c r="D354" s="619"/>
      <c r="E354" s="619"/>
      <c r="F354" s="619"/>
      <c r="G354" s="619"/>
      <c r="H354" s="619"/>
      <c r="I354" s="619"/>
      <c r="J354" s="619"/>
      <c r="K354" s="619"/>
      <c r="L354" s="619"/>
      <c r="M354" s="619"/>
      <c r="N354" s="619"/>
      <c r="O354" s="619"/>
      <c r="P354" s="619"/>
      <c r="Q354" s="619"/>
      <c r="R354" s="619"/>
      <c r="S354" s="619"/>
      <c r="T354" s="619"/>
      <c r="U354" s="619"/>
      <c r="V354" s="619"/>
      <c r="W354" s="619"/>
      <c r="X354" s="619"/>
    </row>
    <row r="355" spans="1:24">
      <c r="A355" s="696"/>
      <c r="B355" s="619"/>
      <c r="C355" s="619"/>
      <c r="D355" s="619"/>
      <c r="E355" s="619"/>
      <c r="F355" s="619"/>
      <c r="G355" s="619"/>
      <c r="H355" s="619"/>
      <c r="I355" s="619"/>
      <c r="J355" s="619"/>
      <c r="K355" s="619"/>
      <c r="L355" s="619"/>
      <c r="M355" s="619"/>
      <c r="N355" s="619"/>
      <c r="O355" s="619"/>
      <c r="P355" s="619"/>
      <c r="Q355" s="619"/>
      <c r="R355" s="619"/>
      <c r="S355" s="619"/>
      <c r="T355" s="619"/>
      <c r="U355" s="619"/>
      <c r="V355" s="619"/>
      <c r="W355" s="619"/>
      <c r="X355" s="619"/>
    </row>
    <row r="356" spans="1:24">
      <c r="A356" s="696"/>
      <c r="B356" s="619"/>
      <c r="C356" s="619"/>
      <c r="D356" s="619"/>
      <c r="E356" s="619"/>
      <c r="F356" s="619"/>
      <c r="G356" s="619"/>
      <c r="H356" s="619"/>
      <c r="I356" s="619"/>
      <c r="J356" s="619"/>
      <c r="K356" s="619"/>
      <c r="L356" s="619"/>
      <c r="M356" s="619"/>
      <c r="N356" s="619"/>
      <c r="O356" s="619"/>
      <c r="P356" s="619"/>
      <c r="Q356" s="619"/>
      <c r="R356" s="619"/>
      <c r="S356" s="619"/>
      <c r="T356" s="619"/>
      <c r="U356" s="619"/>
      <c r="V356" s="619"/>
      <c r="W356" s="619"/>
      <c r="X356" s="619"/>
    </row>
    <row r="357" spans="1:24">
      <c r="A357" s="696"/>
      <c r="B357" s="619"/>
      <c r="C357" s="619"/>
      <c r="D357" s="619"/>
      <c r="E357" s="619"/>
      <c r="F357" s="619"/>
      <c r="G357" s="619"/>
      <c r="H357" s="619"/>
      <c r="I357" s="619"/>
      <c r="J357" s="619"/>
      <c r="K357" s="619"/>
      <c r="L357" s="619"/>
      <c r="M357" s="619"/>
      <c r="N357" s="619"/>
      <c r="O357" s="619"/>
      <c r="P357" s="619"/>
      <c r="Q357" s="619"/>
      <c r="R357" s="619"/>
      <c r="S357" s="619"/>
      <c r="T357" s="619"/>
      <c r="U357" s="619"/>
      <c r="V357" s="619"/>
      <c r="W357" s="619"/>
      <c r="X357" s="619"/>
    </row>
    <row r="358" spans="1:24">
      <c r="A358" s="696"/>
      <c r="B358" s="619"/>
      <c r="C358" s="619"/>
      <c r="D358" s="619"/>
      <c r="E358" s="619"/>
      <c r="F358" s="619"/>
      <c r="G358" s="619"/>
      <c r="H358" s="619"/>
      <c r="I358" s="619"/>
      <c r="J358" s="619"/>
      <c r="K358" s="619"/>
      <c r="L358" s="619"/>
      <c r="M358" s="619"/>
      <c r="N358" s="619"/>
      <c r="O358" s="619"/>
      <c r="P358" s="619"/>
      <c r="Q358" s="619"/>
      <c r="R358" s="619"/>
      <c r="S358" s="619"/>
      <c r="T358" s="619"/>
      <c r="U358" s="619"/>
      <c r="V358" s="619"/>
      <c r="W358" s="619"/>
      <c r="X358" s="619"/>
    </row>
    <row r="359" spans="1:24">
      <c r="A359" s="696"/>
      <c r="B359" s="619"/>
      <c r="C359" s="619"/>
      <c r="D359" s="619"/>
      <c r="E359" s="619"/>
      <c r="F359" s="619"/>
      <c r="G359" s="619"/>
      <c r="H359" s="619"/>
      <c r="I359" s="619"/>
      <c r="J359" s="619"/>
      <c r="K359" s="619"/>
      <c r="L359" s="619"/>
      <c r="M359" s="619"/>
      <c r="N359" s="619"/>
      <c r="O359" s="619"/>
      <c r="P359" s="619"/>
      <c r="Q359" s="619"/>
      <c r="R359" s="619"/>
      <c r="S359" s="619"/>
      <c r="T359" s="619"/>
      <c r="U359" s="619"/>
      <c r="V359" s="619"/>
      <c r="W359" s="619"/>
      <c r="X359" s="619"/>
    </row>
    <row r="360" spans="1:24">
      <c r="A360" s="696"/>
      <c r="B360" s="619"/>
      <c r="C360" s="619"/>
      <c r="D360" s="619"/>
      <c r="E360" s="619"/>
      <c r="F360" s="619"/>
      <c r="G360" s="619"/>
      <c r="H360" s="619"/>
      <c r="I360" s="619"/>
      <c r="J360" s="619"/>
      <c r="K360" s="619"/>
      <c r="L360" s="619"/>
      <c r="M360" s="619"/>
      <c r="N360" s="619"/>
      <c r="O360" s="619"/>
      <c r="P360" s="619"/>
      <c r="Q360" s="619"/>
      <c r="R360" s="619"/>
      <c r="S360" s="619"/>
      <c r="T360" s="619"/>
      <c r="U360" s="619"/>
      <c r="V360" s="619"/>
      <c r="W360" s="619"/>
      <c r="X360" s="619"/>
    </row>
    <row r="361" spans="1:24">
      <c r="A361" s="696"/>
      <c r="B361" s="619"/>
      <c r="C361" s="619"/>
      <c r="D361" s="619"/>
      <c r="E361" s="619"/>
      <c r="F361" s="619"/>
      <c r="G361" s="619"/>
      <c r="H361" s="619"/>
      <c r="I361" s="619"/>
      <c r="J361" s="619"/>
      <c r="K361" s="619"/>
      <c r="L361" s="619"/>
      <c r="M361" s="619"/>
      <c r="N361" s="619"/>
      <c r="O361" s="619"/>
      <c r="P361" s="619"/>
      <c r="Q361" s="619"/>
      <c r="R361" s="619"/>
      <c r="S361" s="619"/>
      <c r="T361" s="619"/>
      <c r="U361" s="619"/>
      <c r="V361" s="619"/>
      <c r="W361" s="619"/>
      <c r="X361" s="619"/>
    </row>
    <row r="362" spans="1:24">
      <c r="A362" s="696"/>
      <c r="B362" s="619"/>
      <c r="C362" s="619"/>
      <c r="D362" s="619"/>
      <c r="E362" s="619"/>
      <c r="F362" s="619"/>
      <c r="G362" s="619"/>
      <c r="H362" s="619"/>
      <c r="I362" s="619"/>
      <c r="J362" s="619"/>
      <c r="K362" s="619"/>
      <c r="L362" s="619"/>
      <c r="M362" s="619"/>
      <c r="N362" s="619"/>
      <c r="O362" s="619"/>
      <c r="P362" s="619"/>
      <c r="Q362" s="619"/>
      <c r="R362" s="619"/>
      <c r="S362" s="619"/>
      <c r="T362" s="619"/>
      <c r="U362" s="619"/>
      <c r="V362" s="619"/>
      <c r="W362" s="619"/>
      <c r="X362" s="619"/>
    </row>
    <row r="363" spans="1:24">
      <c r="A363" s="696"/>
      <c r="B363" s="619"/>
      <c r="C363" s="619"/>
      <c r="D363" s="619"/>
      <c r="E363" s="619"/>
      <c r="F363" s="619"/>
      <c r="G363" s="619"/>
      <c r="H363" s="619"/>
      <c r="I363" s="619"/>
      <c r="J363" s="619"/>
      <c r="K363" s="619"/>
      <c r="L363" s="619"/>
      <c r="M363" s="619"/>
      <c r="N363" s="619"/>
      <c r="O363" s="619"/>
      <c r="P363" s="619"/>
      <c r="Q363" s="619"/>
      <c r="R363" s="619"/>
      <c r="S363" s="619"/>
      <c r="T363" s="619"/>
      <c r="U363" s="619"/>
      <c r="V363" s="619"/>
      <c r="W363" s="619"/>
      <c r="X363" s="619"/>
    </row>
    <row r="364" spans="1:24">
      <c r="A364" s="696"/>
      <c r="B364" s="619"/>
      <c r="C364" s="619"/>
      <c r="D364" s="619"/>
      <c r="E364" s="619"/>
      <c r="F364" s="619"/>
      <c r="G364" s="619"/>
      <c r="H364" s="619"/>
      <c r="I364" s="619"/>
      <c r="J364" s="619"/>
      <c r="K364" s="619"/>
      <c r="L364" s="619"/>
      <c r="M364" s="619"/>
      <c r="N364" s="619"/>
      <c r="O364" s="619"/>
      <c r="P364" s="619"/>
      <c r="Q364" s="619"/>
      <c r="R364" s="619"/>
      <c r="S364" s="619"/>
      <c r="T364" s="619"/>
      <c r="U364" s="619"/>
      <c r="V364" s="619"/>
      <c r="W364" s="619"/>
      <c r="X364" s="619"/>
    </row>
    <row r="365" spans="1:24">
      <c r="A365" s="696"/>
      <c r="B365" s="619"/>
      <c r="C365" s="619"/>
      <c r="D365" s="619"/>
      <c r="E365" s="619"/>
      <c r="F365" s="619"/>
      <c r="G365" s="619"/>
      <c r="H365" s="619"/>
      <c r="I365" s="619"/>
      <c r="J365" s="619"/>
      <c r="K365" s="619"/>
      <c r="L365" s="619"/>
      <c r="M365" s="619"/>
      <c r="N365" s="619"/>
      <c r="O365" s="619"/>
      <c r="P365" s="619"/>
      <c r="Q365" s="619"/>
      <c r="R365" s="619"/>
      <c r="S365" s="619"/>
      <c r="T365" s="619"/>
      <c r="U365" s="619"/>
      <c r="V365" s="619"/>
      <c r="W365" s="619"/>
      <c r="X365" s="619"/>
    </row>
    <row r="366" spans="1:24">
      <c r="A366" s="696"/>
      <c r="B366" s="619"/>
      <c r="C366" s="619"/>
      <c r="D366" s="619"/>
      <c r="E366" s="619"/>
      <c r="F366" s="619"/>
      <c r="G366" s="619"/>
      <c r="H366" s="619"/>
      <c r="I366" s="619"/>
      <c r="J366" s="619"/>
      <c r="K366" s="619"/>
      <c r="L366" s="619"/>
      <c r="M366" s="619"/>
      <c r="N366" s="619"/>
      <c r="O366" s="619"/>
      <c r="P366" s="619"/>
      <c r="Q366" s="619"/>
      <c r="R366" s="619"/>
      <c r="S366" s="619"/>
      <c r="T366" s="619"/>
      <c r="U366" s="619"/>
      <c r="V366" s="619"/>
      <c r="W366" s="619"/>
      <c r="X366" s="619"/>
    </row>
    <row r="367" spans="1:24">
      <c r="A367" s="696"/>
      <c r="B367" s="619"/>
      <c r="C367" s="619"/>
      <c r="D367" s="619"/>
      <c r="E367" s="619"/>
      <c r="F367" s="619"/>
      <c r="G367" s="619"/>
      <c r="H367" s="619"/>
      <c r="I367" s="619"/>
      <c r="J367" s="619"/>
      <c r="K367" s="619"/>
      <c r="L367" s="619"/>
      <c r="M367" s="619"/>
      <c r="N367" s="619"/>
      <c r="O367" s="619"/>
      <c r="P367" s="619"/>
      <c r="Q367" s="619"/>
      <c r="R367" s="619"/>
      <c r="S367" s="619"/>
      <c r="T367" s="619"/>
      <c r="U367" s="619"/>
      <c r="V367" s="619"/>
      <c r="W367" s="619"/>
      <c r="X367" s="619"/>
    </row>
    <row r="368" spans="1:24">
      <c r="A368" s="696"/>
      <c r="B368" s="619"/>
      <c r="C368" s="619"/>
      <c r="D368" s="619"/>
      <c r="E368" s="619"/>
      <c r="F368" s="619"/>
      <c r="G368" s="619"/>
      <c r="H368" s="619"/>
      <c r="I368" s="619"/>
      <c r="J368" s="619"/>
      <c r="K368" s="619"/>
      <c r="L368" s="619"/>
      <c r="M368" s="619"/>
      <c r="N368" s="619"/>
      <c r="O368" s="619"/>
      <c r="P368" s="619"/>
      <c r="Q368" s="619"/>
      <c r="R368" s="619"/>
      <c r="S368" s="619"/>
      <c r="T368" s="619"/>
      <c r="U368" s="619"/>
      <c r="V368" s="619"/>
      <c r="W368" s="619"/>
      <c r="X368" s="619"/>
    </row>
    <row r="369" spans="1:24">
      <c r="A369" s="696"/>
      <c r="B369" s="619"/>
      <c r="C369" s="619"/>
      <c r="D369" s="619"/>
      <c r="E369" s="619"/>
      <c r="F369" s="619"/>
      <c r="G369" s="619"/>
      <c r="H369" s="619"/>
      <c r="I369" s="619"/>
      <c r="J369" s="619"/>
      <c r="K369" s="619"/>
      <c r="L369" s="619"/>
      <c r="M369" s="619"/>
      <c r="N369" s="619"/>
      <c r="O369" s="619"/>
      <c r="P369" s="619"/>
      <c r="Q369" s="619"/>
      <c r="R369" s="619"/>
      <c r="S369" s="619"/>
      <c r="T369" s="619"/>
      <c r="U369" s="619"/>
      <c r="V369" s="619"/>
      <c r="W369" s="619"/>
      <c r="X369" s="619"/>
    </row>
    <row r="370" spans="1:24">
      <c r="A370" s="696"/>
      <c r="B370" s="619"/>
      <c r="C370" s="619"/>
      <c r="D370" s="619"/>
      <c r="E370" s="619"/>
      <c r="F370" s="619"/>
      <c r="G370" s="619"/>
      <c r="H370" s="619"/>
      <c r="I370" s="619"/>
      <c r="J370" s="619"/>
      <c r="K370" s="619"/>
      <c r="L370" s="619"/>
      <c r="M370" s="619"/>
      <c r="N370" s="619"/>
      <c r="O370" s="619"/>
      <c r="P370" s="619"/>
      <c r="Q370" s="619"/>
      <c r="R370" s="619"/>
      <c r="S370" s="619"/>
      <c r="T370" s="619"/>
      <c r="U370" s="619"/>
      <c r="V370" s="619"/>
      <c r="W370" s="619"/>
      <c r="X370" s="619"/>
    </row>
    <row r="371" spans="1:24">
      <c r="A371" s="696"/>
      <c r="B371" s="619"/>
      <c r="C371" s="619"/>
      <c r="D371" s="619"/>
      <c r="E371" s="619"/>
      <c r="F371" s="619"/>
      <c r="G371" s="619"/>
      <c r="H371" s="619"/>
      <c r="I371" s="619"/>
      <c r="J371" s="619"/>
      <c r="K371" s="619"/>
      <c r="L371" s="619"/>
      <c r="M371" s="619"/>
      <c r="N371" s="619"/>
      <c r="O371" s="619"/>
      <c r="P371" s="619"/>
      <c r="Q371" s="619"/>
      <c r="R371" s="619"/>
      <c r="S371" s="619"/>
      <c r="T371" s="619"/>
      <c r="U371" s="619"/>
      <c r="V371" s="619"/>
      <c r="W371" s="619"/>
      <c r="X371" s="619"/>
    </row>
    <row r="372" spans="1:24">
      <c r="A372" s="619"/>
      <c r="B372" s="619"/>
      <c r="C372" s="619"/>
      <c r="D372" s="619"/>
      <c r="E372" s="619"/>
      <c r="F372" s="619"/>
      <c r="G372" s="619"/>
      <c r="H372" s="619"/>
      <c r="I372" s="619"/>
      <c r="J372" s="619"/>
      <c r="K372" s="619"/>
      <c r="L372" s="619"/>
      <c r="M372" s="619"/>
      <c r="N372" s="619"/>
      <c r="O372" s="619"/>
      <c r="P372" s="619"/>
      <c r="Q372" s="619"/>
      <c r="R372" s="619"/>
      <c r="S372" s="619"/>
      <c r="T372" s="619"/>
      <c r="U372" s="619"/>
      <c r="V372" s="619"/>
      <c r="W372" s="619"/>
      <c r="X372" s="619"/>
    </row>
  </sheetData>
  <mergeCells count="1">
    <mergeCell ref="D3:J6"/>
  </mergeCells>
  <phoneticPr fontId="28" type="noConversion"/>
  <pageMargins left="0.5" right="0.5" top="0.75" bottom="0.5" header="0.25" footer="0.25"/>
  <pageSetup scale="67" orientation="landscape" r:id="rId1"/>
  <headerFooter alignWithMargins="0"/>
</worksheet>
</file>

<file path=xl/worksheets/sheet29.xml><?xml version="1.0" encoding="utf-8"?>
<worksheet xmlns="http://schemas.openxmlformats.org/spreadsheetml/2006/main" xmlns:r="http://schemas.openxmlformats.org/officeDocument/2006/relationships">
  <sheetPr transitionEvaluation="1" transitionEntry="1">
    <tabColor rgb="FF92D050"/>
    <pageSetUpPr fitToPage="1"/>
  </sheetPr>
  <dimension ref="A1:L996"/>
  <sheetViews>
    <sheetView topLeftCell="A19" workbookViewId="0">
      <selection activeCell="J49" sqref="J49"/>
    </sheetView>
  </sheetViews>
  <sheetFormatPr defaultColWidth="10.88671875" defaultRowHeight="12"/>
  <cols>
    <col min="1" max="1" width="5.109375" style="173" customWidth="1"/>
    <col min="2" max="2" width="28.88671875" style="173" customWidth="1"/>
    <col min="3" max="3" width="9.6640625" style="173" customWidth="1"/>
    <col min="4" max="4" width="13.88671875" style="173" customWidth="1"/>
    <col min="5" max="5" width="12.6640625" style="173" customWidth="1"/>
    <col min="6" max="6" width="13.88671875" style="173" customWidth="1"/>
    <col min="7" max="7" width="12" style="173" customWidth="1"/>
    <col min="8" max="8" width="10" style="173" customWidth="1"/>
    <col min="9" max="9" width="2.5546875" style="173" customWidth="1"/>
    <col min="10" max="10" width="79.6640625" style="277" customWidth="1"/>
    <col min="11" max="11" width="4.109375" style="277" hidden="1" customWidth="1"/>
    <col min="12" max="16384" width="10.88671875" style="173"/>
  </cols>
  <sheetData>
    <row r="1" spans="1:12">
      <c r="A1" s="167" t="s">
        <v>584</v>
      </c>
      <c r="B1" s="167"/>
      <c r="C1" s="243"/>
      <c r="E1" s="243"/>
      <c r="G1" s="167"/>
      <c r="H1" s="167"/>
      <c r="I1" s="108" t="s">
        <v>1171</v>
      </c>
      <c r="J1" s="272"/>
      <c r="K1" s="272"/>
    </row>
    <row r="2" spans="1:12">
      <c r="A2" s="167"/>
      <c r="B2" s="167"/>
      <c r="C2" s="243"/>
      <c r="E2" s="243"/>
      <c r="G2" s="167"/>
      <c r="H2" s="167"/>
      <c r="I2" s="167"/>
      <c r="J2" s="272"/>
      <c r="K2" s="272"/>
    </row>
    <row r="3" spans="1:12">
      <c r="A3" s="167" t="s">
        <v>2364</v>
      </c>
      <c r="B3" s="167"/>
      <c r="C3" s="243"/>
      <c r="E3" s="243"/>
      <c r="G3" s="167"/>
      <c r="H3" s="167"/>
      <c r="I3" s="106" t="s">
        <v>2819</v>
      </c>
      <c r="J3" s="272"/>
      <c r="K3" s="272"/>
      <c r="L3" s="167"/>
    </row>
    <row r="4" spans="1:12">
      <c r="A4" s="167" t="s">
        <v>2363</v>
      </c>
      <c r="B4" s="167"/>
      <c r="C4" s="167"/>
      <c r="E4" s="167"/>
      <c r="G4" s="167"/>
      <c r="H4" s="167"/>
      <c r="I4" s="167" t="s">
        <v>742</v>
      </c>
      <c r="J4" s="272"/>
      <c r="K4" s="272"/>
    </row>
    <row r="5" spans="1:12">
      <c r="A5" s="167" t="s">
        <v>1775</v>
      </c>
      <c r="B5" s="167"/>
      <c r="C5" s="167"/>
      <c r="E5" s="167"/>
      <c r="G5" s="167"/>
      <c r="H5" s="167"/>
      <c r="I5" s="603" t="s">
        <v>2605</v>
      </c>
      <c r="J5" s="272"/>
      <c r="K5" s="272"/>
    </row>
    <row r="6" spans="1:12">
      <c r="A6" s="167"/>
      <c r="B6" s="167"/>
      <c r="C6" s="167"/>
      <c r="D6" s="167"/>
      <c r="E6" s="167"/>
      <c r="F6" s="167"/>
      <c r="G6" s="167"/>
      <c r="H6" s="167"/>
      <c r="I6" s="167"/>
      <c r="J6" s="272"/>
      <c r="K6" s="272"/>
    </row>
    <row r="7" spans="1:12" ht="12.75" customHeight="1">
      <c r="A7" s="1766" t="s">
        <v>555</v>
      </c>
      <c r="B7" s="1767"/>
      <c r="C7" s="1767"/>
      <c r="D7" s="1767"/>
      <c r="E7" s="1767"/>
      <c r="F7" s="1767"/>
      <c r="G7" s="1767"/>
      <c r="H7" s="1767"/>
      <c r="I7" s="1767"/>
      <c r="J7" s="1767"/>
      <c r="K7" s="1767"/>
    </row>
    <row r="8" spans="1:12">
      <c r="A8" s="1767"/>
      <c r="B8" s="1767"/>
      <c r="C8" s="1767"/>
      <c r="D8" s="1767"/>
      <c r="E8" s="1767"/>
      <c r="F8" s="1767"/>
      <c r="G8" s="1767"/>
      <c r="H8" s="1767"/>
      <c r="I8" s="1767"/>
      <c r="J8" s="1767"/>
      <c r="K8" s="1767"/>
    </row>
    <row r="9" spans="1:12">
      <c r="A9" s="1767"/>
      <c r="B9" s="1767"/>
      <c r="C9" s="1767"/>
      <c r="D9" s="1767"/>
      <c r="E9" s="1767"/>
      <c r="F9" s="1767"/>
      <c r="G9" s="1767"/>
      <c r="H9" s="1767"/>
      <c r="I9" s="1767"/>
      <c r="J9" s="1767"/>
      <c r="K9" s="1767"/>
    </row>
    <row r="10" spans="1:12" ht="12.6" thickBot="1">
      <c r="A10" s="244"/>
      <c r="B10" s="244"/>
      <c r="C10" s="252"/>
      <c r="D10" s="252"/>
      <c r="E10" s="252"/>
      <c r="F10" s="252"/>
      <c r="G10" s="252"/>
      <c r="H10" s="244"/>
      <c r="I10" s="252"/>
      <c r="J10" s="273"/>
      <c r="K10" s="273"/>
    </row>
    <row r="11" spans="1:12" s="277" customFormat="1">
      <c r="A11" s="272"/>
      <c r="B11" s="633">
        <v>-1</v>
      </c>
      <c r="C11" s="633">
        <f>B11-1</f>
        <v>-2</v>
      </c>
      <c r="D11" s="633">
        <f t="shared" ref="D11:H11" si="0">C11-1</f>
        <v>-3</v>
      </c>
      <c r="E11" s="633">
        <f t="shared" si="0"/>
        <v>-4</v>
      </c>
      <c r="F11" s="633">
        <f t="shared" si="0"/>
        <v>-5</v>
      </c>
      <c r="G11" s="633">
        <f t="shared" si="0"/>
        <v>-6</v>
      </c>
      <c r="H11" s="633">
        <f t="shared" si="0"/>
        <v>-7</v>
      </c>
      <c r="I11" s="633"/>
      <c r="J11" s="633">
        <f>H11-1</f>
        <v>-8</v>
      </c>
      <c r="K11" s="633"/>
      <c r="L11" s="633"/>
    </row>
    <row r="12" spans="1:12">
      <c r="A12" s="172" t="s">
        <v>52</v>
      </c>
      <c r="B12" s="167"/>
      <c r="C12" s="223" t="s">
        <v>1398</v>
      </c>
      <c r="D12" s="223" t="s">
        <v>900</v>
      </c>
      <c r="E12" s="172" t="s">
        <v>936</v>
      </c>
      <c r="F12" s="172" t="s">
        <v>935</v>
      </c>
      <c r="G12" s="172" t="s">
        <v>476</v>
      </c>
      <c r="H12" s="172" t="s">
        <v>1264</v>
      </c>
      <c r="I12" s="172"/>
      <c r="J12" s="274" t="s">
        <v>593</v>
      </c>
      <c r="K12" s="274" t="s">
        <v>593</v>
      </c>
    </row>
    <row r="13" spans="1:12" ht="21.6" customHeight="1">
      <c r="A13" s="783" t="s">
        <v>707</v>
      </c>
      <c r="B13" s="788" t="s">
        <v>942</v>
      </c>
      <c r="C13" s="1824" t="s">
        <v>1820</v>
      </c>
      <c r="D13" s="784" t="s">
        <v>1754</v>
      </c>
      <c r="E13" s="783" t="s">
        <v>856</v>
      </c>
      <c r="F13" s="900" t="s">
        <v>543</v>
      </c>
      <c r="G13" s="783" t="s">
        <v>594</v>
      </c>
      <c r="H13" s="783" t="s">
        <v>594</v>
      </c>
      <c r="I13" s="783"/>
      <c r="J13" s="785" t="s">
        <v>595</v>
      </c>
      <c r="K13" s="1433"/>
    </row>
    <row r="14" spans="1:12">
      <c r="A14" s="242">
        <v>1</v>
      </c>
      <c r="B14" s="173" t="s">
        <v>1110</v>
      </c>
      <c r="C14" s="178">
        <v>98925</v>
      </c>
      <c r="D14" s="178">
        <v>131524.29</v>
      </c>
      <c r="E14" s="178">
        <v>8260</v>
      </c>
      <c r="F14" s="178">
        <f>D14+E14</f>
        <v>139784.29</v>
      </c>
      <c r="G14" s="1825">
        <f t="shared" ref="G14:G40" si="1">IF(OR(F14&gt;0,C14&gt;0),+F14-C14,"")</f>
        <v>40859.290000000008</v>
      </c>
      <c r="H14" s="1826">
        <f t="shared" ref="H14:H40" si="2">IF(G14="","",IF(C14="",100,ROUND(G14/C14*100,2)))</f>
        <v>41.3</v>
      </c>
      <c r="I14" s="173" t="s">
        <v>1264</v>
      </c>
      <c r="J14" s="1503" t="s">
        <v>2673</v>
      </c>
    </row>
    <row r="15" spans="1:12">
      <c r="A15" s="242">
        <f>A14+1</f>
        <v>2</v>
      </c>
      <c r="B15" s="173" t="s">
        <v>1111</v>
      </c>
      <c r="C15" s="174">
        <v>8611</v>
      </c>
      <c r="D15" s="177">
        <v>5419.52</v>
      </c>
      <c r="E15" s="177">
        <v>203</v>
      </c>
      <c r="F15" s="174">
        <f>D15+E15</f>
        <v>5622.52</v>
      </c>
      <c r="G15" s="1825">
        <f t="shared" si="1"/>
        <v>-2988.4799999999996</v>
      </c>
      <c r="H15" s="1826">
        <f t="shared" si="2"/>
        <v>-34.71</v>
      </c>
      <c r="I15" s="173" t="s">
        <v>1264</v>
      </c>
      <c r="J15" s="901" t="s">
        <v>2674</v>
      </c>
    </row>
    <row r="16" spans="1:12">
      <c r="A16" s="242">
        <f t="shared" ref="A16:A55" si="3">A15+1</f>
        <v>3</v>
      </c>
      <c r="B16" s="173" t="s">
        <v>1112</v>
      </c>
      <c r="C16" s="174">
        <v>26565.15</v>
      </c>
      <c r="D16" s="177">
        <v>38966.600000000006</v>
      </c>
      <c r="E16" s="177">
        <v>2575</v>
      </c>
      <c r="F16" s="174">
        <f t="shared" ref="F16:F40" si="4">D16+E16</f>
        <v>41541.600000000006</v>
      </c>
      <c r="G16" s="1825">
        <f t="shared" si="1"/>
        <v>14976.450000000004</v>
      </c>
      <c r="H16" s="1826">
        <f t="shared" si="2"/>
        <v>56.38</v>
      </c>
      <c r="I16" s="173" t="s">
        <v>1264</v>
      </c>
      <c r="J16" s="1504" t="s">
        <v>2675</v>
      </c>
      <c r="K16" s="1434"/>
    </row>
    <row r="17" spans="1:11">
      <c r="A17" s="242">
        <f t="shared" si="3"/>
        <v>4</v>
      </c>
      <c r="B17" s="173" t="s">
        <v>1095</v>
      </c>
      <c r="C17" s="174">
        <v>0</v>
      </c>
      <c r="D17" s="177">
        <v>707.99</v>
      </c>
      <c r="E17" s="177">
        <v>0</v>
      </c>
      <c r="F17" s="174">
        <f t="shared" si="4"/>
        <v>707.99</v>
      </c>
      <c r="G17" s="1825">
        <f t="shared" si="1"/>
        <v>707.99</v>
      </c>
      <c r="H17" s="1826">
        <f t="shared" si="2"/>
        <v>100</v>
      </c>
      <c r="I17" s="173" t="s">
        <v>1264</v>
      </c>
      <c r="J17" s="1504" t="s">
        <v>2676</v>
      </c>
    </row>
    <row r="18" spans="1:11">
      <c r="A18" s="242">
        <f t="shared" si="3"/>
        <v>5</v>
      </c>
      <c r="B18" s="173" t="s">
        <v>1096</v>
      </c>
      <c r="C18" s="174">
        <v>91054</v>
      </c>
      <c r="D18" s="177">
        <v>21251.34</v>
      </c>
      <c r="E18" s="177">
        <v>0</v>
      </c>
      <c r="F18" s="174">
        <f t="shared" si="4"/>
        <v>21251.34</v>
      </c>
      <c r="G18" s="1825">
        <f t="shared" si="1"/>
        <v>-69802.66</v>
      </c>
      <c r="H18" s="1826">
        <f t="shared" si="2"/>
        <v>-76.66</v>
      </c>
      <c r="I18" s="173" t="s">
        <v>1264</v>
      </c>
      <c r="J18" s="1505" t="s">
        <v>2674</v>
      </c>
    </row>
    <row r="19" spans="1:11">
      <c r="A19" s="242">
        <f t="shared" si="3"/>
        <v>6</v>
      </c>
      <c r="B19" s="173" t="s">
        <v>875</v>
      </c>
      <c r="C19" s="174">
        <v>121138</v>
      </c>
      <c r="D19" s="177">
        <v>106256.45</v>
      </c>
      <c r="E19" s="177">
        <v>7147</v>
      </c>
      <c r="F19" s="174">
        <f t="shared" si="4"/>
        <v>113403.45</v>
      </c>
      <c r="G19" s="1825">
        <f t="shared" si="1"/>
        <v>-7734.5500000000029</v>
      </c>
      <c r="H19" s="1826">
        <f t="shared" si="2"/>
        <v>-6.38</v>
      </c>
      <c r="I19" s="173" t="s">
        <v>1264</v>
      </c>
      <c r="J19" s="1751" t="s">
        <v>2674</v>
      </c>
      <c r="K19" s="1434"/>
    </row>
    <row r="20" spans="1:11">
      <c r="A20" s="242">
        <f t="shared" si="3"/>
        <v>7</v>
      </c>
      <c r="B20" s="173" t="s">
        <v>1353</v>
      </c>
      <c r="C20" s="174">
        <v>0</v>
      </c>
      <c r="D20" s="177">
        <v>0</v>
      </c>
      <c r="E20" s="177">
        <v>0</v>
      </c>
      <c r="F20" s="174">
        <f t="shared" si="4"/>
        <v>0</v>
      </c>
      <c r="G20" s="1825" t="str">
        <f t="shared" si="1"/>
        <v/>
      </c>
      <c r="H20" s="1826" t="str">
        <f t="shared" si="2"/>
        <v/>
      </c>
      <c r="I20" s="173" t="s">
        <v>1264</v>
      </c>
      <c r="J20" s="1506"/>
    </row>
    <row r="21" spans="1:11">
      <c r="A21" s="242">
        <f t="shared" si="3"/>
        <v>8</v>
      </c>
      <c r="B21" s="173" t="s">
        <v>1354</v>
      </c>
      <c r="C21" s="174">
        <v>25677</v>
      </c>
      <c r="D21" s="177">
        <v>17527.55</v>
      </c>
      <c r="E21" s="177">
        <v>-854</v>
      </c>
      <c r="F21" s="174">
        <f t="shared" si="4"/>
        <v>16673.55</v>
      </c>
      <c r="G21" s="1825">
        <f t="shared" si="1"/>
        <v>-9003.4500000000007</v>
      </c>
      <c r="H21" s="1826">
        <f t="shared" si="2"/>
        <v>-35.06</v>
      </c>
      <c r="I21" s="173" t="s">
        <v>1264</v>
      </c>
      <c r="J21" s="901" t="s">
        <v>2674</v>
      </c>
    </row>
    <row r="22" spans="1:11">
      <c r="A22" s="242">
        <f t="shared" si="3"/>
        <v>9</v>
      </c>
      <c r="B22" s="173" t="s">
        <v>1118</v>
      </c>
      <c r="C22" s="174">
        <v>23215.53</v>
      </c>
      <c r="D22" s="177">
        <v>9819.89</v>
      </c>
      <c r="E22" s="177">
        <v>0</v>
      </c>
      <c r="F22" s="174">
        <f t="shared" si="4"/>
        <v>9819.89</v>
      </c>
      <c r="G22" s="1825">
        <f t="shared" si="1"/>
        <v>-13395.64</v>
      </c>
      <c r="H22" s="1826">
        <f t="shared" si="2"/>
        <v>-57.7</v>
      </c>
      <c r="I22" s="173" t="s">
        <v>1264</v>
      </c>
      <c r="J22" s="902" t="s">
        <v>2674</v>
      </c>
    </row>
    <row r="23" spans="1:11">
      <c r="A23" s="242">
        <f t="shared" si="3"/>
        <v>10</v>
      </c>
      <c r="B23" s="173" t="s">
        <v>1119</v>
      </c>
      <c r="C23" s="174">
        <v>0</v>
      </c>
      <c r="D23" s="177">
        <v>0.29000000000000625</v>
      </c>
      <c r="E23" s="177">
        <v>0</v>
      </c>
      <c r="F23" s="174">
        <f t="shared" si="4"/>
        <v>0.29000000000000625</v>
      </c>
      <c r="G23" s="1825">
        <f t="shared" si="1"/>
        <v>0.29000000000000625</v>
      </c>
      <c r="H23" s="1826">
        <f t="shared" si="2"/>
        <v>100</v>
      </c>
      <c r="I23" s="173" t="s">
        <v>1264</v>
      </c>
      <c r="J23" s="901" t="s">
        <v>2681</v>
      </c>
    </row>
    <row r="24" spans="1:11" ht="12.75" customHeight="1">
      <c r="A24" s="242">
        <f t="shared" si="3"/>
        <v>11</v>
      </c>
      <c r="B24" s="173" t="s">
        <v>1120</v>
      </c>
      <c r="C24" s="174">
        <v>1757.3</v>
      </c>
      <c r="D24" s="177">
        <v>4596.1099999999997</v>
      </c>
      <c r="E24" s="177">
        <v>0</v>
      </c>
      <c r="F24" s="174">
        <f t="shared" si="4"/>
        <v>4596.1099999999997</v>
      </c>
      <c r="G24" s="1825">
        <f t="shared" si="1"/>
        <v>2838.8099999999995</v>
      </c>
      <c r="H24" s="1826">
        <f t="shared" si="2"/>
        <v>161.54</v>
      </c>
      <c r="I24" s="173" t="s">
        <v>1264</v>
      </c>
      <c r="J24" s="1507" t="s">
        <v>2678</v>
      </c>
    </row>
    <row r="25" spans="1:11">
      <c r="A25" s="242">
        <f t="shared" si="3"/>
        <v>12</v>
      </c>
      <c r="B25" s="173" t="s">
        <v>35</v>
      </c>
      <c r="C25" s="174">
        <v>680.12</v>
      </c>
      <c r="D25" s="177">
        <v>-92.37</v>
      </c>
      <c r="E25" s="177">
        <v>0</v>
      </c>
      <c r="F25" s="174">
        <f t="shared" si="4"/>
        <v>-92.37</v>
      </c>
      <c r="G25" s="1825">
        <f t="shared" si="1"/>
        <v>-772.49</v>
      </c>
      <c r="H25" s="1826">
        <f t="shared" si="2"/>
        <v>-113.58</v>
      </c>
      <c r="I25" s="173" t="s">
        <v>1264</v>
      </c>
      <c r="J25" s="901" t="s">
        <v>2674</v>
      </c>
      <c r="K25" s="1435"/>
    </row>
    <row r="26" spans="1:11">
      <c r="A26" s="242">
        <f t="shared" si="3"/>
        <v>13</v>
      </c>
      <c r="B26" s="173" t="s">
        <v>36</v>
      </c>
      <c r="C26" s="174">
        <v>0</v>
      </c>
      <c r="D26" s="177">
        <v>0</v>
      </c>
      <c r="E26" s="177">
        <v>0</v>
      </c>
      <c r="F26" s="174">
        <f t="shared" si="4"/>
        <v>0</v>
      </c>
      <c r="G26" s="1825" t="str">
        <f t="shared" si="1"/>
        <v/>
      </c>
      <c r="H26" s="1826" t="str">
        <f t="shared" si="2"/>
        <v/>
      </c>
      <c r="I26" s="173" t="s">
        <v>1264</v>
      </c>
      <c r="J26" s="1506"/>
      <c r="K26" s="1435"/>
    </row>
    <row r="27" spans="1:11">
      <c r="A27" s="242">
        <f t="shared" si="3"/>
        <v>14</v>
      </c>
      <c r="B27" s="286" t="s">
        <v>1389</v>
      </c>
      <c r="C27" s="174">
        <v>6540</v>
      </c>
      <c r="D27" s="177">
        <v>0</v>
      </c>
      <c r="E27" s="177">
        <v>0</v>
      </c>
      <c r="F27" s="174">
        <f t="shared" si="4"/>
        <v>0</v>
      </c>
      <c r="G27" s="1825">
        <f t="shared" si="1"/>
        <v>-6540</v>
      </c>
      <c r="H27" s="1826">
        <f t="shared" si="2"/>
        <v>-100</v>
      </c>
      <c r="I27" s="173" t="s">
        <v>1264</v>
      </c>
      <c r="J27" s="1506" t="s">
        <v>2674</v>
      </c>
      <c r="K27" s="1434"/>
    </row>
    <row r="28" spans="1:11">
      <c r="A28" s="242">
        <f t="shared" si="3"/>
        <v>15</v>
      </c>
      <c r="B28" s="286" t="s">
        <v>1390</v>
      </c>
      <c r="C28" s="174">
        <v>7977.9500000000007</v>
      </c>
      <c r="D28" s="177">
        <v>9928.0399999999991</v>
      </c>
      <c r="E28" s="177">
        <v>0</v>
      </c>
      <c r="F28" s="174">
        <f t="shared" si="4"/>
        <v>9928.0399999999991</v>
      </c>
      <c r="G28" s="1825">
        <f t="shared" si="1"/>
        <v>1950.0899999999983</v>
      </c>
      <c r="H28" s="1826">
        <f t="shared" si="2"/>
        <v>24.44</v>
      </c>
      <c r="I28" s="173" t="s">
        <v>1264</v>
      </c>
      <c r="J28" s="902" t="s">
        <v>2682</v>
      </c>
    </row>
    <row r="29" spans="1:11">
      <c r="A29" s="242">
        <f t="shared" si="3"/>
        <v>16</v>
      </c>
      <c r="B29" s="173" t="s">
        <v>779</v>
      </c>
      <c r="C29" s="174">
        <v>0</v>
      </c>
      <c r="D29" s="177">
        <v>147.66</v>
      </c>
      <c r="E29" s="177">
        <v>0</v>
      </c>
      <c r="F29" s="174">
        <f t="shared" si="4"/>
        <v>147.66</v>
      </c>
      <c r="G29" s="1825">
        <f t="shared" si="1"/>
        <v>147.66</v>
      </c>
      <c r="H29" s="1826">
        <f t="shared" si="2"/>
        <v>100</v>
      </c>
      <c r="I29" s="173" t="s">
        <v>1264</v>
      </c>
      <c r="J29" s="1506" t="s">
        <v>2677</v>
      </c>
    </row>
    <row r="30" spans="1:11">
      <c r="A30" s="242">
        <f t="shared" si="3"/>
        <v>17</v>
      </c>
      <c r="B30" s="173" t="s">
        <v>780</v>
      </c>
      <c r="C30" s="174">
        <v>1</v>
      </c>
      <c r="D30" s="177">
        <v>22.15</v>
      </c>
      <c r="E30" s="177">
        <v>0</v>
      </c>
      <c r="F30" s="174">
        <f t="shared" si="4"/>
        <v>22.15</v>
      </c>
      <c r="G30" s="1825">
        <f t="shared" si="1"/>
        <v>21.15</v>
      </c>
      <c r="H30" s="1826">
        <f t="shared" si="2"/>
        <v>2115</v>
      </c>
      <c r="I30" s="173" t="s">
        <v>1264</v>
      </c>
      <c r="J30" s="1506" t="s">
        <v>2677</v>
      </c>
    </row>
    <row r="31" spans="1:11">
      <c r="A31" s="242">
        <f t="shared" si="3"/>
        <v>18</v>
      </c>
      <c r="B31" s="173" t="s">
        <v>781</v>
      </c>
      <c r="C31" s="174">
        <v>11505</v>
      </c>
      <c r="D31" s="177">
        <v>7330.76</v>
      </c>
      <c r="E31" s="177">
        <v>220</v>
      </c>
      <c r="F31" s="174">
        <f t="shared" si="4"/>
        <v>7550.76</v>
      </c>
      <c r="G31" s="1825">
        <f t="shared" si="1"/>
        <v>-3954.24</v>
      </c>
      <c r="H31" s="1826">
        <f t="shared" si="2"/>
        <v>-34.369999999999997</v>
      </c>
      <c r="I31" s="173" t="s">
        <v>1264</v>
      </c>
      <c r="J31" s="1508" t="s">
        <v>2674</v>
      </c>
      <c r="K31" s="1435"/>
    </row>
    <row r="32" spans="1:11">
      <c r="A32" s="242">
        <f t="shared" si="3"/>
        <v>19</v>
      </c>
      <c r="B32" s="173" t="s">
        <v>782</v>
      </c>
      <c r="C32" s="174">
        <v>0</v>
      </c>
      <c r="D32" s="177">
        <v>0</v>
      </c>
      <c r="E32" s="177">
        <v>0</v>
      </c>
      <c r="F32" s="174">
        <f t="shared" si="4"/>
        <v>0</v>
      </c>
      <c r="G32" s="1825" t="str">
        <f t="shared" si="1"/>
        <v/>
      </c>
      <c r="H32" s="1826" t="str">
        <f t="shared" si="2"/>
        <v/>
      </c>
      <c r="I32" s="173" t="s">
        <v>1264</v>
      </c>
      <c r="J32" s="1506"/>
      <c r="K32" s="1779"/>
    </row>
    <row r="33" spans="1:11" ht="12.75" customHeight="1">
      <c r="A33" s="242">
        <f t="shared" si="3"/>
        <v>20</v>
      </c>
      <c r="B33" s="173" t="s">
        <v>783</v>
      </c>
      <c r="C33" s="174">
        <v>0</v>
      </c>
      <c r="D33" s="177">
        <v>13953.4</v>
      </c>
      <c r="E33" s="177">
        <v>0</v>
      </c>
      <c r="F33" s="174">
        <f t="shared" si="4"/>
        <v>13953.4</v>
      </c>
      <c r="G33" s="1825">
        <f t="shared" si="1"/>
        <v>13953.4</v>
      </c>
      <c r="H33" s="1826">
        <f t="shared" si="2"/>
        <v>100</v>
      </c>
      <c r="I33" s="173" t="s">
        <v>1264</v>
      </c>
      <c r="J33" s="1509" t="s">
        <v>2679</v>
      </c>
      <c r="K33" s="1779"/>
    </row>
    <row r="34" spans="1:11">
      <c r="A34" s="242">
        <f t="shared" si="3"/>
        <v>21</v>
      </c>
      <c r="B34" s="173" t="s">
        <v>784</v>
      </c>
      <c r="C34" s="174">
        <v>0</v>
      </c>
      <c r="D34" s="177">
        <v>0</v>
      </c>
      <c r="E34" s="177">
        <v>0</v>
      </c>
      <c r="F34" s="174">
        <f t="shared" si="4"/>
        <v>0</v>
      </c>
      <c r="G34" s="1825" t="str">
        <f t="shared" si="1"/>
        <v/>
      </c>
      <c r="H34" s="1826" t="str">
        <f t="shared" si="2"/>
        <v/>
      </c>
      <c r="I34" s="173" t="s">
        <v>1264</v>
      </c>
      <c r="J34" s="1506"/>
      <c r="K34" s="1435"/>
    </row>
    <row r="35" spans="1:11">
      <c r="A35" s="242">
        <f t="shared" si="3"/>
        <v>22</v>
      </c>
      <c r="B35" s="173" t="s">
        <v>772</v>
      </c>
      <c r="C35" s="174">
        <v>14427</v>
      </c>
      <c r="D35" s="177">
        <v>3046.61</v>
      </c>
      <c r="E35" s="177">
        <v>0</v>
      </c>
      <c r="F35" s="174">
        <f t="shared" si="4"/>
        <v>3046.61</v>
      </c>
      <c r="G35" s="1825">
        <f t="shared" si="1"/>
        <v>-11380.39</v>
      </c>
      <c r="H35" s="1826">
        <f t="shared" si="2"/>
        <v>-78.88</v>
      </c>
      <c r="I35" s="173" t="s">
        <v>1264</v>
      </c>
      <c r="J35" s="1508" t="s">
        <v>2674</v>
      </c>
      <c r="K35" s="1435"/>
    </row>
    <row r="36" spans="1:11">
      <c r="A36" s="242">
        <f t="shared" si="3"/>
        <v>23</v>
      </c>
      <c r="B36" s="173" t="s">
        <v>895</v>
      </c>
      <c r="C36" s="174">
        <v>0</v>
      </c>
      <c r="D36" s="177">
        <v>0</v>
      </c>
      <c r="E36" s="177">
        <v>0</v>
      </c>
      <c r="F36" s="174">
        <f t="shared" si="4"/>
        <v>0</v>
      </c>
      <c r="G36" s="1825" t="str">
        <f t="shared" si="1"/>
        <v/>
      </c>
      <c r="H36" s="1826" t="str">
        <f t="shared" si="2"/>
        <v/>
      </c>
      <c r="I36" s="173" t="s">
        <v>1264</v>
      </c>
      <c r="J36" s="1508"/>
    </row>
    <row r="37" spans="1:11">
      <c r="A37" s="242">
        <f t="shared" si="3"/>
        <v>24</v>
      </c>
      <c r="B37" s="173" t="s">
        <v>896</v>
      </c>
      <c r="C37" s="174">
        <v>29006</v>
      </c>
      <c r="D37" s="177">
        <v>0</v>
      </c>
      <c r="E37" s="177">
        <v>8443</v>
      </c>
      <c r="F37" s="174">
        <f t="shared" si="4"/>
        <v>8443</v>
      </c>
      <c r="G37" s="1825">
        <f t="shared" si="1"/>
        <v>-20563</v>
      </c>
      <c r="H37" s="1826">
        <f t="shared" si="2"/>
        <v>-70.89</v>
      </c>
      <c r="I37" s="173" t="s">
        <v>1264</v>
      </c>
      <c r="J37" s="1510" t="s">
        <v>2674</v>
      </c>
      <c r="K37" s="1434"/>
    </row>
    <row r="38" spans="1:11">
      <c r="A38" s="242">
        <f t="shared" si="3"/>
        <v>25</v>
      </c>
      <c r="B38" s="173" t="s">
        <v>897</v>
      </c>
      <c r="C38" s="174">
        <v>14.71</v>
      </c>
      <c r="D38" s="177">
        <v>120.90999999999998</v>
      </c>
      <c r="E38" s="177">
        <v>0</v>
      </c>
      <c r="F38" s="174">
        <f t="shared" si="4"/>
        <v>120.90999999999998</v>
      </c>
      <c r="G38" s="1825">
        <f t="shared" si="1"/>
        <v>106.19999999999999</v>
      </c>
      <c r="H38" s="1826">
        <f t="shared" si="2"/>
        <v>721.96</v>
      </c>
      <c r="I38" s="173" t="s">
        <v>1264</v>
      </c>
      <c r="J38" s="1511" t="s">
        <v>2677</v>
      </c>
    </row>
    <row r="39" spans="1:11">
      <c r="A39" s="242">
        <f t="shared" si="3"/>
        <v>26</v>
      </c>
      <c r="B39" s="173" t="s">
        <v>898</v>
      </c>
      <c r="C39" s="174">
        <v>5657</v>
      </c>
      <c r="D39" s="177">
        <v>7373.8200000000006</v>
      </c>
      <c r="E39" s="177">
        <v>0</v>
      </c>
      <c r="F39" s="174">
        <f t="shared" si="4"/>
        <v>7373.8200000000006</v>
      </c>
      <c r="G39" s="1825">
        <f t="shared" si="1"/>
        <v>1716.8200000000006</v>
      </c>
      <c r="H39" s="1826">
        <f t="shared" si="2"/>
        <v>30.35</v>
      </c>
      <c r="I39" s="173" t="s">
        <v>1264</v>
      </c>
      <c r="J39" s="1505" t="s">
        <v>2680</v>
      </c>
      <c r="K39" s="1434"/>
    </row>
    <row r="40" spans="1:11">
      <c r="A40" s="242">
        <f t="shared" si="3"/>
        <v>27</v>
      </c>
      <c r="B40" s="173" t="s">
        <v>899</v>
      </c>
      <c r="C40" s="867">
        <v>71629.45</v>
      </c>
      <c r="D40" s="177">
        <v>33821.019999999997</v>
      </c>
      <c r="E40" s="177">
        <v>0</v>
      </c>
      <c r="F40" s="867">
        <f t="shared" si="4"/>
        <v>33821.019999999997</v>
      </c>
      <c r="G40" s="1825">
        <f t="shared" si="1"/>
        <v>-37808.43</v>
      </c>
      <c r="H40" s="1826">
        <f t="shared" si="2"/>
        <v>-52.78</v>
      </c>
      <c r="I40" s="173" t="s">
        <v>1264</v>
      </c>
      <c r="J40" s="901" t="s">
        <v>2683</v>
      </c>
      <c r="K40" s="1434"/>
    </row>
    <row r="41" spans="1:11">
      <c r="A41" s="242">
        <f>A40+1</f>
        <v>28</v>
      </c>
      <c r="C41" s="189"/>
      <c r="D41" s="903"/>
      <c r="E41" s="903"/>
      <c r="F41" s="188"/>
      <c r="G41" s="1827"/>
      <c r="H41" s="1828"/>
      <c r="I41" s="263"/>
      <c r="J41" s="278"/>
      <c r="K41" s="278"/>
    </row>
    <row r="42" spans="1:11" ht="12.6" thickBot="1">
      <c r="A42" s="242">
        <f t="shared" si="3"/>
        <v>29</v>
      </c>
      <c r="B42" s="173" t="s">
        <v>73</v>
      </c>
      <c r="C42" s="1829">
        <f t="shared" ref="C42:G42" si="5">SUM(C14:C41)</f>
        <v>544381.21000000008</v>
      </c>
      <c r="D42" s="1829">
        <f t="shared" si="5"/>
        <v>411722.02999999997</v>
      </c>
      <c r="E42" s="1829">
        <f t="shared" si="5"/>
        <v>25994</v>
      </c>
      <c r="F42" s="1829">
        <f t="shared" si="5"/>
        <v>437716.02999999997</v>
      </c>
      <c r="G42" s="1830">
        <f t="shared" si="5"/>
        <v>-106665.18</v>
      </c>
      <c r="H42" s="1831">
        <f>IF(G42=0,"",ROUND(G42/C42*100,2))</f>
        <v>-19.59</v>
      </c>
      <c r="I42" s="263" t="s">
        <v>1264</v>
      </c>
    </row>
    <row r="43" spans="1:11" ht="12.6" thickTop="1">
      <c r="A43" s="242">
        <f t="shared" si="3"/>
        <v>30</v>
      </c>
      <c r="B43" s="167" t="s">
        <v>2606</v>
      </c>
      <c r="C43" s="1236"/>
      <c r="D43" s="1236"/>
      <c r="E43" s="1236"/>
      <c r="F43" s="1236"/>
      <c r="G43" s="1832"/>
      <c r="H43" s="1833"/>
      <c r="I43" s="263"/>
      <c r="J43" s="1437"/>
    </row>
    <row r="44" spans="1:11">
      <c r="A44" s="242">
        <f t="shared" si="3"/>
        <v>31</v>
      </c>
      <c r="B44" s="1428" t="s">
        <v>2607</v>
      </c>
      <c r="C44" s="1429">
        <f t="shared" ref="C44:F44" si="6">-C37</f>
        <v>-29006</v>
      </c>
      <c r="D44" s="1429">
        <f t="shared" si="6"/>
        <v>0</v>
      </c>
      <c r="E44" s="1429">
        <f t="shared" si="6"/>
        <v>-8443</v>
      </c>
      <c r="F44" s="1429">
        <f t="shared" si="6"/>
        <v>-8443</v>
      </c>
      <c r="G44" s="1834" t="s">
        <v>1057</v>
      </c>
      <c r="H44" s="1835" t="s">
        <v>1057</v>
      </c>
      <c r="I44" s="1208"/>
      <c r="J44" s="1428" t="s">
        <v>2608</v>
      </c>
    </row>
    <row r="45" spans="1:11">
      <c r="A45" s="242">
        <f t="shared" si="3"/>
        <v>32</v>
      </c>
      <c r="B45" s="167"/>
      <c r="C45" s="1236"/>
      <c r="D45" s="1236"/>
      <c r="E45" s="1236"/>
      <c r="F45" s="1236"/>
      <c r="G45" s="1832"/>
      <c r="H45" s="1833"/>
      <c r="I45" s="263"/>
      <c r="J45" s="1438"/>
    </row>
    <row r="46" spans="1:11" ht="12.6" thickBot="1">
      <c r="A46" s="242">
        <f t="shared" si="3"/>
        <v>33</v>
      </c>
      <c r="B46" s="167" t="s">
        <v>739</v>
      </c>
      <c r="C46" s="1836">
        <f t="shared" ref="C46:F46" si="7">C42+C44</f>
        <v>515375.21000000008</v>
      </c>
      <c r="D46" s="1836">
        <f t="shared" si="7"/>
        <v>411722.02999999997</v>
      </c>
      <c r="E46" s="1836">
        <f t="shared" si="7"/>
        <v>17551</v>
      </c>
      <c r="F46" s="1836">
        <f t="shared" si="7"/>
        <v>429273.02999999997</v>
      </c>
      <c r="G46" s="1837">
        <f>SUM(G42:G44)</f>
        <v>-106665.18</v>
      </c>
      <c r="H46" s="1831">
        <f>IF(G46="","",IF(C46="",100,ROUND(G46/C46*100,2)))</f>
        <v>-20.7</v>
      </c>
      <c r="I46" s="1208" t="s">
        <v>1264</v>
      </c>
      <c r="J46" s="1438"/>
    </row>
    <row r="47" spans="1:11" ht="12.6" thickTop="1">
      <c r="A47" s="242">
        <f t="shared" si="3"/>
        <v>34</v>
      </c>
      <c r="C47" s="188"/>
      <c r="D47" s="188"/>
      <c r="E47" s="188"/>
      <c r="F47" s="188"/>
      <c r="G47" s="1838"/>
      <c r="H47" s="1839"/>
      <c r="I47" s="263"/>
    </row>
    <row r="48" spans="1:11" ht="14.4" thickBot="1">
      <c r="A48" s="242">
        <f t="shared" si="3"/>
        <v>35</v>
      </c>
      <c r="B48" s="173" t="s">
        <v>982</v>
      </c>
      <c r="C48" s="1840">
        <v>1745</v>
      </c>
      <c r="D48" s="469"/>
      <c r="E48" s="279"/>
      <c r="F48" s="1841">
        <v>1695.5</v>
      </c>
      <c r="G48" s="1842">
        <f>IF(OR(F48&gt;0,C48&gt;0),+F48-C48,"")</f>
        <v>-49.5</v>
      </c>
      <c r="H48" s="1843">
        <f>IF(G48="","",IF(C48="",100,ROUND(G48/C48*100,2)))</f>
        <v>-2.84</v>
      </c>
      <c r="I48" s="263" t="s">
        <v>1264</v>
      </c>
    </row>
    <row r="49" spans="1:11" ht="12.6" thickTop="1">
      <c r="A49" s="242">
        <f t="shared" si="3"/>
        <v>36</v>
      </c>
      <c r="C49" s="768"/>
      <c r="D49" s="467"/>
      <c r="E49" s="280"/>
      <c r="F49" s="280"/>
      <c r="G49" s="1838"/>
      <c r="H49" s="1839"/>
      <c r="I49" s="263"/>
    </row>
    <row r="50" spans="1:11" ht="14.4" thickBot="1">
      <c r="A50" s="242">
        <f t="shared" si="3"/>
        <v>37</v>
      </c>
      <c r="B50" s="173" t="s">
        <v>582</v>
      </c>
      <c r="C50" s="1844">
        <v>210.22800000000001</v>
      </c>
      <c r="D50" s="468"/>
      <c r="E50" s="279"/>
      <c r="F50" s="1844">
        <v>236.52500000000001</v>
      </c>
      <c r="G50" s="1843">
        <f>IF(OR(F50&gt;0,C50&gt;0),+F50-C50,"")</f>
        <v>26.296999999999997</v>
      </c>
      <c r="H50" s="1843">
        <f>G50/C50*100</f>
        <v>12.508799969556861</v>
      </c>
      <c r="I50" s="263" t="s">
        <v>1264</v>
      </c>
    </row>
    <row r="51" spans="1:11" ht="12.6" thickTop="1">
      <c r="A51" s="242">
        <f t="shared" si="3"/>
        <v>38</v>
      </c>
      <c r="I51" s="263"/>
    </row>
    <row r="52" spans="1:11">
      <c r="A52" s="242">
        <f t="shared" si="3"/>
        <v>39</v>
      </c>
      <c r="B52" s="287" t="s">
        <v>583</v>
      </c>
      <c r="C52" s="282"/>
      <c r="G52" s="283">
        <f>IF(F48=0,"",ROUND(F48/C48,4))</f>
        <v>0.97160000000000002</v>
      </c>
      <c r="I52" s="263"/>
    </row>
    <row r="53" spans="1:11">
      <c r="A53" s="242">
        <f t="shared" si="3"/>
        <v>40</v>
      </c>
      <c r="G53" s="786">
        <f>IF(F50=0,0,ROUND(F50/C50,4))</f>
        <v>1.1251</v>
      </c>
    </row>
    <row r="54" spans="1:11">
      <c r="A54" s="242">
        <f t="shared" si="3"/>
        <v>41</v>
      </c>
      <c r="G54" s="284"/>
    </row>
    <row r="55" spans="1:11" ht="12.6" thickBot="1">
      <c r="A55" s="242">
        <f t="shared" si="3"/>
        <v>42</v>
      </c>
      <c r="G55" s="1845">
        <f>ROUND(G52*G53,4)</f>
        <v>1.0931</v>
      </c>
    </row>
    <row r="56" spans="1:11" ht="12.6" thickTop="1">
      <c r="A56" s="220"/>
      <c r="B56" s="242"/>
      <c r="C56" s="242"/>
      <c r="D56" s="242"/>
      <c r="E56" s="242"/>
      <c r="F56" s="242"/>
      <c r="G56" s="242"/>
      <c r="H56" s="242"/>
      <c r="I56" s="242"/>
      <c r="J56" s="288"/>
    </row>
    <row r="58" spans="1:11" s="198" customFormat="1">
      <c r="J58" s="278"/>
      <c r="K58" s="278"/>
    </row>
    <row r="59" spans="1:11" s="198" customFormat="1">
      <c r="J59" s="278"/>
      <c r="K59" s="278"/>
    </row>
    <row r="60" spans="1:11" s="198" customFormat="1">
      <c r="C60" s="906"/>
      <c r="J60" s="278"/>
      <c r="K60" s="278"/>
    </row>
    <row r="61" spans="1:11" s="198" customFormat="1">
      <c r="J61" s="278"/>
      <c r="K61" s="278"/>
    </row>
    <row r="62" spans="1:11" s="198" customFormat="1">
      <c r="J62" s="278"/>
      <c r="K62" s="278"/>
    </row>
    <row r="63" spans="1:11" s="198" customFormat="1">
      <c r="J63" s="278"/>
      <c r="K63" s="278"/>
    </row>
    <row r="64" spans="1:11" s="198" customFormat="1">
      <c r="J64" s="278"/>
      <c r="K64" s="278"/>
    </row>
    <row r="65" spans="2:11" s="198" customFormat="1">
      <c r="J65" s="278"/>
      <c r="K65" s="278"/>
    </row>
    <row r="66" spans="2:11" s="198" customFormat="1">
      <c r="J66" s="278"/>
      <c r="K66" s="278"/>
    </row>
    <row r="67" spans="2:11" s="198" customFormat="1">
      <c r="J67" s="278"/>
      <c r="K67" s="278"/>
    </row>
    <row r="68" spans="2:11" s="198" customFormat="1">
      <c r="J68" s="278"/>
      <c r="K68" s="278"/>
    </row>
    <row r="69" spans="2:11" s="198" customFormat="1">
      <c r="J69" s="278"/>
      <c r="K69" s="278"/>
    </row>
    <row r="70" spans="2:11" s="198" customFormat="1">
      <c r="J70" s="278"/>
      <c r="K70" s="278"/>
    </row>
    <row r="71" spans="2:11" s="198" customFormat="1">
      <c r="J71" s="278"/>
      <c r="K71" s="278"/>
    </row>
    <row r="72" spans="2:11" s="198" customFormat="1">
      <c r="J72" s="278"/>
      <c r="K72" s="278"/>
    </row>
    <row r="73" spans="2:11" s="198" customFormat="1">
      <c r="J73" s="278"/>
      <c r="K73" s="278"/>
    </row>
    <row r="74" spans="2:11" s="198" customFormat="1">
      <c r="J74" s="278"/>
      <c r="K74" s="278"/>
    </row>
    <row r="75" spans="2:11" s="198" customFormat="1">
      <c r="J75" s="278"/>
      <c r="K75" s="278"/>
    </row>
    <row r="76" spans="2:11" s="198" customFormat="1">
      <c r="J76" s="278"/>
      <c r="K76" s="278"/>
    </row>
    <row r="77" spans="2:11" s="198" customFormat="1">
      <c r="J77" s="278"/>
      <c r="K77" s="278"/>
    </row>
    <row r="78" spans="2:11" s="198" customFormat="1">
      <c r="J78" s="278"/>
      <c r="K78" s="278"/>
    </row>
    <row r="79" spans="2:11" s="198" customFormat="1">
      <c r="J79" s="278"/>
      <c r="K79" s="278"/>
    </row>
    <row r="80" spans="2:11" s="198" customFormat="1">
      <c r="B80" s="501"/>
      <c r="F80" s="501"/>
      <c r="J80" s="278"/>
      <c r="K80" s="278"/>
    </row>
    <row r="81" spans="2:11" s="198" customFormat="1">
      <c r="J81" s="278"/>
      <c r="K81" s="278"/>
    </row>
    <row r="82" spans="2:11" s="198" customFormat="1">
      <c r="J82" s="278"/>
      <c r="K82" s="278"/>
    </row>
    <row r="83" spans="2:11" s="198" customFormat="1">
      <c r="B83" s="501"/>
      <c r="F83" s="501"/>
      <c r="J83" s="278"/>
      <c r="K83" s="278"/>
    </row>
    <row r="84" spans="2:11" s="198" customFormat="1">
      <c r="J84" s="278"/>
      <c r="K84" s="278"/>
    </row>
    <row r="85" spans="2:11" s="198" customFormat="1">
      <c r="J85" s="278"/>
      <c r="K85" s="278"/>
    </row>
    <row r="86" spans="2:11" s="198" customFormat="1">
      <c r="J86" s="278"/>
      <c r="K86" s="278"/>
    </row>
    <row r="87" spans="2:11" s="198" customFormat="1">
      <c r="J87" s="278"/>
      <c r="K87" s="278"/>
    </row>
    <row r="88" spans="2:11" s="198" customFormat="1">
      <c r="J88" s="278"/>
      <c r="K88" s="278"/>
    </row>
    <row r="89" spans="2:11" s="198" customFormat="1">
      <c r="J89" s="278"/>
      <c r="K89" s="278"/>
    </row>
    <row r="90" spans="2:11" s="198" customFormat="1">
      <c r="J90" s="278"/>
      <c r="K90" s="278"/>
    </row>
    <row r="91" spans="2:11" s="198" customFormat="1">
      <c r="J91" s="278"/>
      <c r="K91" s="278"/>
    </row>
    <row r="92" spans="2:11" s="198" customFormat="1">
      <c r="J92" s="278"/>
      <c r="K92" s="278"/>
    </row>
    <row r="93" spans="2:11" s="198" customFormat="1">
      <c r="J93" s="278"/>
      <c r="K93" s="278"/>
    </row>
    <row r="94" spans="2:11" s="198" customFormat="1">
      <c r="J94" s="278"/>
      <c r="K94" s="278"/>
    </row>
    <row r="95" spans="2:11" s="198" customFormat="1">
      <c r="J95" s="278"/>
      <c r="K95" s="278"/>
    </row>
    <row r="96" spans="2:11" s="198" customFormat="1">
      <c r="J96" s="278"/>
      <c r="K96" s="278"/>
    </row>
    <row r="97" spans="10:11" s="198" customFormat="1">
      <c r="J97" s="278"/>
      <c r="K97" s="278"/>
    </row>
    <row r="98" spans="10:11" s="198" customFormat="1">
      <c r="J98" s="278"/>
      <c r="K98" s="278"/>
    </row>
    <row r="99" spans="10:11" s="198" customFormat="1">
      <c r="J99" s="278"/>
      <c r="K99" s="278"/>
    </row>
    <row r="100" spans="10:11" s="198" customFormat="1">
      <c r="J100" s="278"/>
      <c r="K100" s="278"/>
    </row>
    <row r="101" spans="10:11" s="198" customFormat="1">
      <c r="J101" s="278"/>
      <c r="K101" s="278"/>
    </row>
    <row r="102" spans="10:11" s="198" customFormat="1">
      <c r="J102" s="278"/>
      <c r="K102" s="278"/>
    </row>
    <row r="103" spans="10:11" s="198" customFormat="1">
      <c r="J103" s="278"/>
      <c r="K103" s="278"/>
    </row>
    <row r="104" spans="10:11" s="198" customFormat="1">
      <c r="J104" s="278"/>
      <c r="K104" s="278"/>
    </row>
    <row r="105" spans="10:11" s="198" customFormat="1">
      <c r="J105" s="278"/>
      <c r="K105" s="278"/>
    </row>
    <row r="106" spans="10:11" s="198" customFormat="1">
      <c r="J106" s="278"/>
      <c r="K106" s="278"/>
    </row>
    <row r="107" spans="10:11" s="198" customFormat="1">
      <c r="J107" s="278"/>
      <c r="K107" s="278"/>
    </row>
    <row r="108" spans="10:11" s="198" customFormat="1">
      <c r="J108" s="278"/>
      <c r="K108" s="278"/>
    </row>
    <row r="109" spans="10:11" s="198" customFormat="1">
      <c r="J109" s="278"/>
      <c r="K109" s="278"/>
    </row>
    <row r="110" spans="10:11" s="198" customFormat="1">
      <c r="J110" s="278"/>
      <c r="K110" s="278"/>
    </row>
    <row r="111" spans="10:11" s="198" customFormat="1">
      <c r="J111" s="278"/>
      <c r="K111" s="278"/>
    </row>
    <row r="112" spans="10:11" s="198" customFormat="1">
      <c r="J112" s="278"/>
      <c r="K112" s="278"/>
    </row>
    <row r="113" spans="10:11" s="198" customFormat="1">
      <c r="J113" s="278"/>
      <c r="K113" s="278"/>
    </row>
    <row r="114" spans="10:11" s="198" customFormat="1">
      <c r="J114" s="278"/>
      <c r="K114" s="278"/>
    </row>
    <row r="115" spans="10:11" s="198" customFormat="1">
      <c r="J115" s="278"/>
      <c r="K115" s="278"/>
    </row>
    <row r="116" spans="10:11" s="198" customFormat="1">
      <c r="J116" s="278"/>
      <c r="K116" s="278"/>
    </row>
    <row r="117" spans="10:11" s="198" customFormat="1">
      <c r="J117" s="278"/>
      <c r="K117" s="278"/>
    </row>
    <row r="118" spans="10:11" s="198" customFormat="1">
      <c r="J118" s="278"/>
      <c r="K118" s="278"/>
    </row>
    <row r="119" spans="10:11" s="198" customFormat="1">
      <c r="J119" s="278"/>
      <c r="K119" s="278"/>
    </row>
    <row r="120" spans="10:11" s="198" customFormat="1">
      <c r="J120" s="278"/>
      <c r="K120" s="278"/>
    </row>
    <row r="121" spans="10:11" s="198" customFormat="1">
      <c r="J121" s="278"/>
      <c r="K121" s="278"/>
    </row>
    <row r="122" spans="10:11" s="198" customFormat="1">
      <c r="J122" s="278"/>
      <c r="K122" s="278"/>
    </row>
    <row r="123" spans="10:11" s="198" customFormat="1">
      <c r="J123" s="278"/>
      <c r="K123" s="278"/>
    </row>
    <row r="124" spans="10:11" s="198" customFormat="1">
      <c r="J124" s="278"/>
      <c r="K124" s="278"/>
    </row>
    <row r="125" spans="10:11" s="198" customFormat="1">
      <c r="J125" s="278"/>
      <c r="K125" s="278"/>
    </row>
    <row r="126" spans="10:11" s="198" customFormat="1">
      <c r="J126" s="278"/>
      <c r="K126" s="278"/>
    </row>
    <row r="127" spans="10:11" s="198" customFormat="1">
      <c r="J127" s="278"/>
      <c r="K127" s="278"/>
    </row>
    <row r="128" spans="10:11" s="198" customFormat="1">
      <c r="J128" s="278"/>
      <c r="K128" s="278"/>
    </row>
    <row r="129" spans="10:11" s="198" customFormat="1">
      <c r="J129" s="278"/>
      <c r="K129" s="278"/>
    </row>
    <row r="130" spans="10:11" s="198" customFormat="1">
      <c r="J130" s="278"/>
      <c r="K130" s="278"/>
    </row>
    <row r="131" spans="10:11" s="198" customFormat="1">
      <c r="J131" s="278"/>
      <c r="K131" s="278"/>
    </row>
    <row r="132" spans="10:11" s="198" customFormat="1">
      <c r="J132" s="278"/>
      <c r="K132" s="278"/>
    </row>
    <row r="133" spans="10:11" s="198" customFormat="1">
      <c r="J133" s="278"/>
      <c r="K133" s="278"/>
    </row>
    <row r="134" spans="10:11" s="198" customFormat="1">
      <c r="J134" s="278"/>
      <c r="K134" s="278"/>
    </row>
    <row r="135" spans="10:11" s="198" customFormat="1">
      <c r="J135" s="278"/>
      <c r="K135" s="278"/>
    </row>
    <row r="136" spans="10:11" s="198" customFormat="1">
      <c r="J136" s="278"/>
      <c r="K136" s="278"/>
    </row>
    <row r="137" spans="10:11" s="198" customFormat="1">
      <c r="J137" s="278"/>
      <c r="K137" s="278"/>
    </row>
    <row r="138" spans="10:11" s="198" customFormat="1">
      <c r="J138" s="278"/>
      <c r="K138" s="278"/>
    </row>
    <row r="139" spans="10:11" s="198" customFormat="1">
      <c r="J139" s="278"/>
      <c r="K139" s="278"/>
    </row>
    <row r="140" spans="10:11" s="198" customFormat="1">
      <c r="J140" s="278"/>
      <c r="K140" s="278"/>
    </row>
    <row r="141" spans="10:11" s="198" customFormat="1">
      <c r="J141" s="278"/>
      <c r="K141" s="278"/>
    </row>
    <row r="142" spans="10:11" s="198" customFormat="1">
      <c r="J142" s="278"/>
      <c r="K142" s="278"/>
    </row>
    <row r="143" spans="10:11" s="198" customFormat="1">
      <c r="J143" s="278"/>
      <c r="K143" s="278"/>
    </row>
    <row r="144" spans="10:11" s="198" customFormat="1">
      <c r="J144" s="278"/>
      <c r="K144" s="278"/>
    </row>
    <row r="145" spans="10:11" s="198" customFormat="1">
      <c r="J145" s="278"/>
      <c r="K145" s="278"/>
    </row>
    <row r="146" spans="10:11" s="198" customFormat="1">
      <c r="J146" s="278"/>
      <c r="K146" s="278"/>
    </row>
    <row r="147" spans="10:11" s="198" customFormat="1">
      <c r="J147" s="278"/>
      <c r="K147" s="278"/>
    </row>
    <row r="148" spans="10:11" s="198" customFormat="1">
      <c r="J148" s="278"/>
      <c r="K148" s="278"/>
    </row>
    <row r="149" spans="10:11" s="198" customFormat="1">
      <c r="J149" s="278"/>
      <c r="K149" s="278"/>
    </row>
    <row r="150" spans="10:11" s="198" customFormat="1">
      <c r="J150" s="278"/>
      <c r="K150" s="278"/>
    </row>
    <row r="151" spans="10:11" s="198" customFormat="1">
      <c r="J151" s="278"/>
      <c r="K151" s="278"/>
    </row>
    <row r="152" spans="10:11" s="198" customFormat="1">
      <c r="J152" s="278"/>
      <c r="K152" s="278"/>
    </row>
    <row r="153" spans="10:11" s="198" customFormat="1">
      <c r="J153" s="278"/>
      <c r="K153" s="278"/>
    </row>
    <row r="154" spans="10:11" s="198" customFormat="1">
      <c r="J154" s="278"/>
      <c r="K154" s="278"/>
    </row>
    <row r="155" spans="10:11" s="198" customFormat="1">
      <c r="J155" s="278"/>
      <c r="K155" s="278"/>
    </row>
    <row r="156" spans="10:11" s="198" customFormat="1">
      <c r="J156" s="278"/>
      <c r="K156" s="278"/>
    </row>
    <row r="157" spans="10:11" s="198" customFormat="1">
      <c r="J157" s="278"/>
      <c r="K157" s="278"/>
    </row>
    <row r="158" spans="10:11" s="198" customFormat="1">
      <c r="J158" s="278"/>
      <c r="K158" s="278"/>
    </row>
    <row r="159" spans="10:11" s="198" customFormat="1">
      <c r="J159" s="278"/>
      <c r="K159" s="278"/>
    </row>
    <row r="160" spans="10:11" s="198" customFormat="1">
      <c r="J160" s="278"/>
      <c r="K160" s="278"/>
    </row>
    <row r="161" spans="10:11" s="198" customFormat="1">
      <c r="J161" s="278"/>
      <c r="K161" s="278"/>
    </row>
    <row r="162" spans="10:11" s="198" customFormat="1">
      <c r="J162" s="278"/>
      <c r="K162" s="278"/>
    </row>
    <row r="163" spans="10:11" s="198" customFormat="1">
      <c r="J163" s="278"/>
      <c r="K163" s="278"/>
    </row>
    <row r="164" spans="10:11" s="198" customFormat="1">
      <c r="J164" s="278"/>
      <c r="K164" s="278"/>
    </row>
    <row r="165" spans="10:11" s="198" customFormat="1">
      <c r="J165" s="278"/>
      <c r="K165" s="278"/>
    </row>
    <row r="166" spans="10:11" s="198" customFormat="1">
      <c r="J166" s="278"/>
      <c r="K166" s="278"/>
    </row>
    <row r="167" spans="10:11" s="198" customFormat="1">
      <c r="J167" s="278"/>
      <c r="K167" s="278"/>
    </row>
    <row r="168" spans="10:11" s="198" customFormat="1">
      <c r="J168" s="278"/>
      <c r="K168" s="278"/>
    </row>
    <row r="169" spans="10:11" s="198" customFormat="1">
      <c r="J169" s="278"/>
      <c r="K169" s="278"/>
    </row>
    <row r="170" spans="10:11" s="198" customFormat="1">
      <c r="J170" s="278"/>
      <c r="K170" s="278"/>
    </row>
    <row r="171" spans="10:11" s="198" customFormat="1">
      <c r="J171" s="278"/>
      <c r="K171" s="278"/>
    </row>
    <row r="172" spans="10:11" s="198" customFormat="1">
      <c r="J172" s="278"/>
      <c r="K172" s="278"/>
    </row>
    <row r="173" spans="10:11" s="198" customFormat="1">
      <c r="J173" s="278"/>
      <c r="K173" s="278"/>
    </row>
    <row r="174" spans="10:11" s="198" customFormat="1">
      <c r="J174" s="278"/>
      <c r="K174" s="278"/>
    </row>
    <row r="175" spans="10:11" s="198" customFormat="1">
      <c r="J175" s="278"/>
      <c r="K175" s="278"/>
    </row>
    <row r="176" spans="10:11" s="198" customFormat="1">
      <c r="J176" s="278"/>
      <c r="K176" s="278"/>
    </row>
    <row r="177" spans="10:11" s="198" customFormat="1">
      <c r="J177" s="278"/>
      <c r="K177" s="278"/>
    </row>
    <row r="178" spans="10:11" s="198" customFormat="1">
      <c r="J178" s="278"/>
      <c r="K178" s="278"/>
    </row>
    <row r="179" spans="10:11" s="198" customFormat="1">
      <c r="J179" s="278"/>
      <c r="K179" s="278"/>
    </row>
    <row r="180" spans="10:11" s="198" customFormat="1">
      <c r="J180" s="278"/>
      <c r="K180" s="278"/>
    </row>
    <row r="181" spans="10:11" s="198" customFormat="1">
      <c r="J181" s="278"/>
      <c r="K181" s="278"/>
    </row>
    <row r="182" spans="10:11" s="198" customFormat="1">
      <c r="J182" s="278"/>
      <c r="K182" s="278"/>
    </row>
    <row r="183" spans="10:11" s="198" customFormat="1">
      <c r="J183" s="278"/>
      <c r="K183" s="278"/>
    </row>
    <row r="184" spans="10:11" s="198" customFormat="1">
      <c r="J184" s="278"/>
      <c r="K184" s="278"/>
    </row>
    <row r="185" spans="10:11" s="198" customFormat="1">
      <c r="J185" s="278"/>
      <c r="K185" s="278"/>
    </row>
    <row r="186" spans="10:11" s="198" customFormat="1">
      <c r="J186" s="278"/>
      <c r="K186" s="278"/>
    </row>
    <row r="187" spans="10:11" s="198" customFormat="1">
      <c r="J187" s="278"/>
      <c r="K187" s="278"/>
    </row>
    <row r="188" spans="10:11" s="198" customFormat="1">
      <c r="J188" s="278"/>
      <c r="K188" s="278"/>
    </row>
    <row r="189" spans="10:11" s="198" customFormat="1">
      <c r="J189" s="278"/>
      <c r="K189" s="278"/>
    </row>
    <row r="190" spans="10:11" s="198" customFormat="1">
      <c r="J190" s="278"/>
      <c r="K190" s="278"/>
    </row>
    <row r="191" spans="10:11" s="198" customFormat="1">
      <c r="J191" s="278"/>
      <c r="K191" s="278"/>
    </row>
    <row r="192" spans="10:11" s="198" customFormat="1">
      <c r="J192" s="278"/>
      <c r="K192" s="278"/>
    </row>
    <row r="193" spans="1:11" s="198" customFormat="1">
      <c r="J193" s="278"/>
      <c r="K193" s="278"/>
    </row>
    <row r="194" spans="1:11" s="198" customFormat="1">
      <c r="J194" s="278"/>
      <c r="K194" s="278"/>
    </row>
    <row r="195" spans="1:11" s="198" customFormat="1">
      <c r="J195" s="278"/>
      <c r="K195" s="278"/>
    </row>
    <row r="196" spans="1:11" s="198" customFormat="1">
      <c r="J196" s="278"/>
      <c r="K196" s="278"/>
    </row>
    <row r="197" spans="1:11" s="198" customFormat="1">
      <c r="J197" s="278"/>
      <c r="K197" s="278"/>
    </row>
    <row r="198" spans="1:11" s="198" customFormat="1">
      <c r="J198" s="278"/>
      <c r="K198" s="278"/>
    </row>
    <row r="199" spans="1:11" s="198" customFormat="1">
      <c r="J199" s="278"/>
      <c r="K199" s="278"/>
    </row>
    <row r="200" spans="1:11" s="198" customFormat="1">
      <c r="J200" s="278"/>
      <c r="K200" s="278"/>
    </row>
    <row r="201" spans="1:11" s="198" customFormat="1">
      <c r="J201" s="278"/>
      <c r="K201" s="278"/>
    </row>
    <row r="202" spans="1:11" s="198" customFormat="1">
      <c r="J202" s="278"/>
      <c r="K202" s="278"/>
    </row>
    <row r="203" spans="1:11" s="198" customFormat="1">
      <c r="J203" s="278"/>
      <c r="K203" s="278"/>
    </row>
    <row r="204" spans="1:11" s="198" customFormat="1">
      <c r="J204" s="278"/>
      <c r="K204" s="278"/>
    </row>
    <row r="205" spans="1:11" s="198" customFormat="1">
      <c r="J205" s="278"/>
      <c r="K205" s="278"/>
    </row>
    <row r="206" spans="1:11" s="198" customFormat="1">
      <c r="A206" s="502"/>
      <c r="J206" s="278"/>
      <c r="K206" s="278"/>
    </row>
    <row r="207" spans="1:11" s="198" customFormat="1">
      <c r="A207" s="502"/>
      <c r="J207" s="278"/>
      <c r="K207" s="278"/>
    </row>
    <row r="208" spans="1:11" s="198" customFormat="1">
      <c r="A208" s="502"/>
      <c r="J208" s="278"/>
      <c r="K208" s="278"/>
    </row>
    <row r="209" spans="1:11" s="198" customFormat="1">
      <c r="A209" s="502"/>
      <c r="J209" s="278"/>
      <c r="K209" s="278"/>
    </row>
    <row r="210" spans="1:11" s="198" customFormat="1">
      <c r="A210" s="502"/>
      <c r="J210" s="278"/>
      <c r="K210" s="278"/>
    </row>
    <row r="211" spans="1:11" s="198" customFormat="1">
      <c r="J211" s="278"/>
      <c r="K211" s="278"/>
    </row>
    <row r="212" spans="1:11" s="198" customFormat="1">
      <c r="J212" s="278"/>
      <c r="K212" s="278"/>
    </row>
    <row r="213" spans="1:11" s="198" customFormat="1">
      <c r="J213" s="278"/>
      <c r="K213" s="278"/>
    </row>
    <row r="214" spans="1:11" s="198" customFormat="1">
      <c r="J214" s="278"/>
      <c r="K214" s="278"/>
    </row>
    <row r="215" spans="1:11" s="198" customFormat="1">
      <c r="J215" s="278"/>
      <c r="K215" s="278"/>
    </row>
    <row r="216" spans="1:11" s="198" customFormat="1">
      <c r="J216" s="278"/>
      <c r="K216" s="278"/>
    </row>
    <row r="217" spans="1:11" s="198" customFormat="1">
      <c r="J217" s="278"/>
      <c r="K217" s="278"/>
    </row>
    <row r="218" spans="1:11" s="198" customFormat="1">
      <c r="J218" s="278"/>
      <c r="K218" s="278"/>
    </row>
    <row r="219" spans="1:11" s="198" customFormat="1">
      <c r="J219" s="278"/>
      <c r="K219" s="278"/>
    </row>
    <row r="220" spans="1:11" s="198" customFormat="1">
      <c r="J220" s="278"/>
      <c r="K220" s="278"/>
    </row>
    <row r="221" spans="1:11" s="198" customFormat="1">
      <c r="J221" s="278"/>
      <c r="K221" s="278"/>
    </row>
    <row r="222" spans="1:11" s="198" customFormat="1">
      <c r="J222" s="278"/>
      <c r="K222" s="278"/>
    </row>
    <row r="223" spans="1:11" s="198" customFormat="1">
      <c r="J223" s="278"/>
      <c r="K223" s="278"/>
    </row>
    <row r="224" spans="1:11" s="198" customFormat="1">
      <c r="J224" s="278"/>
      <c r="K224" s="278"/>
    </row>
    <row r="225" spans="1:11" s="198" customFormat="1">
      <c r="J225" s="278"/>
      <c r="K225" s="278"/>
    </row>
    <row r="226" spans="1:11" s="198" customFormat="1">
      <c r="J226" s="278"/>
      <c r="K226" s="278"/>
    </row>
    <row r="227" spans="1:11" s="198" customFormat="1">
      <c r="J227" s="278"/>
      <c r="K227" s="278"/>
    </row>
    <row r="228" spans="1:11" s="198" customFormat="1">
      <c r="J228" s="278"/>
      <c r="K228" s="278"/>
    </row>
    <row r="229" spans="1:11" s="198" customFormat="1">
      <c r="J229" s="278"/>
      <c r="K229" s="278"/>
    </row>
    <row r="230" spans="1:11" s="198" customFormat="1">
      <c r="J230" s="278"/>
      <c r="K230" s="278"/>
    </row>
    <row r="231" spans="1:11" s="198" customFormat="1">
      <c r="J231" s="278"/>
      <c r="K231" s="278"/>
    </row>
    <row r="232" spans="1:11" s="198" customFormat="1">
      <c r="J232" s="278"/>
      <c r="K232" s="278"/>
    </row>
    <row r="233" spans="1:11" s="198" customFormat="1">
      <c r="J233" s="278"/>
      <c r="K233" s="278"/>
    </row>
    <row r="234" spans="1:11" s="198" customFormat="1">
      <c r="J234" s="278"/>
      <c r="K234" s="278"/>
    </row>
    <row r="235" spans="1:11" s="198" customFormat="1">
      <c r="J235" s="278"/>
      <c r="K235" s="278"/>
    </row>
    <row r="236" spans="1:11" s="198" customFormat="1">
      <c r="J236" s="278"/>
      <c r="K236" s="278"/>
    </row>
    <row r="237" spans="1:11" s="198" customFormat="1">
      <c r="J237" s="278"/>
      <c r="K237" s="278"/>
    </row>
    <row r="238" spans="1:11" s="198" customFormat="1">
      <c r="J238" s="278"/>
      <c r="K238" s="278"/>
    </row>
    <row r="239" spans="1:11" s="198" customFormat="1">
      <c r="J239" s="278"/>
      <c r="K239" s="278"/>
    </row>
    <row r="240" spans="1:11" s="198" customFormat="1">
      <c r="A240" s="502"/>
      <c r="J240" s="278"/>
      <c r="K240" s="278"/>
    </row>
    <row r="241" spans="10:11" s="198" customFormat="1">
      <c r="J241" s="278"/>
      <c r="K241" s="278"/>
    </row>
    <row r="242" spans="10:11" s="198" customFormat="1">
      <c r="J242" s="278"/>
      <c r="K242" s="278"/>
    </row>
    <row r="243" spans="10:11" s="198" customFormat="1">
      <c r="J243" s="278"/>
      <c r="K243" s="278"/>
    </row>
    <row r="244" spans="10:11" s="198" customFormat="1">
      <c r="J244" s="278"/>
      <c r="K244" s="278"/>
    </row>
    <row r="245" spans="10:11" s="198" customFormat="1">
      <c r="J245" s="278"/>
      <c r="K245" s="278"/>
    </row>
    <row r="246" spans="10:11" s="198" customFormat="1">
      <c r="J246" s="278"/>
      <c r="K246" s="278"/>
    </row>
    <row r="247" spans="10:11" s="198" customFormat="1">
      <c r="J247" s="278"/>
      <c r="K247" s="278"/>
    </row>
    <row r="248" spans="10:11" s="198" customFormat="1">
      <c r="J248" s="278"/>
      <c r="K248" s="278"/>
    </row>
    <row r="249" spans="10:11" s="198" customFormat="1">
      <c r="J249" s="278"/>
      <c r="K249" s="278"/>
    </row>
    <row r="250" spans="10:11" s="198" customFormat="1">
      <c r="J250" s="278"/>
      <c r="K250" s="278"/>
    </row>
    <row r="251" spans="10:11" s="198" customFormat="1">
      <c r="J251" s="278"/>
      <c r="K251" s="278"/>
    </row>
    <row r="252" spans="10:11" s="198" customFormat="1">
      <c r="J252" s="278"/>
      <c r="K252" s="278"/>
    </row>
    <row r="253" spans="10:11" s="198" customFormat="1">
      <c r="J253" s="278"/>
      <c r="K253" s="278"/>
    </row>
    <row r="254" spans="10:11" s="198" customFormat="1">
      <c r="J254" s="278"/>
      <c r="K254" s="278"/>
    </row>
    <row r="255" spans="10:11" s="198" customFormat="1">
      <c r="J255" s="278"/>
      <c r="K255" s="278"/>
    </row>
    <row r="256" spans="10:11" s="198" customFormat="1">
      <c r="J256" s="278"/>
      <c r="K256" s="278"/>
    </row>
    <row r="257" spans="10:11" s="198" customFormat="1">
      <c r="J257" s="278"/>
      <c r="K257" s="278"/>
    </row>
    <row r="258" spans="10:11" s="198" customFormat="1">
      <c r="J258" s="278"/>
      <c r="K258" s="278"/>
    </row>
    <row r="259" spans="10:11" s="198" customFormat="1">
      <c r="J259" s="278"/>
      <c r="K259" s="278"/>
    </row>
    <row r="260" spans="10:11" s="198" customFormat="1">
      <c r="J260" s="278"/>
      <c r="K260" s="278"/>
    </row>
    <row r="261" spans="10:11" s="198" customFormat="1">
      <c r="J261" s="278"/>
      <c r="K261" s="278"/>
    </row>
    <row r="262" spans="10:11" s="198" customFormat="1">
      <c r="J262" s="278"/>
      <c r="K262" s="278"/>
    </row>
    <row r="263" spans="10:11" s="198" customFormat="1">
      <c r="J263" s="278"/>
      <c r="K263" s="278"/>
    </row>
    <row r="264" spans="10:11" s="198" customFormat="1">
      <c r="J264" s="278"/>
      <c r="K264" s="278"/>
    </row>
    <row r="265" spans="10:11" s="198" customFormat="1">
      <c r="J265" s="278"/>
      <c r="K265" s="278"/>
    </row>
    <row r="266" spans="10:11" s="198" customFormat="1">
      <c r="J266" s="278"/>
      <c r="K266" s="278"/>
    </row>
    <row r="267" spans="10:11" s="198" customFormat="1">
      <c r="J267" s="278"/>
      <c r="K267" s="278"/>
    </row>
    <row r="268" spans="10:11" s="198" customFormat="1">
      <c r="J268" s="278"/>
      <c r="K268" s="278"/>
    </row>
    <row r="269" spans="10:11" s="198" customFormat="1">
      <c r="J269" s="278"/>
      <c r="K269" s="278"/>
    </row>
    <row r="270" spans="10:11" s="198" customFormat="1">
      <c r="J270" s="278"/>
      <c r="K270" s="278"/>
    </row>
    <row r="271" spans="10:11" s="198" customFormat="1">
      <c r="J271" s="278"/>
      <c r="K271" s="278"/>
    </row>
    <row r="272" spans="10:11" s="198" customFormat="1">
      <c r="J272" s="278"/>
      <c r="K272" s="278"/>
    </row>
    <row r="273" spans="10:11" s="198" customFormat="1">
      <c r="J273" s="278"/>
      <c r="K273" s="278"/>
    </row>
    <row r="274" spans="10:11" s="198" customFormat="1">
      <c r="J274" s="278"/>
      <c r="K274" s="278"/>
    </row>
    <row r="275" spans="10:11" s="198" customFormat="1">
      <c r="J275" s="278"/>
      <c r="K275" s="278"/>
    </row>
    <row r="276" spans="10:11" s="198" customFormat="1">
      <c r="J276" s="278"/>
      <c r="K276" s="278"/>
    </row>
    <row r="277" spans="10:11" s="198" customFormat="1">
      <c r="J277" s="278"/>
      <c r="K277" s="278"/>
    </row>
    <row r="278" spans="10:11" s="198" customFormat="1">
      <c r="J278" s="278"/>
      <c r="K278" s="278"/>
    </row>
    <row r="279" spans="10:11" s="198" customFormat="1">
      <c r="J279" s="278"/>
      <c r="K279" s="278"/>
    </row>
    <row r="280" spans="10:11" s="198" customFormat="1">
      <c r="J280" s="278"/>
      <c r="K280" s="278"/>
    </row>
    <row r="281" spans="10:11" s="198" customFormat="1">
      <c r="J281" s="278"/>
      <c r="K281" s="278"/>
    </row>
    <row r="282" spans="10:11" s="198" customFormat="1">
      <c r="J282" s="278"/>
      <c r="K282" s="278"/>
    </row>
    <row r="283" spans="10:11" s="198" customFormat="1">
      <c r="J283" s="278"/>
      <c r="K283" s="278"/>
    </row>
    <row r="284" spans="10:11" s="198" customFormat="1">
      <c r="J284" s="278"/>
      <c r="K284" s="278"/>
    </row>
    <row r="285" spans="10:11" s="198" customFormat="1">
      <c r="J285" s="278"/>
      <c r="K285" s="278"/>
    </row>
    <row r="286" spans="10:11" s="198" customFormat="1">
      <c r="J286" s="278"/>
      <c r="K286" s="278"/>
    </row>
    <row r="287" spans="10:11" s="198" customFormat="1">
      <c r="J287" s="278"/>
      <c r="K287" s="278"/>
    </row>
    <row r="288" spans="10:11" s="198" customFormat="1">
      <c r="J288" s="278"/>
      <c r="K288" s="278"/>
    </row>
    <row r="289" spans="10:11" s="198" customFormat="1">
      <c r="J289" s="278"/>
      <c r="K289" s="278"/>
    </row>
    <row r="290" spans="10:11" s="198" customFormat="1">
      <c r="J290" s="278"/>
      <c r="K290" s="278"/>
    </row>
    <row r="291" spans="10:11" s="198" customFormat="1">
      <c r="J291" s="278"/>
      <c r="K291" s="278"/>
    </row>
    <row r="292" spans="10:11" s="198" customFormat="1">
      <c r="J292" s="278"/>
      <c r="K292" s="278"/>
    </row>
    <row r="293" spans="10:11" s="198" customFormat="1">
      <c r="J293" s="278"/>
      <c r="K293" s="278"/>
    </row>
    <row r="294" spans="10:11" s="198" customFormat="1">
      <c r="J294" s="278"/>
      <c r="K294" s="278"/>
    </row>
    <row r="295" spans="10:11" s="198" customFormat="1">
      <c r="J295" s="278"/>
      <c r="K295" s="278"/>
    </row>
    <row r="296" spans="10:11" s="198" customFormat="1">
      <c r="J296" s="278"/>
      <c r="K296" s="278"/>
    </row>
    <row r="297" spans="10:11" s="198" customFormat="1">
      <c r="J297" s="278"/>
      <c r="K297" s="278"/>
    </row>
    <row r="298" spans="10:11" s="198" customFormat="1">
      <c r="J298" s="278"/>
      <c r="K298" s="278"/>
    </row>
    <row r="299" spans="10:11" s="198" customFormat="1">
      <c r="J299" s="278"/>
      <c r="K299" s="278"/>
    </row>
    <row r="300" spans="10:11" s="198" customFormat="1">
      <c r="J300" s="278"/>
      <c r="K300" s="278"/>
    </row>
    <row r="301" spans="10:11" s="198" customFormat="1">
      <c r="J301" s="278"/>
      <c r="K301" s="278"/>
    </row>
    <row r="302" spans="10:11" s="198" customFormat="1">
      <c r="J302" s="278"/>
      <c r="K302" s="278"/>
    </row>
    <row r="303" spans="10:11" s="198" customFormat="1">
      <c r="J303" s="278"/>
      <c r="K303" s="278"/>
    </row>
    <row r="304" spans="10:11" s="198" customFormat="1">
      <c r="J304" s="278"/>
      <c r="K304" s="278"/>
    </row>
    <row r="305" spans="1:11" s="198" customFormat="1">
      <c r="J305" s="278"/>
      <c r="K305" s="278"/>
    </row>
    <row r="306" spans="1:11" s="198" customFormat="1">
      <c r="J306" s="278"/>
      <c r="K306" s="278"/>
    </row>
    <row r="307" spans="1:11" s="198" customFormat="1">
      <c r="J307" s="278"/>
      <c r="K307" s="278"/>
    </row>
    <row r="308" spans="1:11" s="198" customFormat="1">
      <c r="J308" s="278"/>
      <c r="K308" s="278"/>
    </row>
    <row r="309" spans="1:11" s="198" customFormat="1">
      <c r="A309" s="503"/>
      <c r="J309" s="278"/>
      <c r="K309" s="278"/>
    </row>
    <row r="310" spans="1:11" s="198" customFormat="1">
      <c r="J310" s="278"/>
      <c r="K310" s="278"/>
    </row>
    <row r="311" spans="1:11" s="198" customFormat="1">
      <c r="J311" s="278"/>
      <c r="K311" s="278"/>
    </row>
    <row r="312" spans="1:11" s="198" customFormat="1">
      <c r="J312" s="278"/>
      <c r="K312" s="278"/>
    </row>
    <row r="313" spans="1:11" s="198" customFormat="1">
      <c r="J313" s="278"/>
      <c r="K313" s="278"/>
    </row>
    <row r="314" spans="1:11" s="198" customFormat="1">
      <c r="J314" s="278"/>
      <c r="K314" s="278"/>
    </row>
    <row r="315" spans="1:11" s="198" customFormat="1">
      <c r="J315" s="278"/>
      <c r="K315" s="278"/>
    </row>
    <row r="316" spans="1:11" s="198" customFormat="1">
      <c r="J316" s="278"/>
      <c r="K316" s="278"/>
    </row>
    <row r="317" spans="1:11" s="198" customFormat="1">
      <c r="J317" s="278"/>
      <c r="K317" s="278"/>
    </row>
    <row r="318" spans="1:11" s="198" customFormat="1">
      <c r="J318" s="278"/>
      <c r="K318" s="278"/>
    </row>
    <row r="319" spans="1:11" s="198" customFormat="1">
      <c r="J319" s="278"/>
      <c r="K319" s="278"/>
    </row>
    <row r="320" spans="1:11" s="198" customFormat="1">
      <c r="J320" s="278"/>
      <c r="K320" s="278"/>
    </row>
    <row r="321" spans="1:11" s="198" customFormat="1">
      <c r="J321" s="278"/>
      <c r="K321" s="278"/>
    </row>
    <row r="322" spans="1:11" s="198" customFormat="1">
      <c r="J322" s="278"/>
      <c r="K322" s="278"/>
    </row>
    <row r="323" spans="1:11" s="198" customFormat="1">
      <c r="J323" s="278"/>
      <c r="K323" s="278"/>
    </row>
    <row r="324" spans="1:11" s="198" customFormat="1">
      <c r="J324" s="278"/>
      <c r="K324" s="278"/>
    </row>
    <row r="325" spans="1:11" s="198" customFormat="1">
      <c r="J325" s="278"/>
      <c r="K325" s="278"/>
    </row>
    <row r="326" spans="1:11" s="198" customFormat="1">
      <c r="A326" s="502"/>
      <c r="J326" s="278"/>
      <c r="K326" s="278"/>
    </row>
    <row r="327" spans="1:11" s="198" customFormat="1">
      <c r="A327" s="502"/>
      <c r="J327" s="278"/>
      <c r="K327" s="278"/>
    </row>
    <row r="328" spans="1:11" s="198" customFormat="1">
      <c r="A328" s="502"/>
      <c r="J328" s="278"/>
      <c r="K328" s="278"/>
    </row>
    <row r="329" spans="1:11" s="198" customFormat="1">
      <c r="A329" s="502"/>
      <c r="J329" s="278"/>
      <c r="K329" s="278"/>
    </row>
    <row r="330" spans="1:11" s="198" customFormat="1">
      <c r="A330" s="502"/>
      <c r="J330" s="278"/>
      <c r="K330" s="278"/>
    </row>
    <row r="331" spans="1:11" s="198" customFormat="1">
      <c r="A331" s="502"/>
      <c r="J331" s="278"/>
      <c r="K331" s="278"/>
    </row>
    <row r="332" spans="1:11" s="198" customFormat="1">
      <c r="A332" s="502"/>
      <c r="J332" s="278"/>
      <c r="K332" s="278"/>
    </row>
    <row r="333" spans="1:11" s="198" customFormat="1">
      <c r="A333" s="502"/>
      <c r="J333" s="278"/>
      <c r="K333" s="278"/>
    </row>
    <row r="334" spans="1:11" s="198" customFormat="1">
      <c r="A334" s="502"/>
      <c r="J334" s="278"/>
      <c r="K334" s="278"/>
    </row>
    <row r="335" spans="1:11" s="198" customFormat="1">
      <c r="A335" s="502"/>
      <c r="J335" s="278"/>
      <c r="K335" s="278"/>
    </row>
    <row r="336" spans="1:11" s="198" customFormat="1">
      <c r="A336" s="502"/>
      <c r="J336" s="278"/>
      <c r="K336" s="278"/>
    </row>
    <row r="337" spans="1:11" s="198" customFormat="1">
      <c r="A337" s="502"/>
      <c r="J337" s="278"/>
      <c r="K337" s="278"/>
    </row>
    <row r="338" spans="1:11" s="198" customFormat="1">
      <c r="A338" s="502"/>
      <c r="J338" s="278"/>
      <c r="K338" s="278"/>
    </row>
    <row r="339" spans="1:11" s="198" customFormat="1">
      <c r="A339" s="502"/>
      <c r="J339" s="278"/>
      <c r="K339" s="278"/>
    </row>
    <row r="340" spans="1:11" s="198" customFormat="1">
      <c r="A340" s="502"/>
      <c r="J340" s="278"/>
      <c r="K340" s="278"/>
    </row>
    <row r="341" spans="1:11" s="198" customFormat="1">
      <c r="A341" s="502"/>
      <c r="J341" s="278"/>
      <c r="K341" s="278"/>
    </row>
    <row r="342" spans="1:11" s="198" customFormat="1">
      <c r="A342" s="502"/>
      <c r="J342" s="278"/>
      <c r="K342" s="278"/>
    </row>
    <row r="343" spans="1:11" s="198" customFormat="1">
      <c r="A343" s="502"/>
      <c r="J343" s="278"/>
      <c r="K343" s="278"/>
    </row>
    <row r="344" spans="1:11" s="198" customFormat="1">
      <c r="A344" s="502"/>
      <c r="J344" s="278"/>
      <c r="K344" s="278"/>
    </row>
    <row r="345" spans="1:11" s="198" customFormat="1">
      <c r="A345" s="502"/>
      <c r="J345" s="278"/>
      <c r="K345" s="278"/>
    </row>
    <row r="346" spans="1:11" s="198" customFormat="1">
      <c r="A346" s="502"/>
      <c r="J346" s="278"/>
      <c r="K346" s="278"/>
    </row>
    <row r="347" spans="1:11" s="198" customFormat="1">
      <c r="A347" s="502"/>
      <c r="J347" s="278"/>
      <c r="K347" s="278"/>
    </row>
    <row r="348" spans="1:11" s="198" customFormat="1">
      <c r="A348" s="502"/>
      <c r="J348" s="278"/>
      <c r="K348" s="278"/>
    </row>
    <row r="349" spans="1:11" s="198" customFormat="1">
      <c r="A349" s="502"/>
      <c r="J349" s="278"/>
      <c r="K349" s="278"/>
    </row>
    <row r="350" spans="1:11" s="198" customFormat="1">
      <c r="A350" s="502"/>
      <c r="J350" s="278"/>
      <c r="K350" s="278"/>
    </row>
    <row r="351" spans="1:11" s="198" customFormat="1">
      <c r="A351" s="502"/>
      <c r="J351" s="278"/>
      <c r="K351" s="278"/>
    </row>
    <row r="352" spans="1:11" s="198" customFormat="1">
      <c r="A352" s="502"/>
      <c r="J352" s="278"/>
      <c r="K352" s="278"/>
    </row>
    <row r="353" spans="1:11" s="198" customFormat="1">
      <c r="A353" s="502"/>
      <c r="J353" s="278"/>
      <c r="K353" s="278"/>
    </row>
    <row r="354" spans="1:11" s="198" customFormat="1">
      <c r="A354" s="502"/>
      <c r="J354" s="278"/>
      <c r="K354" s="278"/>
    </row>
    <row r="355" spans="1:11" s="198" customFormat="1">
      <c r="A355" s="502"/>
      <c r="J355" s="278"/>
      <c r="K355" s="278"/>
    </row>
    <row r="356" spans="1:11" s="198" customFormat="1">
      <c r="A356" s="502"/>
      <c r="J356" s="278"/>
      <c r="K356" s="278"/>
    </row>
    <row r="357" spans="1:11" s="198" customFormat="1">
      <c r="A357" s="502"/>
      <c r="J357" s="278"/>
      <c r="K357" s="278"/>
    </row>
    <row r="358" spans="1:11" s="198" customFormat="1">
      <c r="A358" s="502"/>
      <c r="J358" s="278"/>
      <c r="K358" s="278"/>
    </row>
    <row r="359" spans="1:11" s="198" customFormat="1">
      <c r="A359" s="502"/>
      <c r="J359" s="278"/>
      <c r="K359" s="278"/>
    </row>
    <row r="360" spans="1:11" s="198" customFormat="1">
      <c r="A360" s="502"/>
      <c r="J360" s="278"/>
      <c r="K360" s="278"/>
    </row>
    <row r="361" spans="1:11" s="198" customFormat="1">
      <c r="A361" s="502"/>
      <c r="J361" s="278"/>
      <c r="K361" s="278"/>
    </row>
    <row r="362" spans="1:11" s="198" customFormat="1">
      <c r="A362" s="502"/>
      <c r="J362" s="278"/>
      <c r="K362" s="278"/>
    </row>
    <row r="363" spans="1:11" s="198" customFormat="1">
      <c r="A363" s="502"/>
      <c r="J363" s="278"/>
      <c r="K363" s="278"/>
    </row>
    <row r="364" spans="1:11" s="198" customFormat="1">
      <c r="A364" s="502"/>
      <c r="J364" s="278"/>
      <c r="K364" s="278"/>
    </row>
    <row r="365" spans="1:11" s="198" customFormat="1">
      <c r="A365" s="502"/>
      <c r="J365" s="278"/>
      <c r="K365" s="278"/>
    </row>
    <row r="366" spans="1:11" s="198" customFormat="1">
      <c r="A366" s="502"/>
      <c r="J366" s="278"/>
      <c r="K366" s="278"/>
    </row>
    <row r="367" spans="1:11" s="198" customFormat="1">
      <c r="A367" s="502"/>
      <c r="J367" s="278"/>
      <c r="K367" s="278"/>
    </row>
    <row r="368" spans="1:11" s="198" customFormat="1">
      <c r="A368" s="502"/>
      <c r="J368" s="278"/>
      <c r="K368" s="278"/>
    </row>
    <row r="369" spans="1:11" s="198" customFormat="1">
      <c r="A369" s="502"/>
      <c r="J369" s="278"/>
      <c r="K369" s="278"/>
    </row>
    <row r="370" spans="1:11" s="198" customFormat="1">
      <c r="A370" s="502"/>
      <c r="J370" s="278"/>
      <c r="K370" s="278"/>
    </row>
    <row r="371" spans="1:11" s="198" customFormat="1">
      <c r="A371" s="502"/>
      <c r="J371" s="278"/>
      <c r="K371" s="278"/>
    </row>
    <row r="372" spans="1:11" s="198" customFormat="1">
      <c r="A372" s="502"/>
      <c r="J372" s="278"/>
      <c r="K372" s="278"/>
    </row>
    <row r="373" spans="1:11" s="198" customFormat="1">
      <c r="A373" s="502"/>
      <c r="J373" s="278"/>
      <c r="K373" s="278"/>
    </row>
    <row r="374" spans="1:11" s="198" customFormat="1">
      <c r="A374" s="502"/>
      <c r="J374" s="278"/>
      <c r="K374" s="278"/>
    </row>
    <row r="375" spans="1:11" s="198" customFormat="1">
      <c r="A375" s="502"/>
      <c r="J375" s="278"/>
      <c r="K375" s="278"/>
    </row>
    <row r="376" spans="1:11" s="198" customFormat="1">
      <c r="A376" s="502"/>
      <c r="J376" s="278"/>
      <c r="K376" s="278"/>
    </row>
    <row r="377" spans="1:11" s="198" customFormat="1">
      <c r="A377" s="502"/>
      <c r="J377" s="278"/>
      <c r="K377" s="278"/>
    </row>
    <row r="378" spans="1:11" s="198" customFormat="1">
      <c r="A378" s="502"/>
      <c r="J378" s="278"/>
      <c r="K378" s="278"/>
    </row>
    <row r="379" spans="1:11" s="198" customFormat="1">
      <c r="A379" s="502"/>
      <c r="J379" s="278"/>
      <c r="K379" s="278"/>
    </row>
    <row r="380" spans="1:11" s="198" customFormat="1">
      <c r="A380" s="502"/>
      <c r="J380" s="278"/>
      <c r="K380" s="278"/>
    </row>
    <row r="381" spans="1:11" s="198" customFormat="1">
      <c r="J381" s="278"/>
      <c r="K381" s="278"/>
    </row>
    <row r="382" spans="1:11" s="198" customFormat="1">
      <c r="J382" s="278"/>
      <c r="K382" s="278"/>
    </row>
    <row r="383" spans="1:11" s="198" customFormat="1">
      <c r="J383" s="278"/>
      <c r="K383" s="278"/>
    </row>
    <row r="384" spans="1:11" s="198" customFormat="1">
      <c r="J384" s="278"/>
      <c r="K384" s="278"/>
    </row>
    <row r="385" spans="10:11" s="198" customFormat="1">
      <c r="J385" s="278"/>
      <c r="K385" s="278"/>
    </row>
    <row r="386" spans="10:11" s="198" customFormat="1">
      <c r="J386" s="278"/>
      <c r="K386" s="278"/>
    </row>
    <row r="387" spans="10:11" s="198" customFormat="1">
      <c r="J387" s="278"/>
      <c r="K387" s="278"/>
    </row>
    <row r="388" spans="10:11" s="198" customFormat="1">
      <c r="J388" s="278"/>
      <c r="K388" s="278"/>
    </row>
    <row r="389" spans="10:11" s="198" customFormat="1">
      <c r="J389" s="278"/>
      <c r="K389" s="278"/>
    </row>
    <row r="390" spans="10:11" s="198" customFormat="1">
      <c r="J390" s="278"/>
      <c r="K390" s="278"/>
    </row>
    <row r="391" spans="10:11" s="198" customFormat="1">
      <c r="J391" s="278"/>
      <c r="K391" s="278"/>
    </row>
    <row r="392" spans="10:11" s="198" customFormat="1">
      <c r="J392" s="278"/>
      <c r="K392" s="278"/>
    </row>
    <row r="393" spans="10:11" s="198" customFormat="1">
      <c r="J393" s="278"/>
      <c r="K393" s="278"/>
    </row>
    <row r="394" spans="10:11" s="198" customFormat="1">
      <c r="J394" s="278"/>
      <c r="K394" s="278"/>
    </row>
    <row r="395" spans="10:11" s="198" customFormat="1">
      <c r="J395" s="278"/>
      <c r="K395" s="278"/>
    </row>
    <row r="396" spans="10:11" s="198" customFormat="1">
      <c r="J396" s="278"/>
      <c r="K396" s="278"/>
    </row>
    <row r="397" spans="10:11" s="198" customFormat="1">
      <c r="J397" s="278"/>
      <c r="K397" s="278"/>
    </row>
    <row r="398" spans="10:11" s="198" customFormat="1">
      <c r="J398" s="278"/>
      <c r="K398" s="278"/>
    </row>
    <row r="399" spans="10:11" s="198" customFormat="1">
      <c r="J399" s="278"/>
      <c r="K399" s="278"/>
    </row>
    <row r="400" spans="10:11" s="198" customFormat="1">
      <c r="J400" s="278"/>
      <c r="K400" s="278"/>
    </row>
    <row r="401" spans="10:11" s="198" customFormat="1">
      <c r="J401" s="278"/>
      <c r="K401" s="278"/>
    </row>
    <row r="402" spans="10:11" s="198" customFormat="1">
      <c r="J402" s="278"/>
      <c r="K402" s="278"/>
    </row>
    <row r="403" spans="10:11" s="198" customFormat="1">
      <c r="J403" s="278"/>
      <c r="K403" s="278"/>
    </row>
    <row r="404" spans="10:11" s="198" customFormat="1">
      <c r="J404" s="278"/>
      <c r="K404" s="278"/>
    </row>
    <row r="405" spans="10:11" s="198" customFormat="1">
      <c r="J405" s="278"/>
      <c r="K405" s="278"/>
    </row>
    <row r="406" spans="10:11" s="198" customFormat="1">
      <c r="J406" s="278"/>
      <c r="K406" s="278"/>
    </row>
    <row r="407" spans="10:11" s="198" customFormat="1">
      <c r="J407" s="278"/>
      <c r="K407" s="278"/>
    </row>
    <row r="408" spans="10:11" s="198" customFormat="1">
      <c r="J408" s="278"/>
      <c r="K408" s="278"/>
    </row>
    <row r="409" spans="10:11" s="198" customFormat="1">
      <c r="J409" s="278"/>
      <c r="K409" s="278"/>
    </row>
    <row r="410" spans="10:11" s="198" customFormat="1">
      <c r="J410" s="278"/>
      <c r="K410" s="278"/>
    </row>
    <row r="411" spans="10:11" s="198" customFormat="1">
      <c r="J411" s="278"/>
      <c r="K411" s="278"/>
    </row>
    <row r="412" spans="10:11" s="198" customFormat="1">
      <c r="J412" s="278"/>
      <c r="K412" s="278"/>
    </row>
    <row r="413" spans="10:11" s="198" customFormat="1">
      <c r="J413" s="278"/>
      <c r="K413" s="278"/>
    </row>
    <row r="414" spans="10:11" s="198" customFormat="1">
      <c r="J414" s="278"/>
      <c r="K414" s="278"/>
    </row>
    <row r="415" spans="10:11" s="198" customFormat="1">
      <c r="J415" s="278"/>
      <c r="K415" s="278"/>
    </row>
    <row r="416" spans="10:11" s="198" customFormat="1">
      <c r="J416" s="278"/>
      <c r="K416" s="278"/>
    </row>
    <row r="417" spans="10:11" s="198" customFormat="1">
      <c r="J417" s="278"/>
      <c r="K417" s="278"/>
    </row>
    <row r="418" spans="10:11" s="198" customFormat="1">
      <c r="J418" s="278"/>
      <c r="K418" s="278"/>
    </row>
    <row r="419" spans="10:11" s="198" customFormat="1">
      <c r="J419" s="278"/>
      <c r="K419" s="278"/>
    </row>
    <row r="420" spans="10:11" s="198" customFormat="1">
      <c r="J420" s="278"/>
      <c r="K420" s="278"/>
    </row>
    <row r="421" spans="10:11" s="198" customFormat="1">
      <c r="J421" s="278"/>
      <c r="K421" s="278"/>
    </row>
    <row r="422" spans="10:11" s="198" customFormat="1">
      <c r="J422" s="278"/>
      <c r="K422" s="278"/>
    </row>
    <row r="423" spans="10:11" s="198" customFormat="1">
      <c r="J423" s="278"/>
      <c r="K423" s="278"/>
    </row>
    <row r="424" spans="10:11" s="198" customFormat="1">
      <c r="J424" s="278"/>
      <c r="K424" s="278"/>
    </row>
    <row r="425" spans="10:11" s="198" customFormat="1">
      <c r="J425" s="278"/>
      <c r="K425" s="278"/>
    </row>
    <row r="426" spans="10:11" s="198" customFormat="1">
      <c r="J426" s="278"/>
      <c r="K426" s="278"/>
    </row>
    <row r="427" spans="10:11" s="198" customFormat="1">
      <c r="J427" s="278"/>
      <c r="K427" s="278"/>
    </row>
    <row r="428" spans="10:11" s="198" customFormat="1">
      <c r="J428" s="278"/>
      <c r="K428" s="278"/>
    </row>
    <row r="429" spans="10:11" s="198" customFormat="1">
      <c r="J429" s="278"/>
      <c r="K429" s="278"/>
    </row>
    <row r="430" spans="10:11" s="198" customFormat="1">
      <c r="J430" s="278"/>
      <c r="K430" s="278"/>
    </row>
    <row r="431" spans="10:11" s="198" customFormat="1">
      <c r="J431" s="278"/>
      <c r="K431" s="278"/>
    </row>
    <row r="432" spans="10:11" s="198" customFormat="1">
      <c r="J432" s="278"/>
      <c r="K432" s="278"/>
    </row>
    <row r="433" spans="10:11" s="198" customFormat="1">
      <c r="J433" s="278"/>
      <c r="K433" s="278"/>
    </row>
    <row r="434" spans="10:11" s="198" customFormat="1">
      <c r="J434" s="278"/>
      <c r="K434" s="278"/>
    </row>
    <row r="435" spans="10:11" s="198" customFormat="1">
      <c r="J435" s="278"/>
      <c r="K435" s="278"/>
    </row>
    <row r="436" spans="10:11" s="198" customFormat="1">
      <c r="J436" s="278"/>
      <c r="K436" s="278"/>
    </row>
    <row r="437" spans="10:11" s="198" customFormat="1">
      <c r="J437" s="278"/>
      <c r="K437" s="278"/>
    </row>
    <row r="438" spans="10:11" s="198" customFormat="1">
      <c r="J438" s="278"/>
      <c r="K438" s="278"/>
    </row>
    <row r="439" spans="10:11" s="198" customFormat="1">
      <c r="J439" s="278"/>
      <c r="K439" s="278"/>
    </row>
    <row r="440" spans="10:11" s="198" customFormat="1">
      <c r="J440" s="278"/>
      <c r="K440" s="278"/>
    </row>
    <row r="441" spans="10:11" s="198" customFormat="1">
      <c r="J441" s="278"/>
      <c r="K441" s="278"/>
    </row>
    <row r="442" spans="10:11" s="198" customFormat="1">
      <c r="J442" s="278"/>
      <c r="K442" s="278"/>
    </row>
    <row r="443" spans="10:11" s="198" customFormat="1">
      <c r="J443" s="278"/>
      <c r="K443" s="278"/>
    </row>
    <row r="444" spans="10:11" s="198" customFormat="1">
      <c r="J444" s="278"/>
      <c r="K444" s="278"/>
    </row>
    <row r="445" spans="10:11" s="198" customFormat="1">
      <c r="J445" s="278"/>
      <c r="K445" s="278"/>
    </row>
    <row r="446" spans="10:11" s="198" customFormat="1">
      <c r="J446" s="278"/>
      <c r="K446" s="278"/>
    </row>
    <row r="447" spans="10:11" s="198" customFormat="1">
      <c r="J447" s="278"/>
      <c r="K447" s="278"/>
    </row>
    <row r="448" spans="10:11" s="198" customFormat="1">
      <c r="J448" s="278"/>
      <c r="K448" s="278"/>
    </row>
    <row r="449" spans="10:11" s="198" customFormat="1">
      <c r="J449" s="278"/>
      <c r="K449" s="278"/>
    </row>
    <row r="450" spans="10:11" s="198" customFormat="1">
      <c r="J450" s="278"/>
      <c r="K450" s="278"/>
    </row>
    <row r="451" spans="10:11" s="198" customFormat="1">
      <c r="J451" s="278"/>
      <c r="K451" s="278"/>
    </row>
    <row r="452" spans="10:11" s="198" customFormat="1">
      <c r="J452" s="278"/>
      <c r="K452" s="278"/>
    </row>
    <row r="453" spans="10:11" s="198" customFormat="1">
      <c r="J453" s="278"/>
      <c r="K453" s="278"/>
    </row>
    <row r="454" spans="10:11" s="198" customFormat="1">
      <c r="J454" s="278"/>
      <c r="K454" s="278"/>
    </row>
    <row r="455" spans="10:11" s="198" customFormat="1">
      <c r="J455" s="278"/>
      <c r="K455" s="278"/>
    </row>
    <row r="456" spans="10:11" s="198" customFormat="1">
      <c r="J456" s="278"/>
      <c r="K456" s="278"/>
    </row>
    <row r="457" spans="10:11" s="198" customFormat="1">
      <c r="J457" s="278"/>
      <c r="K457" s="278"/>
    </row>
    <row r="458" spans="10:11" s="198" customFormat="1">
      <c r="J458" s="278"/>
      <c r="K458" s="278"/>
    </row>
    <row r="459" spans="10:11" s="198" customFormat="1">
      <c r="J459" s="278"/>
      <c r="K459" s="278"/>
    </row>
    <row r="460" spans="10:11" s="198" customFormat="1">
      <c r="J460" s="278"/>
      <c r="K460" s="278"/>
    </row>
    <row r="461" spans="10:11" s="198" customFormat="1">
      <c r="J461" s="278"/>
      <c r="K461" s="278"/>
    </row>
    <row r="462" spans="10:11" s="198" customFormat="1">
      <c r="J462" s="278"/>
      <c r="K462" s="278"/>
    </row>
    <row r="463" spans="10:11" s="198" customFormat="1">
      <c r="J463" s="278"/>
      <c r="K463" s="278"/>
    </row>
    <row r="464" spans="10:11" s="198" customFormat="1">
      <c r="J464" s="278"/>
      <c r="K464" s="278"/>
    </row>
    <row r="465" spans="10:11" s="198" customFormat="1">
      <c r="J465" s="278"/>
      <c r="K465" s="278"/>
    </row>
    <row r="466" spans="10:11" s="198" customFormat="1">
      <c r="J466" s="278"/>
      <c r="K466" s="278"/>
    </row>
    <row r="467" spans="10:11" s="198" customFormat="1">
      <c r="J467" s="278"/>
      <c r="K467" s="278"/>
    </row>
    <row r="468" spans="10:11" s="198" customFormat="1">
      <c r="J468" s="278"/>
      <c r="K468" s="278"/>
    </row>
    <row r="469" spans="10:11" s="198" customFormat="1">
      <c r="J469" s="278"/>
      <c r="K469" s="278"/>
    </row>
    <row r="470" spans="10:11" s="198" customFormat="1">
      <c r="J470" s="278"/>
      <c r="K470" s="278"/>
    </row>
    <row r="471" spans="10:11" s="198" customFormat="1">
      <c r="J471" s="278"/>
      <c r="K471" s="278"/>
    </row>
    <row r="472" spans="10:11" s="198" customFormat="1">
      <c r="J472" s="278"/>
      <c r="K472" s="278"/>
    </row>
    <row r="473" spans="10:11" s="198" customFormat="1">
      <c r="J473" s="278"/>
      <c r="K473" s="278"/>
    </row>
    <row r="474" spans="10:11" s="198" customFormat="1">
      <c r="J474" s="278"/>
      <c r="K474" s="278"/>
    </row>
    <row r="475" spans="10:11" s="198" customFormat="1">
      <c r="J475" s="278"/>
      <c r="K475" s="278"/>
    </row>
    <row r="476" spans="10:11" s="198" customFormat="1">
      <c r="J476" s="278"/>
      <c r="K476" s="278"/>
    </row>
    <row r="477" spans="10:11" s="198" customFormat="1">
      <c r="J477" s="278"/>
      <c r="K477" s="278"/>
    </row>
    <row r="478" spans="10:11" s="198" customFormat="1">
      <c r="J478" s="278"/>
      <c r="K478" s="278"/>
    </row>
    <row r="479" spans="10:11" s="198" customFormat="1">
      <c r="J479" s="278"/>
      <c r="K479" s="278"/>
    </row>
    <row r="480" spans="10:11" s="198" customFormat="1">
      <c r="J480" s="278"/>
      <c r="K480" s="278"/>
    </row>
    <row r="481" spans="10:11" s="198" customFormat="1">
      <c r="J481" s="278"/>
      <c r="K481" s="278"/>
    </row>
    <row r="482" spans="10:11" s="198" customFormat="1">
      <c r="J482" s="278"/>
      <c r="K482" s="278"/>
    </row>
    <row r="483" spans="10:11" s="198" customFormat="1">
      <c r="J483" s="278"/>
      <c r="K483" s="278"/>
    </row>
    <row r="484" spans="10:11" s="198" customFormat="1">
      <c r="J484" s="278"/>
      <c r="K484" s="278"/>
    </row>
    <row r="485" spans="10:11" s="198" customFormat="1">
      <c r="J485" s="278"/>
      <c r="K485" s="278"/>
    </row>
    <row r="486" spans="10:11" s="198" customFormat="1">
      <c r="J486" s="278"/>
      <c r="K486" s="278"/>
    </row>
    <row r="487" spans="10:11" s="198" customFormat="1">
      <c r="J487" s="278"/>
      <c r="K487" s="278"/>
    </row>
    <row r="488" spans="10:11" s="198" customFormat="1">
      <c r="J488" s="278"/>
      <c r="K488" s="278"/>
    </row>
    <row r="489" spans="10:11" s="198" customFormat="1">
      <c r="J489" s="278"/>
      <c r="K489" s="278"/>
    </row>
    <row r="490" spans="10:11" s="198" customFormat="1">
      <c r="J490" s="278"/>
      <c r="K490" s="278"/>
    </row>
    <row r="491" spans="10:11" s="198" customFormat="1">
      <c r="J491" s="278"/>
      <c r="K491" s="278"/>
    </row>
    <row r="492" spans="10:11" s="198" customFormat="1">
      <c r="J492" s="278"/>
      <c r="K492" s="278"/>
    </row>
    <row r="493" spans="10:11" s="198" customFormat="1">
      <c r="J493" s="278"/>
      <c r="K493" s="278"/>
    </row>
    <row r="494" spans="10:11" s="198" customFormat="1">
      <c r="J494" s="278"/>
      <c r="K494" s="278"/>
    </row>
    <row r="495" spans="10:11" s="198" customFormat="1">
      <c r="J495" s="278"/>
      <c r="K495" s="278"/>
    </row>
    <row r="496" spans="10:11" s="198" customFormat="1">
      <c r="J496" s="278"/>
      <c r="K496" s="278"/>
    </row>
    <row r="497" spans="10:11" s="198" customFormat="1">
      <c r="J497" s="278"/>
      <c r="K497" s="278"/>
    </row>
    <row r="498" spans="10:11" s="198" customFormat="1">
      <c r="J498" s="278"/>
      <c r="K498" s="278"/>
    </row>
    <row r="499" spans="10:11" s="198" customFormat="1">
      <c r="J499" s="278"/>
      <c r="K499" s="278"/>
    </row>
    <row r="500" spans="10:11" s="198" customFormat="1">
      <c r="J500" s="278"/>
      <c r="K500" s="278"/>
    </row>
    <row r="501" spans="10:11" s="198" customFormat="1">
      <c r="J501" s="278"/>
      <c r="K501" s="278"/>
    </row>
    <row r="502" spans="10:11" s="198" customFormat="1">
      <c r="J502" s="278"/>
      <c r="K502" s="278"/>
    </row>
    <row r="503" spans="10:11" s="198" customFormat="1">
      <c r="J503" s="278"/>
      <c r="K503" s="278"/>
    </row>
    <row r="504" spans="10:11" s="198" customFormat="1">
      <c r="J504" s="278"/>
      <c r="K504" s="278"/>
    </row>
    <row r="505" spans="10:11" s="198" customFormat="1">
      <c r="J505" s="278"/>
      <c r="K505" s="278"/>
    </row>
    <row r="506" spans="10:11" s="198" customFormat="1">
      <c r="J506" s="278"/>
      <c r="K506" s="278"/>
    </row>
    <row r="507" spans="10:11" s="198" customFormat="1">
      <c r="J507" s="278"/>
      <c r="K507" s="278"/>
    </row>
    <row r="508" spans="10:11" s="198" customFormat="1">
      <c r="J508" s="278"/>
      <c r="K508" s="278"/>
    </row>
    <row r="509" spans="10:11" s="198" customFormat="1">
      <c r="J509" s="278"/>
      <c r="K509" s="278"/>
    </row>
    <row r="510" spans="10:11" s="198" customFormat="1">
      <c r="J510" s="278"/>
      <c r="K510" s="278"/>
    </row>
    <row r="511" spans="10:11" s="198" customFormat="1">
      <c r="J511" s="278"/>
      <c r="K511" s="278"/>
    </row>
    <row r="512" spans="10:11" s="198" customFormat="1">
      <c r="J512" s="278"/>
      <c r="K512" s="278"/>
    </row>
    <row r="513" spans="10:11" s="198" customFormat="1">
      <c r="J513" s="278"/>
      <c r="K513" s="278"/>
    </row>
    <row r="514" spans="10:11" s="198" customFormat="1">
      <c r="J514" s="278"/>
      <c r="K514" s="278"/>
    </row>
    <row r="515" spans="10:11" s="198" customFormat="1">
      <c r="J515" s="278"/>
      <c r="K515" s="278"/>
    </row>
    <row r="516" spans="10:11" s="198" customFormat="1">
      <c r="J516" s="278"/>
      <c r="K516" s="278"/>
    </row>
    <row r="517" spans="10:11" s="198" customFormat="1">
      <c r="J517" s="278"/>
      <c r="K517" s="278"/>
    </row>
    <row r="518" spans="10:11" s="198" customFormat="1">
      <c r="J518" s="278"/>
      <c r="K518" s="278"/>
    </row>
    <row r="519" spans="10:11" s="198" customFormat="1">
      <c r="J519" s="278"/>
      <c r="K519" s="278"/>
    </row>
    <row r="520" spans="10:11" s="198" customFormat="1">
      <c r="J520" s="278"/>
      <c r="K520" s="278"/>
    </row>
    <row r="521" spans="10:11" s="198" customFormat="1">
      <c r="J521" s="278"/>
      <c r="K521" s="278"/>
    </row>
    <row r="522" spans="10:11" s="198" customFormat="1">
      <c r="J522" s="278"/>
      <c r="K522" s="278"/>
    </row>
    <row r="523" spans="10:11" s="198" customFormat="1">
      <c r="J523" s="278"/>
      <c r="K523" s="278"/>
    </row>
    <row r="524" spans="10:11" s="198" customFormat="1">
      <c r="J524" s="278"/>
      <c r="K524" s="278"/>
    </row>
    <row r="525" spans="10:11" s="198" customFormat="1">
      <c r="J525" s="278"/>
      <c r="K525" s="278"/>
    </row>
    <row r="526" spans="10:11" s="198" customFormat="1">
      <c r="J526" s="278"/>
      <c r="K526" s="278"/>
    </row>
    <row r="527" spans="10:11" s="198" customFormat="1">
      <c r="J527" s="278"/>
      <c r="K527" s="278"/>
    </row>
    <row r="528" spans="10:11" s="198" customFormat="1">
      <c r="J528" s="278"/>
      <c r="K528" s="278"/>
    </row>
    <row r="529" spans="10:11" s="198" customFormat="1">
      <c r="J529" s="278"/>
      <c r="K529" s="278"/>
    </row>
    <row r="530" spans="10:11" s="198" customFormat="1">
      <c r="J530" s="278"/>
      <c r="K530" s="278"/>
    </row>
    <row r="531" spans="10:11" s="198" customFormat="1">
      <c r="J531" s="278"/>
      <c r="K531" s="278"/>
    </row>
    <row r="532" spans="10:11" s="198" customFormat="1">
      <c r="J532" s="278"/>
      <c r="K532" s="278"/>
    </row>
    <row r="533" spans="10:11" s="198" customFormat="1">
      <c r="J533" s="278"/>
      <c r="K533" s="278"/>
    </row>
    <row r="534" spans="10:11" s="198" customFormat="1">
      <c r="J534" s="278"/>
      <c r="K534" s="278"/>
    </row>
    <row r="535" spans="10:11" s="198" customFormat="1">
      <c r="J535" s="278"/>
      <c r="K535" s="278"/>
    </row>
    <row r="536" spans="10:11" s="198" customFormat="1">
      <c r="J536" s="278"/>
      <c r="K536" s="278"/>
    </row>
    <row r="537" spans="10:11" s="198" customFormat="1">
      <c r="J537" s="278"/>
      <c r="K537" s="278"/>
    </row>
    <row r="538" spans="10:11" s="198" customFormat="1">
      <c r="J538" s="278"/>
      <c r="K538" s="278"/>
    </row>
    <row r="539" spans="10:11" s="198" customFormat="1">
      <c r="J539" s="278"/>
      <c r="K539" s="278"/>
    </row>
    <row r="540" spans="10:11" s="198" customFormat="1">
      <c r="J540" s="278"/>
      <c r="K540" s="278"/>
    </row>
    <row r="541" spans="10:11" s="198" customFormat="1">
      <c r="J541" s="278"/>
      <c r="K541" s="278"/>
    </row>
    <row r="542" spans="10:11" s="198" customFormat="1">
      <c r="J542" s="278"/>
      <c r="K542" s="278"/>
    </row>
    <row r="543" spans="10:11" s="198" customFormat="1">
      <c r="J543" s="278"/>
      <c r="K543" s="278"/>
    </row>
    <row r="544" spans="10:11" s="198" customFormat="1">
      <c r="J544" s="278"/>
      <c r="K544" s="278"/>
    </row>
    <row r="545" spans="10:11" s="198" customFormat="1">
      <c r="J545" s="278"/>
      <c r="K545" s="278"/>
    </row>
    <row r="546" spans="10:11" s="198" customFormat="1">
      <c r="J546" s="278"/>
      <c r="K546" s="278"/>
    </row>
    <row r="547" spans="10:11" s="198" customFormat="1">
      <c r="J547" s="278"/>
      <c r="K547" s="278"/>
    </row>
    <row r="548" spans="10:11" s="198" customFormat="1">
      <c r="J548" s="278"/>
      <c r="K548" s="278"/>
    </row>
    <row r="549" spans="10:11" s="198" customFormat="1">
      <c r="J549" s="278"/>
      <c r="K549" s="278"/>
    </row>
    <row r="550" spans="10:11" s="198" customFormat="1">
      <c r="J550" s="278"/>
      <c r="K550" s="278"/>
    </row>
    <row r="551" spans="10:11" s="198" customFormat="1">
      <c r="J551" s="278"/>
      <c r="K551" s="278"/>
    </row>
    <row r="552" spans="10:11" s="198" customFormat="1">
      <c r="J552" s="278"/>
      <c r="K552" s="278"/>
    </row>
    <row r="553" spans="10:11" s="198" customFormat="1">
      <c r="J553" s="278"/>
      <c r="K553" s="278"/>
    </row>
    <row r="554" spans="10:11" s="198" customFormat="1">
      <c r="J554" s="278"/>
      <c r="K554" s="278"/>
    </row>
    <row r="555" spans="10:11" s="198" customFormat="1">
      <c r="J555" s="278"/>
      <c r="K555" s="278"/>
    </row>
    <row r="556" spans="10:11" s="198" customFormat="1">
      <c r="J556" s="278"/>
      <c r="K556" s="278"/>
    </row>
    <row r="557" spans="10:11" s="198" customFormat="1">
      <c r="J557" s="278"/>
      <c r="K557" s="278"/>
    </row>
    <row r="558" spans="10:11" s="198" customFormat="1">
      <c r="J558" s="278"/>
      <c r="K558" s="278"/>
    </row>
    <row r="559" spans="10:11" s="198" customFormat="1">
      <c r="J559" s="278"/>
      <c r="K559" s="278"/>
    </row>
    <row r="560" spans="10:11" s="198" customFormat="1">
      <c r="J560" s="278"/>
      <c r="K560" s="278"/>
    </row>
    <row r="561" spans="10:11" s="198" customFormat="1">
      <c r="J561" s="278"/>
      <c r="K561" s="278"/>
    </row>
    <row r="562" spans="10:11" s="198" customFormat="1">
      <c r="J562" s="278"/>
      <c r="K562" s="278"/>
    </row>
    <row r="563" spans="10:11" s="198" customFormat="1">
      <c r="J563" s="278"/>
      <c r="K563" s="278"/>
    </row>
    <row r="564" spans="10:11" s="198" customFormat="1">
      <c r="J564" s="278"/>
      <c r="K564" s="278"/>
    </row>
    <row r="565" spans="10:11" s="198" customFormat="1">
      <c r="J565" s="278"/>
      <c r="K565" s="278"/>
    </row>
    <row r="566" spans="10:11" s="198" customFormat="1">
      <c r="J566" s="278"/>
      <c r="K566" s="278"/>
    </row>
    <row r="567" spans="10:11" s="198" customFormat="1">
      <c r="J567" s="278"/>
      <c r="K567" s="278"/>
    </row>
    <row r="568" spans="10:11" s="198" customFormat="1">
      <c r="J568" s="278"/>
      <c r="K568" s="278"/>
    </row>
    <row r="569" spans="10:11" s="198" customFormat="1">
      <c r="J569" s="278"/>
      <c r="K569" s="278"/>
    </row>
    <row r="570" spans="10:11" s="198" customFormat="1">
      <c r="J570" s="278"/>
      <c r="K570" s="278"/>
    </row>
    <row r="571" spans="10:11" s="198" customFormat="1">
      <c r="J571" s="278"/>
      <c r="K571" s="278"/>
    </row>
    <row r="572" spans="10:11" s="198" customFormat="1">
      <c r="J572" s="278"/>
      <c r="K572" s="278"/>
    </row>
    <row r="573" spans="10:11" s="198" customFormat="1">
      <c r="J573" s="278"/>
      <c r="K573" s="278"/>
    </row>
    <row r="574" spans="10:11" s="198" customFormat="1">
      <c r="J574" s="278"/>
      <c r="K574" s="278"/>
    </row>
    <row r="575" spans="10:11" s="198" customFormat="1">
      <c r="J575" s="278"/>
      <c r="K575" s="278"/>
    </row>
    <row r="576" spans="10:11" s="198" customFormat="1">
      <c r="J576" s="278"/>
      <c r="K576" s="278"/>
    </row>
    <row r="577" spans="10:11" s="198" customFormat="1">
      <c r="J577" s="278"/>
      <c r="K577" s="278"/>
    </row>
    <row r="578" spans="10:11" s="198" customFormat="1">
      <c r="J578" s="278"/>
      <c r="K578" s="278"/>
    </row>
    <row r="579" spans="10:11" s="198" customFormat="1">
      <c r="J579" s="278"/>
      <c r="K579" s="278"/>
    </row>
    <row r="580" spans="10:11" s="198" customFormat="1">
      <c r="J580" s="278"/>
      <c r="K580" s="278"/>
    </row>
    <row r="581" spans="10:11" s="198" customFormat="1">
      <c r="J581" s="278"/>
      <c r="K581" s="278"/>
    </row>
    <row r="582" spans="10:11" s="198" customFormat="1">
      <c r="J582" s="278"/>
      <c r="K582" s="278"/>
    </row>
    <row r="583" spans="10:11" s="198" customFormat="1">
      <c r="J583" s="278"/>
      <c r="K583" s="278"/>
    </row>
    <row r="584" spans="10:11" s="198" customFormat="1">
      <c r="J584" s="278"/>
      <c r="K584" s="278"/>
    </row>
    <row r="585" spans="10:11" s="198" customFormat="1">
      <c r="J585" s="278"/>
      <c r="K585" s="278"/>
    </row>
    <row r="586" spans="10:11" s="198" customFormat="1">
      <c r="J586" s="278"/>
      <c r="K586" s="278"/>
    </row>
    <row r="587" spans="10:11" s="198" customFormat="1">
      <c r="J587" s="278"/>
      <c r="K587" s="278"/>
    </row>
    <row r="588" spans="10:11" s="198" customFormat="1">
      <c r="J588" s="278"/>
      <c r="K588" s="278"/>
    </row>
    <row r="589" spans="10:11" s="198" customFormat="1">
      <c r="J589" s="278"/>
      <c r="K589" s="278"/>
    </row>
    <row r="590" spans="10:11" s="198" customFormat="1">
      <c r="J590" s="278"/>
      <c r="K590" s="278"/>
    </row>
    <row r="591" spans="10:11" s="198" customFormat="1">
      <c r="J591" s="278"/>
      <c r="K591" s="278"/>
    </row>
    <row r="592" spans="10:11" s="198" customFormat="1">
      <c r="J592" s="278"/>
      <c r="K592" s="278"/>
    </row>
    <row r="593" spans="10:11" s="198" customFormat="1">
      <c r="J593" s="278"/>
      <c r="K593" s="278"/>
    </row>
    <row r="594" spans="10:11" s="198" customFormat="1">
      <c r="J594" s="278"/>
      <c r="K594" s="278"/>
    </row>
    <row r="595" spans="10:11" s="198" customFormat="1">
      <c r="J595" s="278"/>
      <c r="K595" s="278"/>
    </row>
    <row r="596" spans="10:11" s="198" customFormat="1">
      <c r="J596" s="278"/>
      <c r="K596" s="278"/>
    </row>
    <row r="597" spans="10:11" s="198" customFormat="1">
      <c r="J597" s="278"/>
      <c r="K597" s="278"/>
    </row>
    <row r="598" spans="10:11" s="198" customFormat="1">
      <c r="J598" s="278"/>
      <c r="K598" s="278"/>
    </row>
    <row r="599" spans="10:11" s="198" customFormat="1">
      <c r="J599" s="278"/>
      <c r="K599" s="278"/>
    </row>
    <row r="600" spans="10:11" s="198" customFormat="1">
      <c r="J600" s="278"/>
      <c r="K600" s="278"/>
    </row>
    <row r="601" spans="10:11" s="198" customFormat="1">
      <c r="J601" s="278"/>
      <c r="K601" s="278"/>
    </row>
    <row r="602" spans="10:11" s="198" customFormat="1">
      <c r="J602" s="278"/>
      <c r="K602" s="278"/>
    </row>
    <row r="603" spans="10:11" s="198" customFormat="1">
      <c r="J603" s="278"/>
      <c r="K603" s="278"/>
    </row>
    <row r="604" spans="10:11" s="198" customFormat="1">
      <c r="J604" s="278"/>
      <c r="K604" s="278"/>
    </row>
    <row r="605" spans="10:11" s="198" customFormat="1">
      <c r="J605" s="278"/>
      <c r="K605" s="278"/>
    </row>
    <row r="606" spans="10:11" s="198" customFormat="1">
      <c r="J606" s="278"/>
      <c r="K606" s="278"/>
    </row>
    <row r="607" spans="10:11" s="198" customFormat="1">
      <c r="J607" s="278"/>
      <c r="K607" s="278"/>
    </row>
    <row r="608" spans="10:11" s="198" customFormat="1">
      <c r="J608" s="278"/>
      <c r="K608" s="278"/>
    </row>
    <row r="609" spans="10:11" s="198" customFormat="1">
      <c r="J609" s="278"/>
      <c r="K609" s="278"/>
    </row>
    <row r="610" spans="10:11" s="198" customFormat="1">
      <c r="J610" s="278"/>
      <c r="K610" s="278"/>
    </row>
    <row r="611" spans="10:11" s="198" customFormat="1">
      <c r="J611" s="278"/>
      <c r="K611" s="278"/>
    </row>
    <row r="612" spans="10:11" s="198" customFormat="1">
      <c r="J612" s="278"/>
      <c r="K612" s="278"/>
    </row>
    <row r="613" spans="10:11" s="198" customFormat="1">
      <c r="J613" s="278"/>
      <c r="K613" s="278"/>
    </row>
    <row r="614" spans="10:11" s="198" customFormat="1">
      <c r="J614" s="278"/>
      <c r="K614" s="278"/>
    </row>
    <row r="615" spans="10:11" s="198" customFormat="1">
      <c r="J615" s="278"/>
      <c r="K615" s="278"/>
    </row>
    <row r="616" spans="10:11" s="198" customFormat="1">
      <c r="J616" s="278"/>
      <c r="K616" s="278"/>
    </row>
    <row r="617" spans="10:11" s="198" customFormat="1">
      <c r="J617" s="278"/>
      <c r="K617" s="278"/>
    </row>
    <row r="618" spans="10:11" s="198" customFormat="1">
      <c r="J618" s="278"/>
      <c r="K618" s="278"/>
    </row>
    <row r="619" spans="10:11" s="198" customFormat="1">
      <c r="J619" s="278"/>
      <c r="K619" s="278"/>
    </row>
    <row r="620" spans="10:11" s="198" customFormat="1">
      <c r="J620" s="278"/>
      <c r="K620" s="278"/>
    </row>
    <row r="621" spans="10:11" s="198" customFormat="1">
      <c r="J621" s="278"/>
      <c r="K621" s="278"/>
    </row>
    <row r="622" spans="10:11" s="198" customFormat="1">
      <c r="J622" s="278"/>
      <c r="K622" s="278"/>
    </row>
    <row r="623" spans="10:11" s="198" customFormat="1">
      <c r="J623" s="278"/>
      <c r="K623" s="278"/>
    </row>
    <row r="624" spans="10:11" s="198" customFormat="1">
      <c r="J624" s="278"/>
      <c r="K624" s="278"/>
    </row>
    <row r="625" spans="10:11" s="198" customFormat="1">
      <c r="J625" s="278"/>
      <c r="K625" s="278"/>
    </row>
    <row r="626" spans="10:11" s="198" customFormat="1">
      <c r="J626" s="278"/>
      <c r="K626" s="278"/>
    </row>
    <row r="627" spans="10:11" s="198" customFormat="1">
      <c r="J627" s="278"/>
      <c r="K627" s="278"/>
    </row>
    <row r="628" spans="10:11" s="198" customFormat="1">
      <c r="J628" s="278"/>
      <c r="K628" s="278"/>
    </row>
    <row r="629" spans="10:11" s="198" customFormat="1">
      <c r="J629" s="278"/>
      <c r="K629" s="278"/>
    </row>
    <row r="630" spans="10:11" s="198" customFormat="1">
      <c r="J630" s="278"/>
      <c r="K630" s="278"/>
    </row>
    <row r="631" spans="10:11" s="198" customFormat="1">
      <c r="J631" s="278"/>
      <c r="K631" s="278"/>
    </row>
    <row r="632" spans="10:11" s="198" customFormat="1">
      <c r="J632" s="278"/>
      <c r="K632" s="278"/>
    </row>
    <row r="633" spans="10:11" s="198" customFormat="1">
      <c r="J633" s="278"/>
      <c r="K633" s="278"/>
    </row>
    <row r="634" spans="10:11" s="198" customFormat="1">
      <c r="J634" s="278"/>
      <c r="K634" s="278"/>
    </row>
    <row r="635" spans="10:11" s="198" customFormat="1">
      <c r="J635" s="278"/>
      <c r="K635" s="278"/>
    </row>
    <row r="636" spans="10:11" s="198" customFormat="1">
      <c r="J636" s="278"/>
      <c r="K636" s="278"/>
    </row>
    <row r="637" spans="10:11" s="198" customFormat="1">
      <c r="J637" s="278"/>
      <c r="K637" s="278"/>
    </row>
    <row r="638" spans="10:11" s="198" customFormat="1">
      <c r="J638" s="278"/>
      <c r="K638" s="278"/>
    </row>
    <row r="639" spans="10:11" s="198" customFormat="1">
      <c r="J639" s="278"/>
      <c r="K639" s="278"/>
    </row>
    <row r="640" spans="10:11" s="198" customFormat="1">
      <c r="J640" s="278"/>
      <c r="K640" s="278"/>
    </row>
    <row r="641" spans="10:11" s="198" customFormat="1">
      <c r="J641" s="278"/>
      <c r="K641" s="278"/>
    </row>
    <row r="642" spans="10:11" s="198" customFormat="1">
      <c r="J642" s="278"/>
      <c r="K642" s="278"/>
    </row>
    <row r="643" spans="10:11" s="198" customFormat="1">
      <c r="J643" s="278"/>
      <c r="K643" s="278"/>
    </row>
    <row r="644" spans="10:11" s="198" customFormat="1">
      <c r="J644" s="278"/>
      <c r="K644" s="278"/>
    </row>
    <row r="645" spans="10:11" s="198" customFormat="1">
      <c r="J645" s="278"/>
      <c r="K645" s="278"/>
    </row>
    <row r="646" spans="10:11" s="198" customFormat="1">
      <c r="J646" s="278"/>
      <c r="K646" s="278"/>
    </row>
    <row r="647" spans="10:11" s="198" customFormat="1">
      <c r="J647" s="278"/>
      <c r="K647" s="278"/>
    </row>
    <row r="648" spans="10:11" s="198" customFormat="1">
      <c r="J648" s="278"/>
      <c r="K648" s="278"/>
    </row>
    <row r="649" spans="10:11" s="198" customFormat="1">
      <c r="J649" s="278"/>
      <c r="K649" s="278"/>
    </row>
    <row r="650" spans="10:11" s="198" customFormat="1">
      <c r="J650" s="278"/>
      <c r="K650" s="278"/>
    </row>
    <row r="651" spans="10:11" s="198" customFormat="1">
      <c r="J651" s="278"/>
      <c r="K651" s="278"/>
    </row>
    <row r="652" spans="10:11" s="198" customFormat="1">
      <c r="J652" s="278"/>
      <c r="K652" s="278"/>
    </row>
    <row r="653" spans="10:11" s="198" customFormat="1">
      <c r="J653" s="278"/>
      <c r="K653" s="278"/>
    </row>
    <row r="654" spans="10:11" s="198" customFormat="1">
      <c r="J654" s="278"/>
      <c r="K654" s="278"/>
    </row>
    <row r="655" spans="10:11" s="198" customFormat="1">
      <c r="J655" s="278"/>
      <c r="K655" s="278"/>
    </row>
    <row r="656" spans="10:11" s="198" customFormat="1">
      <c r="J656" s="278"/>
      <c r="K656" s="278"/>
    </row>
    <row r="657" spans="10:11" s="198" customFormat="1">
      <c r="J657" s="278"/>
      <c r="K657" s="278"/>
    </row>
    <row r="658" spans="10:11" s="198" customFormat="1">
      <c r="J658" s="278"/>
      <c r="K658" s="278"/>
    </row>
    <row r="659" spans="10:11" s="198" customFormat="1">
      <c r="J659" s="278"/>
      <c r="K659" s="278"/>
    </row>
    <row r="660" spans="10:11" s="198" customFormat="1">
      <c r="J660" s="278"/>
      <c r="K660" s="278"/>
    </row>
    <row r="661" spans="10:11" s="198" customFormat="1">
      <c r="J661" s="278"/>
      <c r="K661" s="278"/>
    </row>
    <row r="662" spans="10:11" s="198" customFormat="1">
      <c r="J662" s="278"/>
      <c r="K662" s="278"/>
    </row>
    <row r="663" spans="10:11" s="198" customFormat="1">
      <c r="J663" s="278"/>
      <c r="K663" s="278"/>
    </row>
    <row r="664" spans="10:11" s="198" customFormat="1">
      <c r="J664" s="278"/>
      <c r="K664" s="278"/>
    </row>
    <row r="665" spans="10:11" s="198" customFormat="1">
      <c r="J665" s="278"/>
      <c r="K665" s="278"/>
    </row>
    <row r="666" spans="10:11" s="198" customFormat="1">
      <c r="J666" s="278"/>
      <c r="K666" s="278"/>
    </row>
    <row r="667" spans="10:11" s="198" customFormat="1">
      <c r="J667" s="278"/>
      <c r="K667" s="278"/>
    </row>
    <row r="668" spans="10:11" s="198" customFormat="1">
      <c r="J668" s="278"/>
      <c r="K668" s="278"/>
    </row>
    <row r="669" spans="10:11" s="198" customFormat="1">
      <c r="J669" s="278"/>
      <c r="K669" s="278"/>
    </row>
    <row r="670" spans="10:11" s="198" customFormat="1">
      <c r="J670" s="278"/>
      <c r="K670" s="278"/>
    </row>
    <row r="671" spans="10:11" s="198" customFormat="1">
      <c r="J671" s="278"/>
      <c r="K671" s="278"/>
    </row>
    <row r="672" spans="10:11" s="198" customFormat="1">
      <c r="J672" s="278"/>
      <c r="K672" s="278"/>
    </row>
    <row r="673" spans="10:11" s="198" customFormat="1">
      <c r="J673" s="278"/>
      <c r="K673" s="278"/>
    </row>
    <row r="674" spans="10:11" s="198" customFormat="1">
      <c r="J674" s="278"/>
      <c r="K674" s="278"/>
    </row>
    <row r="675" spans="10:11" s="198" customFormat="1">
      <c r="J675" s="278"/>
      <c r="K675" s="278"/>
    </row>
    <row r="676" spans="10:11" s="198" customFormat="1">
      <c r="J676" s="278"/>
      <c r="K676" s="278"/>
    </row>
    <row r="677" spans="10:11" s="198" customFormat="1">
      <c r="J677" s="278"/>
      <c r="K677" s="278"/>
    </row>
    <row r="678" spans="10:11" s="198" customFormat="1">
      <c r="J678" s="278"/>
      <c r="K678" s="278"/>
    </row>
    <row r="679" spans="10:11" s="198" customFormat="1">
      <c r="J679" s="278"/>
      <c r="K679" s="278"/>
    </row>
    <row r="680" spans="10:11" s="198" customFormat="1">
      <c r="J680" s="278"/>
      <c r="K680" s="278"/>
    </row>
    <row r="681" spans="10:11" s="198" customFormat="1">
      <c r="J681" s="278"/>
      <c r="K681" s="278"/>
    </row>
    <row r="682" spans="10:11" s="198" customFormat="1">
      <c r="J682" s="278"/>
      <c r="K682" s="278"/>
    </row>
    <row r="683" spans="10:11" s="198" customFormat="1">
      <c r="J683" s="278"/>
      <c r="K683" s="278"/>
    </row>
    <row r="684" spans="10:11" s="198" customFormat="1">
      <c r="J684" s="278"/>
      <c r="K684" s="278"/>
    </row>
    <row r="685" spans="10:11" s="198" customFormat="1">
      <c r="J685" s="278"/>
      <c r="K685" s="278"/>
    </row>
    <row r="686" spans="10:11" s="198" customFormat="1">
      <c r="J686" s="278"/>
      <c r="K686" s="278"/>
    </row>
    <row r="687" spans="10:11" s="198" customFormat="1">
      <c r="J687" s="278"/>
      <c r="K687" s="278"/>
    </row>
    <row r="688" spans="10:11" s="198" customFormat="1">
      <c r="J688" s="278"/>
      <c r="K688" s="278"/>
    </row>
    <row r="689" spans="10:11" s="198" customFormat="1">
      <c r="J689" s="278"/>
      <c r="K689" s="278"/>
    </row>
    <row r="690" spans="10:11" s="198" customFormat="1">
      <c r="J690" s="278"/>
      <c r="K690" s="278"/>
    </row>
    <row r="691" spans="10:11" s="198" customFormat="1">
      <c r="J691" s="278"/>
      <c r="K691" s="278"/>
    </row>
    <row r="692" spans="10:11" s="198" customFormat="1">
      <c r="J692" s="278"/>
      <c r="K692" s="278"/>
    </row>
    <row r="693" spans="10:11" s="198" customFormat="1">
      <c r="J693" s="278"/>
      <c r="K693" s="278"/>
    </row>
    <row r="694" spans="10:11" s="198" customFormat="1">
      <c r="J694" s="278"/>
      <c r="K694" s="278"/>
    </row>
    <row r="695" spans="10:11" s="198" customFormat="1">
      <c r="J695" s="278"/>
      <c r="K695" s="278"/>
    </row>
    <row r="696" spans="10:11" s="198" customFormat="1">
      <c r="J696" s="278"/>
      <c r="K696" s="278"/>
    </row>
    <row r="697" spans="10:11" s="198" customFormat="1">
      <c r="J697" s="278"/>
      <c r="K697" s="278"/>
    </row>
    <row r="698" spans="10:11" s="198" customFormat="1">
      <c r="J698" s="278"/>
      <c r="K698" s="278"/>
    </row>
    <row r="699" spans="10:11" s="198" customFormat="1">
      <c r="J699" s="278"/>
      <c r="K699" s="278"/>
    </row>
    <row r="700" spans="10:11" s="198" customFormat="1">
      <c r="J700" s="278"/>
      <c r="K700" s="278"/>
    </row>
    <row r="701" spans="10:11" s="198" customFormat="1">
      <c r="J701" s="278"/>
      <c r="K701" s="278"/>
    </row>
    <row r="702" spans="10:11" s="198" customFormat="1">
      <c r="J702" s="278"/>
      <c r="K702" s="278"/>
    </row>
    <row r="703" spans="10:11" s="198" customFormat="1">
      <c r="J703" s="278"/>
      <c r="K703" s="278"/>
    </row>
    <row r="704" spans="10:11" s="198" customFormat="1">
      <c r="J704" s="278"/>
      <c r="K704" s="278"/>
    </row>
    <row r="705" spans="10:11" s="198" customFormat="1">
      <c r="J705" s="278"/>
      <c r="K705" s="278"/>
    </row>
    <row r="706" spans="10:11" s="198" customFormat="1">
      <c r="J706" s="278"/>
      <c r="K706" s="278"/>
    </row>
    <row r="707" spans="10:11" s="198" customFormat="1">
      <c r="J707" s="278"/>
      <c r="K707" s="278"/>
    </row>
    <row r="708" spans="10:11" s="198" customFormat="1">
      <c r="J708" s="278"/>
      <c r="K708" s="278"/>
    </row>
    <row r="709" spans="10:11" s="198" customFormat="1">
      <c r="J709" s="278"/>
      <c r="K709" s="278"/>
    </row>
    <row r="710" spans="10:11" s="198" customFormat="1">
      <c r="J710" s="278"/>
      <c r="K710" s="278"/>
    </row>
    <row r="711" spans="10:11" s="198" customFormat="1">
      <c r="J711" s="278"/>
      <c r="K711" s="278"/>
    </row>
    <row r="712" spans="10:11" s="198" customFormat="1">
      <c r="J712" s="278"/>
      <c r="K712" s="278"/>
    </row>
    <row r="713" spans="10:11" s="198" customFormat="1">
      <c r="J713" s="278"/>
      <c r="K713" s="278"/>
    </row>
    <row r="714" spans="10:11" s="198" customFormat="1">
      <c r="J714" s="278"/>
      <c r="K714" s="278"/>
    </row>
    <row r="715" spans="10:11" s="198" customFormat="1">
      <c r="J715" s="278"/>
      <c r="K715" s="278"/>
    </row>
    <row r="716" spans="10:11" s="198" customFormat="1">
      <c r="J716" s="278"/>
      <c r="K716" s="278"/>
    </row>
    <row r="717" spans="10:11" s="198" customFormat="1">
      <c r="J717" s="278"/>
      <c r="K717" s="278"/>
    </row>
    <row r="718" spans="10:11" s="198" customFormat="1">
      <c r="J718" s="278"/>
      <c r="K718" s="278"/>
    </row>
    <row r="719" spans="10:11" s="198" customFormat="1">
      <c r="J719" s="278"/>
      <c r="K719" s="278"/>
    </row>
    <row r="720" spans="10:11" s="198" customFormat="1">
      <c r="J720" s="278"/>
      <c r="K720" s="278"/>
    </row>
    <row r="721" spans="10:11" s="198" customFormat="1">
      <c r="J721" s="278"/>
      <c r="K721" s="278"/>
    </row>
    <row r="722" spans="10:11" s="198" customFormat="1">
      <c r="J722" s="278"/>
      <c r="K722" s="278"/>
    </row>
    <row r="723" spans="10:11" s="198" customFormat="1">
      <c r="J723" s="278"/>
      <c r="K723" s="278"/>
    </row>
    <row r="724" spans="10:11" s="198" customFormat="1">
      <c r="J724" s="278"/>
      <c r="K724" s="278"/>
    </row>
    <row r="725" spans="10:11" s="198" customFormat="1">
      <c r="J725" s="278"/>
      <c r="K725" s="278"/>
    </row>
    <row r="726" spans="10:11" s="198" customFormat="1">
      <c r="J726" s="278"/>
      <c r="K726" s="278"/>
    </row>
    <row r="727" spans="10:11" s="198" customFormat="1">
      <c r="J727" s="278"/>
      <c r="K727" s="278"/>
    </row>
    <row r="728" spans="10:11" s="198" customFormat="1">
      <c r="J728" s="278"/>
      <c r="K728" s="278"/>
    </row>
    <row r="729" spans="10:11" s="198" customFormat="1">
      <c r="J729" s="278"/>
      <c r="K729" s="278"/>
    </row>
    <row r="730" spans="10:11" s="198" customFormat="1">
      <c r="J730" s="278"/>
      <c r="K730" s="278"/>
    </row>
    <row r="731" spans="10:11" s="198" customFormat="1">
      <c r="J731" s="278"/>
      <c r="K731" s="278"/>
    </row>
    <row r="732" spans="10:11" s="198" customFormat="1">
      <c r="J732" s="278"/>
      <c r="K732" s="278"/>
    </row>
    <row r="733" spans="10:11" s="198" customFormat="1">
      <c r="J733" s="278"/>
      <c r="K733" s="278"/>
    </row>
    <row r="734" spans="10:11" s="198" customFormat="1">
      <c r="J734" s="278"/>
      <c r="K734" s="278"/>
    </row>
    <row r="735" spans="10:11" s="198" customFormat="1">
      <c r="J735" s="278"/>
      <c r="K735" s="278"/>
    </row>
    <row r="736" spans="10:11" s="198" customFormat="1">
      <c r="J736" s="278"/>
      <c r="K736" s="278"/>
    </row>
    <row r="737" spans="10:11" s="198" customFormat="1">
      <c r="J737" s="278"/>
      <c r="K737" s="278"/>
    </row>
    <row r="738" spans="10:11" s="198" customFormat="1">
      <c r="J738" s="278"/>
      <c r="K738" s="278"/>
    </row>
    <row r="739" spans="10:11" s="198" customFormat="1">
      <c r="J739" s="278"/>
      <c r="K739" s="278"/>
    </row>
    <row r="740" spans="10:11" s="198" customFormat="1">
      <c r="J740" s="278"/>
      <c r="K740" s="278"/>
    </row>
    <row r="741" spans="10:11" s="198" customFormat="1">
      <c r="J741" s="278"/>
      <c r="K741" s="278"/>
    </row>
    <row r="742" spans="10:11" s="198" customFormat="1">
      <c r="J742" s="278"/>
      <c r="K742" s="278"/>
    </row>
    <row r="743" spans="10:11" s="198" customFormat="1">
      <c r="J743" s="278"/>
      <c r="K743" s="278"/>
    </row>
    <row r="744" spans="10:11" s="198" customFormat="1">
      <c r="J744" s="278"/>
      <c r="K744" s="278"/>
    </row>
    <row r="745" spans="10:11" s="198" customFormat="1">
      <c r="J745" s="278"/>
      <c r="K745" s="278"/>
    </row>
    <row r="746" spans="10:11" s="198" customFormat="1">
      <c r="J746" s="278"/>
      <c r="K746" s="278"/>
    </row>
    <row r="747" spans="10:11" s="198" customFormat="1">
      <c r="J747" s="278"/>
      <c r="K747" s="278"/>
    </row>
    <row r="748" spans="10:11" s="198" customFormat="1">
      <c r="J748" s="278"/>
      <c r="K748" s="278"/>
    </row>
    <row r="749" spans="10:11" s="198" customFormat="1">
      <c r="J749" s="278"/>
      <c r="K749" s="278"/>
    </row>
    <row r="750" spans="10:11" s="198" customFormat="1">
      <c r="J750" s="278"/>
      <c r="K750" s="278"/>
    </row>
    <row r="751" spans="10:11" s="198" customFormat="1">
      <c r="J751" s="278"/>
      <c r="K751" s="278"/>
    </row>
    <row r="752" spans="10:11" s="198" customFormat="1">
      <c r="J752" s="278"/>
      <c r="K752" s="278"/>
    </row>
    <row r="753" spans="10:11" s="198" customFormat="1">
      <c r="J753" s="278"/>
      <c r="K753" s="278"/>
    </row>
    <row r="754" spans="10:11" s="198" customFormat="1">
      <c r="J754" s="278"/>
      <c r="K754" s="278"/>
    </row>
    <row r="755" spans="10:11" s="198" customFormat="1">
      <c r="J755" s="278"/>
      <c r="K755" s="278"/>
    </row>
    <row r="756" spans="10:11" s="198" customFormat="1">
      <c r="J756" s="278"/>
      <c r="K756" s="278"/>
    </row>
    <row r="757" spans="10:11" s="198" customFormat="1">
      <c r="J757" s="278"/>
      <c r="K757" s="278"/>
    </row>
    <row r="758" spans="10:11" s="198" customFormat="1">
      <c r="J758" s="278"/>
      <c r="K758" s="278"/>
    </row>
    <row r="759" spans="10:11" s="198" customFormat="1">
      <c r="J759" s="278"/>
      <c r="K759" s="278"/>
    </row>
    <row r="760" spans="10:11" s="198" customFormat="1">
      <c r="J760" s="278"/>
      <c r="K760" s="278"/>
    </row>
    <row r="761" spans="10:11" s="198" customFormat="1">
      <c r="J761" s="278"/>
      <c r="K761" s="278"/>
    </row>
    <row r="762" spans="10:11" s="198" customFormat="1">
      <c r="J762" s="278"/>
      <c r="K762" s="278"/>
    </row>
    <row r="763" spans="10:11" s="198" customFormat="1">
      <c r="J763" s="278"/>
      <c r="K763" s="278"/>
    </row>
    <row r="764" spans="10:11" s="198" customFormat="1">
      <c r="J764" s="278"/>
      <c r="K764" s="278"/>
    </row>
    <row r="765" spans="10:11" s="198" customFormat="1">
      <c r="J765" s="278"/>
      <c r="K765" s="278"/>
    </row>
    <row r="766" spans="10:11" s="198" customFormat="1">
      <c r="J766" s="278"/>
      <c r="K766" s="278"/>
    </row>
    <row r="767" spans="10:11" s="198" customFormat="1">
      <c r="J767" s="278"/>
      <c r="K767" s="278"/>
    </row>
    <row r="768" spans="10:11" s="198" customFormat="1">
      <c r="J768" s="278"/>
      <c r="K768" s="278"/>
    </row>
    <row r="769" spans="10:11" s="198" customFormat="1">
      <c r="J769" s="278"/>
      <c r="K769" s="278"/>
    </row>
    <row r="770" spans="10:11" s="198" customFormat="1">
      <c r="J770" s="278"/>
      <c r="K770" s="278"/>
    </row>
    <row r="771" spans="10:11" s="198" customFormat="1">
      <c r="J771" s="278"/>
      <c r="K771" s="278"/>
    </row>
    <row r="772" spans="10:11" s="198" customFormat="1">
      <c r="J772" s="278"/>
      <c r="K772" s="278"/>
    </row>
    <row r="773" spans="10:11" s="198" customFormat="1">
      <c r="J773" s="278"/>
      <c r="K773" s="278"/>
    </row>
    <row r="774" spans="10:11" s="198" customFormat="1">
      <c r="J774" s="278"/>
      <c r="K774" s="278"/>
    </row>
    <row r="775" spans="10:11" s="198" customFormat="1">
      <c r="J775" s="278"/>
      <c r="K775" s="278"/>
    </row>
    <row r="776" spans="10:11" s="198" customFormat="1">
      <c r="J776" s="278"/>
      <c r="K776" s="278"/>
    </row>
    <row r="777" spans="10:11" s="198" customFormat="1">
      <c r="J777" s="278"/>
      <c r="K777" s="278"/>
    </row>
    <row r="778" spans="10:11" s="198" customFormat="1">
      <c r="J778" s="278"/>
      <c r="K778" s="278"/>
    </row>
    <row r="779" spans="10:11" s="198" customFormat="1">
      <c r="J779" s="278"/>
      <c r="K779" s="278"/>
    </row>
    <row r="780" spans="10:11" s="198" customFormat="1">
      <c r="J780" s="278"/>
      <c r="K780" s="278"/>
    </row>
    <row r="781" spans="10:11" s="198" customFormat="1">
      <c r="J781" s="278"/>
      <c r="K781" s="278"/>
    </row>
    <row r="782" spans="10:11" s="198" customFormat="1">
      <c r="J782" s="278"/>
      <c r="K782" s="278"/>
    </row>
    <row r="783" spans="10:11" s="198" customFormat="1">
      <c r="J783" s="278"/>
      <c r="K783" s="278"/>
    </row>
    <row r="784" spans="10:11" s="198" customFormat="1">
      <c r="J784" s="278"/>
      <c r="K784" s="278"/>
    </row>
    <row r="785" spans="10:11" s="198" customFormat="1">
      <c r="J785" s="278"/>
      <c r="K785" s="278"/>
    </row>
    <row r="786" spans="10:11" s="198" customFormat="1">
      <c r="J786" s="278"/>
      <c r="K786" s="278"/>
    </row>
    <row r="787" spans="10:11" s="198" customFormat="1">
      <c r="J787" s="278"/>
      <c r="K787" s="278"/>
    </row>
    <row r="788" spans="10:11" s="198" customFormat="1">
      <c r="J788" s="278"/>
      <c r="K788" s="278"/>
    </row>
    <row r="789" spans="10:11" s="198" customFormat="1">
      <c r="J789" s="278"/>
      <c r="K789" s="278"/>
    </row>
    <row r="790" spans="10:11" s="198" customFormat="1">
      <c r="J790" s="278"/>
      <c r="K790" s="278"/>
    </row>
    <row r="791" spans="10:11" s="198" customFormat="1">
      <c r="J791" s="278"/>
      <c r="K791" s="278"/>
    </row>
    <row r="792" spans="10:11" s="198" customFormat="1">
      <c r="J792" s="278"/>
      <c r="K792" s="278"/>
    </row>
    <row r="793" spans="10:11" s="198" customFormat="1">
      <c r="J793" s="278"/>
      <c r="K793" s="278"/>
    </row>
    <row r="794" spans="10:11" s="198" customFormat="1">
      <c r="J794" s="278"/>
      <c r="K794" s="278"/>
    </row>
    <row r="795" spans="10:11" s="198" customFormat="1">
      <c r="J795" s="278"/>
      <c r="K795" s="278"/>
    </row>
    <row r="796" spans="10:11" s="198" customFormat="1">
      <c r="J796" s="278"/>
      <c r="K796" s="278"/>
    </row>
    <row r="797" spans="10:11" s="198" customFormat="1">
      <c r="J797" s="278"/>
      <c r="K797" s="278"/>
    </row>
    <row r="798" spans="10:11" s="198" customFormat="1">
      <c r="J798" s="278"/>
      <c r="K798" s="278"/>
    </row>
    <row r="799" spans="10:11" s="198" customFormat="1">
      <c r="J799" s="278"/>
      <c r="K799" s="278"/>
    </row>
    <row r="800" spans="10:11" s="198" customFormat="1">
      <c r="J800" s="278"/>
      <c r="K800" s="278"/>
    </row>
    <row r="801" spans="10:11" s="198" customFormat="1">
      <c r="J801" s="278"/>
      <c r="K801" s="278"/>
    </row>
    <row r="802" spans="10:11" s="198" customFormat="1">
      <c r="J802" s="278"/>
      <c r="K802" s="278"/>
    </row>
    <row r="803" spans="10:11" s="198" customFormat="1">
      <c r="J803" s="278"/>
      <c r="K803" s="278"/>
    </row>
    <row r="804" spans="10:11" s="198" customFormat="1">
      <c r="J804" s="278"/>
      <c r="K804" s="278"/>
    </row>
    <row r="805" spans="10:11" s="198" customFormat="1">
      <c r="J805" s="278"/>
      <c r="K805" s="278"/>
    </row>
    <row r="806" spans="10:11" s="198" customFormat="1">
      <c r="J806" s="278"/>
      <c r="K806" s="278"/>
    </row>
    <row r="807" spans="10:11" s="198" customFormat="1">
      <c r="J807" s="278"/>
      <c r="K807" s="278"/>
    </row>
    <row r="808" spans="10:11" s="198" customFormat="1">
      <c r="J808" s="278"/>
      <c r="K808" s="278"/>
    </row>
    <row r="809" spans="10:11" s="198" customFormat="1">
      <c r="J809" s="278"/>
      <c r="K809" s="278"/>
    </row>
    <row r="810" spans="10:11" s="198" customFormat="1">
      <c r="J810" s="278"/>
      <c r="K810" s="278"/>
    </row>
    <row r="811" spans="10:11" s="198" customFormat="1">
      <c r="J811" s="278"/>
      <c r="K811" s="278"/>
    </row>
    <row r="812" spans="10:11" s="198" customFormat="1">
      <c r="J812" s="278"/>
      <c r="K812" s="278"/>
    </row>
    <row r="813" spans="10:11" s="198" customFormat="1">
      <c r="J813" s="278"/>
      <c r="K813" s="278"/>
    </row>
    <row r="814" spans="10:11" s="198" customFormat="1">
      <c r="J814" s="278"/>
      <c r="K814" s="278"/>
    </row>
    <row r="815" spans="10:11" s="198" customFormat="1">
      <c r="J815" s="278"/>
      <c r="K815" s="278"/>
    </row>
    <row r="816" spans="10:11" s="198" customFormat="1">
      <c r="J816" s="278"/>
      <c r="K816" s="278"/>
    </row>
    <row r="817" spans="10:11" s="198" customFormat="1">
      <c r="J817" s="278"/>
      <c r="K817" s="278"/>
    </row>
    <row r="818" spans="10:11" s="198" customFormat="1">
      <c r="J818" s="278"/>
      <c r="K818" s="278"/>
    </row>
    <row r="819" spans="10:11" s="198" customFormat="1">
      <c r="J819" s="278"/>
      <c r="K819" s="278"/>
    </row>
    <row r="820" spans="10:11" s="198" customFormat="1">
      <c r="J820" s="278"/>
      <c r="K820" s="278"/>
    </row>
    <row r="821" spans="10:11" s="198" customFormat="1">
      <c r="J821" s="278"/>
      <c r="K821" s="278"/>
    </row>
    <row r="822" spans="10:11" s="198" customFormat="1">
      <c r="J822" s="278"/>
      <c r="K822" s="278"/>
    </row>
    <row r="823" spans="10:11" s="198" customFormat="1">
      <c r="J823" s="278"/>
      <c r="K823" s="278"/>
    </row>
    <row r="824" spans="10:11" s="198" customFormat="1">
      <c r="J824" s="278"/>
      <c r="K824" s="278"/>
    </row>
    <row r="825" spans="10:11" s="198" customFormat="1">
      <c r="J825" s="278"/>
      <c r="K825" s="278"/>
    </row>
    <row r="826" spans="10:11" s="198" customFormat="1">
      <c r="J826" s="278"/>
      <c r="K826" s="278"/>
    </row>
    <row r="827" spans="10:11" s="198" customFormat="1">
      <c r="J827" s="278"/>
      <c r="K827" s="278"/>
    </row>
    <row r="828" spans="10:11" s="198" customFormat="1">
      <c r="J828" s="278"/>
      <c r="K828" s="278"/>
    </row>
    <row r="829" spans="10:11" s="198" customFormat="1">
      <c r="J829" s="278"/>
      <c r="K829" s="278"/>
    </row>
    <row r="830" spans="10:11" s="198" customFormat="1">
      <c r="J830" s="278"/>
      <c r="K830" s="278"/>
    </row>
    <row r="831" spans="10:11" s="198" customFormat="1">
      <c r="J831" s="278"/>
      <c r="K831" s="278"/>
    </row>
    <row r="832" spans="10:11" s="198" customFormat="1">
      <c r="J832" s="278"/>
      <c r="K832" s="278"/>
    </row>
    <row r="833" spans="10:11" s="198" customFormat="1">
      <c r="J833" s="278"/>
      <c r="K833" s="278"/>
    </row>
    <row r="834" spans="10:11" s="198" customFormat="1">
      <c r="J834" s="278"/>
      <c r="K834" s="278"/>
    </row>
    <row r="835" spans="10:11" s="198" customFormat="1">
      <c r="J835" s="278"/>
      <c r="K835" s="278"/>
    </row>
    <row r="836" spans="10:11" s="198" customFormat="1">
      <c r="J836" s="278"/>
      <c r="K836" s="278"/>
    </row>
    <row r="837" spans="10:11" s="198" customFormat="1">
      <c r="J837" s="278"/>
      <c r="K837" s="278"/>
    </row>
    <row r="838" spans="10:11" s="198" customFormat="1">
      <c r="J838" s="278"/>
      <c r="K838" s="278"/>
    </row>
    <row r="839" spans="10:11" s="198" customFormat="1">
      <c r="J839" s="278"/>
      <c r="K839" s="278"/>
    </row>
    <row r="840" spans="10:11" s="198" customFormat="1">
      <c r="J840" s="278"/>
      <c r="K840" s="278"/>
    </row>
    <row r="841" spans="10:11" s="198" customFormat="1">
      <c r="J841" s="278"/>
      <c r="K841" s="278"/>
    </row>
    <row r="842" spans="10:11" s="198" customFormat="1">
      <c r="J842" s="278"/>
      <c r="K842" s="278"/>
    </row>
    <row r="843" spans="10:11" s="198" customFormat="1">
      <c r="J843" s="278"/>
      <c r="K843" s="278"/>
    </row>
    <row r="844" spans="10:11" s="198" customFormat="1">
      <c r="J844" s="278"/>
      <c r="K844" s="278"/>
    </row>
    <row r="845" spans="10:11" s="198" customFormat="1">
      <c r="J845" s="278"/>
      <c r="K845" s="278"/>
    </row>
    <row r="846" spans="10:11" s="198" customFormat="1">
      <c r="J846" s="278"/>
      <c r="K846" s="278"/>
    </row>
    <row r="847" spans="10:11" s="198" customFormat="1">
      <c r="J847" s="278"/>
      <c r="K847" s="278"/>
    </row>
    <row r="848" spans="10:11" s="198" customFormat="1">
      <c r="J848" s="278"/>
      <c r="K848" s="278"/>
    </row>
    <row r="849" spans="10:11" s="198" customFormat="1">
      <c r="J849" s="278"/>
      <c r="K849" s="278"/>
    </row>
    <row r="850" spans="10:11" s="198" customFormat="1">
      <c r="J850" s="278"/>
      <c r="K850" s="278"/>
    </row>
    <row r="851" spans="10:11" s="198" customFormat="1">
      <c r="J851" s="278"/>
      <c r="K851" s="278"/>
    </row>
    <row r="852" spans="10:11" s="198" customFormat="1">
      <c r="J852" s="278"/>
      <c r="K852" s="278"/>
    </row>
    <row r="853" spans="10:11" s="198" customFormat="1">
      <c r="J853" s="278"/>
      <c r="K853" s="278"/>
    </row>
    <row r="854" spans="10:11" s="198" customFormat="1">
      <c r="J854" s="278"/>
      <c r="K854" s="278"/>
    </row>
    <row r="855" spans="10:11" s="198" customFormat="1">
      <c r="J855" s="278"/>
      <c r="K855" s="278"/>
    </row>
    <row r="856" spans="10:11" s="198" customFormat="1">
      <c r="J856" s="278"/>
      <c r="K856" s="278"/>
    </row>
    <row r="857" spans="10:11" s="198" customFormat="1">
      <c r="J857" s="278"/>
      <c r="K857" s="278"/>
    </row>
    <row r="858" spans="10:11" s="198" customFormat="1">
      <c r="J858" s="278"/>
      <c r="K858" s="278"/>
    </row>
    <row r="859" spans="10:11" s="198" customFormat="1">
      <c r="J859" s="278"/>
      <c r="K859" s="278"/>
    </row>
    <row r="860" spans="10:11" s="198" customFormat="1">
      <c r="J860" s="278"/>
      <c r="K860" s="278"/>
    </row>
    <row r="861" spans="10:11" s="198" customFormat="1">
      <c r="J861" s="278"/>
      <c r="K861" s="278"/>
    </row>
    <row r="862" spans="10:11" s="198" customFormat="1">
      <c r="J862" s="278"/>
      <c r="K862" s="278"/>
    </row>
    <row r="863" spans="10:11" s="198" customFormat="1">
      <c r="J863" s="278"/>
      <c r="K863" s="278"/>
    </row>
    <row r="864" spans="10:11" s="198" customFormat="1">
      <c r="J864" s="278"/>
      <c r="K864" s="278"/>
    </row>
    <row r="865" spans="10:11" s="198" customFormat="1">
      <c r="J865" s="278"/>
      <c r="K865" s="278"/>
    </row>
    <row r="866" spans="10:11" s="198" customFormat="1">
      <c r="J866" s="278"/>
      <c r="K866" s="278"/>
    </row>
    <row r="867" spans="10:11" s="198" customFormat="1">
      <c r="J867" s="278"/>
      <c r="K867" s="278"/>
    </row>
    <row r="868" spans="10:11" s="198" customFormat="1">
      <c r="J868" s="278"/>
      <c r="K868" s="278"/>
    </row>
    <row r="869" spans="10:11" s="198" customFormat="1">
      <c r="J869" s="278"/>
      <c r="K869" s="278"/>
    </row>
    <row r="870" spans="10:11" s="198" customFormat="1">
      <c r="J870" s="278"/>
      <c r="K870" s="278"/>
    </row>
    <row r="871" spans="10:11" s="198" customFormat="1">
      <c r="J871" s="278"/>
      <c r="K871" s="278"/>
    </row>
    <row r="872" spans="10:11" s="198" customFormat="1">
      <c r="J872" s="278"/>
      <c r="K872" s="278"/>
    </row>
    <row r="873" spans="10:11" s="198" customFormat="1">
      <c r="J873" s="278"/>
      <c r="K873" s="278"/>
    </row>
    <row r="874" spans="10:11" s="198" customFormat="1">
      <c r="J874" s="278"/>
      <c r="K874" s="278"/>
    </row>
    <row r="875" spans="10:11" s="198" customFormat="1">
      <c r="J875" s="278"/>
      <c r="K875" s="278"/>
    </row>
    <row r="876" spans="10:11" s="198" customFormat="1">
      <c r="J876" s="278"/>
      <c r="K876" s="278"/>
    </row>
    <row r="877" spans="10:11" s="198" customFormat="1">
      <c r="J877" s="278"/>
      <c r="K877" s="278"/>
    </row>
    <row r="878" spans="10:11" s="198" customFormat="1">
      <c r="J878" s="278"/>
      <c r="K878" s="278"/>
    </row>
    <row r="879" spans="10:11" s="198" customFormat="1">
      <c r="J879" s="278"/>
      <c r="K879" s="278"/>
    </row>
    <row r="880" spans="10:11" s="198" customFormat="1">
      <c r="J880" s="278"/>
      <c r="K880" s="278"/>
    </row>
    <row r="881" spans="10:11" s="198" customFormat="1">
      <c r="J881" s="278"/>
      <c r="K881" s="278"/>
    </row>
    <row r="882" spans="10:11" s="198" customFormat="1">
      <c r="J882" s="278"/>
      <c r="K882" s="278"/>
    </row>
    <row r="883" spans="10:11" s="198" customFormat="1">
      <c r="J883" s="278"/>
      <c r="K883" s="278"/>
    </row>
    <row r="884" spans="10:11" s="198" customFormat="1">
      <c r="J884" s="278"/>
      <c r="K884" s="278"/>
    </row>
    <row r="885" spans="10:11" s="198" customFormat="1">
      <c r="J885" s="278"/>
      <c r="K885" s="278"/>
    </row>
    <row r="886" spans="10:11" s="198" customFormat="1">
      <c r="J886" s="278"/>
      <c r="K886" s="278"/>
    </row>
    <row r="887" spans="10:11" s="198" customFormat="1">
      <c r="J887" s="278"/>
      <c r="K887" s="278"/>
    </row>
    <row r="888" spans="10:11" s="198" customFormat="1">
      <c r="J888" s="278"/>
      <c r="K888" s="278"/>
    </row>
    <row r="889" spans="10:11" s="198" customFormat="1">
      <c r="J889" s="278"/>
      <c r="K889" s="278"/>
    </row>
    <row r="890" spans="10:11" s="198" customFormat="1">
      <c r="J890" s="278"/>
      <c r="K890" s="278"/>
    </row>
    <row r="891" spans="10:11" s="198" customFormat="1">
      <c r="J891" s="278"/>
      <c r="K891" s="278"/>
    </row>
    <row r="892" spans="10:11" s="198" customFormat="1">
      <c r="J892" s="278"/>
      <c r="K892" s="278"/>
    </row>
    <row r="893" spans="10:11" s="198" customFormat="1">
      <c r="J893" s="278"/>
      <c r="K893" s="278"/>
    </row>
    <row r="894" spans="10:11" s="198" customFormat="1">
      <c r="J894" s="278"/>
      <c r="K894" s="278"/>
    </row>
    <row r="895" spans="10:11" s="198" customFormat="1">
      <c r="J895" s="278"/>
      <c r="K895" s="278"/>
    </row>
    <row r="896" spans="10:11" s="198" customFormat="1">
      <c r="J896" s="278"/>
      <c r="K896" s="278"/>
    </row>
    <row r="897" spans="10:11" s="198" customFormat="1">
      <c r="J897" s="278"/>
      <c r="K897" s="278"/>
    </row>
    <row r="898" spans="10:11" s="198" customFormat="1">
      <c r="J898" s="278"/>
      <c r="K898" s="278"/>
    </row>
    <row r="899" spans="10:11" s="198" customFormat="1">
      <c r="J899" s="278"/>
      <c r="K899" s="278"/>
    </row>
    <row r="900" spans="10:11" s="198" customFormat="1">
      <c r="J900" s="278"/>
      <c r="K900" s="278"/>
    </row>
    <row r="901" spans="10:11" s="198" customFormat="1">
      <c r="J901" s="278"/>
      <c r="K901" s="278"/>
    </row>
    <row r="902" spans="10:11" s="198" customFormat="1">
      <c r="J902" s="278"/>
      <c r="K902" s="278"/>
    </row>
    <row r="903" spans="10:11" s="198" customFormat="1">
      <c r="J903" s="278"/>
      <c r="K903" s="278"/>
    </row>
    <row r="904" spans="10:11" s="198" customFormat="1">
      <c r="J904" s="278"/>
      <c r="K904" s="278"/>
    </row>
    <row r="905" spans="10:11" s="198" customFormat="1">
      <c r="J905" s="278"/>
      <c r="K905" s="278"/>
    </row>
    <row r="906" spans="10:11" s="198" customFormat="1">
      <c r="J906" s="278"/>
      <c r="K906" s="278"/>
    </row>
    <row r="907" spans="10:11" s="198" customFormat="1">
      <c r="J907" s="278"/>
      <c r="K907" s="278"/>
    </row>
    <row r="908" spans="10:11" s="198" customFormat="1">
      <c r="J908" s="278"/>
      <c r="K908" s="278"/>
    </row>
    <row r="909" spans="10:11" s="198" customFormat="1">
      <c r="J909" s="278"/>
      <c r="K909" s="278"/>
    </row>
    <row r="910" spans="10:11" s="198" customFormat="1">
      <c r="J910" s="278"/>
      <c r="K910" s="278"/>
    </row>
    <row r="911" spans="10:11" s="198" customFormat="1">
      <c r="J911" s="278"/>
      <c r="K911" s="278"/>
    </row>
    <row r="912" spans="10:11" s="198" customFormat="1">
      <c r="J912" s="278"/>
      <c r="K912" s="278"/>
    </row>
    <row r="913" spans="10:11" s="198" customFormat="1">
      <c r="J913" s="278"/>
      <c r="K913" s="278"/>
    </row>
    <row r="914" spans="10:11" s="198" customFormat="1">
      <c r="J914" s="278"/>
      <c r="K914" s="278"/>
    </row>
    <row r="915" spans="10:11" s="198" customFormat="1">
      <c r="J915" s="278"/>
      <c r="K915" s="278"/>
    </row>
    <row r="916" spans="10:11" s="198" customFormat="1">
      <c r="J916" s="278"/>
      <c r="K916" s="278"/>
    </row>
    <row r="917" spans="10:11" s="198" customFormat="1">
      <c r="J917" s="278"/>
      <c r="K917" s="278"/>
    </row>
    <row r="918" spans="10:11" s="198" customFormat="1">
      <c r="J918" s="278"/>
      <c r="K918" s="278"/>
    </row>
    <row r="919" spans="10:11" s="198" customFormat="1">
      <c r="J919" s="278"/>
      <c r="K919" s="278"/>
    </row>
    <row r="920" spans="10:11" s="198" customFormat="1">
      <c r="J920" s="278"/>
      <c r="K920" s="278"/>
    </row>
    <row r="921" spans="10:11" s="198" customFormat="1">
      <c r="J921" s="278"/>
      <c r="K921" s="278"/>
    </row>
    <row r="922" spans="10:11" s="198" customFormat="1">
      <c r="J922" s="278"/>
      <c r="K922" s="278"/>
    </row>
    <row r="923" spans="10:11" s="198" customFormat="1">
      <c r="J923" s="278"/>
      <c r="K923" s="278"/>
    </row>
    <row r="924" spans="10:11" s="198" customFormat="1">
      <c r="J924" s="278"/>
      <c r="K924" s="278"/>
    </row>
    <row r="925" spans="10:11" s="198" customFormat="1">
      <c r="J925" s="278"/>
      <c r="K925" s="278"/>
    </row>
    <row r="926" spans="10:11" s="198" customFormat="1">
      <c r="J926" s="278"/>
      <c r="K926" s="278"/>
    </row>
    <row r="927" spans="10:11" s="198" customFormat="1">
      <c r="J927" s="278"/>
      <c r="K927" s="278"/>
    </row>
    <row r="928" spans="10:11" s="198" customFormat="1">
      <c r="J928" s="278"/>
      <c r="K928" s="278"/>
    </row>
    <row r="929" spans="10:11" s="198" customFormat="1">
      <c r="J929" s="278"/>
      <c r="K929" s="278"/>
    </row>
    <row r="930" spans="10:11" s="198" customFormat="1">
      <c r="J930" s="278"/>
      <c r="K930" s="278"/>
    </row>
    <row r="931" spans="10:11" s="198" customFormat="1">
      <c r="J931" s="278"/>
      <c r="K931" s="278"/>
    </row>
    <row r="932" spans="10:11" s="198" customFormat="1">
      <c r="J932" s="278"/>
      <c r="K932" s="278"/>
    </row>
    <row r="933" spans="10:11" s="198" customFormat="1">
      <c r="J933" s="278"/>
      <c r="K933" s="278"/>
    </row>
    <row r="934" spans="10:11" s="198" customFormat="1">
      <c r="J934" s="278"/>
      <c r="K934" s="278"/>
    </row>
    <row r="935" spans="10:11" s="198" customFormat="1">
      <c r="J935" s="278"/>
      <c r="K935" s="278"/>
    </row>
    <row r="936" spans="10:11" s="198" customFormat="1">
      <c r="J936" s="278"/>
      <c r="K936" s="278"/>
    </row>
    <row r="937" spans="10:11" s="198" customFormat="1">
      <c r="J937" s="278"/>
      <c r="K937" s="278"/>
    </row>
    <row r="938" spans="10:11" s="198" customFormat="1">
      <c r="J938" s="278"/>
      <c r="K938" s="278"/>
    </row>
    <row r="939" spans="10:11" s="198" customFormat="1">
      <c r="J939" s="278"/>
      <c r="K939" s="278"/>
    </row>
    <row r="940" spans="10:11" s="198" customFormat="1">
      <c r="J940" s="278"/>
      <c r="K940" s="278"/>
    </row>
    <row r="941" spans="10:11" s="198" customFormat="1">
      <c r="J941" s="278"/>
      <c r="K941" s="278"/>
    </row>
    <row r="942" spans="10:11" s="198" customFormat="1">
      <c r="J942" s="278"/>
      <c r="K942" s="278"/>
    </row>
    <row r="943" spans="10:11" s="198" customFormat="1">
      <c r="J943" s="278"/>
      <c r="K943" s="278"/>
    </row>
    <row r="944" spans="10:11" s="198" customFormat="1">
      <c r="J944" s="278"/>
      <c r="K944" s="278"/>
    </row>
    <row r="945" spans="10:11" s="198" customFormat="1">
      <c r="J945" s="278"/>
      <c r="K945" s="278"/>
    </row>
    <row r="946" spans="10:11" s="198" customFormat="1">
      <c r="J946" s="278"/>
      <c r="K946" s="278"/>
    </row>
    <row r="947" spans="10:11" s="198" customFormat="1">
      <c r="J947" s="278"/>
      <c r="K947" s="278"/>
    </row>
    <row r="948" spans="10:11" s="198" customFormat="1">
      <c r="J948" s="278"/>
      <c r="K948" s="278"/>
    </row>
    <row r="949" spans="10:11" s="198" customFormat="1">
      <c r="J949" s="278"/>
      <c r="K949" s="278"/>
    </row>
    <row r="950" spans="10:11" s="198" customFormat="1">
      <c r="J950" s="278"/>
      <c r="K950" s="278"/>
    </row>
    <row r="951" spans="10:11" s="198" customFormat="1">
      <c r="J951" s="278"/>
      <c r="K951" s="278"/>
    </row>
    <row r="952" spans="10:11" s="198" customFormat="1">
      <c r="J952" s="278"/>
      <c r="K952" s="278"/>
    </row>
    <row r="953" spans="10:11" s="198" customFormat="1">
      <c r="J953" s="278"/>
      <c r="K953" s="278"/>
    </row>
    <row r="954" spans="10:11" s="198" customFormat="1">
      <c r="J954" s="278"/>
      <c r="K954" s="278"/>
    </row>
    <row r="955" spans="10:11" s="198" customFormat="1">
      <c r="J955" s="278"/>
      <c r="K955" s="278"/>
    </row>
    <row r="956" spans="10:11" s="198" customFormat="1">
      <c r="J956" s="278"/>
      <c r="K956" s="278"/>
    </row>
    <row r="957" spans="10:11" s="198" customFormat="1">
      <c r="J957" s="278"/>
      <c r="K957" s="278"/>
    </row>
    <row r="958" spans="10:11" s="198" customFormat="1">
      <c r="J958" s="278"/>
      <c r="K958" s="278"/>
    </row>
    <row r="959" spans="10:11" s="198" customFormat="1">
      <c r="J959" s="278"/>
      <c r="K959" s="278"/>
    </row>
    <row r="960" spans="10:11" s="198" customFormat="1">
      <c r="J960" s="278"/>
      <c r="K960" s="278"/>
    </row>
    <row r="961" spans="10:11" s="198" customFormat="1">
      <c r="J961" s="278"/>
      <c r="K961" s="278"/>
    </row>
    <row r="962" spans="10:11" s="198" customFormat="1">
      <c r="J962" s="278"/>
      <c r="K962" s="278"/>
    </row>
    <row r="963" spans="10:11" s="198" customFormat="1">
      <c r="J963" s="278"/>
      <c r="K963" s="278"/>
    </row>
    <row r="964" spans="10:11" s="198" customFormat="1">
      <c r="J964" s="278"/>
      <c r="K964" s="278"/>
    </row>
    <row r="965" spans="10:11" s="198" customFormat="1">
      <c r="J965" s="278"/>
      <c r="K965" s="278"/>
    </row>
    <row r="966" spans="10:11" s="198" customFormat="1">
      <c r="J966" s="278"/>
      <c r="K966" s="278"/>
    </row>
    <row r="967" spans="10:11" s="198" customFormat="1">
      <c r="J967" s="278"/>
      <c r="K967" s="278"/>
    </row>
    <row r="968" spans="10:11" s="198" customFormat="1">
      <c r="J968" s="278"/>
      <c r="K968" s="278"/>
    </row>
    <row r="969" spans="10:11" s="198" customFormat="1">
      <c r="J969" s="278"/>
      <c r="K969" s="278"/>
    </row>
    <row r="970" spans="10:11" s="198" customFormat="1">
      <c r="J970" s="278"/>
      <c r="K970" s="278"/>
    </row>
    <row r="971" spans="10:11" s="198" customFormat="1">
      <c r="J971" s="278"/>
      <c r="K971" s="278"/>
    </row>
    <row r="972" spans="10:11" s="198" customFormat="1">
      <c r="J972" s="278"/>
      <c r="K972" s="278"/>
    </row>
    <row r="973" spans="10:11" s="198" customFormat="1">
      <c r="J973" s="278"/>
      <c r="K973" s="278"/>
    </row>
    <row r="974" spans="10:11" s="198" customFormat="1">
      <c r="J974" s="278"/>
      <c r="K974" s="278"/>
    </row>
    <row r="975" spans="10:11" s="198" customFormat="1">
      <c r="J975" s="278"/>
      <c r="K975" s="278"/>
    </row>
    <row r="976" spans="10:11" s="198" customFormat="1">
      <c r="J976" s="278"/>
      <c r="K976" s="278"/>
    </row>
    <row r="977" spans="10:11" s="198" customFormat="1">
      <c r="J977" s="278"/>
      <c r="K977" s="278"/>
    </row>
    <row r="978" spans="10:11" s="198" customFormat="1">
      <c r="J978" s="278"/>
      <c r="K978" s="278"/>
    </row>
    <row r="979" spans="10:11" s="198" customFormat="1">
      <c r="J979" s="278"/>
      <c r="K979" s="278"/>
    </row>
    <row r="980" spans="10:11" s="198" customFormat="1">
      <c r="J980" s="278"/>
      <c r="K980" s="278"/>
    </row>
    <row r="981" spans="10:11" s="198" customFormat="1">
      <c r="J981" s="278"/>
      <c r="K981" s="278"/>
    </row>
    <row r="982" spans="10:11" s="198" customFormat="1">
      <c r="J982" s="278"/>
      <c r="K982" s="278"/>
    </row>
    <row r="983" spans="10:11" s="198" customFormat="1">
      <c r="J983" s="278"/>
      <c r="K983" s="278"/>
    </row>
    <row r="984" spans="10:11" s="198" customFormat="1">
      <c r="J984" s="278"/>
      <c r="K984" s="278"/>
    </row>
    <row r="985" spans="10:11" s="198" customFormat="1">
      <c r="J985" s="278"/>
      <c r="K985" s="278"/>
    </row>
    <row r="986" spans="10:11" s="198" customFormat="1">
      <c r="J986" s="278"/>
      <c r="K986" s="278"/>
    </row>
    <row r="987" spans="10:11" s="198" customFormat="1">
      <c r="J987" s="278"/>
      <c r="K987" s="278"/>
    </row>
    <row r="988" spans="10:11" s="198" customFormat="1">
      <c r="J988" s="278"/>
      <c r="K988" s="278"/>
    </row>
    <row r="989" spans="10:11" s="198" customFormat="1">
      <c r="J989" s="278"/>
      <c r="K989" s="278"/>
    </row>
    <row r="990" spans="10:11" s="198" customFormat="1">
      <c r="J990" s="278"/>
      <c r="K990" s="278"/>
    </row>
    <row r="991" spans="10:11" s="198" customFormat="1">
      <c r="J991" s="278"/>
      <c r="K991" s="278"/>
    </row>
    <row r="992" spans="10:11" s="198" customFormat="1">
      <c r="J992" s="278"/>
      <c r="K992" s="278"/>
    </row>
    <row r="993" spans="10:11" s="198" customFormat="1">
      <c r="J993" s="278"/>
      <c r="K993" s="278"/>
    </row>
    <row r="994" spans="10:11" s="198" customFormat="1">
      <c r="J994" s="278"/>
      <c r="K994" s="278"/>
    </row>
    <row r="995" spans="10:11" s="198" customFormat="1">
      <c r="J995" s="278"/>
      <c r="K995" s="278"/>
    </row>
    <row r="996" spans="10:11" s="198" customFormat="1">
      <c r="J996" s="278"/>
      <c r="K996" s="278"/>
    </row>
  </sheetData>
  <mergeCells count="2">
    <mergeCell ref="A7:K9"/>
    <mergeCell ref="K32:K33"/>
  </mergeCells>
  <pageMargins left="0.5" right="0.5" top="0.75" bottom="0.5" header="0.25" footer="0.25"/>
  <pageSetup scale="69" orientation="landscape" r:id="rId1"/>
  <headerFooter alignWithMargins="0"/>
  <colBreaks count="1" manualBreakCount="1">
    <brk id="10" max="57" man="1"/>
  </colBreaks>
</worksheet>
</file>

<file path=xl/worksheets/sheet3.xml><?xml version="1.0" encoding="utf-8"?>
<worksheet xmlns="http://schemas.openxmlformats.org/spreadsheetml/2006/main" xmlns:r="http://schemas.openxmlformats.org/officeDocument/2006/relationships">
  <sheetPr transitionEvaluation="1" transitionEntry="1" codeName="Sheet6"/>
  <dimension ref="A1:H217"/>
  <sheetViews>
    <sheetView view="pageBreakPreview" zoomScale="60" workbookViewId="0"/>
  </sheetViews>
  <sheetFormatPr defaultColWidth="10.88671875" defaultRowHeight="13.2"/>
  <cols>
    <col min="1" max="1" width="6.5546875" style="90" customWidth="1"/>
    <col min="2" max="2" width="28" style="90" customWidth="1"/>
    <col min="3" max="3" width="14.88671875" style="90" bestFit="1" customWidth="1"/>
    <col min="4" max="4" width="14.88671875" style="90" customWidth="1"/>
    <col min="5" max="5" width="3.33203125" style="90" customWidth="1"/>
    <col min="6" max="6" width="14.88671875" style="90" customWidth="1"/>
    <col min="7" max="7" width="14.33203125" style="90" customWidth="1"/>
    <col min="8" max="8" width="2" style="90" customWidth="1"/>
    <col min="9" max="16384" width="10.88671875" style="13"/>
  </cols>
  <sheetData>
    <row r="1" spans="1:8" s="21" customFormat="1" ht="12">
      <c r="A1" s="89" t="s">
        <v>478</v>
      </c>
      <c r="B1" s="89"/>
      <c r="C1" s="89"/>
      <c r="D1" s="89"/>
      <c r="E1" s="90"/>
      <c r="F1" s="89" t="s">
        <v>1171</v>
      </c>
      <c r="G1" s="89"/>
      <c r="H1" s="90"/>
    </row>
    <row r="2" spans="1:8" s="21" customFormat="1" ht="12">
      <c r="A2" s="89"/>
      <c r="B2" s="89"/>
      <c r="C2" s="89"/>
      <c r="D2" s="89"/>
      <c r="E2" s="90"/>
      <c r="F2" s="89"/>
      <c r="G2" s="89"/>
      <c r="H2" s="90"/>
    </row>
    <row r="3" spans="1:8" s="21" customFormat="1" ht="12">
      <c r="A3" s="89" t="s">
        <v>2364</v>
      </c>
      <c r="B3" s="89"/>
      <c r="C3" s="89"/>
      <c r="D3" s="89"/>
      <c r="E3" s="90"/>
      <c r="F3" s="89" t="s">
        <v>1422</v>
      </c>
      <c r="G3" s="89"/>
      <c r="H3" s="90"/>
    </row>
    <row r="4" spans="1:8" s="21" customFormat="1" ht="12">
      <c r="A4" s="89" t="s">
        <v>2363</v>
      </c>
      <c r="B4" s="141"/>
      <c r="C4" s="89"/>
      <c r="D4" s="89"/>
      <c r="E4" s="90"/>
      <c r="F4" s="89" t="s">
        <v>742</v>
      </c>
      <c r="G4" s="89"/>
      <c r="H4" s="90"/>
    </row>
    <row r="5" spans="1:8" s="21" customFormat="1" ht="12">
      <c r="A5" s="89" t="s">
        <v>1775</v>
      </c>
      <c r="B5" s="141"/>
      <c r="C5" s="89"/>
      <c r="D5" s="89"/>
      <c r="E5" s="90"/>
      <c r="F5" s="89" t="s">
        <v>2546</v>
      </c>
      <c r="G5" s="89"/>
      <c r="H5" s="90"/>
    </row>
    <row r="6" spans="1:8" s="21" customFormat="1" ht="12">
      <c r="A6" s="89" t="s">
        <v>661</v>
      </c>
      <c r="B6" s="89"/>
      <c r="C6" s="89"/>
      <c r="D6" s="89"/>
      <c r="E6" s="89"/>
      <c r="F6" s="90"/>
      <c r="G6" s="89"/>
      <c r="H6" s="90"/>
    </row>
    <row r="7" spans="1:8" s="21" customFormat="1" ht="12">
      <c r="A7" s="92" t="s">
        <v>1260</v>
      </c>
      <c r="B7" s="141"/>
      <c r="C7" s="89"/>
      <c r="D7" s="89"/>
      <c r="E7" s="89"/>
      <c r="F7" s="89"/>
      <c r="G7" s="89"/>
      <c r="H7" s="90"/>
    </row>
    <row r="8" spans="1:8" s="21" customFormat="1" ht="12">
      <c r="A8" s="89"/>
      <c r="B8" s="89"/>
      <c r="C8" s="89"/>
      <c r="D8" s="89"/>
      <c r="E8" s="89"/>
      <c r="F8" s="89"/>
      <c r="G8" s="89"/>
      <c r="H8" s="90"/>
    </row>
    <row r="9" spans="1:8" s="21" customFormat="1" ht="12" customHeight="1">
      <c r="A9" s="1755" t="s">
        <v>752</v>
      </c>
      <c r="B9" s="1756"/>
      <c r="C9" s="1756"/>
      <c r="D9" s="1756"/>
      <c r="E9" s="1756"/>
      <c r="F9" s="1756"/>
      <c r="G9" s="1756"/>
      <c r="H9" s="90"/>
    </row>
    <row r="10" spans="1:8" s="21" customFormat="1" ht="12">
      <c r="A10" s="1756"/>
      <c r="B10" s="1756"/>
      <c r="C10" s="1756"/>
      <c r="D10" s="1756"/>
      <c r="E10" s="1756"/>
      <c r="F10" s="1756"/>
      <c r="G10" s="1756"/>
      <c r="H10" s="90"/>
    </row>
    <row r="11" spans="1:8" s="21" customFormat="1" ht="12">
      <c r="A11" s="1756"/>
      <c r="B11" s="1756"/>
      <c r="C11" s="1756"/>
      <c r="D11" s="1756"/>
      <c r="E11" s="1756"/>
      <c r="F11" s="1756"/>
      <c r="G11" s="1756"/>
      <c r="H11" s="90"/>
    </row>
    <row r="12" spans="1:8" s="21" customFormat="1" ht="12">
      <c r="A12" s="1756"/>
      <c r="B12" s="1756"/>
      <c r="C12" s="1756"/>
      <c r="D12" s="1756"/>
      <c r="E12" s="1756"/>
      <c r="F12" s="1756"/>
      <c r="G12" s="1756"/>
      <c r="H12" s="90"/>
    </row>
    <row r="13" spans="1:8" s="21" customFormat="1" ht="12.6" thickBot="1">
      <c r="A13" s="93"/>
      <c r="B13" s="93"/>
      <c r="C13" s="93"/>
      <c r="D13" s="93"/>
      <c r="E13" s="93"/>
      <c r="F13" s="93"/>
      <c r="G13" s="93"/>
      <c r="H13" s="90"/>
    </row>
    <row r="14" spans="1:8" s="21" customFormat="1" ht="12">
      <c r="A14" s="89"/>
      <c r="B14" s="110" t="s">
        <v>882</v>
      </c>
      <c r="C14" s="94" t="s">
        <v>883</v>
      </c>
      <c r="D14" s="110" t="s">
        <v>884</v>
      </c>
      <c r="E14" s="110"/>
      <c r="F14" s="94" t="s">
        <v>885</v>
      </c>
      <c r="G14" s="94" t="s">
        <v>509</v>
      </c>
      <c r="H14" s="90"/>
    </row>
    <row r="15" spans="1:8" s="21" customFormat="1" ht="12">
      <c r="A15" s="142"/>
      <c r="B15" s="110"/>
      <c r="C15" s="143" t="s">
        <v>1020</v>
      </c>
      <c r="D15" s="110" t="s">
        <v>436</v>
      </c>
      <c r="E15" s="110"/>
      <c r="F15" s="94" t="s">
        <v>51</v>
      </c>
      <c r="G15" s="110"/>
      <c r="H15" s="90"/>
    </row>
    <row r="16" spans="1:8" s="21" customFormat="1" ht="12">
      <c r="A16" s="144" t="s">
        <v>52</v>
      </c>
      <c r="B16" s="110"/>
      <c r="C16" s="94" t="s">
        <v>53</v>
      </c>
      <c r="D16" s="110" t="s">
        <v>705</v>
      </c>
      <c r="E16" s="110"/>
      <c r="F16" s="94" t="s">
        <v>705</v>
      </c>
      <c r="G16" s="110" t="s">
        <v>706</v>
      </c>
      <c r="H16" s="90"/>
    </row>
    <row r="17" spans="1:8" s="21" customFormat="1" ht="12">
      <c r="A17" s="530" t="s">
        <v>707</v>
      </c>
      <c r="B17" s="529" t="s">
        <v>708</v>
      </c>
      <c r="C17" s="530" t="s">
        <v>709</v>
      </c>
      <c r="D17" s="529" t="s">
        <v>710</v>
      </c>
      <c r="E17" s="529"/>
      <c r="F17" s="530" t="s">
        <v>510</v>
      </c>
      <c r="G17" s="529" t="s">
        <v>711</v>
      </c>
      <c r="H17" s="90"/>
    </row>
    <row r="18" spans="1:8" s="21" customFormat="1" ht="12">
      <c r="A18" s="117">
        <v>1</v>
      </c>
      <c r="B18" s="90" t="s">
        <v>1085</v>
      </c>
      <c r="C18" s="146">
        <v>4241539</v>
      </c>
      <c r="D18" s="146">
        <v>-1370082</v>
      </c>
      <c r="E18" s="1420" t="s">
        <v>483</v>
      </c>
      <c r="F18" s="146">
        <v>2871457</v>
      </c>
      <c r="G18" s="98" t="s">
        <v>1317</v>
      </c>
      <c r="H18" s="90"/>
    </row>
    <row r="19" spans="1:8" s="21" customFormat="1" ht="12">
      <c r="A19" s="117">
        <v>2</v>
      </c>
      <c r="B19" s="90"/>
      <c r="C19" s="112"/>
      <c r="D19" s="112"/>
      <c r="E19" s="119"/>
      <c r="F19" s="112"/>
      <c r="G19" s="90"/>
      <c r="H19" s="90"/>
    </row>
    <row r="20" spans="1:8" s="21" customFormat="1" ht="12">
      <c r="A20" s="117">
        <v>3</v>
      </c>
      <c r="B20" s="90" t="s">
        <v>1086</v>
      </c>
      <c r="C20" s="112">
        <v>229155</v>
      </c>
      <c r="D20" s="112">
        <v>0</v>
      </c>
      <c r="E20" s="1420" t="s">
        <v>483</v>
      </c>
      <c r="F20" s="112">
        <v>229155</v>
      </c>
      <c r="G20" s="98" t="s">
        <v>1317</v>
      </c>
      <c r="H20" s="90"/>
    </row>
    <row r="21" spans="1:8" s="21" customFormat="1" ht="12">
      <c r="A21" s="117">
        <v>4</v>
      </c>
      <c r="B21" s="90"/>
      <c r="C21" s="112"/>
      <c r="D21" s="112"/>
      <c r="E21" s="119"/>
      <c r="F21" s="112"/>
      <c r="G21" s="90"/>
      <c r="H21" s="90"/>
    </row>
    <row r="22" spans="1:8" s="21" customFormat="1" ht="12">
      <c r="A22" s="117">
        <v>5</v>
      </c>
      <c r="B22" s="90" t="s">
        <v>1087</v>
      </c>
      <c r="C22" s="112">
        <v>0</v>
      </c>
      <c r="D22" s="112">
        <v>0</v>
      </c>
      <c r="E22" s="89"/>
      <c r="F22" s="112">
        <v>0</v>
      </c>
      <c r="G22" s="98" t="s">
        <v>792</v>
      </c>
      <c r="H22" s="90"/>
    </row>
    <row r="23" spans="1:8" s="21" customFormat="1" ht="12">
      <c r="A23" s="117">
        <v>6</v>
      </c>
      <c r="B23" s="90"/>
      <c r="C23" s="112"/>
      <c r="D23" s="112"/>
      <c r="E23" s="119"/>
      <c r="F23" s="112"/>
      <c r="G23" s="90"/>
      <c r="H23" s="90"/>
    </row>
    <row r="24" spans="1:8" s="21" customFormat="1" ht="12">
      <c r="A24" s="117">
        <v>7</v>
      </c>
      <c r="B24" s="90" t="s">
        <v>1088</v>
      </c>
      <c r="C24" s="112">
        <v>15655.733076923072</v>
      </c>
      <c r="D24" s="112">
        <v>-15655.733076923072</v>
      </c>
      <c r="E24" s="1421" t="s">
        <v>484</v>
      </c>
      <c r="F24" s="112">
        <v>0</v>
      </c>
      <c r="G24" s="98" t="s">
        <v>436</v>
      </c>
      <c r="H24" s="90"/>
    </row>
    <row r="25" spans="1:8" s="21" customFormat="1" ht="12">
      <c r="A25" s="117">
        <v>8</v>
      </c>
      <c r="B25" s="90"/>
      <c r="C25" s="112"/>
      <c r="D25" s="112"/>
      <c r="E25" s="119"/>
      <c r="F25" s="112"/>
      <c r="G25" s="90"/>
      <c r="H25" s="90"/>
    </row>
    <row r="26" spans="1:8" s="21" customFormat="1" ht="12">
      <c r="A26" s="117">
        <v>9</v>
      </c>
      <c r="B26" s="90" t="s">
        <v>1089</v>
      </c>
      <c r="C26" s="112">
        <v>-2332580</v>
      </c>
      <c r="D26" s="112">
        <v>1973542.5</v>
      </c>
      <c r="E26" s="1421" t="s">
        <v>447</v>
      </c>
      <c r="F26" s="112">
        <v>-359037.5</v>
      </c>
      <c r="G26" s="98" t="s">
        <v>1318</v>
      </c>
      <c r="H26" s="90"/>
    </row>
    <row r="27" spans="1:8" s="21" customFormat="1" ht="12">
      <c r="A27" s="117">
        <v>10</v>
      </c>
      <c r="B27" s="90"/>
      <c r="C27" s="112"/>
      <c r="D27" s="112"/>
      <c r="E27" s="119"/>
      <c r="F27" s="112"/>
      <c r="G27" s="90"/>
      <c r="H27" s="90"/>
    </row>
    <row r="28" spans="1:8" s="21" customFormat="1" ht="12">
      <c r="A28" s="117">
        <v>11</v>
      </c>
      <c r="B28" s="90" t="s">
        <v>773</v>
      </c>
      <c r="C28" s="112">
        <v>-1675009</v>
      </c>
      <c r="D28" s="112"/>
      <c r="E28" s="1422" t="s">
        <v>442</v>
      </c>
      <c r="F28" s="112">
        <v>-1675009</v>
      </c>
      <c r="G28" s="756" t="s">
        <v>1674</v>
      </c>
      <c r="H28" s="90"/>
    </row>
    <row r="29" spans="1:8" s="21" customFormat="1" ht="12">
      <c r="A29" s="117">
        <v>12</v>
      </c>
      <c r="B29" s="90"/>
      <c r="C29" s="112"/>
      <c r="D29" s="112"/>
      <c r="E29" s="1423"/>
      <c r="F29" s="112"/>
      <c r="G29" s="90"/>
      <c r="H29" s="90"/>
    </row>
    <row r="30" spans="1:8" s="21" customFormat="1" ht="12">
      <c r="A30" s="117">
        <v>13</v>
      </c>
      <c r="B30" s="90" t="s">
        <v>774</v>
      </c>
      <c r="C30" s="112">
        <v>1635514</v>
      </c>
      <c r="D30" s="112"/>
      <c r="E30" s="1422" t="s">
        <v>442</v>
      </c>
      <c r="F30" s="112">
        <v>1635514</v>
      </c>
      <c r="G30" s="756" t="s">
        <v>1675</v>
      </c>
      <c r="H30" s="90"/>
    </row>
    <row r="31" spans="1:8" s="21" customFormat="1" ht="12">
      <c r="A31" s="117">
        <v>14</v>
      </c>
      <c r="B31" s="90"/>
      <c r="C31" s="112"/>
      <c r="D31" s="112"/>
      <c r="E31" s="1423"/>
      <c r="F31" s="112"/>
      <c r="G31" s="90"/>
      <c r="H31" s="90"/>
    </row>
    <row r="32" spans="1:8" s="21" customFormat="1" ht="12">
      <c r="A32" s="117">
        <v>15</v>
      </c>
      <c r="B32" s="90" t="s">
        <v>1243</v>
      </c>
      <c r="C32" s="112">
        <v>-369.15</v>
      </c>
      <c r="D32" s="112">
        <v>369.15</v>
      </c>
      <c r="E32" s="1422" t="s">
        <v>448</v>
      </c>
      <c r="F32" s="112">
        <v>0</v>
      </c>
      <c r="G32" s="756" t="s">
        <v>716</v>
      </c>
      <c r="H32" s="90"/>
    </row>
    <row r="33" spans="1:8" s="21" customFormat="1" ht="12">
      <c r="A33" s="117">
        <v>16</v>
      </c>
      <c r="B33" s="90"/>
      <c r="C33" s="112"/>
      <c r="D33" s="112"/>
      <c r="E33" s="1423"/>
      <c r="F33" s="112"/>
      <c r="G33" s="90"/>
      <c r="H33" s="90"/>
    </row>
    <row r="34" spans="1:8" s="21" customFormat="1" ht="12">
      <c r="A34" s="117">
        <v>17</v>
      </c>
      <c r="B34" s="90" t="s">
        <v>1244</v>
      </c>
      <c r="C34" s="112">
        <v>37.21</v>
      </c>
      <c r="D34" s="112">
        <v>-37.21</v>
      </c>
      <c r="E34" s="1422" t="s">
        <v>366</v>
      </c>
      <c r="F34" s="112">
        <v>0</v>
      </c>
      <c r="G34" s="756" t="s">
        <v>716</v>
      </c>
      <c r="H34" s="90"/>
    </row>
    <row r="35" spans="1:8" s="21" customFormat="1" ht="12">
      <c r="A35" s="117">
        <v>18</v>
      </c>
      <c r="B35" s="90"/>
      <c r="C35" s="112"/>
      <c r="D35" s="112"/>
      <c r="E35" s="1423"/>
      <c r="F35" s="112"/>
      <c r="G35" s="90"/>
      <c r="H35" s="90"/>
    </row>
    <row r="36" spans="1:8" s="21" customFormat="1" ht="12">
      <c r="A36" s="117">
        <v>19</v>
      </c>
      <c r="B36" s="90" t="s">
        <v>1245</v>
      </c>
      <c r="C36" s="112"/>
      <c r="D36" s="112"/>
      <c r="F36" s="112"/>
      <c r="G36" s="756" t="s">
        <v>1676</v>
      </c>
      <c r="H36" s="90"/>
    </row>
    <row r="37" spans="1:8" s="21" customFormat="1" ht="12">
      <c r="A37" s="117">
        <v>20</v>
      </c>
      <c r="B37" s="90"/>
      <c r="C37" s="112"/>
      <c r="D37" s="112"/>
      <c r="E37" s="1423"/>
      <c r="F37" s="112"/>
      <c r="G37" s="90"/>
      <c r="H37" s="90"/>
    </row>
    <row r="38" spans="1:8" s="21" customFormat="1" ht="12">
      <c r="A38" s="117">
        <v>21</v>
      </c>
      <c r="B38" s="90" t="s">
        <v>474</v>
      </c>
      <c r="C38" s="147">
        <v>0</v>
      </c>
      <c r="D38" s="147">
        <v>13</v>
      </c>
      <c r="E38" s="1422" t="s">
        <v>1796</v>
      </c>
      <c r="F38" s="147">
        <v>13</v>
      </c>
      <c r="G38" s="756" t="s">
        <v>1677</v>
      </c>
      <c r="H38" s="90"/>
    </row>
    <row r="39" spans="1:8" s="21" customFormat="1" ht="12">
      <c r="A39" s="117">
        <v>22</v>
      </c>
      <c r="B39" s="90"/>
      <c r="C39" s="145"/>
      <c r="D39" s="145"/>
      <c r="E39" s="153"/>
      <c r="F39" s="145"/>
      <c r="G39" s="90"/>
      <c r="H39" s="90"/>
    </row>
    <row r="40" spans="1:8" s="21" customFormat="1" ht="12.6" thickBot="1">
      <c r="A40" s="117">
        <v>23</v>
      </c>
      <c r="B40" s="90" t="s">
        <v>475</v>
      </c>
      <c r="C40" s="151">
        <v>2113942.7930769236</v>
      </c>
      <c r="D40" s="151">
        <v>588150.706923077</v>
      </c>
      <c r="E40" s="146"/>
      <c r="F40" s="151">
        <v>2702092.5</v>
      </c>
      <c r="G40" s="90"/>
      <c r="H40" s="90"/>
    </row>
    <row r="41" spans="1:8" s="21" customFormat="1" ht="12.6" thickTop="1">
      <c r="A41" s="117"/>
      <c r="B41" s="90"/>
      <c r="C41" s="145"/>
      <c r="D41" s="145"/>
      <c r="E41" s="145"/>
      <c r="F41" s="145"/>
      <c r="G41" s="90"/>
      <c r="H41" s="90"/>
    </row>
    <row r="42" spans="1:8" s="21" customFormat="1" ht="12">
      <c r="A42" s="110"/>
      <c r="B42" s="89"/>
      <c r="C42" s="145"/>
      <c r="D42" s="145"/>
      <c r="E42" s="145"/>
      <c r="F42" s="145"/>
      <c r="G42" s="90"/>
      <c r="H42" s="90"/>
    </row>
    <row r="43" spans="1:8" s="21" customFormat="1" ht="12">
      <c r="A43" s="90"/>
      <c r="B43" s="90"/>
      <c r="C43" s="145"/>
      <c r="D43" s="145"/>
      <c r="E43" s="145"/>
      <c r="F43" s="145"/>
      <c r="G43" s="90"/>
      <c r="H43" s="90"/>
    </row>
    <row r="44" spans="1:8" s="21" customFormat="1" ht="12">
      <c r="A44" s="90"/>
      <c r="B44" s="90"/>
      <c r="C44" s="145"/>
      <c r="D44" s="145"/>
      <c r="E44" s="145"/>
      <c r="F44" s="145"/>
      <c r="G44" s="90"/>
      <c r="H44" s="90"/>
    </row>
    <row r="45" spans="1:8" s="21" customFormat="1" ht="12">
      <c r="A45" s="90"/>
      <c r="B45" s="90"/>
      <c r="C45" s="145"/>
      <c r="D45" s="145"/>
      <c r="E45" s="145"/>
      <c r="F45" s="145"/>
      <c r="G45" s="90"/>
      <c r="H45" s="90"/>
    </row>
    <row r="46" spans="1:8" s="21" customFormat="1" ht="12">
      <c r="A46" s="90"/>
      <c r="B46" s="90"/>
      <c r="C46" s="145"/>
      <c r="D46" s="145"/>
      <c r="E46" s="145"/>
      <c r="F46" s="145"/>
      <c r="G46" s="90"/>
      <c r="H46" s="90"/>
    </row>
    <row r="47" spans="1:8" s="21" customFormat="1" ht="12">
      <c r="A47" s="90"/>
      <c r="B47" s="90"/>
      <c r="C47" s="145"/>
      <c r="D47" s="145"/>
      <c r="E47" s="145"/>
      <c r="F47" s="145"/>
      <c r="G47" s="90"/>
      <c r="H47" s="90"/>
    </row>
    <row r="48" spans="1:8" s="21" customFormat="1" ht="12">
      <c r="A48" s="90"/>
      <c r="B48" s="90"/>
      <c r="C48" s="145"/>
      <c r="D48" s="145"/>
      <c r="E48" s="145"/>
      <c r="F48" s="145"/>
      <c r="G48" s="90"/>
      <c r="H48" s="90"/>
    </row>
    <row r="49" spans="1:8" s="21" customFormat="1" ht="12">
      <c r="A49" s="90"/>
      <c r="B49" s="90"/>
      <c r="C49" s="145"/>
      <c r="D49" s="145"/>
      <c r="E49" s="145"/>
      <c r="F49" s="145"/>
      <c r="G49" s="90"/>
      <c r="H49" s="90"/>
    </row>
    <row r="50" spans="1:8" s="21" customFormat="1" ht="12">
      <c r="A50" s="90"/>
      <c r="B50" s="90"/>
      <c r="C50" s="145"/>
      <c r="D50" s="145"/>
      <c r="E50" s="145"/>
      <c r="F50" s="145"/>
      <c r="G50" s="90"/>
      <c r="H50" s="90"/>
    </row>
    <row r="51" spans="1:8" s="21" customFormat="1" ht="12">
      <c r="A51" s="90"/>
      <c r="B51" s="90"/>
      <c r="C51" s="145"/>
      <c r="D51" s="145"/>
      <c r="E51" s="145"/>
      <c r="F51" s="145"/>
      <c r="G51" s="90"/>
      <c r="H51" s="90"/>
    </row>
    <row r="52" spans="1:8" s="21" customFormat="1" ht="12">
      <c r="A52" s="90"/>
      <c r="B52" s="90"/>
      <c r="C52" s="145"/>
      <c r="D52" s="145"/>
      <c r="E52" s="145"/>
      <c r="F52" s="145"/>
      <c r="G52" s="90"/>
      <c r="H52" s="90"/>
    </row>
    <row r="53" spans="1:8" s="21" customFormat="1" ht="12">
      <c r="A53" s="110"/>
      <c r="B53" s="110"/>
      <c r="C53" s="149"/>
      <c r="D53" s="149"/>
      <c r="E53" s="149"/>
      <c r="F53" s="149"/>
      <c r="G53" s="110"/>
      <c r="H53" s="90"/>
    </row>
    <row r="54" spans="1:8" s="21" customFormat="1" ht="12">
      <c r="A54" s="90"/>
      <c r="B54" s="90"/>
      <c r="C54" s="145"/>
      <c r="D54" s="145"/>
      <c r="E54" s="145"/>
      <c r="F54" s="145"/>
      <c r="G54" s="90"/>
      <c r="H54" s="90"/>
    </row>
    <row r="77" spans="1:2">
      <c r="A77" s="104"/>
      <c r="B77" s="104"/>
    </row>
    <row r="146" spans="1:1">
      <c r="A146" s="89"/>
    </row>
    <row r="163" spans="1:1">
      <c r="A163" s="104"/>
    </row>
    <row r="164" spans="1:1">
      <c r="A164" s="104"/>
    </row>
    <row r="165" spans="1:1">
      <c r="A165" s="104"/>
    </row>
    <row r="166" spans="1:1">
      <c r="A166" s="104"/>
    </row>
    <row r="167" spans="1:1">
      <c r="A167" s="104"/>
    </row>
    <row r="168" spans="1:1">
      <c r="A168" s="104"/>
    </row>
    <row r="169" spans="1:1">
      <c r="A169" s="104"/>
    </row>
    <row r="170" spans="1:1">
      <c r="A170" s="104"/>
    </row>
    <row r="171" spans="1:1">
      <c r="A171" s="104"/>
    </row>
    <row r="172" spans="1:1">
      <c r="A172" s="104"/>
    </row>
    <row r="173" spans="1:1">
      <c r="A173" s="104"/>
    </row>
    <row r="174" spans="1:1">
      <c r="A174" s="104"/>
    </row>
    <row r="175" spans="1:1">
      <c r="A175" s="104"/>
    </row>
    <row r="176" spans="1:1">
      <c r="A176" s="104"/>
    </row>
    <row r="177" spans="1:1">
      <c r="A177" s="104"/>
    </row>
    <row r="178" spans="1:1">
      <c r="A178" s="104"/>
    </row>
    <row r="179" spans="1:1">
      <c r="A179" s="104"/>
    </row>
    <row r="180" spans="1:1">
      <c r="A180" s="104"/>
    </row>
    <row r="181" spans="1:1">
      <c r="A181" s="104"/>
    </row>
    <row r="182" spans="1:1">
      <c r="A182" s="104"/>
    </row>
    <row r="183" spans="1:1">
      <c r="A183" s="104"/>
    </row>
    <row r="184" spans="1:1">
      <c r="A184" s="104"/>
    </row>
    <row r="185" spans="1:1">
      <c r="A185" s="104"/>
    </row>
    <row r="186" spans="1:1">
      <c r="A186" s="104"/>
    </row>
    <row r="187" spans="1:1">
      <c r="A187" s="104"/>
    </row>
    <row r="188" spans="1:1">
      <c r="A188" s="104"/>
    </row>
    <row r="189" spans="1:1">
      <c r="A189" s="104"/>
    </row>
    <row r="190" spans="1:1">
      <c r="A190" s="104"/>
    </row>
    <row r="191" spans="1:1">
      <c r="A191" s="104"/>
    </row>
    <row r="192" spans="1:1">
      <c r="A192" s="104"/>
    </row>
    <row r="193" spans="1:1">
      <c r="A193" s="104"/>
    </row>
    <row r="194" spans="1:1">
      <c r="A194" s="104"/>
    </row>
    <row r="195" spans="1:1">
      <c r="A195" s="104"/>
    </row>
    <row r="196" spans="1:1">
      <c r="A196" s="104"/>
    </row>
    <row r="197" spans="1:1">
      <c r="A197" s="104"/>
    </row>
    <row r="198" spans="1:1">
      <c r="A198" s="104"/>
    </row>
    <row r="199" spans="1:1">
      <c r="A199" s="104"/>
    </row>
    <row r="200" spans="1:1">
      <c r="A200" s="104"/>
    </row>
    <row r="201" spans="1:1">
      <c r="A201" s="104"/>
    </row>
    <row r="202" spans="1:1">
      <c r="A202" s="104"/>
    </row>
    <row r="203" spans="1:1">
      <c r="A203" s="104"/>
    </row>
    <row r="204" spans="1:1">
      <c r="A204" s="104"/>
    </row>
    <row r="205" spans="1:1">
      <c r="A205" s="104"/>
    </row>
    <row r="206" spans="1:1">
      <c r="A206" s="104"/>
    </row>
    <row r="207" spans="1:1">
      <c r="A207" s="104"/>
    </row>
    <row r="208" spans="1:1">
      <c r="A208" s="104"/>
    </row>
    <row r="209" spans="1:1">
      <c r="A209" s="104"/>
    </row>
    <row r="210" spans="1:1">
      <c r="A210" s="104"/>
    </row>
    <row r="211" spans="1:1">
      <c r="A211" s="104"/>
    </row>
    <row r="212" spans="1:1">
      <c r="A212" s="104"/>
    </row>
    <row r="213" spans="1:1">
      <c r="A213" s="104"/>
    </row>
    <row r="214" spans="1:1">
      <c r="A214" s="104"/>
    </row>
    <row r="215" spans="1:1">
      <c r="A215" s="104"/>
    </row>
    <row r="216" spans="1:1">
      <c r="A216" s="104"/>
    </row>
    <row r="217" spans="1:1">
      <c r="A217" s="104"/>
    </row>
  </sheetData>
  <mergeCells count="1">
    <mergeCell ref="A9:G12"/>
  </mergeCells>
  <phoneticPr fontId="28" type="noConversion"/>
  <pageMargins left="0.75" right="0.5" top="0.5" bottom="0.5" header="0.25" footer="0.25"/>
  <pageSetup scale="96" fitToHeight="0" orientation="portrait" r:id="rId1"/>
  <headerFooter alignWithMargins="0"/>
</worksheet>
</file>

<file path=xl/worksheets/sheet30.xml><?xml version="1.0" encoding="utf-8"?>
<worksheet xmlns="http://schemas.openxmlformats.org/spreadsheetml/2006/main" xmlns:r="http://schemas.openxmlformats.org/officeDocument/2006/relationships">
  <sheetPr transitionEvaluation="1" transitionEntry="1" codeName="Sheet5">
    <pageSetUpPr fitToPage="1"/>
  </sheetPr>
  <dimension ref="A1:L996"/>
  <sheetViews>
    <sheetView view="pageBreakPreview" zoomScale="115" zoomScaleSheetLayoutView="115" workbookViewId="0"/>
  </sheetViews>
  <sheetFormatPr defaultColWidth="10.88671875" defaultRowHeight="12"/>
  <cols>
    <col min="1" max="1" width="5.109375" style="173" customWidth="1"/>
    <col min="2" max="2" width="28.88671875" style="173" customWidth="1"/>
    <col min="3" max="3" width="9.6640625" style="173" customWidth="1"/>
    <col min="4" max="4" width="13.88671875" style="173" customWidth="1"/>
    <col min="5" max="5" width="12.6640625" style="173" customWidth="1"/>
    <col min="6" max="6" width="13.88671875" style="173" customWidth="1"/>
    <col min="7" max="7" width="12" style="173" customWidth="1"/>
    <col min="8" max="8" width="10" style="173" customWidth="1"/>
    <col min="9" max="9" width="2.5546875" style="173" customWidth="1"/>
    <col min="10" max="10" width="79.6640625" style="277" customWidth="1"/>
    <col min="11" max="11" width="4.109375" style="277" hidden="1" customWidth="1"/>
    <col min="12" max="16384" width="10.88671875" style="173"/>
  </cols>
  <sheetData>
    <row r="1" spans="1:12">
      <c r="A1" s="167" t="s">
        <v>584</v>
      </c>
      <c r="B1" s="167"/>
      <c r="C1" s="243"/>
      <c r="E1" s="243"/>
      <c r="G1" s="167"/>
      <c r="H1" s="167"/>
      <c r="I1" s="108" t="s">
        <v>1171</v>
      </c>
      <c r="J1" s="272"/>
      <c r="K1" s="272"/>
    </row>
    <row r="2" spans="1:12">
      <c r="A2" s="167"/>
      <c r="B2" s="167"/>
      <c r="C2" s="243"/>
      <c r="E2" s="243"/>
      <c r="G2" s="167"/>
      <c r="H2" s="167"/>
      <c r="I2" s="167"/>
      <c r="J2" s="272"/>
      <c r="K2" s="272"/>
    </row>
    <row r="3" spans="1:12">
      <c r="A3" s="167" t="s">
        <v>2364</v>
      </c>
      <c r="B3" s="167"/>
      <c r="C3" s="243"/>
      <c r="E3" s="243"/>
      <c r="G3" s="167"/>
      <c r="H3" s="167"/>
      <c r="I3" s="106" t="s">
        <v>1023</v>
      </c>
      <c r="J3" s="272"/>
      <c r="K3" s="272"/>
      <c r="L3" s="167"/>
    </row>
    <row r="4" spans="1:12">
      <c r="A4" s="167" t="s">
        <v>2363</v>
      </c>
      <c r="B4" s="167"/>
      <c r="C4" s="167"/>
      <c r="E4" s="167"/>
      <c r="G4" s="167"/>
      <c r="H4" s="167"/>
      <c r="I4" s="167" t="s">
        <v>742</v>
      </c>
      <c r="J4" s="272"/>
      <c r="K4" s="272"/>
    </row>
    <row r="5" spans="1:12">
      <c r="A5" s="167" t="s">
        <v>1775</v>
      </c>
      <c r="B5" s="167"/>
      <c r="C5" s="167"/>
      <c r="E5" s="167"/>
      <c r="G5" s="167"/>
      <c r="H5" s="167"/>
      <c r="I5" s="603" t="s">
        <v>2605</v>
      </c>
      <c r="J5" s="272"/>
      <c r="K5" s="272"/>
    </row>
    <row r="6" spans="1:12">
      <c r="A6" s="167"/>
      <c r="B6" s="167"/>
      <c r="C6" s="167"/>
      <c r="D6" s="167"/>
      <c r="E6" s="167"/>
      <c r="F6" s="167"/>
      <c r="G6" s="167"/>
      <c r="H6" s="167"/>
      <c r="I6" s="167"/>
      <c r="J6" s="272"/>
      <c r="K6" s="272"/>
    </row>
    <row r="7" spans="1:12" ht="12.75" customHeight="1">
      <c r="A7" s="1766" t="s">
        <v>555</v>
      </c>
      <c r="B7" s="1767"/>
      <c r="C7" s="1767"/>
      <c r="D7" s="1767"/>
      <c r="E7" s="1767"/>
      <c r="F7" s="1767"/>
      <c r="G7" s="1767"/>
      <c r="H7" s="1767"/>
      <c r="I7" s="1767"/>
      <c r="J7" s="1767"/>
      <c r="K7" s="1767"/>
    </row>
    <row r="8" spans="1:12">
      <c r="A8" s="1767"/>
      <c r="B8" s="1767"/>
      <c r="C8" s="1767"/>
      <c r="D8" s="1767"/>
      <c r="E8" s="1767"/>
      <c r="F8" s="1767"/>
      <c r="G8" s="1767"/>
      <c r="H8" s="1767"/>
      <c r="I8" s="1767"/>
      <c r="J8" s="1767"/>
      <c r="K8" s="1767"/>
    </row>
    <row r="9" spans="1:12">
      <c r="A9" s="1767"/>
      <c r="B9" s="1767"/>
      <c r="C9" s="1767"/>
      <c r="D9" s="1767"/>
      <c r="E9" s="1767"/>
      <c r="F9" s="1767"/>
      <c r="G9" s="1767"/>
      <c r="H9" s="1767"/>
      <c r="I9" s="1767"/>
      <c r="J9" s="1767"/>
      <c r="K9" s="1767"/>
    </row>
    <row r="10" spans="1:12" ht="12.6" thickBot="1">
      <c r="A10" s="244"/>
      <c r="B10" s="244"/>
      <c r="C10" s="252"/>
      <c r="D10" s="252"/>
      <c r="E10" s="252"/>
      <c r="F10" s="252"/>
      <c r="G10" s="252"/>
      <c r="H10" s="244"/>
      <c r="I10" s="252"/>
      <c r="J10" s="273"/>
      <c r="K10" s="273"/>
    </row>
    <row r="11" spans="1:12" s="277" customFormat="1">
      <c r="A11" s="272"/>
      <c r="B11" s="633">
        <v>-1</v>
      </c>
      <c r="C11" s="633">
        <v>-2</v>
      </c>
      <c r="D11" s="633">
        <v>-3</v>
      </c>
      <c r="E11" s="633">
        <v>-4</v>
      </c>
      <c r="F11" s="633">
        <v>-5</v>
      </c>
      <c r="G11" s="633">
        <v>-6</v>
      </c>
      <c r="H11" s="633">
        <v>-7</v>
      </c>
      <c r="I11" s="633"/>
      <c r="J11" s="633">
        <v>-8</v>
      </c>
      <c r="K11" s="633"/>
      <c r="L11" s="633"/>
    </row>
    <row r="12" spans="1:12">
      <c r="A12" s="172" t="s">
        <v>52</v>
      </c>
      <c r="B12" s="167"/>
      <c r="C12" s="223" t="s">
        <v>1398</v>
      </c>
      <c r="D12" s="223" t="s">
        <v>900</v>
      </c>
      <c r="E12" s="172" t="s">
        <v>936</v>
      </c>
      <c r="F12" s="172" t="s">
        <v>935</v>
      </c>
      <c r="G12" s="172" t="s">
        <v>476</v>
      </c>
      <c r="H12" s="172" t="s">
        <v>1264</v>
      </c>
      <c r="I12" s="172"/>
      <c r="J12" s="274" t="s">
        <v>593</v>
      </c>
      <c r="K12" s="274" t="s">
        <v>593</v>
      </c>
    </row>
    <row r="13" spans="1:12" ht="31.95" customHeight="1">
      <c r="A13" s="783" t="s">
        <v>707</v>
      </c>
      <c r="B13" s="788" t="s">
        <v>942</v>
      </c>
      <c r="C13" s="899" t="s">
        <v>1791</v>
      </c>
      <c r="D13" s="784" t="s">
        <v>1754</v>
      </c>
      <c r="E13" s="783" t="s">
        <v>856</v>
      </c>
      <c r="F13" s="900" t="s">
        <v>543</v>
      </c>
      <c r="G13" s="783" t="s">
        <v>594</v>
      </c>
      <c r="H13" s="783" t="s">
        <v>594</v>
      </c>
      <c r="I13" s="783"/>
      <c r="J13" s="785" t="s">
        <v>595</v>
      </c>
      <c r="K13" s="1433"/>
    </row>
    <row r="14" spans="1:12">
      <c r="A14" s="242">
        <v>1</v>
      </c>
      <c r="B14" s="173" t="s">
        <v>1110</v>
      </c>
      <c r="C14" s="178">
        <v>98925</v>
      </c>
      <c r="D14" s="178">
        <v>131524.29</v>
      </c>
      <c r="E14" s="178">
        <v>8260</v>
      </c>
      <c r="F14" s="178">
        <v>139784.29</v>
      </c>
      <c r="G14" s="178">
        <v>40859.290000000008</v>
      </c>
      <c r="H14" s="245">
        <v>35.82</v>
      </c>
      <c r="I14" s="173" t="s">
        <v>1264</v>
      </c>
      <c r="J14" s="1503" t="s">
        <v>2673</v>
      </c>
    </row>
    <row r="15" spans="1:12">
      <c r="A15" s="242">
        <v>2</v>
      </c>
      <c r="B15" s="173" t="s">
        <v>1111</v>
      </c>
      <c r="C15" s="174">
        <v>8611</v>
      </c>
      <c r="D15" s="177">
        <v>5419.52</v>
      </c>
      <c r="E15" s="177">
        <v>203</v>
      </c>
      <c r="F15" s="174">
        <v>5622.52</v>
      </c>
      <c r="G15" s="112">
        <v>-2988.4799999999996</v>
      </c>
      <c r="H15" s="245">
        <v>-34.71</v>
      </c>
      <c r="I15" s="173" t="s">
        <v>1264</v>
      </c>
      <c r="J15" s="901" t="s">
        <v>2674</v>
      </c>
    </row>
    <row r="16" spans="1:12">
      <c r="A16" s="242">
        <v>3</v>
      </c>
      <c r="B16" s="173" t="s">
        <v>1112</v>
      </c>
      <c r="C16" s="174">
        <v>26565.15</v>
      </c>
      <c r="D16" s="177">
        <v>38966.600000000006</v>
      </c>
      <c r="E16" s="177">
        <v>2575</v>
      </c>
      <c r="F16" s="174">
        <v>41541.600000000006</v>
      </c>
      <c r="G16" s="112">
        <v>14976.450000000004</v>
      </c>
      <c r="H16" s="245">
        <v>49.5</v>
      </c>
      <c r="I16" s="173" t="s">
        <v>1264</v>
      </c>
      <c r="J16" s="1504" t="s">
        <v>2675</v>
      </c>
      <c r="K16" s="1434"/>
    </row>
    <row r="17" spans="1:11">
      <c r="A17" s="242">
        <v>4</v>
      </c>
      <c r="B17" s="173" t="s">
        <v>1095</v>
      </c>
      <c r="C17" s="174">
        <v>0</v>
      </c>
      <c r="D17" s="177">
        <v>707.99</v>
      </c>
      <c r="E17" s="177">
        <v>0</v>
      </c>
      <c r="F17" s="174">
        <v>707.99</v>
      </c>
      <c r="G17" s="112">
        <v>707.99</v>
      </c>
      <c r="H17" s="245">
        <v>0</v>
      </c>
      <c r="I17" s="173" t="s">
        <v>1264</v>
      </c>
      <c r="J17" s="1504" t="s">
        <v>2676</v>
      </c>
    </row>
    <row r="18" spans="1:11">
      <c r="A18" s="242">
        <v>5</v>
      </c>
      <c r="B18" s="173" t="s">
        <v>1096</v>
      </c>
      <c r="C18" s="174">
        <v>91054</v>
      </c>
      <c r="D18" s="177">
        <v>21251.34</v>
      </c>
      <c r="E18" s="177">
        <v>0</v>
      </c>
      <c r="F18" s="174">
        <v>21251.34</v>
      </c>
      <c r="G18" s="112">
        <v>-69802.66</v>
      </c>
      <c r="H18" s="245">
        <v>-75.239999999999995</v>
      </c>
      <c r="I18" s="173" t="s">
        <v>1264</v>
      </c>
      <c r="J18" s="1505" t="s">
        <v>2674</v>
      </c>
    </row>
    <row r="19" spans="1:11">
      <c r="A19" s="242">
        <v>6</v>
      </c>
      <c r="B19" s="173" t="s">
        <v>875</v>
      </c>
      <c r="C19" s="174">
        <v>121138</v>
      </c>
      <c r="D19" s="177">
        <v>106256.45</v>
      </c>
      <c r="E19" s="177">
        <v>7147</v>
      </c>
      <c r="F19" s="174">
        <v>113403.45</v>
      </c>
      <c r="G19" s="112">
        <v>-7734.5500000000029</v>
      </c>
      <c r="H19" s="245">
        <v>-6.38</v>
      </c>
      <c r="I19" s="173" t="s">
        <v>1264</v>
      </c>
      <c r="J19" s="1502" t="s">
        <v>2674</v>
      </c>
      <c r="K19" s="1434"/>
    </row>
    <row r="20" spans="1:11">
      <c r="A20" s="242">
        <v>7</v>
      </c>
      <c r="B20" s="173" t="s">
        <v>1353</v>
      </c>
      <c r="C20" s="174">
        <v>0</v>
      </c>
      <c r="D20" s="177">
        <v>0</v>
      </c>
      <c r="E20" s="177">
        <v>0</v>
      </c>
      <c r="F20" s="174">
        <v>0</v>
      </c>
      <c r="G20" s="112" t="s">
        <v>543</v>
      </c>
      <c r="H20" s="245">
        <v>0</v>
      </c>
      <c r="I20" s="173" t="s">
        <v>1264</v>
      </c>
      <c r="J20" s="1506"/>
    </row>
    <row r="21" spans="1:11">
      <c r="A21" s="242">
        <v>8</v>
      </c>
      <c r="B21" s="173" t="s">
        <v>1354</v>
      </c>
      <c r="C21" s="174">
        <v>25677</v>
      </c>
      <c r="D21" s="177">
        <v>17527.55</v>
      </c>
      <c r="E21" s="177">
        <v>-854</v>
      </c>
      <c r="F21" s="174">
        <v>16673.55</v>
      </c>
      <c r="G21" s="112">
        <v>-9003.4500000000007</v>
      </c>
      <c r="H21" s="245">
        <v>-33.75</v>
      </c>
      <c r="I21" s="173" t="s">
        <v>1264</v>
      </c>
      <c r="J21" s="901" t="s">
        <v>2674</v>
      </c>
    </row>
    <row r="22" spans="1:11">
      <c r="A22" s="242">
        <v>9</v>
      </c>
      <c r="B22" s="173" t="s">
        <v>1118</v>
      </c>
      <c r="C22" s="174">
        <v>23215.53</v>
      </c>
      <c r="D22" s="177">
        <v>9819.89</v>
      </c>
      <c r="E22" s="177">
        <v>0</v>
      </c>
      <c r="F22" s="174">
        <v>9819.89</v>
      </c>
      <c r="G22" s="112">
        <v>-13395.64</v>
      </c>
      <c r="H22" s="245">
        <v>-55.83</v>
      </c>
      <c r="I22" s="173" t="s">
        <v>1264</v>
      </c>
      <c r="J22" s="902" t="s">
        <v>2674</v>
      </c>
    </row>
    <row r="23" spans="1:11">
      <c r="A23" s="242">
        <v>10</v>
      </c>
      <c r="B23" s="173" t="s">
        <v>1119</v>
      </c>
      <c r="C23" s="174">
        <v>0</v>
      </c>
      <c r="D23" s="177">
        <v>0.29000000000000625</v>
      </c>
      <c r="E23" s="177">
        <v>0</v>
      </c>
      <c r="F23" s="174">
        <v>0.29000000000000625</v>
      </c>
      <c r="G23" s="112">
        <v>0.29000000000000625</v>
      </c>
      <c r="H23" s="245">
        <v>100</v>
      </c>
      <c r="I23" s="173" t="s">
        <v>1264</v>
      </c>
      <c r="J23" s="901" t="s">
        <v>2681</v>
      </c>
    </row>
    <row r="24" spans="1:11" ht="12.75" customHeight="1">
      <c r="A24" s="242">
        <v>11</v>
      </c>
      <c r="B24" s="173" t="s">
        <v>1120</v>
      </c>
      <c r="C24" s="174">
        <v>1757.3</v>
      </c>
      <c r="D24" s="177">
        <v>4596.1099999999997</v>
      </c>
      <c r="E24" s="177">
        <v>0</v>
      </c>
      <c r="F24" s="174">
        <v>4596.1099999999997</v>
      </c>
      <c r="G24" s="112">
        <v>2838.8099999999995</v>
      </c>
      <c r="H24" s="245">
        <v>151.65</v>
      </c>
      <c r="I24" s="173" t="s">
        <v>1264</v>
      </c>
      <c r="J24" s="1507" t="s">
        <v>2678</v>
      </c>
    </row>
    <row r="25" spans="1:11">
      <c r="A25" s="242">
        <v>12</v>
      </c>
      <c r="B25" s="173" t="s">
        <v>35</v>
      </c>
      <c r="C25" s="174">
        <v>680.12</v>
      </c>
      <c r="D25" s="177">
        <v>-92.37</v>
      </c>
      <c r="E25" s="177">
        <v>0</v>
      </c>
      <c r="F25" s="174">
        <v>-92.37</v>
      </c>
      <c r="G25" s="112">
        <v>-772.49</v>
      </c>
      <c r="H25" s="245">
        <v>-101.91</v>
      </c>
      <c r="I25" s="173" t="s">
        <v>1264</v>
      </c>
      <c r="J25" s="901" t="s">
        <v>2674</v>
      </c>
      <c r="K25" s="1435"/>
    </row>
    <row r="26" spans="1:11">
      <c r="A26" s="242">
        <v>13</v>
      </c>
      <c r="B26" s="173" t="s">
        <v>36</v>
      </c>
      <c r="C26" s="174">
        <v>0</v>
      </c>
      <c r="D26" s="177">
        <v>0</v>
      </c>
      <c r="E26" s="177">
        <v>0</v>
      </c>
      <c r="F26" s="174">
        <v>0</v>
      </c>
      <c r="G26" s="112" t="s">
        <v>543</v>
      </c>
      <c r="H26" s="245">
        <v>0</v>
      </c>
      <c r="I26" s="173" t="s">
        <v>1264</v>
      </c>
      <c r="J26" s="1506"/>
      <c r="K26" s="1435"/>
    </row>
    <row r="27" spans="1:11">
      <c r="A27" s="242">
        <v>14</v>
      </c>
      <c r="B27" s="286" t="s">
        <v>1389</v>
      </c>
      <c r="C27" s="174">
        <v>6540</v>
      </c>
      <c r="D27" s="177">
        <v>0</v>
      </c>
      <c r="E27" s="177">
        <v>0</v>
      </c>
      <c r="F27" s="174">
        <v>0</v>
      </c>
      <c r="G27" s="112">
        <v>-6540</v>
      </c>
      <c r="H27" s="245">
        <v>-100</v>
      </c>
      <c r="I27" s="173" t="s">
        <v>1264</v>
      </c>
      <c r="J27" s="1506" t="s">
        <v>2674</v>
      </c>
      <c r="K27" s="1434"/>
    </row>
    <row r="28" spans="1:11">
      <c r="A28" s="242">
        <v>15</v>
      </c>
      <c r="B28" s="286" t="s">
        <v>1390</v>
      </c>
      <c r="C28" s="174">
        <v>7977.9500000000007</v>
      </c>
      <c r="D28" s="177">
        <v>9928.0399999999991</v>
      </c>
      <c r="E28" s="177">
        <v>0</v>
      </c>
      <c r="F28" s="174">
        <v>9928.0399999999991</v>
      </c>
      <c r="G28" s="112">
        <v>1950.0899999999983</v>
      </c>
      <c r="H28" s="245">
        <v>16.18</v>
      </c>
      <c r="I28" s="173" t="s">
        <v>1264</v>
      </c>
      <c r="J28" s="902" t="s">
        <v>2682</v>
      </c>
    </row>
    <row r="29" spans="1:11">
      <c r="A29" s="242">
        <v>16</v>
      </c>
      <c r="B29" s="173" t="s">
        <v>779</v>
      </c>
      <c r="C29" s="174">
        <v>0</v>
      </c>
      <c r="D29" s="177">
        <v>147.66</v>
      </c>
      <c r="E29" s="177">
        <v>0</v>
      </c>
      <c r="F29" s="174">
        <v>147.66</v>
      </c>
      <c r="G29" s="112">
        <v>147.66</v>
      </c>
      <c r="H29" s="245">
        <v>0</v>
      </c>
      <c r="I29" s="173" t="s">
        <v>1264</v>
      </c>
      <c r="J29" s="1506" t="s">
        <v>2677</v>
      </c>
    </row>
    <row r="30" spans="1:11">
      <c r="A30" s="242">
        <v>17</v>
      </c>
      <c r="B30" s="173" t="s">
        <v>780</v>
      </c>
      <c r="C30" s="174">
        <v>1</v>
      </c>
      <c r="D30" s="177">
        <v>22.15</v>
      </c>
      <c r="E30" s="177">
        <v>0</v>
      </c>
      <c r="F30" s="174">
        <v>22.15</v>
      </c>
      <c r="G30" s="112">
        <v>21.15</v>
      </c>
      <c r="H30" s="245">
        <v>2115</v>
      </c>
      <c r="I30" s="173" t="s">
        <v>1264</v>
      </c>
      <c r="J30" s="1506" t="s">
        <v>2677</v>
      </c>
    </row>
    <row r="31" spans="1:11">
      <c r="A31" s="242">
        <v>18</v>
      </c>
      <c r="B31" s="173" t="s">
        <v>781</v>
      </c>
      <c r="C31" s="174">
        <v>11505</v>
      </c>
      <c r="D31" s="177">
        <v>7330.76</v>
      </c>
      <c r="E31" s="177">
        <v>220</v>
      </c>
      <c r="F31" s="174">
        <v>7550.76</v>
      </c>
      <c r="G31" s="112">
        <v>-3954.24</v>
      </c>
      <c r="H31" s="245">
        <v>-31.09</v>
      </c>
      <c r="I31" s="173" t="s">
        <v>1264</v>
      </c>
      <c r="J31" s="1508" t="s">
        <v>2674</v>
      </c>
      <c r="K31" s="1435"/>
    </row>
    <row r="32" spans="1:11">
      <c r="A32" s="242">
        <v>19</v>
      </c>
      <c r="B32" s="173" t="s">
        <v>782</v>
      </c>
      <c r="C32" s="174">
        <v>0</v>
      </c>
      <c r="D32" s="177">
        <v>0</v>
      </c>
      <c r="E32" s="177">
        <v>0</v>
      </c>
      <c r="F32" s="174">
        <v>0</v>
      </c>
      <c r="G32" s="112" t="s">
        <v>543</v>
      </c>
      <c r="H32" s="245">
        <v>0</v>
      </c>
      <c r="I32" s="173" t="s">
        <v>1264</v>
      </c>
      <c r="J32" s="1506"/>
      <c r="K32" s="1779"/>
    </row>
    <row r="33" spans="1:11" ht="12.75" customHeight="1">
      <c r="A33" s="242">
        <v>20</v>
      </c>
      <c r="B33" s="173" t="s">
        <v>783</v>
      </c>
      <c r="C33" s="174">
        <v>0</v>
      </c>
      <c r="D33" s="177">
        <v>13953.4</v>
      </c>
      <c r="E33" s="177">
        <v>0</v>
      </c>
      <c r="F33" s="174">
        <v>13953.4</v>
      </c>
      <c r="G33" s="112">
        <v>13953.4</v>
      </c>
      <c r="H33" s="245">
        <v>0</v>
      </c>
      <c r="I33" s="173" t="s">
        <v>1264</v>
      </c>
      <c r="J33" s="1509" t="s">
        <v>2679</v>
      </c>
      <c r="K33" s="1779"/>
    </row>
    <row r="34" spans="1:11">
      <c r="A34" s="242">
        <v>21</v>
      </c>
      <c r="B34" s="173" t="s">
        <v>784</v>
      </c>
      <c r="C34" s="174">
        <v>0</v>
      </c>
      <c r="D34" s="177">
        <v>0</v>
      </c>
      <c r="E34" s="177">
        <v>0</v>
      </c>
      <c r="F34" s="174">
        <v>0</v>
      </c>
      <c r="G34" s="112" t="s">
        <v>543</v>
      </c>
      <c r="H34" s="245">
        <v>0</v>
      </c>
      <c r="I34" s="173" t="s">
        <v>1264</v>
      </c>
      <c r="J34" s="1506"/>
      <c r="K34" s="1435"/>
    </row>
    <row r="35" spans="1:11">
      <c r="A35" s="242">
        <v>22</v>
      </c>
      <c r="B35" s="173" t="s">
        <v>772</v>
      </c>
      <c r="C35" s="174">
        <v>14427</v>
      </c>
      <c r="D35" s="177">
        <v>3046.61</v>
      </c>
      <c r="E35" s="177">
        <v>0</v>
      </c>
      <c r="F35" s="174">
        <v>3046.61</v>
      </c>
      <c r="G35" s="112">
        <v>-11380.39</v>
      </c>
      <c r="H35" s="245">
        <v>-78.88</v>
      </c>
      <c r="I35" s="173" t="s">
        <v>1264</v>
      </c>
      <c r="J35" s="1508" t="s">
        <v>2674</v>
      </c>
      <c r="K35" s="1435"/>
    </row>
    <row r="36" spans="1:11">
      <c r="A36" s="242">
        <v>23</v>
      </c>
      <c r="B36" s="173" t="s">
        <v>895</v>
      </c>
      <c r="C36" s="174">
        <v>0</v>
      </c>
      <c r="D36" s="177">
        <v>0</v>
      </c>
      <c r="E36" s="177">
        <v>0</v>
      </c>
      <c r="F36" s="174">
        <v>0</v>
      </c>
      <c r="G36" s="112" t="s">
        <v>543</v>
      </c>
      <c r="H36" s="245" t="s">
        <v>543</v>
      </c>
      <c r="I36" s="173" t="s">
        <v>1264</v>
      </c>
      <c r="J36" s="1508"/>
    </row>
    <row r="37" spans="1:11">
      <c r="A37" s="242">
        <v>24</v>
      </c>
      <c r="B37" s="173" t="s">
        <v>896</v>
      </c>
      <c r="C37" s="174">
        <v>29006</v>
      </c>
      <c r="D37" s="177">
        <v>0</v>
      </c>
      <c r="E37" s="177">
        <v>8443</v>
      </c>
      <c r="F37" s="174">
        <v>8443</v>
      </c>
      <c r="G37" s="112">
        <v>-20563</v>
      </c>
      <c r="H37" s="245">
        <v>-46.6</v>
      </c>
      <c r="I37" s="173" t="s">
        <v>1264</v>
      </c>
      <c r="J37" s="1510" t="s">
        <v>2674</v>
      </c>
      <c r="K37" s="1434"/>
    </row>
    <row r="38" spans="1:11">
      <c r="A38" s="242">
        <v>25</v>
      </c>
      <c r="B38" s="173" t="s">
        <v>897</v>
      </c>
      <c r="C38" s="174">
        <v>14.71</v>
      </c>
      <c r="D38" s="177">
        <v>120.90999999999998</v>
      </c>
      <c r="E38" s="177">
        <v>0</v>
      </c>
      <c r="F38" s="174">
        <v>120.90999999999998</v>
      </c>
      <c r="G38" s="112">
        <v>106.19999999999999</v>
      </c>
      <c r="H38" s="245">
        <v>241.36</v>
      </c>
      <c r="I38" s="173" t="s">
        <v>1264</v>
      </c>
      <c r="J38" s="1511" t="s">
        <v>2677</v>
      </c>
    </row>
    <row r="39" spans="1:11">
      <c r="A39" s="242">
        <v>26</v>
      </c>
      <c r="B39" s="173" t="s">
        <v>898</v>
      </c>
      <c r="C39" s="174">
        <v>5657</v>
      </c>
      <c r="D39" s="177">
        <v>7373.8200000000006</v>
      </c>
      <c r="E39" s="177">
        <v>0</v>
      </c>
      <c r="F39" s="174">
        <v>7373.8200000000006</v>
      </c>
      <c r="G39" s="112">
        <v>1716.8200000000006</v>
      </c>
      <c r="H39" s="245">
        <v>27.54</v>
      </c>
      <c r="I39" s="173" t="s">
        <v>1264</v>
      </c>
      <c r="J39" s="1505" t="s">
        <v>2680</v>
      </c>
      <c r="K39" s="1434"/>
    </row>
    <row r="40" spans="1:11">
      <c r="A40" s="242">
        <v>27</v>
      </c>
      <c r="B40" s="173" t="s">
        <v>899</v>
      </c>
      <c r="C40" s="867">
        <v>71629.45</v>
      </c>
      <c r="D40" s="177">
        <v>33821.019999999997</v>
      </c>
      <c r="E40" s="177">
        <v>0</v>
      </c>
      <c r="F40" s="867">
        <v>33821.019999999997</v>
      </c>
      <c r="G40" s="855">
        <v>-37808.43</v>
      </c>
      <c r="H40" s="245">
        <v>-48.55</v>
      </c>
      <c r="I40" s="173" t="s">
        <v>1264</v>
      </c>
      <c r="J40" s="901" t="s">
        <v>2683</v>
      </c>
      <c r="K40" s="1434"/>
    </row>
    <row r="41" spans="1:11">
      <c r="A41" s="242">
        <v>28</v>
      </c>
      <c r="C41" s="189"/>
      <c r="D41" s="903"/>
      <c r="E41" s="903"/>
      <c r="F41" s="188"/>
      <c r="G41" s="188"/>
      <c r="I41" s="263"/>
      <c r="J41" s="278"/>
      <c r="K41" s="278"/>
    </row>
    <row r="42" spans="1:11" ht="12.6" thickBot="1">
      <c r="A42" s="242">
        <v>29</v>
      </c>
      <c r="B42" s="173" t="s">
        <v>73</v>
      </c>
      <c r="C42" s="234">
        <v>544381.21000000008</v>
      </c>
      <c r="D42" s="234">
        <v>411722.02999999997</v>
      </c>
      <c r="E42" s="234">
        <v>25994</v>
      </c>
      <c r="F42" s="234">
        <v>437716.02999999997</v>
      </c>
      <c r="G42" s="234">
        <v>-106665.18</v>
      </c>
      <c r="H42" s="238">
        <v>-19.59</v>
      </c>
      <c r="I42" s="263" t="s">
        <v>1264</v>
      </c>
    </row>
    <row r="43" spans="1:11" ht="12.6" thickTop="1">
      <c r="A43" s="242">
        <v>30</v>
      </c>
      <c r="B43" s="167" t="s">
        <v>2606</v>
      </c>
      <c r="C43" s="1236"/>
      <c r="D43" s="1236"/>
      <c r="E43" s="1236"/>
      <c r="F43" s="1236"/>
      <c r="G43" s="1236"/>
      <c r="H43" s="1436"/>
      <c r="I43" s="263"/>
      <c r="J43" s="1437"/>
    </row>
    <row r="44" spans="1:11">
      <c r="A44" s="242">
        <v>31</v>
      </c>
      <c r="B44" s="1428" t="s">
        <v>2607</v>
      </c>
      <c r="C44" s="1429">
        <v>-29006</v>
      </c>
      <c r="D44" s="1429">
        <v>0</v>
      </c>
      <c r="E44" s="1429">
        <v>-8443</v>
      </c>
      <c r="F44" s="1429">
        <v>-8443</v>
      </c>
      <c r="G44" s="1430" t="s">
        <v>1057</v>
      </c>
      <c r="H44" s="1431" t="s">
        <v>1057</v>
      </c>
      <c r="I44" s="1208"/>
      <c r="J44" s="1428" t="s">
        <v>2608</v>
      </c>
    </row>
    <row r="45" spans="1:11">
      <c r="A45" s="242">
        <v>32</v>
      </c>
      <c r="B45" s="167"/>
      <c r="C45" s="1236"/>
      <c r="D45" s="1236"/>
      <c r="E45" s="1236"/>
      <c r="F45" s="1236"/>
      <c r="G45" s="1236"/>
      <c r="H45" s="1436"/>
      <c r="I45" s="263"/>
      <c r="J45" s="1438"/>
    </row>
    <row r="46" spans="1:11" ht="12.6" thickBot="1">
      <c r="A46" s="242">
        <v>33</v>
      </c>
      <c r="B46" s="167" t="s">
        <v>739</v>
      </c>
      <c r="C46" s="492">
        <v>515375.21000000008</v>
      </c>
      <c r="D46" s="492">
        <v>411722.02999999997</v>
      </c>
      <c r="E46" s="492">
        <v>17551</v>
      </c>
      <c r="F46" s="492">
        <v>429273.02999999997</v>
      </c>
      <c r="G46" s="492">
        <v>-106665.18</v>
      </c>
      <c r="H46" s="1432">
        <v>-20.7</v>
      </c>
      <c r="I46" s="1208" t="s">
        <v>1264</v>
      </c>
      <c r="J46" s="1438"/>
    </row>
    <row r="47" spans="1:11" ht="12.6" thickTop="1">
      <c r="A47" s="242">
        <v>34</v>
      </c>
      <c r="C47" s="188"/>
      <c r="D47" s="188"/>
      <c r="E47" s="188"/>
      <c r="F47" s="188"/>
      <c r="G47" s="188"/>
      <c r="I47" s="263"/>
    </row>
    <row r="48" spans="1:11" ht="14.4" thickBot="1">
      <c r="A48" s="242">
        <v>35</v>
      </c>
      <c r="B48" s="173" t="s">
        <v>982</v>
      </c>
      <c r="C48" s="1268">
        <v>1745</v>
      </c>
      <c r="D48" s="469"/>
      <c r="E48" s="279"/>
      <c r="F48" s="1267">
        <v>1695.5</v>
      </c>
      <c r="G48" s="904">
        <v>-49.5</v>
      </c>
      <c r="H48" s="238">
        <v>-2.84</v>
      </c>
      <c r="I48" s="263" t="s">
        <v>1264</v>
      </c>
    </row>
    <row r="49" spans="1:11" ht="12.6" thickTop="1">
      <c r="A49" s="242">
        <v>36</v>
      </c>
      <c r="C49" s="768"/>
      <c r="D49" s="467"/>
      <c r="E49" s="280"/>
      <c r="F49" s="280"/>
      <c r="G49" s="188"/>
      <c r="I49" s="263"/>
    </row>
    <row r="50" spans="1:11" ht="14.4" thickBot="1">
      <c r="A50" s="242">
        <v>37</v>
      </c>
      <c r="B50" s="173" t="s">
        <v>582</v>
      </c>
      <c r="C50" s="1266">
        <v>215.303</v>
      </c>
      <c r="D50" s="468"/>
      <c r="E50" s="279"/>
      <c r="F50" s="1266">
        <v>237.017</v>
      </c>
      <c r="G50" s="238">
        <v>21.713999999999999</v>
      </c>
      <c r="H50" s="238">
        <v>10.085321616512543</v>
      </c>
      <c r="I50" s="263" t="s">
        <v>1264</v>
      </c>
    </row>
    <row r="51" spans="1:11" ht="12.6" thickTop="1">
      <c r="A51" s="242">
        <v>38</v>
      </c>
      <c r="I51" s="263"/>
    </row>
    <row r="52" spans="1:11">
      <c r="A52" s="242">
        <v>39</v>
      </c>
      <c r="B52" s="287" t="s">
        <v>583</v>
      </c>
      <c r="C52" s="282"/>
      <c r="G52" s="283">
        <v>0.97160000000000002</v>
      </c>
      <c r="I52" s="263"/>
    </row>
    <row r="53" spans="1:11">
      <c r="A53" s="242">
        <v>40</v>
      </c>
      <c r="G53" s="786">
        <v>1.1009</v>
      </c>
    </row>
    <row r="54" spans="1:11">
      <c r="A54" s="242">
        <v>41</v>
      </c>
      <c r="G54" s="284"/>
    </row>
    <row r="55" spans="1:11" ht="12.6" thickBot="1">
      <c r="A55" s="242">
        <v>42</v>
      </c>
      <c r="G55" s="905">
        <v>1.0696000000000001</v>
      </c>
    </row>
    <row r="56" spans="1:11" ht="12.6" thickTop="1">
      <c r="A56" s="220"/>
      <c r="B56" s="242"/>
      <c r="C56" s="242"/>
      <c r="D56" s="242"/>
      <c r="E56" s="242"/>
      <c r="F56" s="242"/>
      <c r="G56" s="242"/>
      <c r="H56" s="242"/>
      <c r="I56" s="242"/>
      <c r="J56" s="288"/>
    </row>
    <row r="58" spans="1:11" s="198" customFormat="1">
      <c r="J58" s="278"/>
      <c r="K58" s="278"/>
    </row>
    <row r="59" spans="1:11" s="198" customFormat="1">
      <c r="J59" s="278"/>
      <c r="K59" s="278"/>
    </row>
    <row r="60" spans="1:11" s="198" customFormat="1">
      <c r="C60" s="906"/>
      <c r="J60" s="278"/>
      <c r="K60" s="278"/>
    </row>
    <row r="61" spans="1:11" s="198" customFormat="1">
      <c r="J61" s="278"/>
      <c r="K61" s="278"/>
    </row>
    <row r="62" spans="1:11" s="198" customFormat="1">
      <c r="J62" s="278"/>
      <c r="K62" s="278"/>
    </row>
    <row r="63" spans="1:11" s="198" customFormat="1">
      <c r="J63" s="278"/>
      <c r="K63" s="278"/>
    </row>
    <row r="64" spans="1:11" s="198" customFormat="1">
      <c r="J64" s="278"/>
      <c r="K64" s="278"/>
    </row>
    <row r="65" spans="2:11" s="198" customFormat="1">
      <c r="J65" s="278"/>
      <c r="K65" s="278"/>
    </row>
    <row r="66" spans="2:11" s="198" customFormat="1">
      <c r="J66" s="278"/>
      <c r="K66" s="278"/>
    </row>
    <row r="67" spans="2:11" s="198" customFormat="1">
      <c r="J67" s="278"/>
      <c r="K67" s="278"/>
    </row>
    <row r="68" spans="2:11" s="198" customFormat="1">
      <c r="J68" s="278"/>
      <c r="K68" s="278"/>
    </row>
    <row r="69" spans="2:11" s="198" customFormat="1">
      <c r="J69" s="278"/>
      <c r="K69" s="278"/>
    </row>
    <row r="70" spans="2:11" s="198" customFormat="1">
      <c r="J70" s="278"/>
      <c r="K70" s="278"/>
    </row>
    <row r="71" spans="2:11" s="198" customFormat="1">
      <c r="J71" s="278"/>
      <c r="K71" s="278"/>
    </row>
    <row r="72" spans="2:11" s="198" customFormat="1">
      <c r="J72" s="278"/>
      <c r="K72" s="278"/>
    </row>
    <row r="73" spans="2:11" s="198" customFormat="1">
      <c r="J73" s="278"/>
      <c r="K73" s="278"/>
    </row>
    <row r="74" spans="2:11" s="198" customFormat="1">
      <c r="J74" s="278"/>
      <c r="K74" s="278"/>
    </row>
    <row r="75" spans="2:11" s="198" customFormat="1">
      <c r="J75" s="278"/>
      <c r="K75" s="278"/>
    </row>
    <row r="76" spans="2:11" s="198" customFormat="1">
      <c r="J76" s="278"/>
      <c r="K76" s="278"/>
    </row>
    <row r="77" spans="2:11" s="198" customFormat="1">
      <c r="J77" s="278"/>
      <c r="K77" s="278"/>
    </row>
    <row r="78" spans="2:11" s="198" customFormat="1">
      <c r="J78" s="278"/>
      <c r="K78" s="278"/>
    </row>
    <row r="79" spans="2:11" s="198" customFormat="1">
      <c r="J79" s="278"/>
      <c r="K79" s="278"/>
    </row>
    <row r="80" spans="2:11" s="198" customFormat="1">
      <c r="B80" s="501"/>
      <c r="F80" s="501"/>
      <c r="J80" s="278"/>
      <c r="K80" s="278"/>
    </row>
    <row r="81" spans="2:11" s="198" customFormat="1">
      <c r="J81" s="278"/>
      <c r="K81" s="278"/>
    </row>
    <row r="82" spans="2:11" s="198" customFormat="1">
      <c r="J82" s="278"/>
      <c r="K82" s="278"/>
    </row>
    <row r="83" spans="2:11" s="198" customFormat="1">
      <c r="B83" s="501"/>
      <c r="F83" s="501"/>
      <c r="J83" s="278"/>
      <c r="K83" s="278"/>
    </row>
    <row r="84" spans="2:11" s="198" customFormat="1">
      <c r="J84" s="278"/>
      <c r="K84" s="278"/>
    </row>
    <row r="85" spans="2:11" s="198" customFormat="1">
      <c r="J85" s="278"/>
      <c r="K85" s="278"/>
    </row>
    <row r="86" spans="2:11" s="198" customFormat="1">
      <c r="J86" s="278"/>
      <c r="K86" s="278"/>
    </row>
    <row r="87" spans="2:11" s="198" customFormat="1">
      <c r="J87" s="278"/>
      <c r="K87" s="278"/>
    </row>
    <row r="88" spans="2:11" s="198" customFormat="1">
      <c r="J88" s="278"/>
      <c r="K88" s="278"/>
    </row>
    <row r="89" spans="2:11" s="198" customFormat="1">
      <c r="J89" s="278"/>
      <c r="K89" s="278"/>
    </row>
    <row r="90" spans="2:11" s="198" customFormat="1">
      <c r="J90" s="278"/>
      <c r="K90" s="278"/>
    </row>
    <row r="91" spans="2:11" s="198" customFormat="1">
      <c r="J91" s="278"/>
      <c r="K91" s="278"/>
    </row>
    <row r="92" spans="2:11" s="198" customFormat="1">
      <c r="J92" s="278"/>
      <c r="K92" s="278"/>
    </row>
    <row r="93" spans="2:11" s="198" customFormat="1">
      <c r="J93" s="278"/>
      <c r="K93" s="278"/>
    </row>
    <row r="94" spans="2:11" s="198" customFormat="1">
      <c r="J94" s="278"/>
      <c r="K94" s="278"/>
    </row>
    <row r="95" spans="2:11" s="198" customFormat="1">
      <c r="J95" s="278"/>
      <c r="K95" s="278"/>
    </row>
    <row r="96" spans="2:11" s="198" customFormat="1">
      <c r="J96" s="278"/>
      <c r="K96" s="278"/>
    </row>
    <row r="97" spans="10:11" s="198" customFormat="1">
      <c r="J97" s="278"/>
      <c r="K97" s="278"/>
    </row>
    <row r="98" spans="10:11" s="198" customFormat="1">
      <c r="J98" s="278"/>
      <c r="K98" s="278"/>
    </row>
    <row r="99" spans="10:11" s="198" customFormat="1">
      <c r="J99" s="278"/>
      <c r="K99" s="278"/>
    </row>
    <row r="100" spans="10:11" s="198" customFormat="1">
      <c r="J100" s="278"/>
      <c r="K100" s="278"/>
    </row>
    <row r="101" spans="10:11" s="198" customFormat="1">
      <c r="J101" s="278"/>
      <c r="K101" s="278"/>
    </row>
    <row r="102" spans="10:11" s="198" customFormat="1">
      <c r="J102" s="278"/>
      <c r="K102" s="278"/>
    </row>
    <row r="103" spans="10:11" s="198" customFormat="1">
      <c r="J103" s="278"/>
      <c r="K103" s="278"/>
    </row>
    <row r="104" spans="10:11" s="198" customFormat="1">
      <c r="J104" s="278"/>
      <c r="K104" s="278"/>
    </row>
    <row r="105" spans="10:11" s="198" customFormat="1">
      <c r="J105" s="278"/>
      <c r="K105" s="278"/>
    </row>
    <row r="106" spans="10:11" s="198" customFormat="1">
      <c r="J106" s="278"/>
      <c r="K106" s="278"/>
    </row>
    <row r="107" spans="10:11" s="198" customFormat="1">
      <c r="J107" s="278"/>
      <c r="K107" s="278"/>
    </row>
    <row r="108" spans="10:11" s="198" customFormat="1">
      <c r="J108" s="278"/>
      <c r="K108" s="278"/>
    </row>
    <row r="109" spans="10:11" s="198" customFormat="1">
      <c r="J109" s="278"/>
      <c r="K109" s="278"/>
    </row>
    <row r="110" spans="10:11" s="198" customFormat="1">
      <c r="J110" s="278"/>
      <c r="K110" s="278"/>
    </row>
    <row r="111" spans="10:11" s="198" customFormat="1">
      <c r="J111" s="278"/>
      <c r="K111" s="278"/>
    </row>
    <row r="112" spans="10:11" s="198" customFormat="1">
      <c r="J112" s="278"/>
      <c r="K112" s="278"/>
    </row>
    <row r="113" spans="10:11" s="198" customFormat="1">
      <c r="J113" s="278"/>
      <c r="K113" s="278"/>
    </row>
    <row r="114" spans="10:11" s="198" customFormat="1">
      <c r="J114" s="278"/>
      <c r="K114" s="278"/>
    </row>
    <row r="115" spans="10:11" s="198" customFormat="1">
      <c r="J115" s="278"/>
      <c r="K115" s="278"/>
    </row>
    <row r="116" spans="10:11" s="198" customFormat="1">
      <c r="J116" s="278"/>
      <c r="K116" s="278"/>
    </row>
    <row r="117" spans="10:11" s="198" customFormat="1">
      <c r="J117" s="278"/>
      <c r="K117" s="278"/>
    </row>
    <row r="118" spans="10:11" s="198" customFormat="1">
      <c r="J118" s="278"/>
      <c r="K118" s="278"/>
    </row>
    <row r="119" spans="10:11" s="198" customFormat="1">
      <c r="J119" s="278"/>
      <c r="K119" s="278"/>
    </row>
    <row r="120" spans="10:11" s="198" customFormat="1">
      <c r="J120" s="278"/>
      <c r="K120" s="278"/>
    </row>
    <row r="121" spans="10:11" s="198" customFormat="1">
      <c r="J121" s="278"/>
      <c r="K121" s="278"/>
    </row>
    <row r="122" spans="10:11" s="198" customFormat="1">
      <c r="J122" s="278"/>
      <c r="K122" s="278"/>
    </row>
    <row r="123" spans="10:11" s="198" customFormat="1">
      <c r="J123" s="278"/>
      <c r="K123" s="278"/>
    </row>
    <row r="124" spans="10:11" s="198" customFormat="1">
      <c r="J124" s="278"/>
      <c r="K124" s="278"/>
    </row>
    <row r="125" spans="10:11" s="198" customFormat="1">
      <c r="J125" s="278"/>
      <c r="K125" s="278"/>
    </row>
    <row r="126" spans="10:11" s="198" customFormat="1">
      <c r="J126" s="278"/>
      <c r="K126" s="278"/>
    </row>
    <row r="127" spans="10:11" s="198" customFormat="1">
      <c r="J127" s="278"/>
      <c r="K127" s="278"/>
    </row>
    <row r="128" spans="10:11" s="198" customFormat="1">
      <c r="J128" s="278"/>
      <c r="K128" s="278"/>
    </row>
    <row r="129" spans="10:11" s="198" customFormat="1">
      <c r="J129" s="278"/>
      <c r="K129" s="278"/>
    </row>
    <row r="130" spans="10:11" s="198" customFormat="1">
      <c r="J130" s="278"/>
      <c r="K130" s="278"/>
    </row>
    <row r="131" spans="10:11" s="198" customFormat="1">
      <c r="J131" s="278"/>
      <c r="K131" s="278"/>
    </row>
    <row r="132" spans="10:11" s="198" customFormat="1">
      <c r="J132" s="278"/>
      <c r="K132" s="278"/>
    </row>
    <row r="133" spans="10:11" s="198" customFormat="1">
      <c r="J133" s="278"/>
      <c r="K133" s="278"/>
    </row>
    <row r="134" spans="10:11" s="198" customFormat="1">
      <c r="J134" s="278"/>
      <c r="K134" s="278"/>
    </row>
    <row r="135" spans="10:11" s="198" customFormat="1">
      <c r="J135" s="278"/>
      <c r="K135" s="278"/>
    </row>
    <row r="136" spans="10:11" s="198" customFormat="1">
      <c r="J136" s="278"/>
      <c r="K136" s="278"/>
    </row>
    <row r="137" spans="10:11" s="198" customFormat="1">
      <c r="J137" s="278"/>
      <c r="K137" s="278"/>
    </row>
    <row r="138" spans="10:11" s="198" customFormat="1">
      <c r="J138" s="278"/>
      <c r="K138" s="278"/>
    </row>
    <row r="139" spans="10:11" s="198" customFormat="1">
      <c r="J139" s="278"/>
      <c r="K139" s="278"/>
    </row>
    <row r="140" spans="10:11" s="198" customFormat="1">
      <c r="J140" s="278"/>
      <c r="K140" s="278"/>
    </row>
    <row r="141" spans="10:11" s="198" customFormat="1">
      <c r="J141" s="278"/>
      <c r="K141" s="278"/>
    </row>
    <row r="142" spans="10:11" s="198" customFormat="1">
      <c r="J142" s="278"/>
      <c r="K142" s="278"/>
    </row>
    <row r="143" spans="10:11" s="198" customFormat="1">
      <c r="J143" s="278"/>
      <c r="K143" s="278"/>
    </row>
    <row r="144" spans="10:11" s="198" customFormat="1">
      <c r="J144" s="278"/>
      <c r="K144" s="278"/>
    </row>
    <row r="145" spans="10:11" s="198" customFormat="1">
      <c r="J145" s="278"/>
      <c r="K145" s="278"/>
    </row>
    <row r="146" spans="10:11" s="198" customFormat="1">
      <c r="J146" s="278"/>
      <c r="K146" s="278"/>
    </row>
    <row r="147" spans="10:11" s="198" customFormat="1">
      <c r="J147" s="278"/>
      <c r="K147" s="278"/>
    </row>
    <row r="148" spans="10:11" s="198" customFormat="1">
      <c r="J148" s="278"/>
      <c r="K148" s="278"/>
    </row>
    <row r="149" spans="10:11" s="198" customFormat="1">
      <c r="J149" s="278"/>
      <c r="K149" s="278"/>
    </row>
    <row r="150" spans="10:11" s="198" customFormat="1">
      <c r="J150" s="278"/>
      <c r="K150" s="278"/>
    </row>
    <row r="151" spans="10:11" s="198" customFormat="1">
      <c r="J151" s="278"/>
      <c r="K151" s="278"/>
    </row>
    <row r="152" spans="10:11" s="198" customFormat="1">
      <c r="J152" s="278"/>
      <c r="K152" s="278"/>
    </row>
    <row r="153" spans="10:11" s="198" customFormat="1">
      <c r="J153" s="278"/>
      <c r="K153" s="278"/>
    </row>
    <row r="154" spans="10:11" s="198" customFormat="1">
      <c r="J154" s="278"/>
      <c r="K154" s="278"/>
    </row>
    <row r="155" spans="10:11" s="198" customFormat="1">
      <c r="J155" s="278"/>
      <c r="K155" s="278"/>
    </row>
    <row r="156" spans="10:11" s="198" customFormat="1">
      <c r="J156" s="278"/>
      <c r="K156" s="278"/>
    </row>
    <row r="157" spans="10:11" s="198" customFormat="1">
      <c r="J157" s="278"/>
      <c r="K157" s="278"/>
    </row>
    <row r="158" spans="10:11" s="198" customFormat="1">
      <c r="J158" s="278"/>
      <c r="K158" s="278"/>
    </row>
    <row r="159" spans="10:11" s="198" customFormat="1">
      <c r="J159" s="278"/>
      <c r="K159" s="278"/>
    </row>
    <row r="160" spans="10:11" s="198" customFormat="1">
      <c r="J160" s="278"/>
      <c r="K160" s="278"/>
    </row>
    <row r="161" spans="10:11" s="198" customFormat="1">
      <c r="J161" s="278"/>
      <c r="K161" s="278"/>
    </row>
    <row r="162" spans="10:11" s="198" customFormat="1">
      <c r="J162" s="278"/>
      <c r="K162" s="278"/>
    </row>
    <row r="163" spans="10:11" s="198" customFormat="1">
      <c r="J163" s="278"/>
      <c r="K163" s="278"/>
    </row>
    <row r="164" spans="10:11" s="198" customFormat="1">
      <c r="J164" s="278"/>
      <c r="K164" s="278"/>
    </row>
    <row r="165" spans="10:11" s="198" customFormat="1">
      <c r="J165" s="278"/>
      <c r="K165" s="278"/>
    </row>
    <row r="166" spans="10:11" s="198" customFormat="1">
      <c r="J166" s="278"/>
      <c r="K166" s="278"/>
    </row>
    <row r="167" spans="10:11" s="198" customFormat="1">
      <c r="J167" s="278"/>
      <c r="K167" s="278"/>
    </row>
    <row r="168" spans="10:11" s="198" customFormat="1">
      <c r="J168" s="278"/>
      <c r="K168" s="278"/>
    </row>
    <row r="169" spans="10:11" s="198" customFormat="1">
      <c r="J169" s="278"/>
      <c r="K169" s="278"/>
    </row>
    <row r="170" spans="10:11" s="198" customFormat="1">
      <c r="J170" s="278"/>
      <c r="K170" s="278"/>
    </row>
    <row r="171" spans="10:11" s="198" customFormat="1">
      <c r="J171" s="278"/>
      <c r="K171" s="278"/>
    </row>
    <row r="172" spans="10:11" s="198" customFormat="1">
      <c r="J172" s="278"/>
      <c r="K172" s="278"/>
    </row>
    <row r="173" spans="10:11" s="198" customFormat="1">
      <c r="J173" s="278"/>
      <c r="K173" s="278"/>
    </row>
    <row r="174" spans="10:11" s="198" customFormat="1">
      <c r="J174" s="278"/>
      <c r="K174" s="278"/>
    </row>
    <row r="175" spans="10:11" s="198" customFormat="1">
      <c r="J175" s="278"/>
      <c r="K175" s="278"/>
    </row>
    <row r="176" spans="10:11" s="198" customFormat="1">
      <c r="J176" s="278"/>
      <c r="K176" s="278"/>
    </row>
    <row r="177" spans="10:11" s="198" customFormat="1">
      <c r="J177" s="278"/>
      <c r="K177" s="278"/>
    </row>
    <row r="178" spans="10:11" s="198" customFormat="1">
      <c r="J178" s="278"/>
      <c r="K178" s="278"/>
    </row>
    <row r="179" spans="10:11" s="198" customFormat="1">
      <c r="J179" s="278"/>
      <c r="K179" s="278"/>
    </row>
    <row r="180" spans="10:11" s="198" customFormat="1">
      <c r="J180" s="278"/>
      <c r="K180" s="278"/>
    </row>
    <row r="181" spans="10:11" s="198" customFormat="1">
      <c r="J181" s="278"/>
      <c r="K181" s="278"/>
    </row>
    <row r="182" spans="10:11" s="198" customFormat="1">
      <c r="J182" s="278"/>
      <c r="K182" s="278"/>
    </row>
    <row r="183" spans="10:11" s="198" customFormat="1">
      <c r="J183" s="278"/>
      <c r="K183" s="278"/>
    </row>
    <row r="184" spans="10:11" s="198" customFormat="1">
      <c r="J184" s="278"/>
      <c r="K184" s="278"/>
    </row>
    <row r="185" spans="10:11" s="198" customFormat="1">
      <c r="J185" s="278"/>
      <c r="K185" s="278"/>
    </row>
    <row r="186" spans="10:11" s="198" customFormat="1">
      <c r="J186" s="278"/>
      <c r="K186" s="278"/>
    </row>
    <row r="187" spans="10:11" s="198" customFormat="1">
      <c r="J187" s="278"/>
      <c r="K187" s="278"/>
    </row>
    <row r="188" spans="10:11" s="198" customFormat="1">
      <c r="J188" s="278"/>
      <c r="K188" s="278"/>
    </row>
    <row r="189" spans="10:11" s="198" customFormat="1">
      <c r="J189" s="278"/>
      <c r="K189" s="278"/>
    </row>
    <row r="190" spans="10:11" s="198" customFormat="1">
      <c r="J190" s="278"/>
      <c r="K190" s="278"/>
    </row>
    <row r="191" spans="10:11" s="198" customFormat="1">
      <c r="J191" s="278"/>
      <c r="K191" s="278"/>
    </row>
    <row r="192" spans="10:11" s="198" customFormat="1">
      <c r="J192" s="278"/>
      <c r="K192" s="278"/>
    </row>
    <row r="193" spans="1:11" s="198" customFormat="1">
      <c r="J193" s="278"/>
      <c r="K193" s="278"/>
    </row>
    <row r="194" spans="1:11" s="198" customFormat="1">
      <c r="J194" s="278"/>
      <c r="K194" s="278"/>
    </row>
    <row r="195" spans="1:11" s="198" customFormat="1">
      <c r="J195" s="278"/>
      <c r="K195" s="278"/>
    </row>
    <row r="196" spans="1:11" s="198" customFormat="1">
      <c r="J196" s="278"/>
      <c r="K196" s="278"/>
    </row>
    <row r="197" spans="1:11" s="198" customFormat="1">
      <c r="J197" s="278"/>
      <c r="K197" s="278"/>
    </row>
    <row r="198" spans="1:11" s="198" customFormat="1">
      <c r="J198" s="278"/>
      <c r="K198" s="278"/>
    </row>
    <row r="199" spans="1:11" s="198" customFormat="1">
      <c r="J199" s="278"/>
      <c r="K199" s="278"/>
    </row>
    <row r="200" spans="1:11" s="198" customFormat="1">
      <c r="J200" s="278"/>
      <c r="K200" s="278"/>
    </row>
    <row r="201" spans="1:11" s="198" customFormat="1">
      <c r="J201" s="278"/>
      <c r="K201" s="278"/>
    </row>
    <row r="202" spans="1:11" s="198" customFormat="1">
      <c r="J202" s="278"/>
      <c r="K202" s="278"/>
    </row>
    <row r="203" spans="1:11" s="198" customFormat="1">
      <c r="J203" s="278"/>
      <c r="K203" s="278"/>
    </row>
    <row r="204" spans="1:11" s="198" customFormat="1">
      <c r="J204" s="278"/>
      <c r="K204" s="278"/>
    </row>
    <row r="205" spans="1:11" s="198" customFormat="1">
      <c r="J205" s="278"/>
      <c r="K205" s="278"/>
    </row>
    <row r="206" spans="1:11" s="198" customFormat="1">
      <c r="A206" s="502"/>
      <c r="J206" s="278"/>
      <c r="K206" s="278"/>
    </row>
    <row r="207" spans="1:11" s="198" customFormat="1">
      <c r="A207" s="502"/>
      <c r="J207" s="278"/>
      <c r="K207" s="278"/>
    </row>
    <row r="208" spans="1:11" s="198" customFormat="1">
      <c r="A208" s="502"/>
      <c r="J208" s="278"/>
      <c r="K208" s="278"/>
    </row>
    <row r="209" spans="1:11" s="198" customFormat="1">
      <c r="A209" s="502"/>
      <c r="J209" s="278"/>
      <c r="K209" s="278"/>
    </row>
    <row r="210" spans="1:11" s="198" customFormat="1">
      <c r="A210" s="502"/>
      <c r="J210" s="278"/>
      <c r="K210" s="278"/>
    </row>
    <row r="211" spans="1:11" s="198" customFormat="1">
      <c r="J211" s="278"/>
      <c r="K211" s="278"/>
    </row>
    <row r="212" spans="1:11" s="198" customFormat="1">
      <c r="J212" s="278"/>
      <c r="K212" s="278"/>
    </row>
    <row r="213" spans="1:11" s="198" customFormat="1">
      <c r="J213" s="278"/>
      <c r="K213" s="278"/>
    </row>
    <row r="214" spans="1:11" s="198" customFormat="1">
      <c r="J214" s="278"/>
      <c r="K214" s="278"/>
    </row>
    <row r="215" spans="1:11" s="198" customFormat="1">
      <c r="J215" s="278"/>
      <c r="K215" s="278"/>
    </row>
    <row r="216" spans="1:11" s="198" customFormat="1">
      <c r="J216" s="278"/>
      <c r="K216" s="278"/>
    </row>
    <row r="217" spans="1:11" s="198" customFormat="1">
      <c r="J217" s="278"/>
      <c r="K217" s="278"/>
    </row>
    <row r="218" spans="1:11" s="198" customFormat="1">
      <c r="J218" s="278"/>
      <c r="K218" s="278"/>
    </row>
    <row r="219" spans="1:11" s="198" customFormat="1">
      <c r="J219" s="278"/>
      <c r="K219" s="278"/>
    </row>
    <row r="220" spans="1:11" s="198" customFormat="1">
      <c r="J220" s="278"/>
      <c r="K220" s="278"/>
    </row>
    <row r="221" spans="1:11" s="198" customFormat="1">
      <c r="J221" s="278"/>
      <c r="K221" s="278"/>
    </row>
    <row r="222" spans="1:11" s="198" customFormat="1">
      <c r="J222" s="278"/>
      <c r="K222" s="278"/>
    </row>
    <row r="223" spans="1:11" s="198" customFormat="1">
      <c r="J223" s="278"/>
      <c r="K223" s="278"/>
    </row>
    <row r="224" spans="1:11" s="198" customFormat="1">
      <c r="J224" s="278"/>
      <c r="K224" s="278"/>
    </row>
    <row r="225" spans="1:11" s="198" customFormat="1">
      <c r="J225" s="278"/>
      <c r="K225" s="278"/>
    </row>
    <row r="226" spans="1:11" s="198" customFormat="1">
      <c r="J226" s="278"/>
      <c r="K226" s="278"/>
    </row>
    <row r="227" spans="1:11" s="198" customFormat="1">
      <c r="J227" s="278"/>
      <c r="K227" s="278"/>
    </row>
    <row r="228" spans="1:11" s="198" customFormat="1">
      <c r="J228" s="278"/>
      <c r="K228" s="278"/>
    </row>
    <row r="229" spans="1:11" s="198" customFormat="1">
      <c r="J229" s="278"/>
      <c r="K229" s="278"/>
    </row>
    <row r="230" spans="1:11" s="198" customFormat="1">
      <c r="J230" s="278"/>
      <c r="K230" s="278"/>
    </row>
    <row r="231" spans="1:11" s="198" customFormat="1">
      <c r="J231" s="278"/>
      <c r="K231" s="278"/>
    </row>
    <row r="232" spans="1:11" s="198" customFormat="1">
      <c r="J232" s="278"/>
      <c r="K232" s="278"/>
    </row>
    <row r="233" spans="1:11" s="198" customFormat="1">
      <c r="J233" s="278"/>
      <c r="K233" s="278"/>
    </row>
    <row r="234" spans="1:11" s="198" customFormat="1">
      <c r="J234" s="278"/>
      <c r="K234" s="278"/>
    </row>
    <row r="235" spans="1:11" s="198" customFormat="1">
      <c r="J235" s="278"/>
      <c r="K235" s="278"/>
    </row>
    <row r="236" spans="1:11" s="198" customFormat="1">
      <c r="J236" s="278"/>
      <c r="K236" s="278"/>
    </row>
    <row r="237" spans="1:11" s="198" customFormat="1">
      <c r="J237" s="278"/>
      <c r="K237" s="278"/>
    </row>
    <row r="238" spans="1:11" s="198" customFormat="1">
      <c r="J238" s="278"/>
      <c r="K238" s="278"/>
    </row>
    <row r="239" spans="1:11" s="198" customFormat="1">
      <c r="J239" s="278"/>
      <c r="K239" s="278"/>
    </row>
    <row r="240" spans="1:11" s="198" customFormat="1">
      <c r="A240" s="502"/>
      <c r="J240" s="278"/>
      <c r="K240" s="278"/>
    </row>
    <row r="241" spans="10:11" s="198" customFormat="1">
      <c r="J241" s="278"/>
      <c r="K241" s="278"/>
    </row>
    <row r="242" spans="10:11" s="198" customFormat="1">
      <c r="J242" s="278"/>
      <c r="K242" s="278"/>
    </row>
    <row r="243" spans="10:11" s="198" customFormat="1">
      <c r="J243" s="278"/>
      <c r="K243" s="278"/>
    </row>
    <row r="244" spans="10:11" s="198" customFormat="1">
      <c r="J244" s="278"/>
      <c r="K244" s="278"/>
    </row>
    <row r="245" spans="10:11" s="198" customFormat="1">
      <c r="J245" s="278"/>
      <c r="K245" s="278"/>
    </row>
    <row r="246" spans="10:11" s="198" customFormat="1">
      <c r="J246" s="278"/>
      <c r="K246" s="278"/>
    </row>
    <row r="247" spans="10:11" s="198" customFormat="1">
      <c r="J247" s="278"/>
      <c r="K247" s="278"/>
    </row>
    <row r="248" spans="10:11" s="198" customFormat="1">
      <c r="J248" s="278"/>
      <c r="K248" s="278"/>
    </row>
    <row r="249" spans="10:11" s="198" customFormat="1">
      <c r="J249" s="278"/>
      <c r="K249" s="278"/>
    </row>
    <row r="250" spans="10:11" s="198" customFormat="1">
      <c r="J250" s="278"/>
      <c r="K250" s="278"/>
    </row>
    <row r="251" spans="10:11" s="198" customFormat="1">
      <c r="J251" s="278"/>
      <c r="K251" s="278"/>
    </row>
    <row r="252" spans="10:11" s="198" customFormat="1">
      <c r="J252" s="278"/>
      <c r="K252" s="278"/>
    </row>
    <row r="253" spans="10:11" s="198" customFormat="1">
      <c r="J253" s="278"/>
      <c r="K253" s="278"/>
    </row>
    <row r="254" spans="10:11" s="198" customFormat="1">
      <c r="J254" s="278"/>
      <c r="K254" s="278"/>
    </row>
    <row r="255" spans="10:11" s="198" customFormat="1">
      <c r="J255" s="278"/>
      <c r="K255" s="278"/>
    </row>
    <row r="256" spans="10:11" s="198" customFormat="1">
      <c r="J256" s="278"/>
      <c r="K256" s="278"/>
    </row>
    <row r="257" spans="10:11" s="198" customFormat="1">
      <c r="J257" s="278"/>
      <c r="K257" s="278"/>
    </row>
    <row r="258" spans="10:11" s="198" customFormat="1">
      <c r="J258" s="278"/>
      <c r="K258" s="278"/>
    </row>
    <row r="259" spans="10:11" s="198" customFormat="1">
      <c r="J259" s="278"/>
      <c r="K259" s="278"/>
    </row>
    <row r="260" spans="10:11" s="198" customFormat="1">
      <c r="J260" s="278"/>
      <c r="K260" s="278"/>
    </row>
    <row r="261" spans="10:11" s="198" customFormat="1">
      <c r="J261" s="278"/>
      <c r="K261" s="278"/>
    </row>
    <row r="262" spans="10:11" s="198" customFormat="1">
      <c r="J262" s="278"/>
      <c r="K262" s="278"/>
    </row>
    <row r="263" spans="10:11" s="198" customFormat="1">
      <c r="J263" s="278"/>
      <c r="K263" s="278"/>
    </row>
    <row r="264" spans="10:11" s="198" customFormat="1">
      <c r="J264" s="278"/>
      <c r="K264" s="278"/>
    </row>
    <row r="265" spans="10:11" s="198" customFormat="1">
      <c r="J265" s="278"/>
      <c r="K265" s="278"/>
    </row>
    <row r="266" spans="10:11" s="198" customFormat="1">
      <c r="J266" s="278"/>
      <c r="K266" s="278"/>
    </row>
    <row r="267" spans="10:11" s="198" customFormat="1">
      <c r="J267" s="278"/>
      <c r="K267" s="278"/>
    </row>
    <row r="268" spans="10:11" s="198" customFormat="1">
      <c r="J268" s="278"/>
      <c r="K268" s="278"/>
    </row>
    <row r="269" spans="10:11" s="198" customFormat="1">
      <c r="J269" s="278"/>
      <c r="K269" s="278"/>
    </row>
    <row r="270" spans="10:11" s="198" customFormat="1">
      <c r="J270" s="278"/>
      <c r="K270" s="278"/>
    </row>
    <row r="271" spans="10:11" s="198" customFormat="1">
      <c r="J271" s="278"/>
      <c r="K271" s="278"/>
    </row>
    <row r="272" spans="10:11" s="198" customFormat="1">
      <c r="J272" s="278"/>
      <c r="K272" s="278"/>
    </row>
    <row r="273" spans="10:11" s="198" customFormat="1">
      <c r="J273" s="278"/>
      <c r="K273" s="278"/>
    </row>
    <row r="274" spans="10:11" s="198" customFormat="1">
      <c r="J274" s="278"/>
      <c r="K274" s="278"/>
    </row>
    <row r="275" spans="10:11" s="198" customFormat="1">
      <c r="J275" s="278"/>
      <c r="K275" s="278"/>
    </row>
    <row r="276" spans="10:11" s="198" customFormat="1">
      <c r="J276" s="278"/>
      <c r="K276" s="278"/>
    </row>
    <row r="277" spans="10:11" s="198" customFormat="1">
      <c r="J277" s="278"/>
      <c r="K277" s="278"/>
    </row>
    <row r="278" spans="10:11" s="198" customFormat="1">
      <c r="J278" s="278"/>
      <c r="K278" s="278"/>
    </row>
    <row r="279" spans="10:11" s="198" customFormat="1">
      <c r="J279" s="278"/>
      <c r="K279" s="278"/>
    </row>
    <row r="280" spans="10:11" s="198" customFormat="1">
      <c r="J280" s="278"/>
      <c r="K280" s="278"/>
    </row>
    <row r="281" spans="10:11" s="198" customFormat="1">
      <c r="J281" s="278"/>
      <c r="K281" s="278"/>
    </row>
    <row r="282" spans="10:11" s="198" customFormat="1">
      <c r="J282" s="278"/>
      <c r="K282" s="278"/>
    </row>
    <row r="283" spans="10:11" s="198" customFormat="1">
      <c r="J283" s="278"/>
      <c r="K283" s="278"/>
    </row>
    <row r="284" spans="10:11" s="198" customFormat="1">
      <c r="J284" s="278"/>
      <c r="K284" s="278"/>
    </row>
    <row r="285" spans="10:11" s="198" customFormat="1">
      <c r="J285" s="278"/>
      <c r="K285" s="278"/>
    </row>
    <row r="286" spans="10:11" s="198" customFormat="1">
      <c r="J286" s="278"/>
      <c r="K286" s="278"/>
    </row>
    <row r="287" spans="10:11" s="198" customFormat="1">
      <c r="J287" s="278"/>
      <c r="K287" s="278"/>
    </row>
    <row r="288" spans="10:11" s="198" customFormat="1">
      <c r="J288" s="278"/>
      <c r="K288" s="278"/>
    </row>
    <row r="289" spans="10:11" s="198" customFormat="1">
      <c r="J289" s="278"/>
      <c r="K289" s="278"/>
    </row>
    <row r="290" spans="10:11" s="198" customFormat="1">
      <c r="J290" s="278"/>
      <c r="K290" s="278"/>
    </row>
    <row r="291" spans="10:11" s="198" customFormat="1">
      <c r="J291" s="278"/>
      <c r="K291" s="278"/>
    </row>
    <row r="292" spans="10:11" s="198" customFormat="1">
      <c r="J292" s="278"/>
      <c r="K292" s="278"/>
    </row>
    <row r="293" spans="10:11" s="198" customFormat="1">
      <c r="J293" s="278"/>
      <c r="K293" s="278"/>
    </row>
    <row r="294" spans="10:11" s="198" customFormat="1">
      <c r="J294" s="278"/>
      <c r="K294" s="278"/>
    </row>
    <row r="295" spans="10:11" s="198" customFormat="1">
      <c r="J295" s="278"/>
      <c r="K295" s="278"/>
    </row>
    <row r="296" spans="10:11" s="198" customFormat="1">
      <c r="J296" s="278"/>
      <c r="K296" s="278"/>
    </row>
    <row r="297" spans="10:11" s="198" customFormat="1">
      <c r="J297" s="278"/>
      <c r="K297" s="278"/>
    </row>
    <row r="298" spans="10:11" s="198" customFormat="1">
      <c r="J298" s="278"/>
      <c r="K298" s="278"/>
    </row>
    <row r="299" spans="10:11" s="198" customFormat="1">
      <c r="J299" s="278"/>
      <c r="K299" s="278"/>
    </row>
    <row r="300" spans="10:11" s="198" customFormat="1">
      <c r="J300" s="278"/>
      <c r="K300" s="278"/>
    </row>
    <row r="301" spans="10:11" s="198" customFormat="1">
      <c r="J301" s="278"/>
      <c r="K301" s="278"/>
    </row>
    <row r="302" spans="10:11" s="198" customFormat="1">
      <c r="J302" s="278"/>
      <c r="K302" s="278"/>
    </row>
    <row r="303" spans="10:11" s="198" customFormat="1">
      <c r="J303" s="278"/>
      <c r="K303" s="278"/>
    </row>
    <row r="304" spans="10:11" s="198" customFormat="1">
      <c r="J304" s="278"/>
      <c r="K304" s="278"/>
    </row>
    <row r="305" spans="1:11" s="198" customFormat="1">
      <c r="J305" s="278"/>
      <c r="K305" s="278"/>
    </row>
    <row r="306" spans="1:11" s="198" customFormat="1">
      <c r="J306" s="278"/>
      <c r="K306" s="278"/>
    </row>
    <row r="307" spans="1:11" s="198" customFormat="1">
      <c r="J307" s="278"/>
      <c r="K307" s="278"/>
    </row>
    <row r="308" spans="1:11" s="198" customFormat="1">
      <c r="J308" s="278"/>
      <c r="K308" s="278"/>
    </row>
    <row r="309" spans="1:11" s="198" customFormat="1">
      <c r="A309" s="503"/>
      <c r="J309" s="278"/>
      <c r="K309" s="278"/>
    </row>
    <row r="310" spans="1:11" s="198" customFormat="1">
      <c r="J310" s="278"/>
      <c r="K310" s="278"/>
    </row>
    <row r="311" spans="1:11" s="198" customFormat="1">
      <c r="J311" s="278"/>
      <c r="K311" s="278"/>
    </row>
    <row r="312" spans="1:11" s="198" customFormat="1">
      <c r="J312" s="278"/>
      <c r="K312" s="278"/>
    </row>
    <row r="313" spans="1:11" s="198" customFormat="1">
      <c r="J313" s="278"/>
      <c r="K313" s="278"/>
    </row>
    <row r="314" spans="1:11" s="198" customFormat="1">
      <c r="J314" s="278"/>
      <c r="K314" s="278"/>
    </row>
    <row r="315" spans="1:11" s="198" customFormat="1">
      <c r="J315" s="278"/>
      <c r="K315" s="278"/>
    </row>
    <row r="316" spans="1:11" s="198" customFormat="1">
      <c r="J316" s="278"/>
      <c r="K316" s="278"/>
    </row>
    <row r="317" spans="1:11" s="198" customFormat="1">
      <c r="J317" s="278"/>
      <c r="K317" s="278"/>
    </row>
    <row r="318" spans="1:11" s="198" customFormat="1">
      <c r="J318" s="278"/>
      <c r="K318" s="278"/>
    </row>
    <row r="319" spans="1:11" s="198" customFormat="1">
      <c r="J319" s="278"/>
      <c r="K319" s="278"/>
    </row>
    <row r="320" spans="1:11" s="198" customFormat="1">
      <c r="J320" s="278"/>
      <c r="K320" s="278"/>
    </row>
    <row r="321" spans="1:11" s="198" customFormat="1">
      <c r="J321" s="278"/>
      <c r="K321" s="278"/>
    </row>
    <row r="322" spans="1:11" s="198" customFormat="1">
      <c r="J322" s="278"/>
      <c r="K322" s="278"/>
    </row>
    <row r="323" spans="1:11" s="198" customFormat="1">
      <c r="J323" s="278"/>
      <c r="K323" s="278"/>
    </row>
    <row r="324" spans="1:11" s="198" customFormat="1">
      <c r="J324" s="278"/>
      <c r="K324" s="278"/>
    </row>
    <row r="325" spans="1:11" s="198" customFormat="1">
      <c r="J325" s="278"/>
      <c r="K325" s="278"/>
    </row>
    <row r="326" spans="1:11" s="198" customFormat="1">
      <c r="A326" s="502"/>
      <c r="J326" s="278"/>
      <c r="K326" s="278"/>
    </row>
    <row r="327" spans="1:11" s="198" customFormat="1">
      <c r="A327" s="502"/>
      <c r="J327" s="278"/>
      <c r="K327" s="278"/>
    </row>
    <row r="328" spans="1:11" s="198" customFormat="1">
      <c r="A328" s="502"/>
      <c r="J328" s="278"/>
      <c r="K328" s="278"/>
    </row>
    <row r="329" spans="1:11" s="198" customFormat="1">
      <c r="A329" s="502"/>
      <c r="J329" s="278"/>
      <c r="K329" s="278"/>
    </row>
    <row r="330" spans="1:11" s="198" customFormat="1">
      <c r="A330" s="502"/>
      <c r="J330" s="278"/>
      <c r="K330" s="278"/>
    </row>
    <row r="331" spans="1:11" s="198" customFormat="1">
      <c r="A331" s="502"/>
      <c r="J331" s="278"/>
      <c r="K331" s="278"/>
    </row>
    <row r="332" spans="1:11" s="198" customFormat="1">
      <c r="A332" s="502"/>
      <c r="J332" s="278"/>
      <c r="K332" s="278"/>
    </row>
    <row r="333" spans="1:11" s="198" customFormat="1">
      <c r="A333" s="502"/>
      <c r="J333" s="278"/>
      <c r="K333" s="278"/>
    </row>
    <row r="334" spans="1:11" s="198" customFormat="1">
      <c r="A334" s="502"/>
      <c r="J334" s="278"/>
      <c r="K334" s="278"/>
    </row>
    <row r="335" spans="1:11" s="198" customFormat="1">
      <c r="A335" s="502"/>
      <c r="J335" s="278"/>
      <c r="K335" s="278"/>
    </row>
    <row r="336" spans="1:11" s="198" customFormat="1">
      <c r="A336" s="502"/>
      <c r="J336" s="278"/>
      <c r="K336" s="278"/>
    </row>
    <row r="337" spans="1:11" s="198" customFormat="1">
      <c r="A337" s="502"/>
      <c r="J337" s="278"/>
      <c r="K337" s="278"/>
    </row>
    <row r="338" spans="1:11" s="198" customFormat="1">
      <c r="A338" s="502"/>
      <c r="J338" s="278"/>
      <c r="K338" s="278"/>
    </row>
    <row r="339" spans="1:11" s="198" customFormat="1">
      <c r="A339" s="502"/>
      <c r="J339" s="278"/>
      <c r="K339" s="278"/>
    </row>
    <row r="340" spans="1:11" s="198" customFormat="1">
      <c r="A340" s="502"/>
      <c r="J340" s="278"/>
      <c r="K340" s="278"/>
    </row>
    <row r="341" spans="1:11" s="198" customFormat="1">
      <c r="A341" s="502"/>
      <c r="J341" s="278"/>
      <c r="K341" s="278"/>
    </row>
    <row r="342" spans="1:11" s="198" customFormat="1">
      <c r="A342" s="502"/>
      <c r="J342" s="278"/>
      <c r="K342" s="278"/>
    </row>
    <row r="343" spans="1:11" s="198" customFormat="1">
      <c r="A343" s="502"/>
      <c r="J343" s="278"/>
      <c r="K343" s="278"/>
    </row>
    <row r="344" spans="1:11" s="198" customFormat="1">
      <c r="A344" s="502"/>
      <c r="J344" s="278"/>
      <c r="K344" s="278"/>
    </row>
    <row r="345" spans="1:11" s="198" customFormat="1">
      <c r="A345" s="502"/>
      <c r="J345" s="278"/>
      <c r="K345" s="278"/>
    </row>
    <row r="346" spans="1:11" s="198" customFormat="1">
      <c r="A346" s="502"/>
      <c r="J346" s="278"/>
      <c r="K346" s="278"/>
    </row>
    <row r="347" spans="1:11" s="198" customFormat="1">
      <c r="A347" s="502"/>
      <c r="J347" s="278"/>
      <c r="K347" s="278"/>
    </row>
    <row r="348" spans="1:11" s="198" customFormat="1">
      <c r="A348" s="502"/>
      <c r="J348" s="278"/>
      <c r="K348" s="278"/>
    </row>
    <row r="349" spans="1:11" s="198" customFormat="1">
      <c r="A349" s="502"/>
      <c r="J349" s="278"/>
      <c r="K349" s="278"/>
    </row>
    <row r="350" spans="1:11" s="198" customFormat="1">
      <c r="A350" s="502"/>
      <c r="J350" s="278"/>
      <c r="K350" s="278"/>
    </row>
    <row r="351" spans="1:11" s="198" customFormat="1">
      <c r="A351" s="502"/>
      <c r="J351" s="278"/>
      <c r="K351" s="278"/>
    </row>
    <row r="352" spans="1:11" s="198" customFormat="1">
      <c r="A352" s="502"/>
      <c r="J352" s="278"/>
      <c r="K352" s="278"/>
    </row>
    <row r="353" spans="1:11" s="198" customFormat="1">
      <c r="A353" s="502"/>
      <c r="J353" s="278"/>
      <c r="K353" s="278"/>
    </row>
    <row r="354" spans="1:11" s="198" customFormat="1">
      <c r="A354" s="502"/>
      <c r="J354" s="278"/>
      <c r="K354" s="278"/>
    </row>
    <row r="355" spans="1:11" s="198" customFormat="1">
      <c r="A355" s="502"/>
      <c r="J355" s="278"/>
      <c r="K355" s="278"/>
    </row>
    <row r="356" spans="1:11" s="198" customFormat="1">
      <c r="A356" s="502"/>
      <c r="J356" s="278"/>
      <c r="K356" s="278"/>
    </row>
    <row r="357" spans="1:11" s="198" customFormat="1">
      <c r="A357" s="502"/>
      <c r="J357" s="278"/>
      <c r="K357" s="278"/>
    </row>
    <row r="358" spans="1:11" s="198" customFormat="1">
      <c r="A358" s="502"/>
      <c r="J358" s="278"/>
      <c r="K358" s="278"/>
    </row>
    <row r="359" spans="1:11" s="198" customFormat="1">
      <c r="A359" s="502"/>
      <c r="J359" s="278"/>
      <c r="K359" s="278"/>
    </row>
    <row r="360" spans="1:11" s="198" customFormat="1">
      <c r="A360" s="502"/>
      <c r="J360" s="278"/>
      <c r="K360" s="278"/>
    </row>
    <row r="361" spans="1:11" s="198" customFormat="1">
      <c r="A361" s="502"/>
      <c r="J361" s="278"/>
      <c r="K361" s="278"/>
    </row>
    <row r="362" spans="1:11" s="198" customFormat="1">
      <c r="A362" s="502"/>
      <c r="J362" s="278"/>
      <c r="K362" s="278"/>
    </row>
    <row r="363" spans="1:11" s="198" customFormat="1">
      <c r="A363" s="502"/>
      <c r="J363" s="278"/>
      <c r="K363" s="278"/>
    </row>
    <row r="364" spans="1:11" s="198" customFormat="1">
      <c r="A364" s="502"/>
      <c r="J364" s="278"/>
      <c r="K364" s="278"/>
    </row>
    <row r="365" spans="1:11" s="198" customFormat="1">
      <c r="A365" s="502"/>
      <c r="J365" s="278"/>
      <c r="K365" s="278"/>
    </row>
    <row r="366" spans="1:11" s="198" customFormat="1">
      <c r="A366" s="502"/>
      <c r="J366" s="278"/>
      <c r="K366" s="278"/>
    </row>
    <row r="367" spans="1:11" s="198" customFormat="1">
      <c r="A367" s="502"/>
      <c r="J367" s="278"/>
      <c r="K367" s="278"/>
    </row>
    <row r="368" spans="1:11" s="198" customFormat="1">
      <c r="A368" s="502"/>
      <c r="J368" s="278"/>
      <c r="K368" s="278"/>
    </row>
    <row r="369" spans="1:11" s="198" customFormat="1">
      <c r="A369" s="502"/>
      <c r="J369" s="278"/>
      <c r="K369" s="278"/>
    </row>
    <row r="370" spans="1:11" s="198" customFormat="1">
      <c r="A370" s="502"/>
      <c r="J370" s="278"/>
      <c r="K370" s="278"/>
    </row>
    <row r="371" spans="1:11" s="198" customFormat="1">
      <c r="A371" s="502"/>
      <c r="J371" s="278"/>
      <c r="K371" s="278"/>
    </row>
    <row r="372" spans="1:11" s="198" customFormat="1">
      <c r="A372" s="502"/>
      <c r="J372" s="278"/>
      <c r="K372" s="278"/>
    </row>
    <row r="373" spans="1:11" s="198" customFormat="1">
      <c r="A373" s="502"/>
      <c r="J373" s="278"/>
      <c r="K373" s="278"/>
    </row>
    <row r="374" spans="1:11" s="198" customFormat="1">
      <c r="A374" s="502"/>
      <c r="J374" s="278"/>
      <c r="K374" s="278"/>
    </row>
    <row r="375" spans="1:11" s="198" customFormat="1">
      <c r="A375" s="502"/>
      <c r="J375" s="278"/>
      <c r="K375" s="278"/>
    </row>
    <row r="376" spans="1:11" s="198" customFormat="1">
      <c r="A376" s="502"/>
      <c r="J376" s="278"/>
      <c r="K376" s="278"/>
    </row>
    <row r="377" spans="1:11" s="198" customFormat="1">
      <c r="A377" s="502"/>
      <c r="J377" s="278"/>
      <c r="K377" s="278"/>
    </row>
    <row r="378" spans="1:11" s="198" customFormat="1">
      <c r="A378" s="502"/>
      <c r="J378" s="278"/>
      <c r="K378" s="278"/>
    </row>
    <row r="379" spans="1:11" s="198" customFormat="1">
      <c r="A379" s="502"/>
      <c r="J379" s="278"/>
      <c r="K379" s="278"/>
    </row>
    <row r="380" spans="1:11" s="198" customFormat="1">
      <c r="A380" s="502"/>
      <c r="J380" s="278"/>
      <c r="K380" s="278"/>
    </row>
    <row r="381" spans="1:11" s="198" customFormat="1">
      <c r="J381" s="278"/>
      <c r="K381" s="278"/>
    </row>
    <row r="382" spans="1:11" s="198" customFormat="1">
      <c r="J382" s="278"/>
      <c r="K382" s="278"/>
    </row>
    <row r="383" spans="1:11" s="198" customFormat="1">
      <c r="J383" s="278"/>
      <c r="K383" s="278"/>
    </row>
    <row r="384" spans="1:11" s="198" customFormat="1">
      <c r="J384" s="278"/>
      <c r="K384" s="278"/>
    </row>
    <row r="385" spans="10:11" s="198" customFormat="1">
      <c r="J385" s="278"/>
      <c r="K385" s="278"/>
    </row>
    <row r="386" spans="10:11" s="198" customFormat="1">
      <c r="J386" s="278"/>
      <c r="K386" s="278"/>
    </row>
    <row r="387" spans="10:11" s="198" customFormat="1">
      <c r="J387" s="278"/>
      <c r="K387" s="278"/>
    </row>
    <row r="388" spans="10:11" s="198" customFormat="1">
      <c r="J388" s="278"/>
      <c r="K388" s="278"/>
    </row>
    <row r="389" spans="10:11" s="198" customFormat="1">
      <c r="J389" s="278"/>
      <c r="K389" s="278"/>
    </row>
    <row r="390" spans="10:11" s="198" customFormat="1">
      <c r="J390" s="278"/>
      <c r="K390" s="278"/>
    </row>
    <row r="391" spans="10:11" s="198" customFormat="1">
      <c r="J391" s="278"/>
      <c r="K391" s="278"/>
    </row>
    <row r="392" spans="10:11" s="198" customFormat="1">
      <c r="J392" s="278"/>
      <c r="K392" s="278"/>
    </row>
    <row r="393" spans="10:11" s="198" customFormat="1">
      <c r="J393" s="278"/>
      <c r="K393" s="278"/>
    </row>
    <row r="394" spans="10:11" s="198" customFormat="1">
      <c r="J394" s="278"/>
      <c r="K394" s="278"/>
    </row>
    <row r="395" spans="10:11" s="198" customFormat="1">
      <c r="J395" s="278"/>
      <c r="K395" s="278"/>
    </row>
    <row r="396" spans="10:11" s="198" customFormat="1">
      <c r="J396" s="278"/>
      <c r="K396" s="278"/>
    </row>
    <row r="397" spans="10:11" s="198" customFormat="1">
      <c r="J397" s="278"/>
      <c r="K397" s="278"/>
    </row>
    <row r="398" spans="10:11" s="198" customFormat="1">
      <c r="J398" s="278"/>
      <c r="K398" s="278"/>
    </row>
    <row r="399" spans="10:11" s="198" customFormat="1">
      <c r="J399" s="278"/>
      <c r="K399" s="278"/>
    </row>
    <row r="400" spans="10:11" s="198" customFormat="1">
      <c r="J400" s="278"/>
      <c r="K400" s="278"/>
    </row>
    <row r="401" spans="10:11" s="198" customFormat="1">
      <c r="J401" s="278"/>
      <c r="K401" s="278"/>
    </row>
    <row r="402" spans="10:11" s="198" customFormat="1">
      <c r="J402" s="278"/>
      <c r="K402" s="278"/>
    </row>
    <row r="403" spans="10:11" s="198" customFormat="1">
      <c r="J403" s="278"/>
      <c r="K403" s="278"/>
    </row>
    <row r="404" spans="10:11" s="198" customFormat="1">
      <c r="J404" s="278"/>
      <c r="K404" s="278"/>
    </row>
    <row r="405" spans="10:11" s="198" customFormat="1">
      <c r="J405" s="278"/>
      <c r="K405" s="278"/>
    </row>
    <row r="406" spans="10:11" s="198" customFormat="1">
      <c r="J406" s="278"/>
      <c r="K406" s="278"/>
    </row>
    <row r="407" spans="10:11" s="198" customFormat="1">
      <c r="J407" s="278"/>
      <c r="K407" s="278"/>
    </row>
    <row r="408" spans="10:11" s="198" customFormat="1">
      <c r="J408" s="278"/>
      <c r="K408" s="278"/>
    </row>
    <row r="409" spans="10:11" s="198" customFormat="1">
      <c r="J409" s="278"/>
      <c r="K409" s="278"/>
    </row>
    <row r="410" spans="10:11" s="198" customFormat="1">
      <c r="J410" s="278"/>
      <c r="K410" s="278"/>
    </row>
    <row r="411" spans="10:11" s="198" customFormat="1">
      <c r="J411" s="278"/>
      <c r="K411" s="278"/>
    </row>
    <row r="412" spans="10:11" s="198" customFormat="1">
      <c r="J412" s="278"/>
      <c r="K412" s="278"/>
    </row>
    <row r="413" spans="10:11" s="198" customFormat="1">
      <c r="J413" s="278"/>
      <c r="K413" s="278"/>
    </row>
    <row r="414" spans="10:11" s="198" customFormat="1">
      <c r="J414" s="278"/>
      <c r="K414" s="278"/>
    </row>
    <row r="415" spans="10:11" s="198" customFormat="1">
      <c r="J415" s="278"/>
      <c r="K415" s="278"/>
    </row>
    <row r="416" spans="10:11" s="198" customFormat="1">
      <c r="J416" s="278"/>
      <c r="K416" s="278"/>
    </row>
    <row r="417" spans="10:11" s="198" customFormat="1">
      <c r="J417" s="278"/>
      <c r="K417" s="278"/>
    </row>
    <row r="418" spans="10:11" s="198" customFormat="1">
      <c r="J418" s="278"/>
      <c r="K418" s="278"/>
    </row>
    <row r="419" spans="10:11" s="198" customFormat="1">
      <c r="J419" s="278"/>
      <c r="K419" s="278"/>
    </row>
    <row r="420" spans="10:11" s="198" customFormat="1">
      <c r="J420" s="278"/>
      <c r="K420" s="278"/>
    </row>
    <row r="421" spans="10:11" s="198" customFormat="1">
      <c r="J421" s="278"/>
      <c r="K421" s="278"/>
    </row>
    <row r="422" spans="10:11" s="198" customFormat="1">
      <c r="J422" s="278"/>
      <c r="K422" s="278"/>
    </row>
    <row r="423" spans="10:11" s="198" customFormat="1">
      <c r="J423" s="278"/>
      <c r="K423" s="278"/>
    </row>
    <row r="424" spans="10:11" s="198" customFormat="1">
      <c r="J424" s="278"/>
      <c r="K424" s="278"/>
    </row>
    <row r="425" spans="10:11" s="198" customFormat="1">
      <c r="J425" s="278"/>
      <c r="K425" s="278"/>
    </row>
    <row r="426" spans="10:11" s="198" customFormat="1">
      <c r="J426" s="278"/>
      <c r="K426" s="278"/>
    </row>
    <row r="427" spans="10:11" s="198" customFormat="1">
      <c r="J427" s="278"/>
      <c r="K427" s="278"/>
    </row>
    <row r="428" spans="10:11" s="198" customFormat="1">
      <c r="J428" s="278"/>
      <c r="K428" s="278"/>
    </row>
    <row r="429" spans="10:11" s="198" customFormat="1">
      <c r="J429" s="278"/>
      <c r="K429" s="278"/>
    </row>
    <row r="430" spans="10:11" s="198" customFormat="1">
      <c r="J430" s="278"/>
      <c r="K430" s="278"/>
    </row>
    <row r="431" spans="10:11" s="198" customFormat="1">
      <c r="J431" s="278"/>
      <c r="K431" s="278"/>
    </row>
    <row r="432" spans="10:11" s="198" customFormat="1">
      <c r="J432" s="278"/>
      <c r="K432" s="278"/>
    </row>
    <row r="433" spans="10:11" s="198" customFormat="1">
      <c r="J433" s="278"/>
      <c r="K433" s="278"/>
    </row>
    <row r="434" spans="10:11" s="198" customFormat="1">
      <c r="J434" s="278"/>
      <c r="K434" s="278"/>
    </row>
    <row r="435" spans="10:11" s="198" customFormat="1">
      <c r="J435" s="278"/>
      <c r="K435" s="278"/>
    </row>
    <row r="436" spans="10:11" s="198" customFormat="1">
      <c r="J436" s="278"/>
      <c r="K436" s="278"/>
    </row>
    <row r="437" spans="10:11" s="198" customFormat="1">
      <c r="J437" s="278"/>
      <c r="K437" s="278"/>
    </row>
    <row r="438" spans="10:11" s="198" customFormat="1">
      <c r="J438" s="278"/>
      <c r="K438" s="278"/>
    </row>
    <row r="439" spans="10:11" s="198" customFormat="1">
      <c r="J439" s="278"/>
      <c r="K439" s="278"/>
    </row>
    <row r="440" spans="10:11" s="198" customFormat="1">
      <c r="J440" s="278"/>
      <c r="K440" s="278"/>
    </row>
    <row r="441" spans="10:11" s="198" customFormat="1">
      <c r="J441" s="278"/>
      <c r="K441" s="278"/>
    </row>
    <row r="442" spans="10:11" s="198" customFormat="1">
      <c r="J442" s="278"/>
      <c r="K442" s="278"/>
    </row>
    <row r="443" spans="10:11" s="198" customFormat="1">
      <c r="J443" s="278"/>
      <c r="K443" s="278"/>
    </row>
    <row r="444" spans="10:11" s="198" customFormat="1">
      <c r="J444" s="278"/>
      <c r="K444" s="278"/>
    </row>
    <row r="445" spans="10:11" s="198" customFormat="1">
      <c r="J445" s="278"/>
      <c r="K445" s="278"/>
    </row>
    <row r="446" spans="10:11" s="198" customFormat="1">
      <c r="J446" s="278"/>
      <c r="K446" s="278"/>
    </row>
    <row r="447" spans="10:11" s="198" customFormat="1">
      <c r="J447" s="278"/>
      <c r="K447" s="278"/>
    </row>
    <row r="448" spans="10:11" s="198" customFormat="1">
      <c r="J448" s="278"/>
      <c r="K448" s="278"/>
    </row>
    <row r="449" spans="10:11" s="198" customFormat="1">
      <c r="J449" s="278"/>
      <c r="K449" s="278"/>
    </row>
    <row r="450" spans="10:11" s="198" customFormat="1">
      <c r="J450" s="278"/>
      <c r="K450" s="278"/>
    </row>
    <row r="451" spans="10:11" s="198" customFormat="1">
      <c r="J451" s="278"/>
      <c r="K451" s="278"/>
    </row>
    <row r="452" spans="10:11" s="198" customFormat="1">
      <c r="J452" s="278"/>
      <c r="K452" s="278"/>
    </row>
    <row r="453" spans="10:11" s="198" customFormat="1">
      <c r="J453" s="278"/>
      <c r="K453" s="278"/>
    </row>
    <row r="454" spans="10:11" s="198" customFormat="1">
      <c r="J454" s="278"/>
      <c r="K454" s="278"/>
    </row>
    <row r="455" spans="10:11" s="198" customFormat="1">
      <c r="J455" s="278"/>
      <c r="K455" s="278"/>
    </row>
    <row r="456" spans="10:11" s="198" customFormat="1">
      <c r="J456" s="278"/>
      <c r="K456" s="278"/>
    </row>
    <row r="457" spans="10:11" s="198" customFormat="1">
      <c r="J457" s="278"/>
      <c r="K457" s="278"/>
    </row>
    <row r="458" spans="10:11" s="198" customFormat="1">
      <c r="J458" s="278"/>
      <c r="K458" s="278"/>
    </row>
    <row r="459" spans="10:11" s="198" customFormat="1">
      <c r="J459" s="278"/>
      <c r="K459" s="278"/>
    </row>
    <row r="460" spans="10:11" s="198" customFormat="1">
      <c r="J460" s="278"/>
      <c r="K460" s="278"/>
    </row>
    <row r="461" spans="10:11" s="198" customFormat="1">
      <c r="J461" s="278"/>
      <c r="K461" s="278"/>
    </row>
    <row r="462" spans="10:11" s="198" customFormat="1">
      <c r="J462" s="278"/>
      <c r="K462" s="278"/>
    </row>
    <row r="463" spans="10:11" s="198" customFormat="1">
      <c r="J463" s="278"/>
      <c r="K463" s="278"/>
    </row>
    <row r="464" spans="10:11" s="198" customFormat="1">
      <c r="J464" s="278"/>
      <c r="K464" s="278"/>
    </row>
    <row r="465" spans="10:11" s="198" customFormat="1">
      <c r="J465" s="278"/>
      <c r="K465" s="278"/>
    </row>
    <row r="466" spans="10:11" s="198" customFormat="1">
      <c r="J466" s="278"/>
      <c r="K466" s="278"/>
    </row>
    <row r="467" spans="10:11" s="198" customFormat="1">
      <c r="J467" s="278"/>
      <c r="K467" s="278"/>
    </row>
    <row r="468" spans="10:11" s="198" customFormat="1">
      <c r="J468" s="278"/>
      <c r="K468" s="278"/>
    </row>
    <row r="469" spans="10:11" s="198" customFormat="1">
      <c r="J469" s="278"/>
      <c r="K469" s="278"/>
    </row>
    <row r="470" spans="10:11" s="198" customFormat="1">
      <c r="J470" s="278"/>
      <c r="K470" s="278"/>
    </row>
    <row r="471" spans="10:11" s="198" customFormat="1">
      <c r="J471" s="278"/>
      <c r="K471" s="278"/>
    </row>
    <row r="472" spans="10:11" s="198" customFormat="1">
      <c r="J472" s="278"/>
      <c r="K472" s="278"/>
    </row>
    <row r="473" spans="10:11" s="198" customFormat="1">
      <c r="J473" s="278"/>
      <c r="K473" s="278"/>
    </row>
    <row r="474" spans="10:11" s="198" customFormat="1">
      <c r="J474" s="278"/>
      <c r="K474" s="278"/>
    </row>
    <row r="475" spans="10:11" s="198" customFormat="1">
      <c r="J475" s="278"/>
      <c r="K475" s="278"/>
    </row>
    <row r="476" spans="10:11" s="198" customFormat="1">
      <c r="J476" s="278"/>
      <c r="K476" s="278"/>
    </row>
    <row r="477" spans="10:11" s="198" customFormat="1">
      <c r="J477" s="278"/>
      <c r="K477" s="278"/>
    </row>
    <row r="478" spans="10:11" s="198" customFormat="1">
      <c r="J478" s="278"/>
      <c r="K478" s="278"/>
    </row>
    <row r="479" spans="10:11" s="198" customFormat="1">
      <c r="J479" s="278"/>
      <c r="K479" s="278"/>
    </row>
    <row r="480" spans="10:11" s="198" customFormat="1">
      <c r="J480" s="278"/>
      <c r="K480" s="278"/>
    </row>
    <row r="481" spans="10:11" s="198" customFormat="1">
      <c r="J481" s="278"/>
      <c r="K481" s="278"/>
    </row>
    <row r="482" spans="10:11" s="198" customFormat="1">
      <c r="J482" s="278"/>
      <c r="K482" s="278"/>
    </row>
    <row r="483" spans="10:11" s="198" customFormat="1">
      <c r="J483" s="278"/>
      <c r="K483" s="278"/>
    </row>
    <row r="484" spans="10:11" s="198" customFormat="1">
      <c r="J484" s="278"/>
      <c r="K484" s="278"/>
    </row>
    <row r="485" spans="10:11" s="198" customFormat="1">
      <c r="J485" s="278"/>
      <c r="K485" s="278"/>
    </row>
    <row r="486" spans="10:11" s="198" customFormat="1">
      <c r="J486" s="278"/>
      <c r="K486" s="278"/>
    </row>
    <row r="487" spans="10:11" s="198" customFormat="1">
      <c r="J487" s="278"/>
      <c r="K487" s="278"/>
    </row>
    <row r="488" spans="10:11" s="198" customFormat="1">
      <c r="J488" s="278"/>
      <c r="K488" s="278"/>
    </row>
    <row r="489" spans="10:11" s="198" customFormat="1">
      <c r="J489" s="278"/>
      <c r="K489" s="278"/>
    </row>
    <row r="490" spans="10:11" s="198" customFormat="1">
      <c r="J490" s="278"/>
      <c r="K490" s="278"/>
    </row>
    <row r="491" spans="10:11" s="198" customFormat="1">
      <c r="J491" s="278"/>
      <c r="K491" s="278"/>
    </row>
    <row r="492" spans="10:11" s="198" customFormat="1">
      <c r="J492" s="278"/>
      <c r="K492" s="278"/>
    </row>
    <row r="493" spans="10:11" s="198" customFormat="1">
      <c r="J493" s="278"/>
      <c r="K493" s="278"/>
    </row>
    <row r="494" spans="10:11" s="198" customFormat="1">
      <c r="J494" s="278"/>
      <c r="K494" s="278"/>
    </row>
    <row r="495" spans="10:11" s="198" customFormat="1">
      <c r="J495" s="278"/>
      <c r="K495" s="278"/>
    </row>
    <row r="496" spans="10:11" s="198" customFormat="1">
      <c r="J496" s="278"/>
      <c r="K496" s="278"/>
    </row>
    <row r="497" spans="10:11" s="198" customFormat="1">
      <c r="J497" s="278"/>
      <c r="K497" s="278"/>
    </row>
    <row r="498" spans="10:11" s="198" customFormat="1">
      <c r="J498" s="278"/>
      <c r="K498" s="278"/>
    </row>
    <row r="499" spans="10:11" s="198" customFormat="1">
      <c r="J499" s="278"/>
      <c r="K499" s="278"/>
    </row>
    <row r="500" spans="10:11" s="198" customFormat="1">
      <c r="J500" s="278"/>
      <c r="K500" s="278"/>
    </row>
    <row r="501" spans="10:11" s="198" customFormat="1">
      <c r="J501" s="278"/>
      <c r="K501" s="278"/>
    </row>
    <row r="502" spans="10:11" s="198" customFormat="1">
      <c r="J502" s="278"/>
      <c r="K502" s="278"/>
    </row>
    <row r="503" spans="10:11" s="198" customFormat="1">
      <c r="J503" s="278"/>
      <c r="K503" s="278"/>
    </row>
    <row r="504" spans="10:11" s="198" customFormat="1">
      <c r="J504" s="278"/>
      <c r="K504" s="278"/>
    </row>
    <row r="505" spans="10:11" s="198" customFormat="1">
      <c r="J505" s="278"/>
      <c r="K505" s="278"/>
    </row>
    <row r="506" spans="10:11" s="198" customFormat="1">
      <c r="J506" s="278"/>
      <c r="K506" s="278"/>
    </row>
    <row r="507" spans="10:11" s="198" customFormat="1">
      <c r="J507" s="278"/>
      <c r="K507" s="278"/>
    </row>
    <row r="508" spans="10:11" s="198" customFormat="1">
      <c r="J508" s="278"/>
      <c r="K508" s="278"/>
    </row>
    <row r="509" spans="10:11" s="198" customFormat="1">
      <c r="J509" s="278"/>
      <c r="K509" s="278"/>
    </row>
    <row r="510" spans="10:11" s="198" customFormat="1">
      <c r="J510" s="278"/>
      <c r="K510" s="278"/>
    </row>
    <row r="511" spans="10:11" s="198" customFormat="1">
      <c r="J511" s="278"/>
      <c r="K511" s="278"/>
    </row>
    <row r="512" spans="10:11" s="198" customFormat="1">
      <c r="J512" s="278"/>
      <c r="K512" s="278"/>
    </row>
    <row r="513" spans="10:11" s="198" customFormat="1">
      <c r="J513" s="278"/>
      <c r="K513" s="278"/>
    </row>
    <row r="514" spans="10:11" s="198" customFormat="1">
      <c r="J514" s="278"/>
      <c r="K514" s="278"/>
    </row>
    <row r="515" spans="10:11" s="198" customFormat="1">
      <c r="J515" s="278"/>
      <c r="K515" s="278"/>
    </row>
    <row r="516" spans="10:11" s="198" customFormat="1">
      <c r="J516" s="278"/>
      <c r="K516" s="278"/>
    </row>
    <row r="517" spans="10:11" s="198" customFormat="1">
      <c r="J517" s="278"/>
      <c r="K517" s="278"/>
    </row>
    <row r="518" spans="10:11" s="198" customFormat="1">
      <c r="J518" s="278"/>
      <c r="K518" s="278"/>
    </row>
    <row r="519" spans="10:11" s="198" customFormat="1">
      <c r="J519" s="278"/>
      <c r="K519" s="278"/>
    </row>
    <row r="520" spans="10:11" s="198" customFormat="1">
      <c r="J520" s="278"/>
      <c r="K520" s="278"/>
    </row>
    <row r="521" spans="10:11" s="198" customFormat="1">
      <c r="J521" s="278"/>
      <c r="K521" s="278"/>
    </row>
    <row r="522" spans="10:11" s="198" customFormat="1">
      <c r="J522" s="278"/>
      <c r="K522" s="278"/>
    </row>
    <row r="523" spans="10:11" s="198" customFormat="1">
      <c r="J523" s="278"/>
      <c r="K523" s="278"/>
    </row>
    <row r="524" spans="10:11" s="198" customFormat="1">
      <c r="J524" s="278"/>
      <c r="K524" s="278"/>
    </row>
    <row r="525" spans="10:11" s="198" customFormat="1">
      <c r="J525" s="278"/>
      <c r="K525" s="278"/>
    </row>
    <row r="526" spans="10:11" s="198" customFormat="1">
      <c r="J526" s="278"/>
      <c r="K526" s="278"/>
    </row>
    <row r="527" spans="10:11" s="198" customFormat="1">
      <c r="J527" s="278"/>
      <c r="K527" s="278"/>
    </row>
    <row r="528" spans="10:11" s="198" customFormat="1">
      <c r="J528" s="278"/>
      <c r="K528" s="278"/>
    </row>
    <row r="529" spans="10:11" s="198" customFormat="1">
      <c r="J529" s="278"/>
      <c r="K529" s="278"/>
    </row>
    <row r="530" spans="10:11" s="198" customFormat="1">
      <c r="J530" s="278"/>
      <c r="K530" s="278"/>
    </row>
    <row r="531" spans="10:11" s="198" customFormat="1">
      <c r="J531" s="278"/>
      <c r="K531" s="278"/>
    </row>
    <row r="532" spans="10:11" s="198" customFormat="1">
      <c r="J532" s="278"/>
      <c r="K532" s="278"/>
    </row>
    <row r="533" spans="10:11" s="198" customFormat="1">
      <c r="J533" s="278"/>
      <c r="K533" s="278"/>
    </row>
    <row r="534" spans="10:11" s="198" customFormat="1">
      <c r="J534" s="278"/>
      <c r="K534" s="278"/>
    </row>
    <row r="535" spans="10:11" s="198" customFormat="1">
      <c r="J535" s="278"/>
      <c r="K535" s="278"/>
    </row>
    <row r="536" spans="10:11" s="198" customFormat="1">
      <c r="J536" s="278"/>
      <c r="K536" s="278"/>
    </row>
    <row r="537" spans="10:11" s="198" customFormat="1">
      <c r="J537" s="278"/>
      <c r="K537" s="278"/>
    </row>
    <row r="538" spans="10:11" s="198" customFormat="1">
      <c r="J538" s="278"/>
      <c r="K538" s="278"/>
    </row>
    <row r="539" spans="10:11" s="198" customFormat="1">
      <c r="J539" s="278"/>
      <c r="K539" s="278"/>
    </row>
    <row r="540" spans="10:11" s="198" customFormat="1">
      <c r="J540" s="278"/>
      <c r="K540" s="278"/>
    </row>
    <row r="541" spans="10:11" s="198" customFormat="1">
      <c r="J541" s="278"/>
      <c r="K541" s="278"/>
    </row>
    <row r="542" spans="10:11" s="198" customFormat="1">
      <c r="J542" s="278"/>
      <c r="K542" s="278"/>
    </row>
    <row r="543" spans="10:11" s="198" customFormat="1">
      <c r="J543" s="278"/>
      <c r="K543" s="278"/>
    </row>
    <row r="544" spans="10:11" s="198" customFormat="1">
      <c r="J544" s="278"/>
      <c r="K544" s="278"/>
    </row>
    <row r="545" spans="10:11" s="198" customFormat="1">
      <c r="J545" s="278"/>
      <c r="K545" s="278"/>
    </row>
    <row r="546" spans="10:11" s="198" customFormat="1">
      <c r="J546" s="278"/>
      <c r="K546" s="278"/>
    </row>
    <row r="547" spans="10:11" s="198" customFormat="1">
      <c r="J547" s="278"/>
      <c r="K547" s="278"/>
    </row>
    <row r="548" spans="10:11" s="198" customFormat="1">
      <c r="J548" s="278"/>
      <c r="K548" s="278"/>
    </row>
    <row r="549" spans="10:11" s="198" customFormat="1">
      <c r="J549" s="278"/>
      <c r="K549" s="278"/>
    </row>
    <row r="550" spans="10:11" s="198" customFormat="1">
      <c r="J550" s="278"/>
      <c r="K550" s="278"/>
    </row>
    <row r="551" spans="10:11" s="198" customFormat="1">
      <c r="J551" s="278"/>
      <c r="K551" s="278"/>
    </row>
    <row r="552" spans="10:11" s="198" customFormat="1">
      <c r="J552" s="278"/>
      <c r="K552" s="278"/>
    </row>
    <row r="553" spans="10:11" s="198" customFormat="1">
      <c r="J553" s="278"/>
      <c r="K553" s="278"/>
    </row>
    <row r="554" spans="10:11" s="198" customFormat="1">
      <c r="J554" s="278"/>
      <c r="K554" s="278"/>
    </row>
    <row r="555" spans="10:11" s="198" customFormat="1">
      <c r="J555" s="278"/>
      <c r="K555" s="278"/>
    </row>
    <row r="556" spans="10:11" s="198" customFormat="1">
      <c r="J556" s="278"/>
      <c r="K556" s="278"/>
    </row>
    <row r="557" spans="10:11" s="198" customFormat="1">
      <c r="J557" s="278"/>
      <c r="K557" s="278"/>
    </row>
    <row r="558" spans="10:11" s="198" customFormat="1">
      <c r="J558" s="278"/>
      <c r="K558" s="278"/>
    </row>
    <row r="559" spans="10:11" s="198" customFormat="1">
      <c r="J559" s="278"/>
      <c r="K559" s="278"/>
    </row>
    <row r="560" spans="10:11" s="198" customFormat="1">
      <c r="J560" s="278"/>
      <c r="K560" s="278"/>
    </row>
    <row r="561" spans="10:11" s="198" customFormat="1">
      <c r="J561" s="278"/>
      <c r="K561" s="278"/>
    </row>
    <row r="562" spans="10:11" s="198" customFormat="1">
      <c r="J562" s="278"/>
      <c r="K562" s="278"/>
    </row>
    <row r="563" spans="10:11" s="198" customFormat="1">
      <c r="J563" s="278"/>
      <c r="K563" s="278"/>
    </row>
    <row r="564" spans="10:11" s="198" customFormat="1">
      <c r="J564" s="278"/>
      <c r="K564" s="278"/>
    </row>
    <row r="565" spans="10:11" s="198" customFormat="1">
      <c r="J565" s="278"/>
      <c r="K565" s="278"/>
    </row>
    <row r="566" spans="10:11" s="198" customFormat="1">
      <c r="J566" s="278"/>
      <c r="K566" s="278"/>
    </row>
    <row r="567" spans="10:11" s="198" customFormat="1">
      <c r="J567" s="278"/>
      <c r="K567" s="278"/>
    </row>
    <row r="568" spans="10:11" s="198" customFormat="1">
      <c r="J568" s="278"/>
      <c r="K568" s="278"/>
    </row>
    <row r="569" spans="10:11" s="198" customFormat="1">
      <c r="J569" s="278"/>
      <c r="K569" s="278"/>
    </row>
    <row r="570" spans="10:11" s="198" customFormat="1">
      <c r="J570" s="278"/>
      <c r="K570" s="278"/>
    </row>
    <row r="571" spans="10:11" s="198" customFormat="1">
      <c r="J571" s="278"/>
      <c r="K571" s="278"/>
    </row>
    <row r="572" spans="10:11" s="198" customFormat="1">
      <c r="J572" s="278"/>
      <c r="K572" s="278"/>
    </row>
    <row r="573" spans="10:11" s="198" customFormat="1">
      <c r="J573" s="278"/>
      <c r="K573" s="278"/>
    </row>
    <row r="574" spans="10:11" s="198" customFormat="1">
      <c r="J574" s="278"/>
      <c r="K574" s="278"/>
    </row>
    <row r="575" spans="10:11" s="198" customFormat="1">
      <c r="J575" s="278"/>
      <c r="K575" s="278"/>
    </row>
    <row r="576" spans="10:11" s="198" customFormat="1">
      <c r="J576" s="278"/>
      <c r="K576" s="278"/>
    </row>
    <row r="577" spans="10:11" s="198" customFormat="1">
      <c r="J577" s="278"/>
      <c r="K577" s="278"/>
    </row>
    <row r="578" spans="10:11" s="198" customFormat="1">
      <c r="J578" s="278"/>
      <c r="K578" s="278"/>
    </row>
    <row r="579" spans="10:11" s="198" customFormat="1">
      <c r="J579" s="278"/>
      <c r="K579" s="278"/>
    </row>
    <row r="580" spans="10:11" s="198" customFormat="1">
      <c r="J580" s="278"/>
      <c r="K580" s="278"/>
    </row>
    <row r="581" spans="10:11" s="198" customFormat="1">
      <c r="J581" s="278"/>
      <c r="K581" s="278"/>
    </row>
    <row r="582" spans="10:11" s="198" customFormat="1">
      <c r="J582" s="278"/>
      <c r="K582" s="278"/>
    </row>
    <row r="583" spans="10:11" s="198" customFormat="1">
      <c r="J583" s="278"/>
      <c r="K583" s="278"/>
    </row>
    <row r="584" spans="10:11" s="198" customFormat="1">
      <c r="J584" s="278"/>
      <c r="K584" s="278"/>
    </row>
    <row r="585" spans="10:11" s="198" customFormat="1">
      <c r="J585" s="278"/>
      <c r="K585" s="278"/>
    </row>
    <row r="586" spans="10:11" s="198" customFormat="1">
      <c r="J586" s="278"/>
      <c r="K586" s="278"/>
    </row>
    <row r="587" spans="10:11" s="198" customFormat="1">
      <c r="J587" s="278"/>
      <c r="K587" s="278"/>
    </row>
    <row r="588" spans="10:11" s="198" customFormat="1">
      <c r="J588" s="278"/>
      <c r="K588" s="278"/>
    </row>
    <row r="589" spans="10:11" s="198" customFormat="1">
      <c r="J589" s="278"/>
      <c r="K589" s="278"/>
    </row>
    <row r="590" spans="10:11" s="198" customFormat="1">
      <c r="J590" s="278"/>
      <c r="K590" s="278"/>
    </row>
    <row r="591" spans="10:11" s="198" customFormat="1">
      <c r="J591" s="278"/>
      <c r="K591" s="278"/>
    </row>
    <row r="592" spans="10:11" s="198" customFormat="1">
      <c r="J592" s="278"/>
      <c r="K592" s="278"/>
    </row>
    <row r="593" spans="10:11" s="198" customFormat="1">
      <c r="J593" s="278"/>
      <c r="K593" s="278"/>
    </row>
    <row r="594" spans="10:11" s="198" customFormat="1">
      <c r="J594" s="278"/>
      <c r="K594" s="278"/>
    </row>
    <row r="595" spans="10:11" s="198" customFormat="1">
      <c r="J595" s="278"/>
      <c r="K595" s="278"/>
    </row>
    <row r="596" spans="10:11" s="198" customFormat="1">
      <c r="J596" s="278"/>
      <c r="K596" s="278"/>
    </row>
    <row r="597" spans="10:11" s="198" customFormat="1">
      <c r="J597" s="278"/>
      <c r="K597" s="278"/>
    </row>
    <row r="598" spans="10:11" s="198" customFormat="1">
      <c r="J598" s="278"/>
      <c r="K598" s="278"/>
    </row>
    <row r="599" spans="10:11" s="198" customFormat="1">
      <c r="J599" s="278"/>
      <c r="K599" s="278"/>
    </row>
    <row r="600" spans="10:11" s="198" customFormat="1">
      <c r="J600" s="278"/>
      <c r="K600" s="278"/>
    </row>
    <row r="601" spans="10:11" s="198" customFormat="1">
      <c r="J601" s="278"/>
      <c r="K601" s="278"/>
    </row>
    <row r="602" spans="10:11" s="198" customFormat="1">
      <c r="J602" s="278"/>
      <c r="K602" s="278"/>
    </row>
    <row r="603" spans="10:11" s="198" customFormat="1">
      <c r="J603" s="278"/>
      <c r="K603" s="278"/>
    </row>
    <row r="604" spans="10:11" s="198" customFormat="1">
      <c r="J604" s="278"/>
      <c r="K604" s="278"/>
    </row>
    <row r="605" spans="10:11" s="198" customFormat="1">
      <c r="J605" s="278"/>
      <c r="K605" s="278"/>
    </row>
    <row r="606" spans="10:11" s="198" customFormat="1">
      <c r="J606" s="278"/>
      <c r="K606" s="278"/>
    </row>
    <row r="607" spans="10:11" s="198" customFormat="1">
      <c r="J607" s="278"/>
      <c r="K607" s="278"/>
    </row>
    <row r="608" spans="10:11" s="198" customFormat="1">
      <c r="J608" s="278"/>
      <c r="K608" s="278"/>
    </row>
    <row r="609" spans="10:11" s="198" customFormat="1">
      <c r="J609" s="278"/>
      <c r="K609" s="278"/>
    </row>
    <row r="610" spans="10:11" s="198" customFormat="1">
      <c r="J610" s="278"/>
      <c r="K610" s="278"/>
    </row>
    <row r="611" spans="10:11" s="198" customFormat="1">
      <c r="J611" s="278"/>
      <c r="K611" s="278"/>
    </row>
    <row r="612" spans="10:11" s="198" customFormat="1">
      <c r="J612" s="278"/>
      <c r="K612" s="278"/>
    </row>
    <row r="613" spans="10:11" s="198" customFormat="1">
      <c r="J613" s="278"/>
      <c r="K613" s="278"/>
    </row>
    <row r="614" spans="10:11" s="198" customFormat="1">
      <c r="J614" s="278"/>
      <c r="K614" s="278"/>
    </row>
    <row r="615" spans="10:11" s="198" customFormat="1">
      <c r="J615" s="278"/>
      <c r="K615" s="278"/>
    </row>
    <row r="616" spans="10:11" s="198" customFormat="1">
      <c r="J616" s="278"/>
      <c r="K616" s="278"/>
    </row>
    <row r="617" spans="10:11" s="198" customFormat="1">
      <c r="J617" s="278"/>
      <c r="K617" s="278"/>
    </row>
    <row r="618" spans="10:11" s="198" customFormat="1">
      <c r="J618" s="278"/>
      <c r="K618" s="278"/>
    </row>
    <row r="619" spans="10:11" s="198" customFormat="1">
      <c r="J619" s="278"/>
      <c r="K619" s="278"/>
    </row>
    <row r="620" spans="10:11" s="198" customFormat="1">
      <c r="J620" s="278"/>
      <c r="K620" s="278"/>
    </row>
    <row r="621" spans="10:11" s="198" customFormat="1">
      <c r="J621" s="278"/>
      <c r="K621" s="278"/>
    </row>
    <row r="622" spans="10:11" s="198" customFormat="1">
      <c r="J622" s="278"/>
      <c r="K622" s="278"/>
    </row>
    <row r="623" spans="10:11" s="198" customFormat="1">
      <c r="J623" s="278"/>
      <c r="K623" s="278"/>
    </row>
    <row r="624" spans="10:11" s="198" customFormat="1">
      <c r="J624" s="278"/>
      <c r="K624" s="278"/>
    </row>
    <row r="625" spans="10:11" s="198" customFormat="1">
      <c r="J625" s="278"/>
      <c r="K625" s="278"/>
    </row>
    <row r="626" spans="10:11" s="198" customFormat="1">
      <c r="J626" s="278"/>
      <c r="K626" s="278"/>
    </row>
    <row r="627" spans="10:11" s="198" customFormat="1">
      <c r="J627" s="278"/>
      <c r="K627" s="278"/>
    </row>
    <row r="628" spans="10:11" s="198" customFormat="1">
      <c r="J628" s="278"/>
      <c r="K628" s="278"/>
    </row>
    <row r="629" spans="10:11" s="198" customFormat="1">
      <c r="J629" s="278"/>
      <c r="K629" s="278"/>
    </row>
    <row r="630" spans="10:11" s="198" customFormat="1">
      <c r="J630" s="278"/>
      <c r="K630" s="278"/>
    </row>
    <row r="631" spans="10:11" s="198" customFormat="1">
      <c r="J631" s="278"/>
      <c r="K631" s="278"/>
    </row>
    <row r="632" spans="10:11" s="198" customFormat="1">
      <c r="J632" s="278"/>
      <c r="K632" s="278"/>
    </row>
    <row r="633" spans="10:11" s="198" customFormat="1">
      <c r="J633" s="278"/>
      <c r="K633" s="278"/>
    </row>
    <row r="634" spans="10:11" s="198" customFormat="1">
      <c r="J634" s="278"/>
      <c r="K634" s="278"/>
    </row>
    <row r="635" spans="10:11" s="198" customFormat="1">
      <c r="J635" s="278"/>
      <c r="K635" s="278"/>
    </row>
    <row r="636" spans="10:11" s="198" customFormat="1">
      <c r="J636" s="278"/>
      <c r="K636" s="278"/>
    </row>
    <row r="637" spans="10:11" s="198" customFormat="1">
      <c r="J637" s="278"/>
      <c r="K637" s="278"/>
    </row>
    <row r="638" spans="10:11" s="198" customFormat="1">
      <c r="J638" s="278"/>
      <c r="K638" s="278"/>
    </row>
    <row r="639" spans="10:11" s="198" customFormat="1">
      <c r="J639" s="278"/>
      <c r="K639" s="278"/>
    </row>
    <row r="640" spans="10:11" s="198" customFormat="1">
      <c r="J640" s="278"/>
      <c r="K640" s="278"/>
    </row>
    <row r="641" spans="10:11" s="198" customFormat="1">
      <c r="J641" s="278"/>
      <c r="K641" s="278"/>
    </row>
    <row r="642" spans="10:11" s="198" customFormat="1">
      <c r="J642" s="278"/>
      <c r="K642" s="278"/>
    </row>
    <row r="643" spans="10:11" s="198" customFormat="1">
      <c r="J643" s="278"/>
      <c r="K643" s="278"/>
    </row>
    <row r="644" spans="10:11" s="198" customFormat="1">
      <c r="J644" s="278"/>
      <c r="K644" s="278"/>
    </row>
    <row r="645" spans="10:11" s="198" customFormat="1">
      <c r="J645" s="278"/>
      <c r="K645" s="278"/>
    </row>
    <row r="646" spans="10:11" s="198" customFormat="1">
      <c r="J646" s="278"/>
      <c r="K646" s="278"/>
    </row>
    <row r="647" spans="10:11" s="198" customFormat="1">
      <c r="J647" s="278"/>
      <c r="K647" s="278"/>
    </row>
    <row r="648" spans="10:11" s="198" customFormat="1">
      <c r="J648" s="278"/>
      <c r="K648" s="278"/>
    </row>
    <row r="649" spans="10:11" s="198" customFormat="1">
      <c r="J649" s="278"/>
      <c r="K649" s="278"/>
    </row>
    <row r="650" spans="10:11" s="198" customFormat="1">
      <c r="J650" s="278"/>
      <c r="K650" s="278"/>
    </row>
    <row r="651" spans="10:11" s="198" customFormat="1">
      <c r="J651" s="278"/>
      <c r="K651" s="278"/>
    </row>
    <row r="652" spans="10:11" s="198" customFormat="1">
      <c r="J652" s="278"/>
      <c r="K652" s="278"/>
    </row>
    <row r="653" spans="10:11" s="198" customFormat="1">
      <c r="J653" s="278"/>
      <c r="K653" s="278"/>
    </row>
    <row r="654" spans="10:11" s="198" customFormat="1">
      <c r="J654" s="278"/>
      <c r="K654" s="278"/>
    </row>
    <row r="655" spans="10:11" s="198" customFormat="1">
      <c r="J655" s="278"/>
      <c r="K655" s="278"/>
    </row>
    <row r="656" spans="10:11" s="198" customFormat="1">
      <c r="J656" s="278"/>
      <c r="K656" s="278"/>
    </row>
    <row r="657" spans="10:11" s="198" customFormat="1">
      <c r="J657" s="278"/>
      <c r="K657" s="278"/>
    </row>
    <row r="658" spans="10:11" s="198" customFormat="1">
      <c r="J658" s="278"/>
      <c r="K658" s="278"/>
    </row>
    <row r="659" spans="10:11" s="198" customFormat="1">
      <c r="J659" s="278"/>
      <c r="K659" s="278"/>
    </row>
    <row r="660" spans="10:11" s="198" customFormat="1">
      <c r="J660" s="278"/>
      <c r="K660" s="278"/>
    </row>
    <row r="661" spans="10:11" s="198" customFormat="1">
      <c r="J661" s="278"/>
      <c r="K661" s="278"/>
    </row>
    <row r="662" spans="10:11" s="198" customFormat="1">
      <c r="J662" s="278"/>
      <c r="K662" s="278"/>
    </row>
    <row r="663" spans="10:11" s="198" customFormat="1">
      <c r="J663" s="278"/>
      <c r="K663" s="278"/>
    </row>
    <row r="664" spans="10:11" s="198" customFormat="1">
      <c r="J664" s="278"/>
      <c r="K664" s="278"/>
    </row>
    <row r="665" spans="10:11" s="198" customFormat="1">
      <c r="J665" s="278"/>
      <c r="K665" s="278"/>
    </row>
    <row r="666" spans="10:11" s="198" customFormat="1">
      <c r="J666" s="278"/>
      <c r="K666" s="278"/>
    </row>
    <row r="667" spans="10:11" s="198" customFormat="1">
      <c r="J667" s="278"/>
      <c r="K667" s="278"/>
    </row>
    <row r="668" spans="10:11" s="198" customFormat="1">
      <c r="J668" s="278"/>
      <c r="K668" s="278"/>
    </row>
    <row r="669" spans="10:11" s="198" customFormat="1">
      <c r="J669" s="278"/>
      <c r="K669" s="278"/>
    </row>
    <row r="670" spans="10:11" s="198" customFormat="1">
      <c r="J670" s="278"/>
      <c r="K670" s="278"/>
    </row>
    <row r="671" spans="10:11" s="198" customFormat="1">
      <c r="J671" s="278"/>
      <c r="K671" s="278"/>
    </row>
    <row r="672" spans="10:11" s="198" customFormat="1">
      <c r="J672" s="278"/>
      <c r="K672" s="278"/>
    </row>
    <row r="673" spans="10:11" s="198" customFormat="1">
      <c r="J673" s="278"/>
      <c r="K673" s="278"/>
    </row>
    <row r="674" spans="10:11" s="198" customFormat="1">
      <c r="J674" s="278"/>
      <c r="K674" s="278"/>
    </row>
    <row r="675" spans="10:11" s="198" customFormat="1">
      <c r="J675" s="278"/>
      <c r="K675" s="278"/>
    </row>
    <row r="676" spans="10:11" s="198" customFormat="1">
      <c r="J676" s="278"/>
      <c r="K676" s="278"/>
    </row>
    <row r="677" spans="10:11" s="198" customFormat="1">
      <c r="J677" s="278"/>
      <c r="K677" s="278"/>
    </row>
    <row r="678" spans="10:11" s="198" customFormat="1">
      <c r="J678" s="278"/>
      <c r="K678" s="278"/>
    </row>
    <row r="679" spans="10:11" s="198" customFormat="1">
      <c r="J679" s="278"/>
      <c r="K679" s="278"/>
    </row>
    <row r="680" spans="10:11" s="198" customFormat="1">
      <c r="J680" s="278"/>
      <c r="K680" s="278"/>
    </row>
    <row r="681" spans="10:11" s="198" customFormat="1">
      <c r="J681" s="278"/>
      <c r="K681" s="278"/>
    </row>
    <row r="682" spans="10:11" s="198" customFormat="1">
      <c r="J682" s="278"/>
      <c r="K682" s="278"/>
    </row>
    <row r="683" spans="10:11" s="198" customFormat="1">
      <c r="J683" s="278"/>
      <c r="K683" s="278"/>
    </row>
    <row r="684" spans="10:11" s="198" customFormat="1">
      <c r="J684" s="278"/>
      <c r="K684" s="278"/>
    </row>
    <row r="685" spans="10:11" s="198" customFormat="1">
      <c r="J685" s="278"/>
      <c r="K685" s="278"/>
    </row>
    <row r="686" spans="10:11" s="198" customFormat="1">
      <c r="J686" s="278"/>
      <c r="K686" s="278"/>
    </row>
    <row r="687" spans="10:11" s="198" customFormat="1">
      <c r="J687" s="278"/>
      <c r="K687" s="278"/>
    </row>
    <row r="688" spans="10:11" s="198" customFormat="1">
      <c r="J688" s="278"/>
      <c r="K688" s="278"/>
    </row>
    <row r="689" spans="10:11" s="198" customFormat="1">
      <c r="J689" s="278"/>
      <c r="K689" s="278"/>
    </row>
    <row r="690" spans="10:11" s="198" customFormat="1">
      <c r="J690" s="278"/>
      <c r="K690" s="278"/>
    </row>
    <row r="691" spans="10:11" s="198" customFormat="1">
      <c r="J691" s="278"/>
      <c r="K691" s="278"/>
    </row>
    <row r="692" spans="10:11" s="198" customFormat="1">
      <c r="J692" s="278"/>
      <c r="K692" s="278"/>
    </row>
    <row r="693" spans="10:11" s="198" customFormat="1">
      <c r="J693" s="278"/>
      <c r="K693" s="278"/>
    </row>
    <row r="694" spans="10:11" s="198" customFormat="1">
      <c r="J694" s="278"/>
      <c r="K694" s="278"/>
    </row>
    <row r="695" spans="10:11" s="198" customFormat="1">
      <c r="J695" s="278"/>
      <c r="K695" s="278"/>
    </row>
    <row r="696" spans="10:11" s="198" customFormat="1">
      <c r="J696" s="278"/>
      <c r="K696" s="278"/>
    </row>
    <row r="697" spans="10:11" s="198" customFormat="1">
      <c r="J697" s="278"/>
      <c r="K697" s="278"/>
    </row>
    <row r="698" spans="10:11" s="198" customFormat="1">
      <c r="J698" s="278"/>
      <c r="K698" s="278"/>
    </row>
    <row r="699" spans="10:11" s="198" customFormat="1">
      <c r="J699" s="278"/>
      <c r="K699" s="278"/>
    </row>
    <row r="700" spans="10:11" s="198" customFormat="1">
      <c r="J700" s="278"/>
      <c r="K700" s="278"/>
    </row>
    <row r="701" spans="10:11" s="198" customFormat="1">
      <c r="J701" s="278"/>
      <c r="K701" s="278"/>
    </row>
    <row r="702" spans="10:11" s="198" customFormat="1">
      <c r="J702" s="278"/>
      <c r="K702" s="278"/>
    </row>
    <row r="703" spans="10:11" s="198" customFormat="1">
      <c r="J703" s="278"/>
      <c r="K703" s="278"/>
    </row>
    <row r="704" spans="10:11" s="198" customFormat="1">
      <c r="J704" s="278"/>
      <c r="K704" s="278"/>
    </row>
    <row r="705" spans="10:11" s="198" customFormat="1">
      <c r="J705" s="278"/>
      <c r="K705" s="278"/>
    </row>
    <row r="706" spans="10:11" s="198" customFormat="1">
      <c r="J706" s="278"/>
      <c r="K706" s="278"/>
    </row>
    <row r="707" spans="10:11" s="198" customFormat="1">
      <c r="J707" s="278"/>
      <c r="K707" s="278"/>
    </row>
    <row r="708" spans="10:11" s="198" customFormat="1">
      <c r="J708" s="278"/>
      <c r="K708" s="278"/>
    </row>
    <row r="709" spans="10:11" s="198" customFormat="1">
      <c r="J709" s="278"/>
      <c r="K709" s="278"/>
    </row>
    <row r="710" spans="10:11" s="198" customFormat="1">
      <c r="J710" s="278"/>
      <c r="K710" s="278"/>
    </row>
    <row r="711" spans="10:11" s="198" customFormat="1">
      <c r="J711" s="278"/>
      <c r="K711" s="278"/>
    </row>
    <row r="712" spans="10:11" s="198" customFormat="1">
      <c r="J712" s="278"/>
      <c r="K712" s="278"/>
    </row>
    <row r="713" spans="10:11" s="198" customFormat="1">
      <c r="J713" s="278"/>
      <c r="K713" s="278"/>
    </row>
    <row r="714" spans="10:11" s="198" customFormat="1">
      <c r="J714" s="278"/>
      <c r="K714" s="278"/>
    </row>
    <row r="715" spans="10:11" s="198" customFormat="1">
      <c r="J715" s="278"/>
      <c r="K715" s="278"/>
    </row>
    <row r="716" spans="10:11" s="198" customFormat="1">
      <c r="J716" s="278"/>
      <c r="K716" s="278"/>
    </row>
    <row r="717" spans="10:11" s="198" customFormat="1">
      <c r="J717" s="278"/>
      <c r="K717" s="278"/>
    </row>
    <row r="718" spans="10:11" s="198" customFormat="1">
      <c r="J718" s="278"/>
      <c r="K718" s="278"/>
    </row>
    <row r="719" spans="10:11" s="198" customFormat="1">
      <c r="J719" s="278"/>
      <c r="K719" s="278"/>
    </row>
    <row r="720" spans="10:11" s="198" customFormat="1">
      <c r="J720" s="278"/>
      <c r="K720" s="278"/>
    </row>
    <row r="721" spans="10:11" s="198" customFormat="1">
      <c r="J721" s="278"/>
      <c r="K721" s="278"/>
    </row>
    <row r="722" spans="10:11" s="198" customFormat="1">
      <c r="J722" s="278"/>
      <c r="K722" s="278"/>
    </row>
    <row r="723" spans="10:11" s="198" customFormat="1">
      <c r="J723" s="278"/>
      <c r="K723" s="278"/>
    </row>
    <row r="724" spans="10:11" s="198" customFormat="1">
      <c r="J724" s="278"/>
      <c r="K724" s="278"/>
    </row>
    <row r="725" spans="10:11" s="198" customFormat="1">
      <c r="J725" s="278"/>
      <c r="K725" s="278"/>
    </row>
    <row r="726" spans="10:11" s="198" customFormat="1">
      <c r="J726" s="278"/>
      <c r="K726" s="278"/>
    </row>
    <row r="727" spans="10:11" s="198" customFormat="1">
      <c r="J727" s="278"/>
      <c r="K727" s="278"/>
    </row>
    <row r="728" spans="10:11" s="198" customFormat="1">
      <c r="J728" s="278"/>
      <c r="K728" s="278"/>
    </row>
    <row r="729" spans="10:11" s="198" customFormat="1">
      <c r="J729" s="278"/>
      <c r="K729" s="278"/>
    </row>
    <row r="730" spans="10:11" s="198" customFormat="1">
      <c r="J730" s="278"/>
      <c r="K730" s="278"/>
    </row>
    <row r="731" spans="10:11" s="198" customFormat="1">
      <c r="J731" s="278"/>
      <c r="K731" s="278"/>
    </row>
    <row r="732" spans="10:11" s="198" customFormat="1">
      <c r="J732" s="278"/>
      <c r="K732" s="278"/>
    </row>
    <row r="733" spans="10:11" s="198" customFormat="1">
      <c r="J733" s="278"/>
      <c r="K733" s="278"/>
    </row>
    <row r="734" spans="10:11" s="198" customFormat="1">
      <c r="J734" s="278"/>
      <c r="K734" s="278"/>
    </row>
    <row r="735" spans="10:11" s="198" customFormat="1">
      <c r="J735" s="278"/>
      <c r="K735" s="278"/>
    </row>
    <row r="736" spans="10:11" s="198" customFormat="1">
      <c r="J736" s="278"/>
      <c r="K736" s="278"/>
    </row>
    <row r="737" spans="10:11" s="198" customFormat="1">
      <c r="J737" s="278"/>
      <c r="K737" s="278"/>
    </row>
    <row r="738" spans="10:11" s="198" customFormat="1">
      <c r="J738" s="278"/>
      <c r="K738" s="278"/>
    </row>
    <row r="739" spans="10:11" s="198" customFormat="1">
      <c r="J739" s="278"/>
      <c r="K739" s="278"/>
    </row>
    <row r="740" spans="10:11" s="198" customFormat="1">
      <c r="J740" s="278"/>
      <c r="K740" s="278"/>
    </row>
    <row r="741" spans="10:11" s="198" customFormat="1">
      <c r="J741" s="278"/>
      <c r="K741" s="278"/>
    </row>
    <row r="742" spans="10:11" s="198" customFormat="1">
      <c r="J742" s="278"/>
      <c r="K742" s="278"/>
    </row>
    <row r="743" spans="10:11" s="198" customFormat="1">
      <c r="J743" s="278"/>
      <c r="K743" s="278"/>
    </row>
    <row r="744" spans="10:11" s="198" customFormat="1">
      <c r="J744" s="278"/>
      <c r="K744" s="278"/>
    </row>
    <row r="745" spans="10:11" s="198" customFormat="1">
      <c r="J745" s="278"/>
      <c r="K745" s="278"/>
    </row>
    <row r="746" spans="10:11" s="198" customFormat="1">
      <c r="J746" s="278"/>
      <c r="K746" s="278"/>
    </row>
    <row r="747" spans="10:11" s="198" customFormat="1">
      <c r="J747" s="278"/>
      <c r="K747" s="278"/>
    </row>
    <row r="748" spans="10:11" s="198" customFormat="1">
      <c r="J748" s="278"/>
      <c r="K748" s="278"/>
    </row>
    <row r="749" spans="10:11" s="198" customFormat="1">
      <c r="J749" s="278"/>
      <c r="K749" s="278"/>
    </row>
    <row r="750" spans="10:11" s="198" customFormat="1">
      <c r="J750" s="278"/>
      <c r="K750" s="278"/>
    </row>
    <row r="751" spans="10:11" s="198" customFormat="1">
      <c r="J751" s="278"/>
      <c r="K751" s="278"/>
    </row>
    <row r="752" spans="10:11" s="198" customFormat="1">
      <c r="J752" s="278"/>
      <c r="K752" s="278"/>
    </row>
    <row r="753" spans="10:11" s="198" customFormat="1">
      <c r="J753" s="278"/>
      <c r="K753" s="278"/>
    </row>
    <row r="754" spans="10:11" s="198" customFormat="1">
      <c r="J754" s="278"/>
      <c r="K754" s="278"/>
    </row>
    <row r="755" spans="10:11" s="198" customFormat="1">
      <c r="J755" s="278"/>
      <c r="K755" s="278"/>
    </row>
    <row r="756" spans="10:11" s="198" customFormat="1">
      <c r="J756" s="278"/>
      <c r="K756" s="278"/>
    </row>
    <row r="757" spans="10:11" s="198" customFormat="1">
      <c r="J757" s="278"/>
      <c r="K757" s="278"/>
    </row>
    <row r="758" spans="10:11" s="198" customFormat="1">
      <c r="J758" s="278"/>
      <c r="K758" s="278"/>
    </row>
    <row r="759" spans="10:11" s="198" customFormat="1">
      <c r="J759" s="278"/>
      <c r="K759" s="278"/>
    </row>
    <row r="760" spans="10:11" s="198" customFormat="1">
      <c r="J760" s="278"/>
      <c r="K760" s="278"/>
    </row>
    <row r="761" spans="10:11" s="198" customFormat="1">
      <c r="J761" s="278"/>
      <c r="K761" s="278"/>
    </row>
    <row r="762" spans="10:11" s="198" customFormat="1">
      <c r="J762" s="278"/>
      <c r="K762" s="278"/>
    </row>
    <row r="763" spans="10:11" s="198" customFormat="1">
      <c r="J763" s="278"/>
      <c r="K763" s="278"/>
    </row>
    <row r="764" spans="10:11" s="198" customFormat="1">
      <c r="J764" s="278"/>
      <c r="K764" s="278"/>
    </row>
    <row r="765" spans="10:11" s="198" customFormat="1">
      <c r="J765" s="278"/>
      <c r="K765" s="278"/>
    </row>
    <row r="766" spans="10:11" s="198" customFormat="1">
      <c r="J766" s="278"/>
      <c r="K766" s="278"/>
    </row>
    <row r="767" spans="10:11" s="198" customFormat="1">
      <c r="J767" s="278"/>
      <c r="K767" s="278"/>
    </row>
    <row r="768" spans="10:11" s="198" customFormat="1">
      <c r="J768" s="278"/>
      <c r="K768" s="278"/>
    </row>
    <row r="769" spans="10:11" s="198" customFormat="1">
      <c r="J769" s="278"/>
      <c r="K769" s="278"/>
    </row>
    <row r="770" spans="10:11" s="198" customFormat="1">
      <c r="J770" s="278"/>
      <c r="K770" s="278"/>
    </row>
    <row r="771" spans="10:11" s="198" customFormat="1">
      <c r="J771" s="278"/>
      <c r="K771" s="278"/>
    </row>
    <row r="772" spans="10:11" s="198" customFormat="1">
      <c r="J772" s="278"/>
      <c r="K772" s="278"/>
    </row>
    <row r="773" spans="10:11" s="198" customFormat="1">
      <c r="J773" s="278"/>
      <c r="K773" s="278"/>
    </row>
    <row r="774" spans="10:11" s="198" customFormat="1">
      <c r="J774" s="278"/>
      <c r="K774" s="278"/>
    </row>
    <row r="775" spans="10:11" s="198" customFormat="1">
      <c r="J775" s="278"/>
      <c r="K775" s="278"/>
    </row>
    <row r="776" spans="10:11" s="198" customFormat="1">
      <c r="J776" s="278"/>
      <c r="K776" s="278"/>
    </row>
    <row r="777" spans="10:11" s="198" customFormat="1">
      <c r="J777" s="278"/>
      <c r="K777" s="278"/>
    </row>
    <row r="778" spans="10:11" s="198" customFormat="1">
      <c r="J778" s="278"/>
      <c r="K778" s="278"/>
    </row>
    <row r="779" spans="10:11" s="198" customFormat="1">
      <c r="J779" s="278"/>
      <c r="K779" s="278"/>
    </row>
    <row r="780" spans="10:11" s="198" customFormat="1">
      <c r="J780" s="278"/>
      <c r="K780" s="278"/>
    </row>
    <row r="781" spans="10:11" s="198" customFormat="1">
      <c r="J781" s="278"/>
      <c r="K781" s="278"/>
    </row>
    <row r="782" spans="10:11" s="198" customFormat="1">
      <c r="J782" s="278"/>
      <c r="K782" s="278"/>
    </row>
    <row r="783" spans="10:11" s="198" customFormat="1">
      <c r="J783" s="278"/>
      <c r="K783" s="278"/>
    </row>
    <row r="784" spans="10:11" s="198" customFormat="1">
      <c r="J784" s="278"/>
      <c r="K784" s="278"/>
    </row>
    <row r="785" spans="10:11" s="198" customFormat="1">
      <c r="J785" s="278"/>
      <c r="K785" s="278"/>
    </row>
    <row r="786" spans="10:11" s="198" customFormat="1">
      <c r="J786" s="278"/>
      <c r="K786" s="278"/>
    </row>
    <row r="787" spans="10:11" s="198" customFormat="1">
      <c r="J787" s="278"/>
      <c r="K787" s="278"/>
    </row>
    <row r="788" spans="10:11" s="198" customFormat="1">
      <c r="J788" s="278"/>
      <c r="K788" s="278"/>
    </row>
    <row r="789" spans="10:11" s="198" customFormat="1">
      <c r="J789" s="278"/>
      <c r="K789" s="278"/>
    </row>
    <row r="790" spans="10:11" s="198" customFormat="1">
      <c r="J790" s="278"/>
      <c r="K790" s="278"/>
    </row>
    <row r="791" spans="10:11" s="198" customFormat="1">
      <c r="J791" s="278"/>
      <c r="K791" s="278"/>
    </row>
    <row r="792" spans="10:11" s="198" customFormat="1">
      <c r="J792" s="278"/>
      <c r="K792" s="278"/>
    </row>
    <row r="793" spans="10:11" s="198" customFormat="1">
      <c r="J793" s="278"/>
      <c r="K793" s="278"/>
    </row>
    <row r="794" spans="10:11" s="198" customFormat="1">
      <c r="J794" s="278"/>
      <c r="K794" s="278"/>
    </row>
    <row r="795" spans="10:11" s="198" customFormat="1">
      <c r="J795" s="278"/>
      <c r="K795" s="278"/>
    </row>
    <row r="796" spans="10:11" s="198" customFormat="1">
      <c r="J796" s="278"/>
      <c r="K796" s="278"/>
    </row>
    <row r="797" spans="10:11" s="198" customFormat="1">
      <c r="J797" s="278"/>
      <c r="K797" s="278"/>
    </row>
    <row r="798" spans="10:11" s="198" customFormat="1">
      <c r="J798" s="278"/>
      <c r="K798" s="278"/>
    </row>
    <row r="799" spans="10:11" s="198" customFormat="1">
      <c r="J799" s="278"/>
      <c r="K799" s="278"/>
    </row>
    <row r="800" spans="10:11" s="198" customFormat="1">
      <c r="J800" s="278"/>
      <c r="K800" s="278"/>
    </row>
    <row r="801" spans="10:11" s="198" customFormat="1">
      <c r="J801" s="278"/>
      <c r="K801" s="278"/>
    </row>
    <row r="802" spans="10:11" s="198" customFormat="1">
      <c r="J802" s="278"/>
      <c r="K802" s="278"/>
    </row>
    <row r="803" spans="10:11" s="198" customFormat="1">
      <c r="J803" s="278"/>
      <c r="K803" s="278"/>
    </row>
    <row r="804" spans="10:11" s="198" customFormat="1">
      <c r="J804" s="278"/>
      <c r="K804" s="278"/>
    </row>
    <row r="805" spans="10:11" s="198" customFormat="1">
      <c r="J805" s="278"/>
      <c r="K805" s="278"/>
    </row>
    <row r="806" spans="10:11" s="198" customFormat="1">
      <c r="J806" s="278"/>
      <c r="K806" s="278"/>
    </row>
    <row r="807" spans="10:11" s="198" customFormat="1">
      <c r="J807" s="278"/>
      <c r="K807" s="278"/>
    </row>
    <row r="808" spans="10:11" s="198" customFormat="1">
      <c r="J808" s="278"/>
      <c r="K808" s="278"/>
    </row>
    <row r="809" spans="10:11" s="198" customFormat="1">
      <c r="J809" s="278"/>
      <c r="K809" s="278"/>
    </row>
    <row r="810" spans="10:11" s="198" customFormat="1">
      <c r="J810" s="278"/>
      <c r="K810" s="278"/>
    </row>
    <row r="811" spans="10:11" s="198" customFormat="1">
      <c r="J811" s="278"/>
      <c r="K811" s="278"/>
    </row>
    <row r="812" spans="10:11" s="198" customFormat="1">
      <c r="J812" s="278"/>
      <c r="K812" s="278"/>
    </row>
    <row r="813" spans="10:11" s="198" customFormat="1">
      <c r="J813" s="278"/>
      <c r="K813" s="278"/>
    </row>
    <row r="814" spans="10:11" s="198" customFormat="1">
      <c r="J814" s="278"/>
      <c r="K814" s="278"/>
    </row>
    <row r="815" spans="10:11" s="198" customFormat="1">
      <c r="J815" s="278"/>
      <c r="K815" s="278"/>
    </row>
    <row r="816" spans="10:11" s="198" customFormat="1">
      <c r="J816" s="278"/>
      <c r="K816" s="278"/>
    </row>
    <row r="817" spans="10:11" s="198" customFormat="1">
      <c r="J817" s="278"/>
      <c r="K817" s="278"/>
    </row>
    <row r="818" spans="10:11" s="198" customFormat="1">
      <c r="J818" s="278"/>
      <c r="K818" s="278"/>
    </row>
    <row r="819" spans="10:11" s="198" customFormat="1">
      <c r="J819" s="278"/>
      <c r="K819" s="278"/>
    </row>
    <row r="820" spans="10:11" s="198" customFormat="1">
      <c r="J820" s="278"/>
      <c r="K820" s="278"/>
    </row>
    <row r="821" spans="10:11" s="198" customFormat="1">
      <c r="J821" s="278"/>
      <c r="K821" s="278"/>
    </row>
    <row r="822" spans="10:11" s="198" customFormat="1">
      <c r="J822" s="278"/>
      <c r="K822" s="278"/>
    </row>
    <row r="823" spans="10:11" s="198" customFormat="1">
      <c r="J823" s="278"/>
      <c r="K823" s="278"/>
    </row>
    <row r="824" spans="10:11" s="198" customFormat="1">
      <c r="J824" s="278"/>
      <c r="K824" s="278"/>
    </row>
    <row r="825" spans="10:11" s="198" customFormat="1">
      <c r="J825" s="278"/>
      <c r="K825" s="278"/>
    </row>
    <row r="826" spans="10:11" s="198" customFormat="1">
      <c r="J826" s="278"/>
      <c r="K826" s="278"/>
    </row>
    <row r="827" spans="10:11" s="198" customFormat="1">
      <c r="J827" s="278"/>
      <c r="K827" s="278"/>
    </row>
    <row r="828" spans="10:11" s="198" customFormat="1">
      <c r="J828" s="278"/>
      <c r="K828" s="278"/>
    </row>
    <row r="829" spans="10:11" s="198" customFormat="1">
      <c r="J829" s="278"/>
      <c r="K829" s="278"/>
    </row>
    <row r="830" spans="10:11" s="198" customFormat="1">
      <c r="J830" s="278"/>
      <c r="K830" s="278"/>
    </row>
    <row r="831" spans="10:11" s="198" customFormat="1">
      <c r="J831" s="278"/>
      <c r="K831" s="278"/>
    </row>
    <row r="832" spans="10:11" s="198" customFormat="1">
      <c r="J832" s="278"/>
      <c r="K832" s="278"/>
    </row>
    <row r="833" spans="10:11" s="198" customFormat="1">
      <c r="J833" s="278"/>
      <c r="K833" s="278"/>
    </row>
    <row r="834" spans="10:11" s="198" customFormat="1">
      <c r="J834" s="278"/>
      <c r="K834" s="278"/>
    </row>
    <row r="835" spans="10:11" s="198" customFormat="1">
      <c r="J835" s="278"/>
      <c r="K835" s="278"/>
    </row>
    <row r="836" spans="10:11" s="198" customFormat="1">
      <c r="J836" s="278"/>
      <c r="K836" s="278"/>
    </row>
    <row r="837" spans="10:11" s="198" customFormat="1">
      <c r="J837" s="278"/>
      <c r="K837" s="278"/>
    </row>
    <row r="838" spans="10:11" s="198" customFormat="1">
      <c r="J838" s="278"/>
      <c r="K838" s="278"/>
    </row>
    <row r="839" spans="10:11" s="198" customFormat="1">
      <c r="J839" s="278"/>
      <c r="K839" s="278"/>
    </row>
    <row r="840" spans="10:11" s="198" customFormat="1">
      <c r="J840" s="278"/>
      <c r="K840" s="278"/>
    </row>
    <row r="841" spans="10:11" s="198" customFormat="1">
      <c r="J841" s="278"/>
      <c r="K841" s="278"/>
    </row>
    <row r="842" spans="10:11" s="198" customFormat="1">
      <c r="J842" s="278"/>
      <c r="K842" s="278"/>
    </row>
    <row r="843" spans="10:11" s="198" customFormat="1">
      <c r="J843" s="278"/>
      <c r="K843" s="278"/>
    </row>
    <row r="844" spans="10:11" s="198" customFormat="1">
      <c r="J844" s="278"/>
      <c r="K844" s="278"/>
    </row>
    <row r="845" spans="10:11" s="198" customFormat="1">
      <c r="J845" s="278"/>
      <c r="K845" s="278"/>
    </row>
    <row r="846" spans="10:11" s="198" customFormat="1">
      <c r="J846" s="278"/>
      <c r="K846" s="278"/>
    </row>
    <row r="847" spans="10:11" s="198" customFormat="1">
      <c r="J847" s="278"/>
      <c r="K847" s="278"/>
    </row>
    <row r="848" spans="10:11" s="198" customFormat="1">
      <c r="J848" s="278"/>
      <c r="K848" s="278"/>
    </row>
    <row r="849" spans="10:11" s="198" customFormat="1">
      <c r="J849" s="278"/>
      <c r="K849" s="278"/>
    </row>
    <row r="850" spans="10:11" s="198" customFormat="1">
      <c r="J850" s="278"/>
      <c r="K850" s="278"/>
    </row>
    <row r="851" spans="10:11" s="198" customFormat="1">
      <c r="J851" s="278"/>
      <c r="K851" s="278"/>
    </row>
    <row r="852" spans="10:11" s="198" customFormat="1">
      <c r="J852" s="278"/>
      <c r="K852" s="278"/>
    </row>
    <row r="853" spans="10:11" s="198" customFormat="1">
      <c r="J853" s="278"/>
      <c r="K853" s="278"/>
    </row>
    <row r="854" spans="10:11" s="198" customFormat="1">
      <c r="J854" s="278"/>
      <c r="K854" s="278"/>
    </row>
    <row r="855" spans="10:11" s="198" customFormat="1">
      <c r="J855" s="278"/>
      <c r="K855" s="278"/>
    </row>
    <row r="856" spans="10:11" s="198" customFormat="1">
      <c r="J856" s="278"/>
      <c r="K856" s="278"/>
    </row>
    <row r="857" spans="10:11" s="198" customFormat="1">
      <c r="J857" s="278"/>
      <c r="K857" s="278"/>
    </row>
    <row r="858" spans="10:11" s="198" customFormat="1">
      <c r="J858" s="278"/>
      <c r="K858" s="278"/>
    </row>
    <row r="859" spans="10:11" s="198" customFormat="1">
      <c r="J859" s="278"/>
      <c r="K859" s="278"/>
    </row>
    <row r="860" spans="10:11" s="198" customFormat="1">
      <c r="J860" s="278"/>
      <c r="K860" s="278"/>
    </row>
    <row r="861" spans="10:11" s="198" customFormat="1">
      <c r="J861" s="278"/>
      <c r="K861" s="278"/>
    </row>
    <row r="862" spans="10:11" s="198" customFormat="1">
      <c r="J862" s="278"/>
      <c r="K862" s="278"/>
    </row>
    <row r="863" spans="10:11" s="198" customFormat="1">
      <c r="J863" s="278"/>
      <c r="K863" s="278"/>
    </row>
    <row r="864" spans="10:11" s="198" customFormat="1">
      <c r="J864" s="278"/>
      <c r="K864" s="278"/>
    </row>
    <row r="865" spans="10:11" s="198" customFormat="1">
      <c r="J865" s="278"/>
      <c r="K865" s="278"/>
    </row>
    <row r="866" spans="10:11" s="198" customFormat="1">
      <c r="J866" s="278"/>
      <c r="K866" s="278"/>
    </row>
    <row r="867" spans="10:11" s="198" customFormat="1">
      <c r="J867" s="278"/>
      <c r="K867" s="278"/>
    </row>
    <row r="868" spans="10:11" s="198" customFormat="1">
      <c r="J868" s="278"/>
      <c r="K868" s="278"/>
    </row>
    <row r="869" spans="10:11" s="198" customFormat="1">
      <c r="J869" s="278"/>
      <c r="K869" s="278"/>
    </row>
    <row r="870" spans="10:11" s="198" customFormat="1">
      <c r="J870" s="278"/>
      <c r="K870" s="278"/>
    </row>
    <row r="871" spans="10:11" s="198" customFormat="1">
      <c r="J871" s="278"/>
      <c r="K871" s="278"/>
    </row>
    <row r="872" spans="10:11" s="198" customFormat="1">
      <c r="J872" s="278"/>
      <c r="K872" s="278"/>
    </row>
    <row r="873" spans="10:11" s="198" customFormat="1">
      <c r="J873" s="278"/>
      <c r="K873" s="278"/>
    </row>
    <row r="874" spans="10:11" s="198" customFormat="1">
      <c r="J874" s="278"/>
      <c r="K874" s="278"/>
    </row>
    <row r="875" spans="10:11" s="198" customFormat="1">
      <c r="J875" s="278"/>
      <c r="K875" s="278"/>
    </row>
    <row r="876" spans="10:11" s="198" customFormat="1">
      <c r="J876" s="278"/>
      <c r="K876" s="278"/>
    </row>
    <row r="877" spans="10:11" s="198" customFormat="1">
      <c r="J877" s="278"/>
      <c r="K877" s="278"/>
    </row>
    <row r="878" spans="10:11" s="198" customFormat="1">
      <c r="J878" s="278"/>
      <c r="K878" s="278"/>
    </row>
    <row r="879" spans="10:11" s="198" customFormat="1">
      <c r="J879" s="278"/>
      <c r="K879" s="278"/>
    </row>
    <row r="880" spans="10:11" s="198" customFormat="1">
      <c r="J880" s="278"/>
      <c r="K880" s="278"/>
    </row>
    <row r="881" spans="10:11" s="198" customFormat="1">
      <c r="J881" s="278"/>
      <c r="K881" s="278"/>
    </row>
    <row r="882" spans="10:11" s="198" customFormat="1">
      <c r="J882" s="278"/>
      <c r="K882" s="278"/>
    </row>
    <row r="883" spans="10:11" s="198" customFormat="1">
      <c r="J883" s="278"/>
      <c r="K883" s="278"/>
    </row>
    <row r="884" spans="10:11" s="198" customFormat="1">
      <c r="J884" s="278"/>
      <c r="K884" s="278"/>
    </row>
    <row r="885" spans="10:11" s="198" customFormat="1">
      <c r="J885" s="278"/>
      <c r="K885" s="278"/>
    </row>
    <row r="886" spans="10:11" s="198" customFormat="1">
      <c r="J886" s="278"/>
      <c r="K886" s="278"/>
    </row>
    <row r="887" spans="10:11" s="198" customFormat="1">
      <c r="J887" s="278"/>
      <c r="K887" s="278"/>
    </row>
    <row r="888" spans="10:11" s="198" customFormat="1">
      <c r="J888" s="278"/>
      <c r="K888" s="278"/>
    </row>
    <row r="889" spans="10:11" s="198" customFormat="1">
      <c r="J889" s="278"/>
      <c r="K889" s="278"/>
    </row>
    <row r="890" spans="10:11" s="198" customFormat="1">
      <c r="J890" s="278"/>
      <c r="K890" s="278"/>
    </row>
    <row r="891" spans="10:11" s="198" customFormat="1">
      <c r="J891" s="278"/>
      <c r="K891" s="278"/>
    </row>
    <row r="892" spans="10:11" s="198" customFormat="1">
      <c r="J892" s="278"/>
      <c r="K892" s="278"/>
    </row>
    <row r="893" spans="10:11" s="198" customFormat="1">
      <c r="J893" s="278"/>
      <c r="K893" s="278"/>
    </row>
    <row r="894" spans="10:11" s="198" customFormat="1">
      <c r="J894" s="278"/>
      <c r="K894" s="278"/>
    </row>
    <row r="895" spans="10:11" s="198" customFormat="1">
      <c r="J895" s="278"/>
      <c r="K895" s="278"/>
    </row>
    <row r="896" spans="10:11" s="198" customFormat="1">
      <c r="J896" s="278"/>
      <c r="K896" s="278"/>
    </row>
    <row r="897" spans="10:11" s="198" customFormat="1">
      <c r="J897" s="278"/>
      <c r="K897" s="278"/>
    </row>
    <row r="898" spans="10:11" s="198" customFormat="1">
      <c r="J898" s="278"/>
      <c r="K898" s="278"/>
    </row>
    <row r="899" spans="10:11" s="198" customFormat="1">
      <c r="J899" s="278"/>
      <c r="K899" s="278"/>
    </row>
    <row r="900" spans="10:11" s="198" customFormat="1">
      <c r="J900" s="278"/>
      <c r="K900" s="278"/>
    </row>
    <row r="901" spans="10:11" s="198" customFormat="1">
      <c r="J901" s="278"/>
      <c r="K901" s="278"/>
    </row>
    <row r="902" spans="10:11" s="198" customFormat="1">
      <c r="J902" s="278"/>
      <c r="K902" s="278"/>
    </row>
    <row r="903" spans="10:11" s="198" customFormat="1">
      <c r="J903" s="278"/>
      <c r="K903" s="278"/>
    </row>
    <row r="904" spans="10:11" s="198" customFormat="1">
      <c r="J904" s="278"/>
      <c r="K904" s="278"/>
    </row>
    <row r="905" spans="10:11" s="198" customFormat="1">
      <c r="J905" s="278"/>
      <c r="K905" s="278"/>
    </row>
    <row r="906" spans="10:11" s="198" customFormat="1">
      <c r="J906" s="278"/>
      <c r="K906" s="278"/>
    </row>
    <row r="907" spans="10:11" s="198" customFormat="1">
      <c r="J907" s="278"/>
      <c r="K907" s="278"/>
    </row>
    <row r="908" spans="10:11" s="198" customFormat="1">
      <c r="J908" s="278"/>
      <c r="K908" s="278"/>
    </row>
    <row r="909" spans="10:11" s="198" customFormat="1">
      <c r="J909" s="278"/>
      <c r="K909" s="278"/>
    </row>
    <row r="910" spans="10:11" s="198" customFormat="1">
      <c r="J910" s="278"/>
      <c r="K910" s="278"/>
    </row>
    <row r="911" spans="10:11" s="198" customFormat="1">
      <c r="J911" s="278"/>
      <c r="K911" s="278"/>
    </row>
    <row r="912" spans="10:11" s="198" customFormat="1">
      <c r="J912" s="278"/>
      <c r="K912" s="278"/>
    </row>
    <row r="913" spans="10:11" s="198" customFormat="1">
      <c r="J913" s="278"/>
      <c r="K913" s="278"/>
    </row>
    <row r="914" spans="10:11" s="198" customFormat="1">
      <c r="J914" s="278"/>
      <c r="K914" s="278"/>
    </row>
    <row r="915" spans="10:11" s="198" customFormat="1">
      <c r="J915" s="278"/>
      <c r="K915" s="278"/>
    </row>
    <row r="916" spans="10:11" s="198" customFormat="1">
      <c r="J916" s="278"/>
      <c r="K916" s="278"/>
    </row>
    <row r="917" spans="10:11" s="198" customFormat="1">
      <c r="J917" s="278"/>
      <c r="K917" s="278"/>
    </row>
    <row r="918" spans="10:11" s="198" customFormat="1">
      <c r="J918" s="278"/>
      <c r="K918" s="278"/>
    </row>
    <row r="919" spans="10:11" s="198" customFormat="1">
      <c r="J919" s="278"/>
      <c r="K919" s="278"/>
    </row>
    <row r="920" spans="10:11" s="198" customFormat="1">
      <c r="J920" s="278"/>
      <c r="K920" s="278"/>
    </row>
    <row r="921" spans="10:11" s="198" customFormat="1">
      <c r="J921" s="278"/>
      <c r="K921" s="278"/>
    </row>
    <row r="922" spans="10:11" s="198" customFormat="1">
      <c r="J922" s="278"/>
      <c r="K922" s="278"/>
    </row>
    <row r="923" spans="10:11" s="198" customFormat="1">
      <c r="J923" s="278"/>
      <c r="K923" s="278"/>
    </row>
    <row r="924" spans="10:11" s="198" customFormat="1">
      <c r="J924" s="278"/>
      <c r="K924" s="278"/>
    </row>
    <row r="925" spans="10:11" s="198" customFormat="1">
      <c r="J925" s="278"/>
      <c r="K925" s="278"/>
    </row>
    <row r="926" spans="10:11" s="198" customFormat="1">
      <c r="J926" s="278"/>
      <c r="K926" s="278"/>
    </row>
    <row r="927" spans="10:11" s="198" customFormat="1">
      <c r="J927" s="278"/>
      <c r="K927" s="278"/>
    </row>
    <row r="928" spans="10:11" s="198" customFormat="1">
      <c r="J928" s="278"/>
      <c r="K928" s="278"/>
    </row>
    <row r="929" spans="10:11" s="198" customFormat="1">
      <c r="J929" s="278"/>
      <c r="K929" s="278"/>
    </row>
    <row r="930" spans="10:11" s="198" customFormat="1">
      <c r="J930" s="278"/>
      <c r="K930" s="278"/>
    </row>
    <row r="931" spans="10:11" s="198" customFormat="1">
      <c r="J931" s="278"/>
      <c r="K931" s="278"/>
    </row>
    <row r="932" spans="10:11" s="198" customFormat="1">
      <c r="J932" s="278"/>
      <c r="K932" s="278"/>
    </row>
    <row r="933" spans="10:11" s="198" customFormat="1">
      <c r="J933" s="278"/>
      <c r="K933" s="278"/>
    </row>
    <row r="934" spans="10:11" s="198" customFormat="1">
      <c r="J934" s="278"/>
      <c r="K934" s="278"/>
    </row>
    <row r="935" spans="10:11" s="198" customFormat="1">
      <c r="J935" s="278"/>
      <c r="K935" s="278"/>
    </row>
    <row r="936" spans="10:11" s="198" customFormat="1">
      <c r="J936" s="278"/>
      <c r="K936" s="278"/>
    </row>
    <row r="937" spans="10:11" s="198" customFormat="1">
      <c r="J937" s="278"/>
      <c r="K937" s="278"/>
    </row>
    <row r="938" spans="10:11" s="198" customFormat="1">
      <c r="J938" s="278"/>
      <c r="K938" s="278"/>
    </row>
    <row r="939" spans="10:11" s="198" customFormat="1">
      <c r="J939" s="278"/>
      <c r="K939" s="278"/>
    </row>
    <row r="940" spans="10:11" s="198" customFormat="1">
      <c r="J940" s="278"/>
      <c r="K940" s="278"/>
    </row>
    <row r="941" spans="10:11" s="198" customFormat="1">
      <c r="J941" s="278"/>
      <c r="K941" s="278"/>
    </row>
    <row r="942" spans="10:11" s="198" customFormat="1">
      <c r="J942" s="278"/>
      <c r="K942" s="278"/>
    </row>
    <row r="943" spans="10:11" s="198" customFormat="1">
      <c r="J943" s="278"/>
      <c r="K943" s="278"/>
    </row>
    <row r="944" spans="10:11" s="198" customFormat="1">
      <c r="J944" s="278"/>
      <c r="K944" s="278"/>
    </row>
    <row r="945" spans="10:11" s="198" customFormat="1">
      <c r="J945" s="278"/>
      <c r="K945" s="278"/>
    </row>
    <row r="946" spans="10:11" s="198" customFormat="1">
      <c r="J946" s="278"/>
      <c r="K946" s="278"/>
    </row>
    <row r="947" spans="10:11" s="198" customFormat="1">
      <c r="J947" s="278"/>
      <c r="K947" s="278"/>
    </row>
    <row r="948" spans="10:11" s="198" customFormat="1">
      <c r="J948" s="278"/>
      <c r="K948" s="278"/>
    </row>
    <row r="949" spans="10:11" s="198" customFormat="1">
      <c r="J949" s="278"/>
      <c r="K949" s="278"/>
    </row>
    <row r="950" spans="10:11" s="198" customFormat="1">
      <c r="J950" s="278"/>
      <c r="K950" s="278"/>
    </row>
    <row r="951" spans="10:11" s="198" customFormat="1">
      <c r="J951" s="278"/>
      <c r="K951" s="278"/>
    </row>
    <row r="952" spans="10:11" s="198" customFormat="1">
      <c r="J952" s="278"/>
      <c r="K952" s="278"/>
    </row>
    <row r="953" spans="10:11" s="198" customFormat="1">
      <c r="J953" s="278"/>
      <c r="K953" s="278"/>
    </row>
    <row r="954" spans="10:11" s="198" customFormat="1">
      <c r="J954" s="278"/>
      <c r="K954" s="278"/>
    </row>
    <row r="955" spans="10:11" s="198" customFormat="1">
      <c r="J955" s="278"/>
      <c r="K955" s="278"/>
    </row>
    <row r="956" spans="10:11" s="198" customFormat="1">
      <c r="J956" s="278"/>
      <c r="K956" s="278"/>
    </row>
    <row r="957" spans="10:11" s="198" customFormat="1">
      <c r="J957" s="278"/>
      <c r="K957" s="278"/>
    </row>
    <row r="958" spans="10:11" s="198" customFormat="1">
      <c r="J958" s="278"/>
      <c r="K958" s="278"/>
    </row>
    <row r="959" spans="10:11" s="198" customFormat="1">
      <c r="J959" s="278"/>
      <c r="K959" s="278"/>
    </row>
    <row r="960" spans="10:11" s="198" customFormat="1">
      <c r="J960" s="278"/>
      <c r="K960" s="278"/>
    </row>
    <row r="961" spans="10:11" s="198" customFormat="1">
      <c r="J961" s="278"/>
      <c r="K961" s="278"/>
    </row>
    <row r="962" spans="10:11" s="198" customFormat="1">
      <c r="J962" s="278"/>
      <c r="K962" s="278"/>
    </row>
    <row r="963" spans="10:11" s="198" customFormat="1">
      <c r="J963" s="278"/>
      <c r="K963" s="278"/>
    </row>
    <row r="964" spans="10:11" s="198" customFormat="1">
      <c r="J964" s="278"/>
      <c r="K964" s="278"/>
    </row>
    <row r="965" spans="10:11" s="198" customFormat="1">
      <c r="J965" s="278"/>
      <c r="K965" s="278"/>
    </row>
    <row r="966" spans="10:11" s="198" customFormat="1">
      <c r="J966" s="278"/>
      <c r="K966" s="278"/>
    </row>
    <row r="967" spans="10:11" s="198" customFormat="1">
      <c r="J967" s="278"/>
      <c r="K967" s="278"/>
    </row>
    <row r="968" spans="10:11" s="198" customFormat="1">
      <c r="J968" s="278"/>
      <c r="K968" s="278"/>
    </row>
    <row r="969" spans="10:11" s="198" customFormat="1">
      <c r="J969" s="278"/>
      <c r="K969" s="278"/>
    </row>
    <row r="970" spans="10:11" s="198" customFormat="1">
      <c r="J970" s="278"/>
      <c r="K970" s="278"/>
    </row>
    <row r="971" spans="10:11" s="198" customFormat="1">
      <c r="J971" s="278"/>
      <c r="K971" s="278"/>
    </row>
    <row r="972" spans="10:11" s="198" customFormat="1">
      <c r="J972" s="278"/>
      <c r="K972" s="278"/>
    </row>
    <row r="973" spans="10:11" s="198" customFormat="1">
      <c r="J973" s="278"/>
      <c r="K973" s="278"/>
    </row>
    <row r="974" spans="10:11" s="198" customFormat="1">
      <c r="J974" s="278"/>
      <c r="K974" s="278"/>
    </row>
    <row r="975" spans="10:11" s="198" customFormat="1">
      <c r="J975" s="278"/>
      <c r="K975" s="278"/>
    </row>
    <row r="976" spans="10:11" s="198" customFormat="1">
      <c r="J976" s="278"/>
      <c r="K976" s="278"/>
    </row>
    <row r="977" spans="10:11" s="198" customFormat="1">
      <c r="J977" s="278"/>
      <c r="K977" s="278"/>
    </row>
    <row r="978" spans="10:11" s="198" customFormat="1">
      <c r="J978" s="278"/>
      <c r="K978" s="278"/>
    </row>
    <row r="979" spans="10:11" s="198" customFormat="1">
      <c r="J979" s="278"/>
      <c r="K979" s="278"/>
    </row>
    <row r="980" spans="10:11" s="198" customFormat="1">
      <c r="J980" s="278"/>
      <c r="K980" s="278"/>
    </row>
    <row r="981" spans="10:11" s="198" customFormat="1">
      <c r="J981" s="278"/>
      <c r="K981" s="278"/>
    </row>
    <row r="982" spans="10:11" s="198" customFormat="1">
      <c r="J982" s="278"/>
      <c r="K982" s="278"/>
    </row>
    <row r="983" spans="10:11" s="198" customFormat="1">
      <c r="J983" s="278"/>
      <c r="K983" s="278"/>
    </row>
    <row r="984" spans="10:11" s="198" customFormat="1">
      <c r="J984" s="278"/>
      <c r="K984" s="278"/>
    </row>
    <row r="985" spans="10:11" s="198" customFormat="1">
      <c r="J985" s="278"/>
      <c r="K985" s="278"/>
    </row>
    <row r="986" spans="10:11" s="198" customFormat="1">
      <c r="J986" s="278"/>
      <c r="K986" s="278"/>
    </row>
    <row r="987" spans="10:11" s="198" customFormat="1">
      <c r="J987" s="278"/>
      <c r="K987" s="278"/>
    </row>
    <row r="988" spans="10:11" s="198" customFormat="1">
      <c r="J988" s="278"/>
      <c r="K988" s="278"/>
    </row>
    <row r="989" spans="10:11" s="198" customFormat="1">
      <c r="J989" s="278"/>
      <c r="K989" s="278"/>
    </row>
    <row r="990" spans="10:11" s="198" customFormat="1">
      <c r="J990" s="278"/>
      <c r="K990" s="278"/>
    </row>
    <row r="991" spans="10:11" s="198" customFormat="1">
      <c r="J991" s="278"/>
      <c r="K991" s="278"/>
    </row>
    <row r="992" spans="10:11" s="198" customFormat="1">
      <c r="J992" s="278"/>
      <c r="K992" s="278"/>
    </row>
    <row r="993" spans="10:11" s="198" customFormat="1">
      <c r="J993" s="278"/>
      <c r="K993" s="278"/>
    </row>
    <row r="994" spans="10:11" s="198" customFormat="1">
      <c r="J994" s="278"/>
      <c r="K994" s="278"/>
    </row>
    <row r="995" spans="10:11" s="198" customFormat="1">
      <c r="J995" s="278"/>
      <c r="K995" s="278"/>
    </row>
    <row r="996" spans="10:11" s="198" customFormat="1">
      <c r="J996" s="278"/>
      <c r="K996" s="278"/>
    </row>
  </sheetData>
  <mergeCells count="2">
    <mergeCell ref="A7:K9"/>
    <mergeCell ref="K32:K33"/>
  </mergeCells>
  <pageMargins left="0.5" right="0.5" top="0.75" bottom="0.5" header="0.25" footer="0.25"/>
  <pageSetup scale="67" orientation="landscape" r:id="rId1"/>
  <headerFooter alignWithMargins="0"/>
  <colBreaks count="1" manualBreakCount="1">
    <brk id="10" max="57" man="1"/>
  </colBreaks>
</worksheet>
</file>

<file path=xl/worksheets/sheet31.xml><?xml version="1.0" encoding="utf-8"?>
<worksheet xmlns="http://schemas.openxmlformats.org/spreadsheetml/2006/main" xmlns:r="http://schemas.openxmlformats.org/officeDocument/2006/relationships">
  <sheetPr codeName="Sheet9">
    <pageSetUpPr fitToPage="1"/>
  </sheetPr>
  <dimension ref="A1:E24"/>
  <sheetViews>
    <sheetView view="pageBreakPreview" zoomScale="60" workbookViewId="0"/>
  </sheetViews>
  <sheetFormatPr defaultColWidth="9.109375" defaultRowHeight="12"/>
  <cols>
    <col min="1" max="1" width="9.44140625" style="1469" bestFit="1" customWidth="1"/>
    <col min="2" max="2" width="18.88671875" style="1469" bestFit="1" customWidth="1"/>
    <col min="3" max="3" width="30" style="1469" bestFit="1" customWidth="1"/>
    <col min="4" max="4" width="11.88671875" style="1469" bestFit="1" customWidth="1"/>
    <col min="5" max="5" width="45" style="1469" customWidth="1"/>
    <col min="6" max="16384" width="9.109375" style="1469"/>
  </cols>
  <sheetData>
    <row r="1" spans="1:5">
      <c r="A1" s="1479" t="s">
        <v>585</v>
      </c>
      <c r="B1" s="1479"/>
      <c r="C1" s="1479"/>
      <c r="D1" s="1488"/>
      <c r="E1" s="1486" t="s">
        <v>1171</v>
      </c>
    </row>
    <row r="2" spans="1:5">
      <c r="A2" s="1479"/>
      <c r="B2" s="1479"/>
      <c r="C2" s="1479"/>
      <c r="D2" s="1488"/>
      <c r="E2" s="1489"/>
    </row>
    <row r="3" spans="1:5">
      <c r="A3" s="1485" t="s">
        <v>2667</v>
      </c>
      <c r="B3" s="1479"/>
      <c r="C3" s="1479"/>
      <c r="D3" s="1488"/>
      <c r="E3" s="1486" t="s">
        <v>2666</v>
      </c>
    </row>
    <row r="4" spans="1:5">
      <c r="A4" s="1487" t="s">
        <v>2363</v>
      </c>
      <c r="B4" s="1484"/>
      <c r="C4" s="1479"/>
      <c r="D4" s="1479"/>
      <c r="E4" s="1486" t="s">
        <v>742</v>
      </c>
    </row>
    <row r="5" spans="1:5">
      <c r="A5" s="1485" t="s">
        <v>2665</v>
      </c>
      <c r="B5" s="1484"/>
      <c r="C5" s="1479"/>
      <c r="D5" s="1479"/>
      <c r="E5" s="1483" t="s">
        <v>2664</v>
      </c>
    </row>
    <row r="6" spans="1:5">
      <c r="A6" s="1479"/>
      <c r="B6" s="1479"/>
      <c r="C6" s="1479"/>
      <c r="D6" s="1479"/>
      <c r="E6" s="1479"/>
    </row>
    <row r="7" spans="1:5">
      <c r="A7" s="1780" t="s">
        <v>2663</v>
      </c>
      <c r="B7" s="1780"/>
      <c r="C7" s="1780"/>
      <c r="D7" s="1780"/>
      <c r="E7" s="1780"/>
    </row>
    <row r="8" spans="1:5">
      <c r="A8" s="1780"/>
      <c r="B8" s="1780"/>
      <c r="C8" s="1780"/>
      <c r="D8" s="1780"/>
      <c r="E8" s="1780"/>
    </row>
    <row r="9" spans="1:5" ht="28.5" customHeight="1">
      <c r="A9" s="1780"/>
      <c r="B9" s="1780"/>
      <c r="C9" s="1780"/>
      <c r="D9" s="1780"/>
      <c r="E9" s="1780"/>
    </row>
    <row r="10" spans="1:5">
      <c r="A10" s="1482"/>
      <c r="B10" s="1482"/>
      <c r="C10" s="1482"/>
      <c r="D10" s="1482"/>
      <c r="E10" s="1482"/>
    </row>
    <row r="11" spans="1:5" ht="12.6" thickBot="1">
      <c r="A11" s="1481"/>
      <c r="B11" s="1481"/>
      <c r="C11" s="1481"/>
      <c r="D11" s="1481"/>
      <c r="E11" s="1481"/>
    </row>
    <row r="12" spans="1:5">
      <c r="A12" s="1477" t="s">
        <v>882</v>
      </c>
      <c r="B12" s="1477" t="s">
        <v>883</v>
      </c>
      <c r="C12" s="1477" t="s">
        <v>884</v>
      </c>
      <c r="D12" s="1480" t="s">
        <v>885</v>
      </c>
      <c r="E12" s="1477" t="s">
        <v>509</v>
      </c>
    </row>
    <row r="13" spans="1:5">
      <c r="A13" s="1477" t="s">
        <v>52</v>
      </c>
      <c r="B13" s="1479"/>
      <c r="C13" s="1477"/>
      <c r="D13" s="1477"/>
      <c r="E13" s="1477"/>
    </row>
    <row r="14" spans="1:5" ht="13.8">
      <c r="A14" s="1478" t="s">
        <v>707</v>
      </c>
      <c r="B14" s="1478" t="s">
        <v>1600</v>
      </c>
      <c r="C14" s="1478" t="s">
        <v>1601</v>
      </c>
      <c r="D14" s="1478" t="s">
        <v>945</v>
      </c>
      <c r="E14" s="1478" t="s">
        <v>1602</v>
      </c>
    </row>
    <row r="15" spans="1:5">
      <c r="A15" s="1477"/>
      <c r="B15" s="1475"/>
      <c r="C15" s="1474"/>
      <c r="D15" s="1474"/>
      <c r="E15" s="1474"/>
    </row>
    <row r="16" spans="1:5">
      <c r="A16" s="1474">
        <v>1</v>
      </c>
      <c r="B16" s="1475" t="s">
        <v>2662</v>
      </c>
      <c r="C16" s="1470" t="s">
        <v>2661</v>
      </c>
      <c r="D16" s="1471">
        <v>23500</v>
      </c>
      <c r="E16" s="1470" t="s">
        <v>2660</v>
      </c>
    </row>
    <row r="17" spans="1:5">
      <c r="A17" s="1474">
        <v>2</v>
      </c>
      <c r="B17" s="1475" t="s">
        <v>1553</v>
      </c>
      <c r="C17" s="1470" t="s">
        <v>2659</v>
      </c>
      <c r="D17" s="1471">
        <v>877.99</v>
      </c>
      <c r="E17" s="1470" t="s">
        <v>2658</v>
      </c>
    </row>
    <row r="18" spans="1:5">
      <c r="A18" s="1474">
        <v>3</v>
      </c>
      <c r="B18" s="1473" t="s">
        <v>1553</v>
      </c>
      <c r="C18" s="1472" t="s">
        <v>2657</v>
      </c>
      <c r="D18" s="1471">
        <v>90.18</v>
      </c>
      <c r="E18" s="1475" t="s">
        <v>2656</v>
      </c>
    </row>
    <row r="19" spans="1:5">
      <c r="A19" s="1474"/>
      <c r="B19" s="1473"/>
      <c r="C19" s="1476"/>
      <c r="D19" s="1471"/>
      <c r="E19" s="1473"/>
    </row>
    <row r="20" spans="1:5">
      <c r="A20" s="1474"/>
      <c r="B20" s="1473"/>
      <c r="C20" s="1473"/>
      <c r="D20" s="1471"/>
      <c r="E20" s="1470"/>
    </row>
    <row r="21" spans="1:5">
      <c r="A21" s="1474"/>
      <c r="B21" s="1473"/>
      <c r="C21" s="1473"/>
      <c r="D21" s="1471"/>
      <c r="E21" s="1470"/>
    </row>
    <row r="22" spans="1:5">
      <c r="A22" s="1474"/>
      <c r="B22" s="1473"/>
      <c r="C22" s="1475"/>
      <c r="D22" s="1471"/>
      <c r="E22" s="1470"/>
    </row>
    <row r="23" spans="1:5">
      <c r="A23" s="1474"/>
      <c r="B23" s="1473"/>
      <c r="C23" s="1475"/>
      <c r="D23" s="1471"/>
      <c r="E23" s="1470"/>
    </row>
    <row r="24" spans="1:5">
      <c r="A24" s="1474"/>
      <c r="B24" s="1473"/>
      <c r="C24" s="1472"/>
      <c r="D24" s="1471"/>
      <c r="E24" s="1470"/>
    </row>
  </sheetData>
  <mergeCells count="1">
    <mergeCell ref="A7:E9"/>
  </mergeCells>
  <pageMargins left="0.75" right="0.5" top="0.5" bottom="0.5" header="0.3" footer="0.3"/>
  <pageSetup scale="80" orientation="portrait" r:id="rId1"/>
</worksheet>
</file>

<file path=xl/worksheets/sheet32.xml><?xml version="1.0" encoding="utf-8"?>
<worksheet xmlns="http://schemas.openxmlformats.org/spreadsheetml/2006/main" xmlns:r="http://schemas.openxmlformats.org/officeDocument/2006/relationships">
  <sheetPr transitionEvaluation="1" transitionEntry="1" codeName="Sheet13"/>
  <dimension ref="A1:M439"/>
  <sheetViews>
    <sheetView view="pageBreakPreview" zoomScale="60" workbookViewId="0"/>
  </sheetViews>
  <sheetFormatPr defaultColWidth="10.88671875" defaultRowHeight="12"/>
  <cols>
    <col min="1" max="1" width="5" style="173" customWidth="1"/>
    <col min="2" max="2" width="28.109375" style="173" customWidth="1"/>
    <col min="3" max="3" width="20.88671875" style="173" customWidth="1"/>
    <col min="4" max="4" width="12.109375" style="173" customWidth="1"/>
    <col min="5" max="5" width="11" style="173" customWidth="1"/>
    <col min="6" max="6" width="14.88671875" style="173" customWidth="1"/>
    <col min="7" max="7" width="63.33203125" style="173" customWidth="1"/>
    <col min="8" max="16384" width="10.88671875" style="173"/>
  </cols>
  <sheetData>
    <row r="1" spans="1:13">
      <c r="A1" s="167" t="s">
        <v>586</v>
      </c>
      <c r="B1" s="167"/>
      <c r="C1" s="243"/>
      <c r="D1" s="167"/>
      <c r="E1" s="167"/>
      <c r="F1" s="167"/>
      <c r="G1" s="751" t="s">
        <v>1171</v>
      </c>
    </row>
    <row r="2" spans="1:13">
      <c r="A2" s="167"/>
      <c r="B2" s="167"/>
      <c r="C2" s="243"/>
      <c r="D2" s="167"/>
      <c r="E2" s="167"/>
      <c r="F2" s="167"/>
      <c r="G2" s="751"/>
    </row>
    <row r="3" spans="1:13">
      <c r="A3" s="89" t="s">
        <v>2364</v>
      </c>
      <c r="B3" s="167"/>
      <c r="C3" s="243"/>
      <c r="D3" s="167"/>
      <c r="E3" s="167"/>
      <c r="F3" s="167"/>
      <c r="G3" s="751" t="s">
        <v>587</v>
      </c>
    </row>
    <row r="4" spans="1:13">
      <c r="A4" s="89" t="s">
        <v>2363</v>
      </c>
      <c r="B4" s="167"/>
      <c r="C4" s="297"/>
      <c r="D4" s="167"/>
      <c r="E4" s="167"/>
      <c r="F4" s="167"/>
      <c r="G4" s="751" t="s">
        <v>742</v>
      </c>
    </row>
    <row r="5" spans="1:13">
      <c r="A5" s="89" t="s">
        <v>1776</v>
      </c>
      <c r="B5" s="167"/>
      <c r="C5" s="167"/>
      <c r="D5" s="167"/>
      <c r="E5" s="167"/>
      <c r="F5" s="167"/>
      <c r="G5" s="307" t="s">
        <v>2546</v>
      </c>
    </row>
    <row r="6" spans="1:13" ht="62.25" customHeight="1">
      <c r="A6" s="1781" t="s">
        <v>934</v>
      </c>
      <c r="B6" s="1767"/>
      <c r="C6" s="1767"/>
      <c r="D6" s="1767"/>
      <c r="E6" s="1767"/>
      <c r="F6" s="1767"/>
      <c r="G6" s="1767"/>
    </row>
    <row r="7" spans="1:13" ht="12.6" thickBot="1">
      <c r="A7" s="244"/>
      <c r="B7" s="244"/>
      <c r="C7" s="244"/>
      <c r="D7" s="244"/>
      <c r="E7" s="244"/>
      <c r="F7" s="244"/>
      <c r="G7" s="244"/>
    </row>
    <row r="8" spans="1:13">
      <c r="A8" s="167"/>
      <c r="B8" s="298" t="s">
        <v>882</v>
      </c>
      <c r="C8" s="298" t="s">
        <v>883</v>
      </c>
      <c r="D8" s="298" t="s">
        <v>884</v>
      </c>
      <c r="E8" s="298" t="s">
        <v>885</v>
      </c>
      <c r="F8" s="615" t="s">
        <v>509</v>
      </c>
      <c r="G8" s="298" t="s">
        <v>75</v>
      </c>
    </row>
    <row r="9" spans="1:13">
      <c r="A9" s="167"/>
      <c r="B9" s="223"/>
      <c r="C9" s="172"/>
      <c r="D9" s="172"/>
      <c r="E9" s="172"/>
      <c r="F9" s="172" t="s">
        <v>968</v>
      </c>
      <c r="G9" s="251"/>
    </row>
    <row r="10" spans="1:13">
      <c r="A10" s="223" t="s">
        <v>52</v>
      </c>
      <c r="B10" s="223" t="s">
        <v>965</v>
      </c>
      <c r="C10" s="172" t="s">
        <v>966</v>
      </c>
      <c r="D10" s="223" t="s">
        <v>967</v>
      </c>
      <c r="E10" s="503"/>
      <c r="F10" s="726" t="s">
        <v>988</v>
      </c>
      <c r="G10" s="223" t="s">
        <v>969</v>
      </c>
      <c r="M10" s="242"/>
    </row>
    <row r="11" spans="1:13" ht="13.8">
      <c r="A11" s="207" t="s">
        <v>707</v>
      </c>
      <c r="B11" s="207" t="s">
        <v>970</v>
      </c>
      <c r="C11" s="787" t="s">
        <v>971</v>
      </c>
      <c r="D11" s="207" t="s">
        <v>577</v>
      </c>
      <c r="E11" s="207" t="s">
        <v>1076</v>
      </c>
      <c r="F11" s="787" t="s">
        <v>989</v>
      </c>
      <c r="G11" s="207" t="s">
        <v>578</v>
      </c>
      <c r="M11" s="242"/>
    </row>
    <row r="12" spans="1:13" ht="13.8">
      <c r="A12" s="173">
        <v>1</v>
      </c>
      <c r="B12" s="818" t="s">
        <v>2448</v>
      </c>
      <c r="C12" s="817" t="s">
        <v>1738</v>
      </c>
      <c r="D12" s="821">
        <v>360</v>
      </c>
      <c r="E12" s="1253">
        <v>28.98</v>
      </c>
      <c r="F12" s="822">
        <v>10433</v>
      </c>
      <c r="G12" s="823" t="s">
        <v>1198</v>
      </c>
      <c r="H12" s="792"/>
      <c r="J12" s="792"/>
    </row>
    <row r="13" spans="1:13" ht="13.8">
      <c r="A13" s="173">
        <v>2</v>
      </c>
      <c r="B13" s="818" t="s">
        <v>2448</v>
      </c>
      <c r="C13" s="817" t="s">
        <v>2356</v>
      </c>
      <c r="D13" s="821">
        <v>360</v>
      </c>
      <c r="E13" s="1253">
        <v>9.66</v>
      </c>
      <c r="F13" s="822">
        <v>3478</v>
      </c>
      <c r="G13" s="823" t="s">
        <v>1198</v>
      </c>
      <c r="H13" s="792"/>
      <c r="J13" s="792"/>
    </row>
    <row r="14" spans="1:13" ht="13.8">
      <c r="A14" s="173">
        <v>3</v>
      </c>
      <c r="B14" s="818" t="s">
        <v>1732</v>
      </c>
      <c r="C14" s="817" t="s">
        <v>1736</v>
      </c>
      <c r="D14" s="821">
        <v>200</v>
      </c>
      <c r="E14" s="1253">
        <v>18.11</v>
      </c>
      <c r="F14" s="822">
        <v>3622</v>
      </c>
      <c r="G14" s="823" t="s">
        <v>2449</v>
      </c>
      <c r="H14" s="792"/>
      <c r="J14" s="792"/>
    </row>
    <row r="15" spans="1:13" ht="13.8">
      <c r="A15" s="173">
        <v>4</v>
      </c>
      <c r="B15" s="818" t="s">
        <v>1732</v>
      </c>
      <c r="C15" s="817" t="s">
        <v>1737</v>
      </c>
      <c r="D15" s="821">
        <v>150</v>
      </c>
      <c r="E15" s="1253">
        <v>21.73</v>
      </c>
      <c r="F15" s="822">
        <v>3260</v>
      </c>
      <c r="G15" s="823" t="s">
        <v>2449</v>
      </c>
      <c r="H15" s="792"/>
      <c r="J15" s="792"/>
    </row>
    <row r="16" spans="1:13" ht="13.8">
      <c r="A16" s="173">
        <v>5</v>
      </c>
      <c r="B16" s="818" t="s">
        <v>1732</v>
      </c>
      <c r="C16" s="817" t="s">
        <v>2353</v>
      </c>
      <c r="D16" s="821">
        <v>130</v>
      </c>
      <c r="E16" s="1253">
        <v>4.83</v>
      </c>
      <c r="F16" s="822">
        <v>628</v>
      </c>
      <c r="G16" s="823" t="s">
        <v>2449</v>
      </c>
      <c r="H16" s="792"/>
      <c r="J16" s="792"/>
    </row>
    <row r="17" spans="1:11" ht="13.8">
      <c r="A17" s="173">
        <v>6</v>
      </c>
      <c r="B17" s="818" t="s">
        <v>1733</v>
      </c>
      <c r="C17" s="817" t="s">
        <v>1739</v>
      </c>
      <c r="D17" s="821">
        <v>150</v>
      </c>
      <c r="E17" s="1253">
        <v>11.59</v>
      </c>
      <c r="F17" s="822">
        <v>1739</v>
      </c>
      <c r="G17" s="823" t="s">
        <v>2450</v>
      </c>
      <c r="H17" s="792"/>
      <c r="J17" s="792"/>
    </row>
    <row r="18" spans="1:11" ht="13.8">
      <c r="A18" s="173">
        <v>7</v>
      </c>
      <c r="B18" s="818" t="s">
        <v>2354</v>
      </c>
      <c r="C18" s="817" t="s">
        <v>2355</v>
      </c>
      <c r="D18" s="821">
        <v>245</v>
      </c>
      <c r="E18" s="1253">
        <v>9.66</v>
      </c>
      <c r="F18" s="822">
        <v>2367</v>
      </c>
      <c r="G18" s="823" t="s">
        <v>2451</v>
      </c>
      <c r="H18" s="792"/>
      <c r="J18" s="792"/>
    </row>
    <row r="19" spans="1:11" ht="13.8">
      <c r="A19" s="173">
        <v>8</v>
      </c>
      <c r="B19" s="818" t="s">
        <v>2354</v>
      </c>
      <c r="C19" s="817" t="s">
        <v>2357</v>
      </c>
      <c r="D19" s="821">
        <v>200</v>
      </c>
      <c r="E19" s="1253">
        <v>7.24</v>
      </c>
      <c r="F19" s="822">
        <v>1448</v>
      </c>
      <c r="G19" s="823" t="s">
        <v>2449</v>
      </c>
      <c r="H19" s="792"/>
      <c r="J19" s="792"/>
    </row>
    <row r="20" spans="1:11" ht="13.8">
      <c r="A20" s="173">
        <v>9</v>
      </c>
      <c r="B20" s="818" t="s">
        <v>1734</v>
      </c>
      <c r="C20" s="817"/>
      <c r="D20" s="824"/>
      <c r="E20" s="824"/>
      <c r="F20" s="822">
        <v>217</v>
      </c>
      <c r="G20" s="823" t="s">
        <v>1623</v>
      </c>
      <c r="H20" s="792"/>
      <c r="J20" s="792"/>
    </row>
    <row r="21" spans="1:11" ht="13.8">
      <c r="A21" s="173">
        <v>10</v>
      </c>
      <c r="B21" s="818" t="s">
        <v>1735</v>
      </c>
      <c r="C21" s="817" t="s">
        <v>2452</v>
      </c>
      <c r="D21" s="821"/>
      <c r="E21" s="825"/>
      <c r="F21" s="822">
        <v>483</v>
      </c>
      <c r="G21" s="823" t="s">
        <v>1429</v>
      </c>
      <c r="H21" s="792"/>
      <c r="J21" s="792"/>
    </row>
    <row r="22" spans="1:11">
      <c r="A22" s="173">
        <v>11</v>
      </c>
      <c r="B22" s="818" t="s">
        <v>2453</v>
      </c>
      <c r="C22" s="789"/>
      <c r="D22" s="824"/>
      <c r="E22" s="824"/>
      <c r="F22" s="822"/>
      <c r="G22" s="823"/>
      <c r="H22" s="792"/>
      <c r="J22" s="792"/>
    </row>
    <row r="23" spans="1:11">
      <c r="A23" s="173">
        <v>12</v>
      </c>
      <c r="B23" s="1254" t="s">
        <v>2454</v>
      </c>
      <c r="C23" s="789"/>
      <c r="D23" s="824"/>
      <c r="E23" s="824"/>
      <c r="F23" s="822">
        <v>326</v>
      </c>
      <c r="G23" s="823" t="s">
        <v>1740</v>
      </c>
      <c r="H23" s="792"/>
      <c r="J23" s="792"/>
    </row>
    <row r="24" spans="1:11">
      <c r="A24" s="173">
        <v>13</v>
      </c>
      <c r="B24" s="1255" t="s">
        <v>2582</v>
      </c>
      <c r="C24" s="795"/>
      <c r="D24" s="826"/>
      <c r="E24" s="826"/>
      <c r="F24" s="822">
        <v>362</v>
      </c>
      <c r="G24" s="827" t="s">
        <v>2455</v>
      </c>
      <c r="H24" s="792"/>
      <c r="J24" s="792"/>
    </row>
    <row r="25" spans="1:11">
      <c r="A25" s="173">
        <v>14</v>
      </c>
      <c r="B25" s="1255" t="s">
        <v>2582</v>
      </c>
      <c r="C25" s="789"/>
      <c r="D25" s="826"/>
      <c r="E25" s="826"/>
      <c r="F25" s="822">
        <v>1811</v>
      </c>
      <c r="G25" s="827" t="s">
        <v>1624</v>
      </c>
      <c r="H25" s="792"/>
      <c r="J25" s="792"/>
    </row>
    <row r="26" spans="1:11">
      <c r="A26" s="173">
        <v>15</v>
      </c>
      <c r="B26" s="1256"/>
      <c r="C26" s="789"/>
      <c r="D26" s="818"/>
      <c r="E26" s="824"/>
      <c r="F26" s="828"/>
      <c r="G26" s="1257"/>
      <c r="H26" s="792"/>
      <c r="J26" s="792"/>
    </row>
    <row r="27" spans="1:11">
      <c r="A27" s="173">
        <v>16</v>
      </c>
      <c r="B27" s="818" t="s">
        <v>2581</v>
      </c>
      <c r="C27" s="789"/>
      <c r="D27" s="818"/>
      <c r="E27" s="824"/>
      <c r="F27" s="829">
        <v>30174</v>
      </c>
      <c r="G27" s="824"/>
      <c r="H27" s="792"/>
      <c r="J27" s="792"/>
    </row>
    <row r="28" spans="1:11">
      <c r="A28" s="173">
        <v>17</v>
      </c>
      <c r="B28" s="820"/>
      <c r="C28" s="789"/>
      <c r="D28" s="793"/>
      <c r="E28" s="794"/>
      <c r="F28" s="790"/>
      <c r="G28" s="791"/>
      <c r="H28" s="792"/>
      <c r="J28" s="792"/>
    </row>
    <row r="29" spans="1:11">
      <c r="A29" s="173">
        <v>18</v>
      </c>
      <c r="B29" s="818" t="s">
        <v>2456</v>
      </c>
      <c r="C29" s="789"/>
      <c r="D29" s="793"/>
      <c r="E29" s="794"/>
      <c r="F29" s="790"/>
      <c r="G29" s="791"/>
      <c r="H29" s="792"/>
      <c r="J29" s="792"/>
    </row>
    <row r="30" spans="1:11">
      <c r="A30" s="173">
        <v>19</v>
      </c>
      <c r="B30" s="818" t="s">
        <v>2457</v>
      </c>
      <c r="C30" s="789"/>
      <c r="D30" s="793"/>
      <c r="E30" s="794"/>
      <c r="F30" s="790"/>
      <c r="G30" s="791"/>
      <c r="H30" s="792"/>
      <c r="J30" s="792"/>
    </row>
    <row r="31" spans="1:11">
      <c r="A31" s="173">
        <v>20</v>
      </c>
      <c r="B31" s="818"/>
      <c r="C31" s="789"/>
      <c r="D31" s="793"/>
      <c r="E31" s="794"/>
      <c r="F31" s="790"/>
      <c r="G31" s="791"/>
      <c r="H31" s="792"/>
      <c r="I31" s="796"/>
      <c r="J31" s="792"/>
      <c r="K31" s="792"/>
    </row>
    <row r="32" spans="1:11">
      <c r="A32" s="173">
        <v>21</v>
      </c>
      <c r="B32" s="818" t="s">
        <v>579</v>
      </c>
      <c r="C32" s="789"/>
      <c r="D32" s="793"/>
      <c r="E32" s="794"/>
      <c r="F32" s="790"/>
      <c r="G32" s="791"/>
      <c r="H32" s="792"/>
      <c r="I32" s="796"/>
      <c r="J32" s="792"/>
      <c r="K32" s="792"/>
    </row>
    <row r="33" spans="1:11">
      <c r="A33" s="173">
        <v>22</v>
      </c>
      <c r="B33" s="818" t="s">
        <v>556</v>
      </c>
      <c r="C33" s="789"/>
      <c r="D33" s="793"/>
      <c r="E33" s="794"/>
      <c r="F33" s="790"/>
      <c r="G33" s="791"/>
      <c r="H33" s="792"/>
      <c r="J33" s="792"/>
      <c r="K33" s="792"/>
    </row>
    <row r="34" spans="1:11">
      <c r="A34" s="173">
        <v>23</v>
      </c>
      <c r="B34" s="818"/>
      <c r="C34" s="789"/>
      <c r="D34" s="793"/>
      <c r="E34" s="793"/>
      <c r="F34" s="790"/>
      <c r="G34" s="791"/>
      <c r="H34" s="792"/>
      <c r="J34" s="792"/>
      <c r="K34" s="792"/>
    </row>
    <row r="35" spans="1:11">
      <c r="A35" s="173">
        <v>24</v>
      </c>
      <c r="B35" s="818" t="s">
        <v>12</v>
      </c>
      <c r="C35" s="789"/>
      <c r="D35" s="793"/>
      <c r="E35" s="793"/>
      <c r="F35" s="792"/>
      <c r="G35" s="792"/>
      <c r="H35" s="798"/>
      <c r="J35" s="798"/>
      <c r="K35" s="792"/>
    </row>
    <row r="36" spans="1:11">
      <c r="A36" s="173">
        <v>25</v>
      </c>
      <c r="B36" s="818"/>
      <c r="C36" s="789"/>
      <c r="D36" s="793"/>
      <c r="E36" s="793"/>
      <c r="F36" s="792"/>
      <c r="G36" s="792"/>
      <c r="H36" s="799"/>
      <c r="J36" s="799"/>
      <c r="K36" s="792"/>
    </row>
    <row r="37" spans="1:11">
      <c r="A37" s="173">
        <v>26</v>
      </c>
      <c r="B37" s="818"/>
      <c r="C37" s="789"/>
      <c r="D37" s="793"/>
      <c r="E37" s="793"/>
      <c r="F37" s="792"/>
      <c r="H37" s="800"/>
      <c r="J37" s="800"/>
      <c r="K37" s="792"/>
    </row>
    <row r="38" spans="1:11">
      <c r="A38" s="173">
        <v>27</v>
      </c>
      <c r="B38" s="818"/>
      <c r="C38" s="789"/>
      <c r="D38" s="793"/>
      <c r="E38" s="793"/>
      <c r="F38" s="796" t="s">
        <v>81</v>
      </c>
      <c r="G38" s="263"/>
      <c r="H38" s="801"/>
      <c r="J38" s="801"/>
      <c r="K38" s="792"/>
    </row>
    <row r="39" spans="1:11">
      <c r="A39" s="173">
        <v>28</v>
      </c>
      <c r="B39" s="819" t="s">
        <v>1625</v>
      </c>
      <c r="C39" s="1258"/>
      <c r="D39" s="793"/>
      <c r="E39" s="793"/>
      <c r="F39" s="822">
        <v>0</v>
      </c>
      <c r="G39" s="797"/>
      <c r="H39" s="802"/>
      <c r="J39" s="802"/>
      <c r="K39" s="792"/>
    </row>
    <row r="40" spans="1:11">
      <c r="A40" s="173">
        <v>29</v>
      </c>
      <c r="B40" s="819" t="s">
        <v>2580</v>
      </c>
      <c r="C40" s="1258"/>
      <c r="D40" s="793"/>
      <c r="E40" s="793"/>
      <c r="F40" s="822">
        <v>3598</v>
      </c>
      <c r="G40" s="797"/>
      <c r="H40" s="802"/>
      <c r="J40" s="802"/>
      <c r="K40" s="792"/>
    </row>
    <row r="41" spans="1:11">
      <c r="A41" s="173">
        <v>30</v>
      </c>
      <c r="B41" s="818" t="s">
        <v>13</v>
      </c>
      <c r="C41" s="789"/>
      <c r="D41" s="793"/>
      <c r="E41" s="793"/>
      <c r="F41" s="1259">
        <v>30174</v>
      </c>
      <c r="G41" s="799"/>
      <c r="H41" s="263"/>
    </row>
    <row r="42" spans="1:11">
      <c r="A42" s="173">
        <v>31</v>
      </c>
      <c r="B42" s="818" t="s">
        <v>14</v>
      </c>
      <c r="C42" s="789"/>
      <c r="D42" s="793"/>
      <c r="E42" s="793"/>
      <c r="F42" s="800">
        <v>33772</v>
      </c>
      <c r="G42" s="800"/>
      <c r="H42" s="263"/>
    </row>
    <row r="43" spans="1:11">
      <c r="A43" s="173">
        <v>32</v>
      </c>
      <c r="B43" s="818" t="s">
        <v>15</v>
      </c>
      <c r="C43" s="789"/>
      <c r="D43" s="793"/>
      <c r="E43" s="793"/>
      <c r="F43" s="1260">
        <v>8443</v>
      </c>
      <c r="G43" s="801"/>
      <c r="H43" s="263"/>
    </row>
    <row r="44" spans="1:11">
      <c r="A44" s="173">
        <v>33</v>
      </c>
      <c r="B44" s="818"/>
      <c r="C44" s="789"/>
      <c r="D44" s="793"/>
      <c r="E44" s="793"/>
      <c r="F44" s="802"/>
      <c r="G44" s="799"/>
      <c r="H44" s="263"/>
    </row>
    <row r="45" spans="1:11">
      <c r="A45" s="173">
        <v>34</v>
      </c>
      <c r="B45" s="818" t="s">
        <v>2458</v>
      </c>
      <c r="C45" s="789"/>
      <c r="D45" s="793"/>
      <c r="E45" s="793"/>
      <c r="F45" s="802"/>
      <c r="G45" s="263"/>
    </row>
    <row r="46" spans="1:11">
      <c r="A46" s="173">
        <v>35</v>
      </c>
      <c r="B46" s="1254" t="s">
        <v>2423</v>
      </c>
      <c r="C46" s="789"/>
      <c r="D46" s="793"/>
      <c r="E46" s="793"/>
      <c r="F46" s="1261">
        <v>1695.5</v>
      </c>
      <c r="G46" s="263"/>
    </row>
    <row r="47" spans="1:11" ht="12.6" thickBot="1">
      <c r="A47" s="173">
        <v>36</v>
      </c>
      <c r="B47" s="1254" t="s">
        <v>2459</v>
      </c>
      <c r="C47" s="789"/>
      <c r="D47" s="793"/>
      <c r="E47" s="793"/>
      <c r="F47" s="1263">
        <v>1</v>
      </c>
      <c r="G47" s="263"/>
    </row>
    <row r="48" spans="1:11" ht="12.6" thickTop="1">
      <c r="B48" s="263"/>
      <c r="C48" s="804"/>
      <c r="D48" s="793"/>
      <c r="E48" s="793"/>
      <c r="F48" s="803"/>
      <c r="G48" s="263"/>
    </row>
    <row r="49" spans="2:7">
      <c r="B49" s="263"/>
      <c r="C49" s="804"/>
      <c r="D49" s="793"/>
      <c r="E49" s="793"/>
      <c r="F49" s="805"/>
      <c r="G49" s="263"/>
    </row>
    <row r="50" spans="2:7">
      <c r="B50" s="242"/>
      <c r="C50" s="242"/>
      <c r="D50" s="242"/>
      <c r="E50" s="242"/>
      <c r="F50" s="242"/>
      <c r="G50" s="242"/>
    </row>
    <row r="143" spans="2:5">
      <c r="B143" s="285"/>
      <c r="D143" s="285"/>
      <c r="E143" s="285"/>
    </row>
    <row r="146" spans="2:5">
      <c r="B146" s="285"/>
      <c r="D146" s="285"/>
      <c r="E146" s="285"/>
    </row>
    <row r="265" spans="1:1">
      <c r="A265" s="247"/>
    </row>
    <row r="266" spans="1:1">
      <c r="A266" s="247"/>
    </row>
    <row r="267" spans="1:1">
      <c r="A267" s="247"/>
    </row>
    <row r="268" spans="1:1">
      <c r="A268" s="247"/>
    </row>
    <row r="269" spans="1:1">
      <c r="A269" s="247"/>
    </row>
    <row r="299" spans="1:1">
      <c r="A299" s="247"/>
    </row>
    <row r="368" spans="1:1">
      <c r="A368" s="167"/>
    </row>
    <row r="385" spans="1:1">
      <c r="A385" s="247"/>
    </row>
    <row r="386" spans="1:1">
      <c r="A386" s="247"/>
    </row>
    <row r="387" spans="1:1">
      <c r="A387" s="247"/>
    </row>
    <row r="388" spans="1:1">
      <c r="A388" s="247"/>
    </row>
    <row r="389" spans="1:1">
      <c r="A389" s="247"/>
    </row>
    <row r="390" spans="1:1">
      <c r="A390" s="247"/>
    </row>
    <row r="391" spans="1:1">
      <c r="A391" s="247"/>
    </row>
    <row r="392" spans="1:1">
      <c r="A392" s="247"/>
    </row>
    <row r="393" spans="1:1">
      <c r="A393" s="247"/>
    </row>
    <row r="394" spans="1:1">
      <c r="A394" s="247"/>
    </row>
    <row r="395" spans="1:1">
      <c r="A395" s="247"/>
    </row>
    <row r="396" spans="1:1">
      <c r="A396" s="247"/>
    </row>
    <row r="397" spans="1:1">
      <c r="A397" s="247"/>
    </row>
    <row r="398" spans="1:1">
      <c r="A398" s="247"/>
    </row>
    <row r="399" spans="1:1">
      <c r="A399" s="247"/>
    </row>
    <row r="400" spans="1:1">
      <c r="A400" s="247"/>
    </row>
    <row r="401" spans="1:1">
      <c r="A401" s="247"/>
    </row>
    <row r="402" spans="1:1">
      <c r="A402" s="247"/>
    </row>
    <row r="403" spans="1:1">
      <c r="A403" s="247"/>
    </row>
    <row r="404" spans="1:1">
      <c r="A404" s="247"/>
    </row>
    <row r="405" spans="1:1">
      <c r="A405" s="247"/>
    </row>
    <row r="406" spans="1:1">
      <c r="A406" s="247"/>
    </row>
    <row r="407" spans="1:1">
      <c r="A407" s="247"/>
    </row>
    <row r="408" spans="1:1">
      <c r="A408" s="247"/>
    </row>
    <row r="409" spans="1:1">
      <c r="A409" s="247"/>
    </row>
    <row r="410" spans="1:1">
      <c r="A410" s="247"/>
    </row>
    <row r="411" spans="1:1">
      <c r="A411" s="247"/>
    </row>
    <row r="412" spans="1:1">
      <c r="A412" s="247"/>
    </row>
    <row r="413" spans="1:1">
      <c r="A413" s="247"/>
    </row>
    <row r="414" spans="1:1">
      <c r="A414" s="247"/>
    </row>
    <row r="415" spans="1:1">
      <c r="A415" s="247"/>
    </row>
    <row r="416" spans="1:1">
      <c r="A416" s="247"/>
    </row>
    <row r="417" spans="1:1">
      <c r="A417" s="247"/>
    </row>
    <row r="418" spans="1:1">
      <c r="A418" s="247"/>
    </row>
    <row r="419" spans="1:1">
      <c r="A419" s="247"/>
    </row>
    <row r="420" spans="1:1">
      <c r="A420" s="247"/>
    </row>
    <row r="421" spans="1:1">
      <c r="A421" s="247"/>
    </row>
    <row r="422" spans="1:1">
      <c r="A422" s="247"/>
    </row>
    <row r="423" spans="1:1">
      <c r="A423" s="247"/>
    </row>
    <row r="424" spans="1:1">
      <c r="A424" s="247"/>
    </row>
    <row r="425" spans="1:1">
      <c r="A425" s="247"/>
    </row>
    <row r="426" spans="1:1">
      <c r="A426" s="247"/>
    </row>
    <row r="427" spans="1:1">
      <c r="A427" s="247"/>
    </row>
    <row r="428" spans="1:1">
      <c r="A428" s="247"/>
    </row>
    <row r="429" spans="1:1">
      <c r="A429" s="247"/>
    </row>
    <row r="430" spans="1:1">
      <c r="A430" s="247"/>
    </row>
    <row r="431" spans="1:1">
      <c r="A431" s="247"/>
    </row>
    <row r="432" spans="1:1">
      <c r="A432" s="247"/>
    </row>
    <row r="433" spans="1:1">
      <c r="A433" s="247"/>
    </row>
    <row r="434" spans="1:1">
      <c r="A434" s="247"/>
    </row>
    <row r="435" spans="1:1">
      <c r="A435" s="247"/>
    </row>
    <row r="436" spans="1:1">
      <c r="A436" s="247"/>
    </row>
    <row r="437" spans="1:1">
      <c r="A437" s="247"/>
    </row>
    <row r="438" spans="1:1">
      <c r="A438" s="247"/>
    </row>
    <row r="439" spans="1:1">
      <c r="A439" s="247"/>
    </row>
  </sheetData>
  <mergeCells count="1">
    <mergeCell ref="A6:G6"/>
  </mergeCells>
  <pageMargins left="0.5" right="0.25" top="0.5" bottom="0.5" header="0.25" footer="0.25"/>
  <pageSetup scale="85" fitToHeight="2"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Sheet24">
    <pageSetUpPr fitToPage="1"/>
  </sheetPr>
  <dimension ref="A1:G28"/>
  <sheetViews>
    <sheetView view="pageBreakPreview" zoomScale="60" workbookViewId="0"/>
  </sheetViews>
  <sheetFormatPr defaultColWidth="9.109375" defaultRowHeight="12"/>
  <cols>
    <col min="1" max="1" width="9.109375" style="619"/>
    <col min="2" max="2" width="27.6640625" style="619" customWidth="1"/>
    <col min="3" max="3" width="29.109375" style="619" customWidth="1"/>
    <col min="4" max="4" width="27.44140625" style="619" customWidth="1"/>
    <col min="5" max="5" width="9.109375" style="619"/>
    <col min="6" max="6" width="9.6640625" style="619" bestFit="1" customWidth="1"/>
    <col min="7" max="7" width="15.44140625" style="619" bestFit="1" customWidth="1"/>
    <col min="8" max="16384" width="9.109375" style="619"/>
  </cols>
  <sheetData>
    <row r="1" spans="1:7">
      <c r="A1" s="603" t="s">
        <v>1055</v>
      </c>
      <c r="B1" s="603"/>
      <c r="C1" s="603"/>
      <c r="D1" s="603"/>
      <c r="E1" s="603"/>
      <c r="F1" s="603"/>
      <c r="G1" s="1295" t="s">
        <v>1171</v>
      </c>
    </row>
    <row r="2" spans="1:7">
      <c r="A2" s="603" t="s">
        <v>674</v>
      </c>
      <c r="B2" s="603"/>
      <c r="C2" s="603"/>
      <c r="D2" s="603"/>
      <c r="E2" s="603"/>
      <c r="F2" s="603"/>
      <c r="G2" s="1295"/>
    </row>
    <row r="3" spans="1:7">
      <c r="A3" s="603"/>
      <c r="B3" s="603"/>
      <c r="C3" s="603"/>
      <c r="D3" s="603"/>
      <c r="E3" s="603"/>
      <c r="F3" s="603"/>
      <c r="G3" s="1295"/>
    </row>
    <row r="4" spans="1:7">
      <c r="A4" s="830" t="s">
        <v>2669</v>
      </c>
      <c r="B4" s="603"/>
      <c r="C4" s="603"/>
      <c r="D4" s="603"/>
      <c r="E4" s="603"/>
      <c r="F4" s="603"/>
      <c r="G4" s="1295" t="s">
        <v>675</v>
      </c>
    </row>
    <row r="5" spans="1:7">
      <c r="A5" s="830" t="s">
        <v>2363</v>
      </c>
      <c r="B5" s="603"/>
      <c r="C5" s="603"/>
      <c r="D5" s="603"/>
      <c r="E5" s="603"/>
      <c r="F5" s="603"/>
      <c r="G5" s="1295" t="s">
        <v>742</v>
      </c>
    </row>
    <row r="6" spans="1:7">
      <c r="A6" s="830" t="s">
        <v>1776</v>
      </c>
      <c r="B6" s="603"/>
      <c r="C6" s="603"/>
      <c r="D6" s="603"/>
      <c r="E6" s="603"/>
      <c r="F6" s="603"/>
      <c r="G6" s="1492" t="s">
        <v>2664</v>
      </c>
    </row>
    <row r="7" spans="1:7">
      <c r="A7" s="603"/>
      <c r="B7" s="603"/>
      <c r="C7" s="603"/>
      <c r="D7" s="603"/>
      <c r="E7" s="603"/>
      <c r="F7" s="603"/>
      <c r="G7" s="603"/>
    </row>
    <row r="8" spans="1:7">
      <c r="A8" s="1782" t="s">
        <v>726</v>
      </c>
      <c r="B8" s="1778"/>
      <c r="C8" s="1778"/>
      <c r="D8" s="1778"/>
      <c r="E8" s="1778"/>
      <c r="F8" s="1778"/>
      <c r="G8" s="1778"/>
    </row>
    <row r="9" spans="1:7">
      <c r="A9" s="1778"/>
      <c r="B9" s="1778"/>
      <c r="C9" s="1778"/>
      <c r="D9" s="1778"/>
      <c r="E9" s="1778"/>
      <c r="F9" s="1778"/>
      <c r="G9" s="1778"/>
    </row>
    <row r="10" spans="1:7">
      <c r="A10" s="1778"/>
      <c r="B10" s="1778"/>
      <c r="C10" s="1778"/>
      <c r="D10" s="1778"/>
      <c r="E10" s="1778"/>
      <c r="F10" s="1778"/>
      <c r="G10" s="1778"/>
    </row>
    <row r="11" spans="1:7">
      <c r="A11" s="1778"/>
      <c r="B11" s="1778"/>
      <c r="C11" s="1778"/>
      <c r="D11" s="1778"/>
      <c r="E11" s="1778"/>
      <c r="F11" s="1778"/>
      <c r="G11" s="1778"/>
    </row>
    <row r="12" spans="1:7" ht="12.6" thickBot="1">
      <c r="A12" s="833"/>
      <c r="B12" s="833"/>
      <c r="C12" s="833"/>
      <c r="D12" s="833"/>
      <c r="E12" s="833"/>
      <c r="F12" s="833"/>
      <c r="G12" s="833"/>
    </row>
    <row r="13" spans="1:7">
      <c r="A13" s="834" t="s">
        <v>52</v>
      </c>
      <c r="E13" s="834" t="s">
        <v>472</v>
      </c>
      <c r="F13" s="834" t="s">
        <v>470</v>
      </c>
      <c r="G13" s="834" t="s">
        <v>74</v>
      </c>
    </row>
    <row r="14" spans="1:7" ht="13.8">
      <c r="A14" s="835" t="s">
        <v>707</v>
      </c>
      <c r="B14" s="1783" t="s">
        <v>708</v>
      </c>
      <c r="C14" s="1783"/>
      <c r="D14" s="1491" t="s">
        <v>473</v>
      </c>
      <c r="E14" s="1491" t="s">
        <v>945</v>
      </c>
      <c r="F14" s="1491" t="s">
        <v>471</v>
      </c>
      <c r="G14" s="1491" t="s">
        <v>445</v>
      </c>
    </row>
    <row r="15" spans="1:7">
      <c r="A15" s="603"/>
    </row>
    <row r="16" spans="1:7" ht="12" customHeight="1">
      <c r="A16" s="1468">
        <v>1</v>
      </c>
      <c r="B16" s="1785" t="s">
        <v>2668</v>
      </c>
      <c r="C16" s="1785"/>
      <c r="D16" s="1785"/>
      <c r="E16" s="1785"/>
      <c r="F16" s="1785"/>
      <c r="G16" s="1490"/>
    </row>
    <row r="17" spans="1:7">
      <c r="A17" s="1468">
        <v>2</v>
      </c>
      <c r="B17" s="1785"/>
      <c r="C17" s="1785"/>
      <c r="D17" s="1785"/>
      <c r="E17" s="1785"/>
      <c r="F17" s="1785"/>
      <c r="G17" s="1490"/>
    </row>
    <row r="18" spans="1:7">
      <c r="A18" s="1468"/>
      <c r="B18" s="1784"/>
      <c r="C18" s="1784"/>
      <c r="D18" s="1468"/>
      <c r="E18" s="1490"/>
      <c r="F18" s="1468"/>
      <c r="G18" s="1490"/>
    </row>
    <row r="19" spans="1:7">
      <c r="A19" s="1468"/>
      <c r="B19" s="1784"/>
      <c r="C19" s="1784"/>
      <c r="D19" s="1468"/>
      <c r="E19" s="1490"/>
      <c r="F19" s="1468"/>
      <c r="G19" s="1490"/>
    </row>
    <row r="20" spans="1:7">
      <c r="A20" s="1468"/>
      <c r="B20" s="1784"/>
      <c r="C20" s="1784"/>
      <c r="D20" s="1468"/>
      <c r="E20" s="1490"/>
      <c r="F20" s="1468"/>
      <c r="G20" s="1490"/>
    </row>
    <row r="21" spans="1:7">
      <c r="A21" s="1468"/>
      <c r="B21" s="1784"/>
      <c r="C21" s="1784"/>
      <c r="D21" s="1468"/>
      <c r="E21" s="1490"/>
      <c r="F21" s="1468"/>
      <c r="G21" s="1490"/>
    </row>
    <row r="22" spans="1:7">
      <c r="A22" s="1468"/>
      <c r="B22" s="1784"/>
      <c r="C22" s="1784"/>
      <c r="D22" s="1468"/>
      <c r="E22" s="1490"/>
      <c r="F22" s="1468"/>
      <c r="G22" s="1490"/>
    </row>
    <row r="23" spans="1:7">
      <c r="A23" s="1468"/>
      <c r="B23" s="1784"/>
      <c r="C23" s="1784"/>
      <c r="D23" s="1468"/>
      <c r="E23" s="1490"/>
      <c r="F23" s="1468"/>
      <c r="G23" s="1490"/>
    </row>
    <row r="25" spans="1:7">
      <c r="B25" s="1784"/>
      <c r="C25" s="1784"/>
    </row>
    <row r="28" spans="1:7">
      <c r="B28" s="1784"/>
      <c r="C28" s="1784"/>
    </row>
  </sheetData>
  <mergeCells count="11">
    <mergeCell ref="A8:G11"/>
    <mergeCell ref="B14:C14"/>
    <mergeCell ref="B23:C23"/>
    <mergeCell ref="B25:C25"/>
    <mergeCell ref="B28:C28"/>
    <mergeCell ref="B16:F17"/>
    <mergeCell ref="B18:C18"/>
    <mergeCell ref="B19:C19"/>
    <mergeCell ref="B20:C20"/>
    <mergeCell ref="B21:C21"/>
    <mergeCell ref="B22:C22"/>
  </mergeCells>
  <pageMargins left="0.5" right="0.5" top="0.75" bottom="0.5" header="0.3" footer="0.3"/>
  <pageSetup orientation="landscape" r:id="rId1"/>
</worksheet>
</file>

<file path=xl/worksheets/sheet34.xml><?xml version="1.0" encoding="utf-8"?>
<worksheet xmlns="http://schemas.openxmlformats.org/spreadsheetml/2006/main" xmlns:r="http://schemas.openxmlformats.org/officeDocument/2006/relationships">
  <sheetPr codeName="Sheet26">
    <pageSetUpPr fitToPage="1"/>
  </sheetPr>
  <dimension ref="A1:Y74"/>
  <sheetViews>
    <sheetView view="pageBreakPreview" topLeftCell="A66"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2431</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4.2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4.2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2430</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6.2283454444701774E-3</v>
      </c>
      <c r="H22" s="1373"/>
      <c r="I22" s="1391">
        <v>0.99377165455552985</v>
      </c>
      <c r="J22" s="1391"/>
      <c r="K22" s="1391">
        <v>1</v>
      </c>
      <c r="L22" s="1370"/>
      <c r="M22" s="1392" t="s">
        <v>343</v>
      </c>
      <c r="N22" s="1370"/>
      <c r="O22" s="1393">
        <v>1934.12</v>
      </c>
      <c r="P22" s="1393"/>
      <c r="Q22" s="1390">
        <v>308601</v>
      </c>
      <c r="R22" s="1393"/>
      <c r="S22" s="1393">
        <v>310535.12</v>
      </c>
      <c r="T22" s="1393"/>
      <c r="U22" s="1390">
        <v>0</v>
      </c>
      <c r="V22" s="1390"/>
      <c r="W22" s="1390">
        <v>1934.12</v>
      </c>
      <c r="X22" s="1370"/>
      <c r="Y22" s="1370"/>
    </row>
    <row r="23" spans="1:25">
      <c r="A23" s="1373">
        <v>3</v>
      </c>
      <c r="B23" s="1370"/>
      <c r="C23" s="1372">
        <v>408</v>
      </c>
      <c r="D23" s="1370"/>
      <c r="E23" s="1370" t="s">
        <v>24</v>
      </c>
      <c r="F23" s="1370"/>
      <c r="G23" s="1391">
        <v>6.4080837952810556E-3</v>
      </c>
      <c r="H23" s="1373"/>
      <c r="I23" s="1391">
        <v>0.99359191620471898</v>
      </c>
      <c r="J23" s="1391"/>
      <c r="K23" s="1391">
        <v>1</v>
      </c>
      <c r="L23" s="1370"/>
      <c r="M23" s="1392" t="s">
        <v>343</v>
      </c>
      <c r="N23" s="1370"/>
      <c r="O23" s="1393">
        <v>316.88</v>
      </c>
      <c r="P23" s="1390"/>
      <c r="Q23" s="1390">
        <v>49133.16</v>
      </c>
      <c r="R23" s="1390"/>
      <c r="S23" s="1393">
        <v>49450.04</v>
      </c>
      <c r="T23" s="1390"/>
      <c r="U23" s="1390">
        <v>0</v>
      </c>
      <c r="V23" s="1390"/>
      <c r="W23" s="1390">
        <v>316.88</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0</v>
      </c>
      <c r="H26" s="1373"/>
      <c r="I26" s="1391">
        <v>0</v>
      </c>
      <c r="J26" s="1391"/>
      <c r="K26" s="1391">
        <v>0</v>
      </c>
      <c r="L26" s="1370"/>
      <c r="M26" s="1392" t="s">
        <v>343</v>
      </c>
      <c r="N26" s="1370"/>
      <c r="O26" s="1393">
        <v>0</v>
      </c>
      <c r="P26" s="1390"/>
      <c r="Q26" s="1390">
        <v>0</v>
      </c>
      <c r="R26" s="1390"/>
      <c r="S26" s="1393">
        <v>0</v>
      </c>
      <c r="T26" s="1390"/>
      <c r="U26" s="1390">
        <v>0</v>
      </c>
      <c r="V26" s="1390"/>
      <c r="W26" s="1390">
        <v>0</v>
      </c>
      <c r="X26" s="1370"/>
      <c r="Y26" s="1370"/>
    </row>
    <row r="27" spans="1:25">
      <c r="A27" s="1373">
        <v>7</v>
      </c>
      <c r="B27" s="1370"/>
      <c r="C27" s="1372">
        <v>427</v>
      </c>
      <c r="D27" s="1370"/>
      <c r="E27" s="1370" t="s">
        <v>2311</v>
      </c>
      <c r="F27" s="1370"/>
      <c r="G27" s="1391">
        <v>6.4088371197535618E-3</v>
      </c>
      <c r="H27" s="1373"/>
      <c r="I27" s="1391">
        <v>0.9935911628802464</v>
      </c>
      <c r="J27" s="1391"/>
      <c r="K27" s="1391">
        <v>1</v>
      </c>
      <c r="L27" s="1370"/>
      <c r="M27" s="1392" t="s">
        <v>343</v>
      </c>
      <c r="N27" s="1370"/>
      <c r="O27" s="1393">
        <v>-26.63</v>
      </c>
      <c r="P27" s="1390"/>
      <c r="Q27" s="1390">
        <v>-4128.57</v>
      </c>
      <c r="R27" s="1390"/>
      <c r="S27" s="1393">
        <v>-4155.2</v>
      </c>
      <c r="T27" s="1390"/>
      <c r="U27" s="1390">
        <v>0</v>
      </c>
      <c r="V27" s="1390"/>
      <c r="W27" s="1390">
        <v>-26.63</v>
      </c>
      <c r="X27" s="1370"/>
      <c r="Y27" s="1370"/>
    </row>
    <row r="28" spans="1:25">
      <c r="A28" s="1373">
        <v>8</v>
      </c>
      <c r="B28" s="1370"/>
      <c r="C28" s="1372" t="s">
        <v>2394</v>
      </c>
      <c r="D28" s="1370"/>
      <c r="E28" s="1370" t="s">
        <v>2393</v>
      </c>
      <c r="F28" s="1370"/>
      <c r="G28" s="1391">
        <v>6.4081082467835719E-3</v>
      </c>
      <c r="H28" s="1373"/>
      <c r="I28" s="1391">
        <v>0.99359189175321638</v>
      </c>
      <c r="J28" s="1391"/>
      <c r="K28" s="1391">
        <v>1</v>
      </c>
      <c r="L28" s="1370"/>
      <c r="M28" s="1392" t="s">
        <v>343</v>
      </c>
      <c r="N28" s="1392"/>
      <c r="O28" s="1393">
        <v>2264.2600000000002</v>
      </c>
      <c r="P28" s="1393"/>
      <c r="Q28" s="1390">
        <v>351078.70999999996</v>
      </c>
      <c r="R28" s="1393"/>
      <c r="S28" s="1393">
        <v>353342.97</v>
      </c>
      <c r="T28" s="1393"/>
      <c r="U28" s="1390">
        <v>0</v>
      </c>
      <c r="V28" s="1390"/>
      <c r="W28" s="1390">
        <v>2264.2600000000002</v>
      </c>
      <c r="X28" s="1392"/>
      <c r="Y28" s="1370"/>
    </row>
    <row r="29" spans="1:25">
      <c r="A29" s="1373">
        <v>9</v>
      </c>
      <c r="B29" s="1370"/>
      <c r="C29" s="1372" t="s">
        <v>1874</v>
      </c>
      <c r="D29" s="1370"/>
      <c r="E29" s="1370" t="s">
        <v>2392</v>
      </c>
      <c r="F29" s="1370"/>
      <c r="G29" s="1391">
        <v>6.4081306654177831E-3</v>
      </c>
      <c r="H29" s="1373"/>
      <c r="I29" s="1391">
        <v>0.99359186933458221</v>
      </c>
      <c r="J29" s="1391"/>
      <c r="K29" s="1391">
        <v>1</v>
      </c>
      <c r="L29" s="1370"/>
      <c r="M29" s="1392" t="s">
        <v>343</v>
      </c>
      <c r="N29" s="1370"/>
      <c r="O29" s="1393">
        <v>4510.9799999999996</v>
      </c>
      <c r="P29" s="1390"/>
      <c r="Q29" s="1390">
        <v>699435.34</v>
      </c>
      <c r="R29" s="1390"/>
      <c r="S29" s="1393">
        <v>703946.32</v>
      </c>
      <c r="T29" s="1390"/>
      <c r="U29" s="1390">
        <v>0</v>
      </c>
      <c r="V29" s="1390"/>
      <c r="W29" s="1390">
        <v>4510.9799999999996</v>
      </c>
      <c r="X29" s="1370"/>
      <c r="Y29" s="1370"/>
    </row>
    <row r="30" spans="1:25">
      <c r="A30" s="1373">
        <v>10</v>
      </c>
      <c r="B30" s="1370"/>
      <c r="C30" s="1372" t="s">
        <v>1863</v>
      </c>
      <c r="D30" s="1370"/>
      <c r="E30" s="1370" t="s">
        <v>2391</v>
      </c>
      <c r="F30" s="1370"/>
      <c r="G30" s="1391">
        <v>6.4079101160746509E-3</v>
      </c>
      <c r="H30" s="1373"/>
      <c r="I30" s="1391">
        <v>0.99359208988392533</v>
      </c>
      <c r="J30" s="1391"/>
      <c r="K30" s="1391">
        <v>1</v>
      </c>
      <c r="L30" s="1370"/>
      <c r="M30" s="1392" t="s">
        <v>343</v>
      </c>
      <c r="N30" s="1370"/>
      <c r="O30" s="1393">
        <v>570.55000000000007</v>
      </c>
      <c r="P30" s="1390"/>
      <c r="Q30" s="1390">
        <v>88467.839999999997</v>
      </c>
      <c r="R30" s="1390"/>
      <c r="S30" s="1393">
        <v>89038.39</v>
      </c>
      <c r="T30" s="1390"/>
      <c r="U30" s="1390">
        <v>0</v>
      </c>
      <c r="V30" s="1390"/>
      <c r="W30" s="1390">
        <v>570.55000000000007</v>
      </c>
      <c r="X30" s="1370"/>
      <c r="Y30" s="1370"/>
    </row>
    <row r="31" spans="1:25">
      <c r="A31" s="1373">
        <v>11</v>
      </c>
      <c r="B31" s="1370"/>
      <c r="C31" s="1372" t="s">
        <v>1928</v>
      </c>
      <c r="D31" s="1370"/>
      <c r="E31" s="1370" t="s">
        <v>2403</v>
      </c>
      <c r="F31" s="1370"/>
      <c r="G31" s="1391">
        <v>6.4080378866198306E-3</v>
      </c>
      <c r="H31" s="1373"/>
      <c r="I31" s="1391">
        <v>0.99359196211338019</v>
      </c>
      <c r="J31" s="1391"/>
      <c r="K31" s="1391">
        <v>1</v>
      </c>
      <c r="L31" s="1370"/>
      <c r="M31" s="1392" t="s">
        <v>343</v>
      </c>
      <c r="N31" s="1370"/>
      <c r="O31" s="1393">
        <v>345.5</v>
      </c>
      <c r="P31" s="1390"/>
      <c r="Q31" s="1390">
        <v>53571.16</v>
      </c>
      <c r="R31" s="1390"/>
      <c r="S31" s="1393">
        <v>53916.66</v>
      </c>
      <c r="T31" s="1390"/>
      <c r="U31" s="1390">
        <v>0</v>
      </c>
      <c r="V31" s="1390"/>
      <c r="W31" s="1390">
        <v>345.5</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6.4081579138084276E-3</v>
      </c>
      <c r="H33" s="1373"/>
      <c r="I33" s="1391">
        <v>0.99359184208619156</v>
      </c>
      <c r="J33" s="1391"/>
      <c r="K33" s="1391">
        <v>1</v>
      </c>
      <c r="L33" s="1370"/>
      <c r="M33" s="1392" t="s">
        <v>343</v>
      </c>
      <c r="N33" s="1370"/>
      <c r="O33" s="1393">
        <v>542.03000000000009</v>
      </c>
      <c r="P33" s="1390"/>
      <c r="Q33" s="1390">
        <v>84042.34</v>
      </c>
      <c r="R33" s="1390"/>
      <c r="S33" s="1393">
        <v>84584.37</v>
      </c>
      <c r="T33" s="1390"/>
      <c r="U33" s="1390">
        <v>0</v>
      </c>
      <c r="V33" s="1390"/>
      <c r="W33" s="1390">
        <v>542.03000000000009</v>
      </c>
      <c r="X33" s="1370"/>
      <c r="Y33" s="1370"/>
    </row>
    <row r="34" spans="1:25">
      <c r="A34" s="1373">
        <v>14</v>
      </c>
      <c r="B34" s="1370"/>
      <c r="C34" s="1372" t="s">
        <v>2402</v>
      </c>
      <c r="D34" s="1370"/>
      <c r="E34" s="1370" t="s">
        <v>2401</v>
      </c>
      <c r="F34" s="1370"/>
      <c r="G34" s="1391">
        <v>6.4084507042253521E-3</v>
      </c>
      <c r="H34" s="1373"/>
      <c r="I34" s="1391">
        <v>0.99359154929577465</v>
      </c>
      <c r="J34" s="1391"/>
      <c r="K34" s="1391">
        <v>1</v>
      </c>
      <c r="L34" s="1370"/>
      <c r="M34" s="1392" t="s">
        <v>343</v>
      </c>
      <c r="N34" s="1370"/>
      <c r="O34" s="1393">
        <v>10.92</v>
      </c>
      <c r="P34" s="1390"/>
      <c r="Q34" s="1390">
        <v>1693.08</v>
      </c>
      <c r="R34" s="1390"/>
      <c r="S34" s="1393">
        <v>1704</v>
      </c>
      <c r="T34" s="1390"/>
      <c r="U34" s="1390">
        <v>0</v>
      </c>
      <c r="V34" s="1390"/>
      <c r="W34" s="1390">
        <v>10.92</v>
      </c>
      <c r="X34" s="1370"/>
      <c r="Y34" s="1370"/>
    </row>
    <row r="35" spans="1:25">
      <c r="A35" s="1373">
        <v>15</v>
      </c>
      <c r="B35" s="1370"/>
      <c r="C35" s="1372" t="s">
        <v>1948</v>
      </c>
      <c r="D35" s="1370"/>
      <c r="E35" s="1370" t="s">
        <v>2089</v>
      </c>
      <c r="F35" s="1370"/>
      <c r="G35" s="1391">
        <v>6.4081389971592769E-3</v>
      </c>
      <c r="H35" s="1373"/>
      <c r="I35" s="1391">
        <v>0.9935918610028408</v>
      </c>
      <c r="J35" s="1391"/>
      <c r="K35" s="1391">
        <v>1</v>
      </c>
      <c r="L35" s="1370"/>
      <c r="M35" s="1392" t="s">
        <v>343</v>
      </c>
      <c r="N35" s="1370"/>
      <c r="O35" s="1393">
        <v>6.7899999999999991</v>
      </c>
      <c r="P35" s="1390"/>
      <c r="Q35" s="1390">
        <v>1052.8000000000002</v>
      </c>
      <c r="R35" s="1390"/>
      <c r="S35" s="1393">
        <v>1059.5900000000001</v>
      </c>
      <c r="T35" s="1390"/>
      <c r="U35" s="1390">
        <v>0</v>
      </c>
      <c r="V35" s="1390"/>
      <c r="W35" s="1390">
        <v>6.7899999999999991</v>
      </c>
      <c r="X35" s="1370"/>
      <c r="Y35" s="1370"/>
    </row>
    <row r="36" spans="1:25">
      <c r="A36" s="1373">
        <v>16</v>
      </c>
      <c r="B36" s="1370"/>
      <c r="C36" s="1372" t="s">
        <v>2400</v>
      </c>
      <c r="D36" s="1370"/>
      <c r="E36" s="1370" t="s">
        <v>2085</v>
      </c>
      <c r="F36" s="1370"/>
      <c r="G36" s="1391">
        <v>6.4080988604054033E-3</v>
      </c>
      <c r="H36" s="1373"/>
      <c r="I36" s="1391">
        <v>0.99359190113959461</v>
      </c>
      <c r="J36" s="1391"/>
      <c r="K36" s="1391">
        <v>1</v>
      </c>
      <c r="L36" s="1370"/>
      <c r="M36" s="1392" t="s">
        <v>343</v>
      </c>
      <c r="N36" s="1370"/>
      <c r="O36" s="1393">
        <v>1191.6500000000001</v>
      </c>
      <c r="P36" s="1390"/>
      <c r="Q36" s="1390">
        <v>184768.34</v>
      </c>
      <c r="R36" s="1390"/>
      <c r="S36" s="1393">
        <v>185959.99</v>
      </c>
      <c r="T36" s="1390"/>
      <c r="U36" s="1390">
        <v>0</v>
      </c>
      <c r="V36" s="1390"/>
      <c r="W36" s="1390">
        <v>1191.6500000000001</v>
      </c>
      <c r="X36" s="1370"/>
      <c r="Y36" s="1370"/>
    </row>
    <row r="37" spans="1:25">
      <c r="A37" s="1373">
        <v>17</v>
      </c>
      <c r="B37" s="1370"/>
      <c r="C37" s="1372" t="s">
        <v>1887</v>
      </c>
      <c r="D37" s="1370"/>
      <c r="E37" s="1370" t="s">
        <v>2399</v>
      </c>
      <c r="F37" s="1370"/>
      <c r="G37" s="1391">
        <v>6.4073669147766115E-3</v>
      </c>
      <c r="H37" s="1373"/>
      <c r="I37" s="1391">
        <v>0.99359263308522339</v>
      </c>
      <c r="J37" s="1391"/>
      <c r="K37" s="1391">
        <v>1</v>
      </c>
      <c r="L37" s="1370"/>
      <c r="M37" s="1392" t="s">
        <v>343</v>
      </c>
      <c r="N37" s="1370"/>
      <c r="O37" s="1393">
        <v>39.090000000000003</v>
      </c>
      <c r="P37" s="1390"/>
      <c r="Q37" s="1390">
        <v>6061.7</v>
      </c>
      <c r="R37" s="1390"/>
      <c r="S37" s="1393">
        <v>6100.79</v>
      </c>
      <c r="T37" s="1390"/>
      <c r="U37" s="1390">
        <v>0</v>
      </c>
      <c r="V37" s="1390"/>
      <c r="W37" s="1390">
        <v>39.090000000000003</v>
      </c>
      <c r="X37" s="1370"/>
      <c r="Y37" s="1370"/>
    </row>
    <row r="38" spans="1:25">
      <c r="A38" s="1373">
        <v>18</v>
      </c>
      <c r="B38" s="1370"/>
      <c r="C38" s="1372" t="s">
        <v>1856</v>
      </c>
      <c r="D38" s="1370"/>
      <c r="E38" s="1370" t="s">
        <v>1204</v>
      </c>
      <c r="F38" s="1370"/>
      <c r="G38" s="1391">
        <v>6.4106345741647497E-3</v>
      </c>
      <c r="H38" s="1373"/>
      <c r="I38" s="1391">
        <v>0.99358936542583531</v>
      </c>
      <c r="J38" s="1391"/>
      <c r="K38" s="1391">
        <v>1</v>
      </c>
      <c r="L38" s="1370"/>
      <c r="M38" s="1392" t="s">
        <v>343</v>
      </c>
      <c r="N38" s="1370"/>
      <c r="O38" s="1393">
        <v>6.52</v>
      </c>
      <c r="P38" s="1390"/>
      <c r="Q38" s="1390">
        <v>1010.54</v>
      </c>
      <c r="R38" s="1390"/>
      <c r="S38" s="1393">
        <v>1017.06</v>
      </c>
      <c r="T38" s="1390"/>
      <c r="U38" s="1390">
        <v>0</v>
      </c>
      <c r="V38" s="1390"/>
      <c r="W38" s="1390">
        <v>6.52</v>
      </c>
      <c r="X38" s="1370"/>
      <c r="Y38" s="1370"/>
    </row>
    <row r="39" spans="1:25">
      <c r="A39" s="1373">
        <v>19</v>
      </c>
      <c r="B39" s="1370"/>
      <c r="C39" s="1372" t="s">
        <v>1870</v>
      </c>
      <c r="D39" s="1370"/>
      <c r="E39" s="1370" t="s">
        <v>2073</v>
      </c>
      <c r="F39" s="1370"/>
      <c r="G39" s="1391">
        <v>6.4081138698032355E-3</v>
      </c>
      <c r="H39" s="1373"/>
      <c r="I39" s="1391">
        <v>0.99359188613019678</v>
      </c>
      <c r="J39" s="1391"/>
      <c r="K39" s="1391">
        <v>1</v>
      </c>
      <c r="L39" s="1370"/>
      <c r="M39" s="1392" t="s">
        <v>343</v>
      </c>
      <c r="N39" s="1370"/>
      <c r="O39" s="1393">
        <v>740.63000000000022</v>
      </c>
      <c r="P39" s="1390"/>
      <c r="Q39" s="1390">
        <v>114836.27999999998</v>
      </c>
      <c r="R39" s="1390"/>
      <c r="S39" s="1393">
        <v>115576.90999999999</v>
      </c>
      <c r="T39" s="1390"/>
      <c r="U39" s="1390">
        <v>0</v>
      </c>
      <c r="V39" s="1390"/>
      <c r="W39" s="1390">
        <v>740.63000000000022</v>
      </c>
      <c r="X39" s="1370"/>
      <c r="Y39" s="1370"/>
    </row>
    <row r="40" spans="1:25" ht="13.8" thickBot="1">
      <c r="A40" s="1373">
        <v>20</v>
      </c>
      <c r="B40" s="1370"/>
      <c r="C40" s="1372"/>
      <c r="D40" s="1370"/>
      <c r="E40" s="1370"/>
      <c r="F40" s="1370"/>
      <c r="G40" s="1391"/>
      <c r="H40" s="1373"/>
      <c r="I40" s="1373"/>
      <c r="J40" s="1373"/>
      <c r="K40" s="1373"/>
      <c r="L40" s="1370"/>
      <c r="M40" s="1370"/>
      <c r="N40" s="1370"/>
      <c r="O40" s="1394">
        <v>12453.290000000003</v>
      </c>
      <c r="P40" s="1390"/>
      <c r="Q40" s="1394">
        <v>1939623.7200000004</v>
      </c>
      <c r="R40" s="1390"/>
      <c r="S40" s="1394">
        <v>1952077.01</v>
      </c>
      <c r="T40" s="1390"/>
      <c r="U40" s="1395">
        <v>0</v>
      </c>
      <c r="V40" s="1390"/>
      <c r="W40" s="1395">
        <v>12453.290000000003</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2.3851721855527825E-2</v>
      </c>
      <c r="H44" s="1373"/>
      <c r="I44" s="1391">
        <v>0.97614827814447225</v>
      </c>
      <c r="J44" s="1391"/>
      <c r="K44" s="1391">
        <v>1</v>
      </c>
      <c r="L44" s="1370"/>
      <c r="M44" s="1392" t="s">
        <v>343</v>
      </c>
      <c r="N44" s="1370"/>
      <c r="O44" s="1393">
        <v>865.20999999999992</v>
      </c>
      <c r="P44" s="1393"/>
      <c r="Q44" s="1393">
        <v>35409.320000000007</v>
      </c>
      <c r="R44" s="1393"/>
      <c r="S44" s="1393">
        <v>36274.530000000006</v>
      </c>
      <c r="T44" s="1393"/>
      <c r="U44" s="692">
        <v>0</v>
      </c>
      <c r="V44" s="692"/>
      <c r="W44" s="692">
        <v>865.20999999999992</v>
      </c>
      <c r="X44" s="1370"/>
      <c r="Y44" s="1370"/>
    </row>
    <row r="45" spans="1:25">
      <c r="A45" s="1373">
        <v>25</v>
      </c>
      <c r="B45" s="1370"/>
      <c r="C45" s="1372">
        <v>408</v>
      </c>
      <c r="D45" s="1370"/>
      <c r="E45" s="1370" t="s">
        <v>24</v>
      </c>
      <c r="F45" s="1370"/>
      <c r="G45" s="1391">
        <v>2.715319228059521E-2</v>
      </c>
      <c r="H45" s="1373"/>
      <c r="I45" s="1391">
        <v>0.97284680771940468</v>
      </c>
      <c r="J45" s="1391"/>
      <c r="K45" s="1391">
        <v>1</v>
      </c>
      <c r="L45" s="1370"/>
      <c r="M45" s="1392" t="s">
        <v>343</v>
      </c>
      <c r="N45" s="1370"/>
      <c r="O45" s="1393">
        <v>955.05</v>
      </c>
      <c r="P45" s="1390"/>
      <c r="Q45" s="1393">
        <v>34217.61</v>
      </c>
      <c r="R45" s="1390"/>
      <c r="S45" s="1393">
        <v>35172.660000000003</v>
      </c>
      <c r="T45" s="1390"/>
      <c r="U45" s="692">
        <v>0</v>
      </c>
      <c r="V45" s="692"/>
      <c r="W45" s="692">
        <v>955.05</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2.7450980392156866E-2</v>
      </c>
      <c r="H48" s="1373"/>
      <c r="I48" s="1391">
        <v>0.97254901960784323</v>
      </c>
      <c r="J48" s="1391"/>
      <c r="K48" s="1391">
        <v>1</v>
      </c>
      <c r="L48" s="1370"/>
      <c r="M48" s="1392" t="s">
        <v>343</v>
      </c>
      <c r="N48" s="1370"/>
      <c r="O48" s="1393">
        <v>0.14000000000000001</v>
      </c>
      <c r="P48" s="1390"/>
      <c r="Q48" s="1393">
        <v>4.96</v>
      </c>
      <c r="R48" s="1390"/>
      <c r="S48" s="1393">
        <v>5.0999999999999996</v>
      </c>
      <c r="T48" s="1390"/>
      <c r="U48" s="692">
        <v>0</v>
      </c>
      <c r="V48" s="692"/>
      <c r="W48" s="692">
        <v>0.14000000000000001</v>
      </c>
      <c r="X48" s="1370"/>
      <c r="Y48" s="1370"/>
    </row>
    <row r="49" spans="1:25">
      <c r="A49" s="1373">
        <v>29</v>
      </c>
      <c r="B49" s="1370"/>
      <c r="C49" s="1372" t="s">
        <v>2394</v>
      </c>
      <c r="D49" s="1370"/>
      <c r="E49" s="1370" t="s">
        <v>2393</v>
      </c>
      <c r="F49" s="1370"/>
      <c r="G49" s="1391">
        <v>2.7453022384782155E-2</v>
      </c>
      <c r="H49" s="1373"/>
      <c r="I49" s="1391">
        <v>0.9725469776152178</v>
      </c>
      <c r="J49" s="1391"/>
      <c r="K49" s="1391">
        <v>1</v>
      </c>
      <c r="L49" s="1370"/>
      <c r="M49" s="1392" t="s">
        <v>343</v>
      </c>
      <c r="N49" s="1392"/>
      <c r="O49" s="1393">
        <v>1259.54</v>
      </c>
      <c r="P49" s="1390"/>
      <c r="Q49" s="1393">
        <v>44620.29</v>
      </c>
      <c r="R49" s="1390"/>
      <c r="S49" s="1393">
        <v>45879.83</v>
      </c>
      <c r="T49" s="1390"/>
      <c r="U49" s="692">
        <v>0</v>
      </c>
      <c r="V49" s="692"/>
      <c r="W49" s="692">
        <v>1259.54</v>
      </c>
      <c r="X49" s="1392"/>
      <c r="Y49" s="1370"/>
    </row>
    <row r="50" spans="1:25">
      <c r="A50" s="1373">
        <v>30</v>
      </c>
      <c r="B50" s="1370"/>
      <c r="C50" s="1372" t="s">
        <v>1874</v>
      </c>
      <c r="D50" s="1370"/>
      <c r="E50" s="1370" t="s">
        <v>2392</v>
      </c>
      <c r="F50" s="1370"/>
      <c r="G50" s="1391">
        <v>0</v>
      </c>
      <c r="H50" s="1373"/>
      <c r="I50" s="1391">
        <v>0</v>
      </c>
      <c r="J50" s="1391"/>
      <c r="K50" s="1391">
        <v>0</v>
      </c>
      <c r="L50" s="1370"/>
      <c r="M50" s="1392" t="s">
        <v>343</v>
      </c>
      <c r="N50" s="1370"/>
      <c r="O50" s="1393">
        <v>0</v>
      </c>
      <c r="P50" s="1390"/>
      <c r="Q50" s="1393">
        <v>0</v>
      </c>
      <c r="R50" s="1390"/>
      <c r="S50" s="1393">
        <v>0</v>
      </c>
      <c r="T50" s="1390"/>
      <c r="U50" s="692">
        <v>0</v>
      </c>
      <c r="V50" s="692"/>
      <c r="W50" s="692">
        <v>0</v>
      </c>
      <c r="X50" s="1370"/>
      <c r="Y50" s="1370"/>
    </row>
    <row r="51" spans="1:25">
      <c r="A51" s="1373">
        <v>31</v>
      </c>
      <c r="B51" s="1370"/>
      <c r="C51" s="1372" t="s">
        <v>1863</v>
      </c>
      <c r="D51" s="1370"/>
      <c r="E51" s="1370" t="s">
        <v>2391</v>
      </c>
      <c r="F51" s="1370"/>
      <c r="G51" s="1391">
        <v>2.7124250568534215E-2</v>
      </c>
      <c r="H51" s="1373"/>
      <c r="I51" s="1391">
        <v>0.97287574943146582</v>
      </c>
      <c r="J51" s="1391"/>
      <c r="K51" s="1391">
        <v>1</v>
      </c>
      <c r="L51" s="1370"/>
      <c r="M51" s="1392" t="s">
        <v>343</v>
      </c>
      <c r="N51" s="1370"/>
      <c r="O51" s="1393">
        <v>6.56</v>
      </c>
      <c r="P51" s="1390"/>
      <c r="Q51" s="1393">
        <v>235.29</v>
      </c>
      <c r="R51" s="1390"/>
      <c r="S51" s="1393">
        <v>241.85</v>
      </c>
      <c r="T51" s="1390"/>
      <c r="U51" s="692">
        <v>0</v>
      </c>
      <c r="V51" s="692"/>
      <c r="W51" s="692">
        <v>6.56</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5.5636666666666668E-2</v>
      </c>
      <c r="H54" s="1373"/>
      <c r="I54" s="1391">
        <v>0.94436333333333333</v>
      </c>
      <c r="J54" s="1391"/>
      <c r="K54" s="1391">
        <v>1</v>
      </c>
      <c r="L54" s="1370"/>
      <c r="M54" s="1392" t="s">
        <v>343</v>
      </c>
      <c r="N54" s="1370"/>
      <c r="O54" s="1393">
        <v>166.91</v>
      </c>
      <c r="P54" s="1390"/>
      <c r="Q54" s="1393">
        <v>2833.09</v>
      </c>
      <c r="R54" s="1390"/>
      <c r="S54" s="1393">
        <v>3000</v>
      </c>
      <c r="T54" s="1390"/>
      <c r="U54" s="692">
        <v>0</v>
      </c>
      <c r="V54" s="692"/>
      <c r="W54" s="692">
        <v>166.91</v>
      </c>
      <c r="X54" s="1370"/>
      <c r="Y54" s="1370"/>
    </row>
    <row r="55" spans="1:25">
      <c r="A55" s="1373">
        <v>35</v>
      </c>
      <c r="B55" s="1370"/>
      <c r="C55" s="1372" t="s">
        <v>1853</v>
      </c>
      <c r="D55" s="1370"/>
      <c r="E55" s="1370" t="s">
        <v>1201</v>
      </c>
      <c r="F55" s="1370"/>
      <c r="G55" s="1391">
        <v>5.4836397215168343E-2</v>
      </c>
      <c r="H55" s="1373"/>
      <c r="I55" s="1391">
        <v>0.94516360278483169</v>
      </c>
      <c r="J55" s="1391"/>
      <c r="K55" s="1391">
        <v>1</v>
      </c>
      <c r="L55" s="1370"/>
      <c r="M55" s="1392" t="s">
        <v>343</v>
      </c>
      <c r="N55" s="1370"/>
      <c r="O55" s="1393">
        <v>225.66</v>
      </c>
      <c r="P55" s="1390"/>
      <c r="Q55" s="1393">
        <v>3889.49</v>
      </c>
      <c r="R55" s="1390"/>
      <c r="S55" s="1393">
        <v>4115.1499999999996</v>
      </c>
      <c r="T55" s="1390"/>
      <c r="U55" s="692">
        <v>0</v>
      </c>
      <c r="V55" s="692"/>
      <c r="W55" s="692">
        <v>225.66</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2.7105757510733144E-2</v>
      </c>
      <c r="H57" s="1373"/>
      <c r="I57" s="1391">
        <v>0.97289424248926681</v>
      </c>
      <c r="J57" s="1391"/>
      <c r="K57" s="1391">
        <v>1</v>
      </c>
      <c r="L57" s="1370"/>
      <c r="M57" s="1392" t="s">
        <v>343</v>
      </c>
      <c r="N57" s="1370"/>
      <c r="O57" s="1393">
        <v>493.90999999999997</v>
      </c>
      <c r="P57" s="1390"/>
      <c r="Q57" s="1393">
        <v>17727.68</v>
      </c>
      <c r="R57" s="1390"/>
      <c r="S57" s="1393">
        <v>18221.59</v>
      </c>
      <c r="T57" s="1390"/>
      <c r="U57" s="692">
        <v>0</v>
      </c>
      <c r="V57" s="692"/>
      <c r="W57" s="692">
        <v>493.90999999999997</v>
      </c>
      <c r="X57" s="1370"/>
      <c r="Y57" s="1370"/>
    </row>
    <row r="58" spans="1:25">
      <c r="A58" s="1373">
        <v>38</v>
      </c>
      <c r="B58" s="1370"/>
      <c r="C58" s="1372" t="s">
        <v>1943</v>
      </c>
      <c r="D58" s="1370"/>
      <c r="E58" s="1370" t="s">
        <v>2388</v>
      </c>
      <c r="F58" s="1370"/>
      <c r="G58" s="1391">
        <v>2.7106460418562326E-2</v>
      </c>
      <c r="H58" s="1373"/>
      <c r="I58" s="1391">
        <v>0.97289353958143765</v>
      </c>
      <c r="J58" s="1391"/>
      <c r="K58" s="1391">
        <v>1</v>
      </c>
      <c r="L58" s="1370"/>
      <c r="M58" s="1392" t="s">
        <v>343</v>
      </c>
      <c r="N58" s="1370"/>
      <c r="O58" s="1393">
        <v>-148.94999999999999</v>
      </c>
      <c r="P58" s="1390"/>
      <c r="Q58" s="1393">
        <v>-5346.05</v>
      </c>
      <c r="R58" s="1390"/>
      <c r="S58" s="1393">
        <v>-5495</v>
      </c>
      <c r="T58" s="1390"/>
      <c r="U58" s="692">
        <v>0</v>
      </c>
      <c r="V58" s="692"/>
      <c r="W58" s="692">
        <v>-148.94999999999999</v>
      </c>
      <c r="X58" s="1370"/>
      <c r="Y58" s="1370"/>
    </row>
    <row r="59" spans="1:25">
      <c r="A59" s="1373">
        <v>39</v>
      </c>
      <c r="B59" s="1370"/>
      <c r="C59" s="1372" t="s">
        <v>1870</v>
      </c>
      <c r="D59" s="1370"/>
      <c r="E59" s="1370" t="s">
        <v>2073</v>
      </c>
      <c r="F59" s="1370"/>
      <c r="G59" s="1391">
        <v>2.7104099566266058E-2</v>
      </c>
      <c r="H59" s="1373"/>
      <c r="I59" s="1391">
        <v>0.97289590043373397</v>
      </c>
      <c r="J59" s="1391"/>
      <c r="K59" s="1391">
        <v>1</v>
      </c>
      <c r="L59" s="1370"/>
      <c r="M59" s="1392" t="s">
        <v>343</v>
      </c>
      <c r="N59" s="1370"/>
      <c r="O59" s="1393">
        <v>237.90000000000003</v>
      </c>
      <c r="P59" s="1390"/>
      <c r="Q59" s="1393">
        <v>8539.369999999999</v>
      </c>
      <c r="R59" s="1390"/>
      <c r="S59" s="1393">
        <v>8777.2699999999986</v>
      </c>
      <c r="T59" s="1390"/>
      <c r="U59" s="692">
        <v>0</v>
      </c>
      <c r="V59" s="692"/>
      <c r="W59" s="692">
        <v>237.90000000000003</v>
      </c>
      <c r="X59" s="1370"/>
      <c r="Y59" s="1370"/>
    </row>
    <row r="60" spans="1:25" ht="13.8" thickBot="1">
      <c r="A60" s="1373">
        <v>40</v>
      </c>
      <c r="B60" s="1370"/>
      <c r="C60" s="1372"/>
      <c r="D60" s="1370"/>
      <c r="E60" s="1370"/>
      <c r="F60" s="1370"/>
      <c r="G60" s="1373"/>
      <c r="H60" s="1373"/>
      <c r="I60" s="1373"/>
      <c r="J60" s="1373"/>
      <c r="K60" s="1391"/>
      <c r="L60" s="1370"/>
      <c r="M60" s="1370"/>
      <c r="N60" s="1370"/>
      <c r="O60" s="1396">
        <v>4061.9299999999994</v>
      </c>
      <c r="P60" s="1390"/>
      <c r="Q60" s="1396">
        <v>142131.05000000002</v>
      </c>
      <c r="R60" s="1390"/>
      <c r="S60" s="1397">
        <v>146192.98000000001</v>
      </c>
      <c r="T60" s="1390"/>
      <c r="U60" s="1398">
        <v>0</v>
      </c>
      <c r="V60" s="1390"/>
      <c r="W60" s="1398">
        <v>4061.9299999999994</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35.xml><?xml version="1.0" encoding="utf-8"?>
<worksheet xmlns="http://schemas.openxmlformats.org/spreadsheetml/2006/main" xmlns:r="http://schemas.openxmlformats.org/officeDocument/2006/relationships">
  <sheetPr codeName="Sheet28">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243" customWidth="1"/>
    <col min="8" max="8" width="2.33203125" style="1243" customWidth="1"/>
    <col min="9" max="9" width="12.6640625" style="1243" customWidth="1"/>
    <col min="10" max="10" width="2.33203125" style="1243" customWidth="1"/>
    <col min="11" max="11" width="9.6640625" style="1243"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2433</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idden="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idden="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2432</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6.1423890733266961E-3</v>
      </c>
      <c r="H22" s="1373"/>
      <c r="I22" s="1391">
        <v>0.99385761092667335</v>
      </c>
      <c r="J22" s="1391"/>
      <c r="K22" s="1391">
        <v>1</v>
      </c>
      <c r="L22" s="1370"/>
      <c r="M22" s="1392" t="s">
        <v>343</v>
      </c>
      <c r="N22" s="1370"/>
      <c r="O22" s="1393">
        <v>1927.91</v>
      </c>
      <c r="P22" s="1393"/>
      <c r="Q22" s="1390">
        <v>311941.82</v>
      </c>
      <c r="R22" s="1393"/>
      <c r="S22" s="1393">
        <v>313869.73</v>
      </c>
      <c r="T22" s="1393"/>
      <c r="U22" s="1390">
        <v>0</v>
      </c>
      <c r="V22" s="1390"/>
      <c r="W22" s="1390">
        <v>1927.91</v>
      </c>
      <c r="X22" s="1370"/>
      <c r="Y22" s="1370"/>
    </row>
    <row r="23" spans="1:25">
      <c r="A23" s="1373">
        <v>3</v>
      </c>
      <c r="B23" s="1370"/>
      <c r="C23" s="1372">
        <v>408</v>
      </c>
      <c r="D23" s="1370"/>
      <c r="E23" s="1370" t="s">
        <v>24</v>
      </c>
      <c r="F23" s="1370"/>
      <c r="G23" s="1391">
        <v>6.3179709021630856E-3</v>
      </c>
      <c r="H23" s="1373"/>
      <c r="I23" s="1391">
        <v>0.99368202909783687</v>
      </c>
      <c r="J23" s="1391"/>
      <c r="K23" s="1391">
        <v>1</v>
      </c>
      <c r="L23" s="1370"/>
      <c r="M23" s="1392" t="s">
        <v>343</v>
      </c>
      <c r="N23" s="1370"/>
      <c r="O23" s="1393">
        <v>306.82000000000005</v>
      </c>
      <c r="P23" s="1390"/>
      <c r="Q23" s="1390">
        <v>48256.24</v>
      </c>
      <c r="R23" s="1390"/>
      <c r="S23" s="1393">
        <v>48563.06</v>
      </c>
      <c r="T23" s="1390"/>
      <c r="U23" s="1390">
        <v>0</v>
      </c>
      <c r="V23" s="1390"/>
      <c r="W23" s="1390">
        <v>306.82000000000005</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0</v>
      </c>
      <c r="H26" s="1373"/>
      <c r="I26" s="1391">
        <v>0</v>
      </c>
      <c r="J26" s="1391"/>
      <c r="K26" s="1391">
        <v>0</v>
      </c>
      <c r="L26" s="1370"/>
      <c r="M26" s="1392" t="s">
        <v>343</v>
      </c>
      <c r="N26" s="1370"/>
      <c r="O26" s="1393">
        <v>0</v>
      </c>
      <c r="P26" s="1390"/>
      <c r="Q26" s="1390">
        <v>0</v>
      </c>
      <c r="R26" s="1390"/>
      <c r="S26" s="1393">
        <v>0</v>
      </c>
      <c r="T26" s="1390"/>
      <c r="U26" s="1390">
        <v>0</v>
      </c>
      <c r="V26" s="1390"/>
      <c r="W26" s="1390">
        <v>0</v>
      </c>
      <c r="X26" s="1370"/>
      <c r="Y26" s="1370"/>
    </row>
    <row r="27" spans="1:25">
      <c r="A27" s="1373">
        <v>7</v>
      </c>
      <c r="B27" s="1370"/>
      <c r="C27" s="1372">
        <v>427</v>
      </c>
      <c r="D27" s="1370"/>
      <c r="E27" s="1370" t="s">
        <v>2311</v>
      </c>
      <c r="F27" s="1370"/>
      <c r="G27" s="1391">
        <v>6.3181604717095999E-3</v>
      </c>
      <c r="H27" s="1373"/>
      <c r="I27" s="1391">
        <v>0.99368183952829037</v>
      </c>
      <c r="J27" s="1391"/>
      <c r="K27" s="1391">
        <v>1</v>
      </c>
      <c r="L27" s="1370"/>
      <c r="M27" s="1392" t="s">
        <v>343</v>
      </c>
      <c r="N27" s="1370"/>
      <c r="O27" s="1393">
        <v>14.53</v>
      </c>
      <c r="P27" s="1390"/>
      <c r="Q27" s="1390">
        <v>2285.1899999999996</v>
      </c>
      <c r="R27" s="1390"/>
      <c r="S27" s="1393">
        <v>2299.7199999999998</v>
      </c>
      <c r="T27" s="1390"/>
      <c r="U27" s="1390">
        <v>0</v>
      </c>
      <c r="V27" s="1390"/>
      <c r="W27" s="1390">
        <v>14.53</v>
      </c>
      <c r="X27" s="1370"/>
      <c r="Y27" s="1370"/>
    </row>
    <row r="28" spans="1:25">
      <c r="A28" s="1373">
        <v>8</v>
      </c>
      <c r="B28" s="1370"/>
      <c r="C28" s="1372" t="s">
        <v>2394</v>
      </c>
      <c r="D28" s="1370"/>
      <c r="E28" s="1370" t="s">
        <v>2393</v>
      </c>
      <c r="F28" s="1370"/>
      <c r="G28" s="1391">
        <v>6.3178245218746404E-3</v>
      </c>
      <c r="H28" s="1373"/>
      <c r="I28" s="1391">
        <v>0.99368217547812532</v>
      </c>
      <c r="J28" s="1391"/>
      <c r="K28" s="1391">
        <v>1</v>
      </c>
      <c r="L28" s="1370"/>
      <c r="M28" s="1392" t="s">
        <v>343</v>
      </c>
      <c r="N28" s="1392"/>
      <c r="O28" s="1393">
        <v>2153.81</v>
      </c>
      <c r="P28" s="1393"/>
      <c r="Q28" s="1390">
        <v>338756.25999999995</v>
      </c>
      <c r="R28" s="1393"/>
      <c r="S28" s="1393">
        <v>340910.06999999995</v>
      </c>
      <c r="T28" s="1393"/>
      <c r="U28" s="1390">
        <v>0</v>
      </c>
      <c r="V28" s="1390"/>
      <c r="W28" s="1390">
        <v>2153.81</v>
      </c>
      <c r="X28" s="1392"/>
      <c r="Y28" s="1370"/>
    </row>
    <row r="29" spans="1:25">
      <c r="A29" s="1373">
        <v>9</v>
      </c>
      <c r="B29" s="1370"/>
      <c r="C29" s="1372" t="s">
        <v>1874</v>
      </c>
      <c r="D29" s="1370"/>
      <c r="E29" s="1370" t="s">
        <v>2392</v>
      </c>
      <c r="F29" s="1370"/>
      <c r="G29" s="1391">
        <v>6.3178234227909023E-3</v>
      </c>
      <c r="H29" s="1373"/>
      <c r="I29" s="1391">
        <v>0.99368217657720903</v>
      </c>
      <c r="J29" s="1391"/>
      <c r="K29" s="1391">
        <v>1</v>
      </c>
      <c r="L29" s="1370"/>
      <c r="M29" s="1392" t="s">
        <v>343</v>
      </c>
      <c r="N29" s="1370"/>
      <c r="O29" s="1393">
        <v>3236.5799999999995</v>
      </c>
      <c r="P29" s="1390"/>
      <c r="Q29" s="1390">
        <v>509056.94</v>
      </c>
      <c r="R29" s="1390"/>
      <c r="S29" s="1393">
        <v>512293.52</v>
      </c>
      <c r="T29" s="1390"/>
      <c r="U29" s="1390">
        <v>0</v>
      </c>
      <c r="V29" s="1390"/>
      <c r="W29" s="1390">
        <v>3236.5799999999995</v>
      </c>
      <c r="X29" s="1370"/>
      <c r="Y29" s="1370"/>
    </row>
    <row r="30" spans="1:25">
      <c r="A30" s="1373">
        <v>10</v>
      </c>
      <c r="B30" s="1370"/>
      <c r="C30" s="1372" t="s">
        <v>1863</v>
      </c>
      <c r="D30" s="1370"/>
      <c r="E30" s="1370" t="s">
        <v>2391</v>
      </c>
      <c r="F30" s="1370"/>
      <c r="G30" s="1391">
        <v>6.3177294285727686E-3</v>
      </c>
      <c r="H30" s="1373"/>
      <c r="I30" s="1391">
        <v>0.99368227057142722</v>
      </c>
      <c r="J30" s="1391"/>
      <c r="K30" s="1391">
        <v>1</v>
      </c>
      <c r="L30" s="1370"/>
      <c r="M30" s="1392" t="s">
        <v>343</v>
      </c>
      <c r="N30" s="1370"/>
      <c r="O30" s="1393">
        <v>377.29</v>
      </c>
      <c r="P30" s="1390"/>
      <c r="Q30" s="1390">
        <v>59341.95</v>
      </c>
      <c r="R30" s="1390"/>
      <c r="S30" s="1393">
        <v>59719.24</v>
      </c>
      <c r="T30" s="1390"/>
      <c r="U30" s="1390">
        <v>0</v>
      </c>
      <c r="V30" s="1390"/>
      <c r="W30" s="1390">
        <v>377.29</v>
      </c>
      <c r="X30" s="1370"/>
      <c r="Y30" s="1370"/>
    </row>
    <row r="31" spans="1:25">
      <c r="A31" s="1373">
        <v>11</v>
      </c>
      <c r="B31" s="1370"/>
      <c r="C31" s="1372" t="s">
        <v>1928</v>
      </c>
      <c r="D31" s="1370"/>
      <c r="E31" s="1370" t="s">
        <v>2403</v>
      </c>
      <c r="F31" s="1370"/>
      <c r="G31" s="1391">
        <v>6.3179135729195092E-3</v>
      </c>
      <c r="H31" s="1373"/>
      <c r="I31" s="1391">
        <v>0.99368208642708045</v>
      </c>
      <c r="J31" s="1391"/>
      <c r="K31" s="1391">
        <v>1</v>
      </c>
      <c r="L31" s="1370"/>
      <c r="M31" s="1392" t="s">
        <v>343</v>
      </c>
      <c r="N31" s="1370"/>
      <c r="O31" s="1393">
        <v>347.65999999999997</v>
      </c>
      <c r="P31" s="1390"/>
      <c r="Q31" s="1390">
        <v>54680</v>
      </c>
      <c r="R31" s="1390"/>
      <c r="S31" s="1393">
        <v>55027.66</v>
      </c>
      <c r="T31" s="1390"/>
      <c r="U31" s="1390">
        <v>0</v>
      </c>
      <c r="V31" s="1390"/>
      <c r="W31" s="1390">
        <v>347.65999999999997</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6.3178990093580769E-3</v>
      </c>
      <c r="H33" s="1373"/>
      <c r="I33" s="1391">
        <v>0.99368210099064191</v>
      </c>
      <c r="J33" s="1391"/>
      <c r="K33" s="1391">
        <v>1</v>
      </c>
      <c r="L33" s="1370"/>
      <c r="M33" s="1392" t="s">
        <v>343</v>
      </c>
      <c r="N33" s="1370"/>
      <c r="O33" s="1393">
        <v>522.63</v>
      </c>
      <c r="P33" s="1390"/>
      <c r="Q33" s="1390">
        <v>82199.490000000005</v>
      </c>
      <c r="R33" s="1390"/>
      <c r="S33" s="1393">
        <v>82722.12000000001</v>
      </c>
      <c r="T33" s="1390"/>
      <c r="U33" s="1390">
        <v>0</v>
      </c>
      <c r="V33" s="1390"/>
      <c r="W33" s="1390">
        <v>522.63</v>
      </c>
      <c r="X33" s="1370"/>
      <c r="Y33" s="1370"/>
    </row>
    <row r="34" spans="1:25">
      <c r="A34" s="1373">
        <v>14</v>
      </c>
      <c r="B34" s="1370"/>
      <c r="C34" s="1372" t="s">
        <v>2402</v>
      </c>
      <c r="D34" s="1370"/>
      <c r="E34" s="1370" t="s">
        <v>2401</v>
      </c>
      <c r="F34" s="1370"/>
      <c r="G34" s="1391">
        <v>6.3204225352112677E-3</v>
      </c>
      <c r="H34" s="1373"/>
      <c r="I34" s="1391">
        <v>0.99367957746478874</v>
      </c>
      <c r="J34" s="1391"/>
      <c r="K34" s="1391">
        <v>1</v>
      </c>
      <c r="L34" s="1370"/>
      <c r="M34" s="1392" t="s">
        <v>343</v>
      </c>
      <c r="N34" s="1370"/>
      <c r="O34" s="1393">
        <v>10.77</v>
      </c>
      <c r="P34" s="1390"/>
      <c r="Q34" s="1390">
        <v>1693.23</v>
      </c>
      <c r="R34" s="1390"/>
      <c r="S34" s="1393">
        <v>1704</v>
      </c>
      <c r="T34" s="1390"/>
      <c r="U34" s="1390">
        <v>0</v>
      </c>
      <c r="V34" s="1390"/>
      <c r="W34" s="1390">
        <v>10.77</v>
      </c>
      <c r="X34" s="1370"/>
      <c r="Y34" s="1370"/>
    </row>
    <row r="35" spans="1:25">
      <c r="A35" s="1373">
        <v>15</v>
      </c>
      <c r="B35" s="1370"/>
      <c r="C35" s="1372" t="s">
        <v>1948</v>
      </c>
      <c r="D35" s="1370"/>
      <c r="E35" s="1370" t="s">
        <v>2089</v>
      </c>
      <c r="F35" s="1370"/>
      <c r="G35" s="1391">
        <v>6.3059556247567154E-3</v>
      </c>
      <c r="H35" s="1373"/>
      <c r="I35" s="1391">
        <v>0.99369404437524322</v>
      </c>
      <c r="J35" s="1391"/>
      <c r="K35" s="1391">
        <v>1</v>
      </c>
      <c r="L35" s="1370"/>
      <c r="M35" s="1392" t="s">
        <v>343</v>
      </c>
      <c r="N35" s="1370"/>
      <c r="O35" s="1393">
        <v>1.62</v>
      </c>
      <c r="P35" s="1390"/>
      <c r="Q35" s="1390">
        <v>255.27999999999997</v>
      </c>
      <c r="R35" s="1390"/>
      <c r="S35" s="1393">
        <v>256.89999999999998</v>
      </c>
      <c r="T35" s="1390"/>
      <c r="U35" s="1390">
        <v>0</v>
      </c>
      <c r="V35" s="1390"/>
      <c r="W35" s="1390">
        <v>1.62</v>
      </c>
      <c r="X35" s="1370"/>
      <c r="Y35" s="1370"/>
    </row>
    <row r="36" spans="1:25">
      <c r="A36" s="1373">
        <v>16</v>
      </c>
      <c r="B36" s="1370"/>
      <c r="C36" s="1372" t="s">
        <v>2400</v>
      </c>
      <c r="D36" s="1370"/>
      <c r="E36" s="1370" t="s">
        <v>2085</v>
      </c>
      <c r="F36" s="1370"/>
      <c r="G36" s="1391">
        <v>6.3178436454081411E-3</v>
      </c>
      <c r="H36" s="1373"/>
      <c r="I36" s="1391">
        <v>0.99368215635459189</v>
      </c>
      <c r="J36" s="1391"/>
      <c r="K36" s="1391">
        <v>1</v>
      </c>
      <c r="L36" s="1370"/>
      <c r="M36" s="1392" t="s">
        <v>343</v>
      </c>
      <c r="N36" s="1370"/>
      <c r="O36" s="1393">
        <v>1037.81</v>
      </c>
      <c r="P36" s="1390"/>
      <c r="Q36" s="1390">
        <v>163228.68</v>
      </c>
      <c r="R36" s="1390"/>
      <c r="S36" s="1393">
        <v>164266.49</v>
      </c>
      <c r="T36" s="1390"/>
      <c r="U36" s="1390">
        <v>0</v>
      </c>
      <c r="V36" s="1390"/>
      <c r="W36" s="1390">
        <v>1037.81</v>
      </c>
      <c r="X36" s="1370"/>
      <c r="Y36" s="1370"/>
    </row>
    <row r="37" spans="1:25">
      <c r="A37" s="1373">
        <v>17</v>
      </c>
      <c r="B37" s="1370"/>
      <c r="C37" s="1372" t="s">
        <v>1887</v>
      </c>
      <c r="D37" s="1370"/>
      <c r="E37" s="1370" t="s">
        <v>2399</v>
      </c>
      <c r="F37" s="1370"/>
      <c r="G37" s="1391">
        <v>6.3182398599692961E-3</v>
      </c>
      <c r="H37" s="1373"/>
      <c r="I37" s="1391">
        <v>0.99368176014003073</v>
      </c>
      <c r="J37" s="1391"/>
      <c r="K37" s="1391">
        <v>1</v>
      </c>
      <c r="L37" s="1370"/>
      <c r="M37" s="1392" t="s">
        <v>343</v>
      </c>
      <c r="N37" s="1370"/>
      <c r="O37" s="1393">
        <v>70.459999999999994</v>
      </c>
      <c r="P37" s="1390"/>
      <c r="Q37" s="1390">
        <v>11081.380000000001</v>
      </c>
      <c r="R37" s="1390"/>
      <c r="S37" s="1393">
        <v>11151.84</v>
      </c>
      <c r="T37" s="1390"/>
      <c r="U37" s="1390">
        <v>0</v>
      </c>
      <c r="V37" s="1390"/>
      <c r="W37" s="1390">
        <v>70.459999999999994</v>
      </c>
      <c r="X37" s="1370"/>
      <c r="Y37" s="1370"/>
    </row>
    <row r="38" spans="1:25">
      <c r="A38" s="1373">
        <v>18</v>
      </c>
      <c r="B38" s="1370"/>
      <c r="C38" s="1372" t="s">
        <v>1856</v>
      </c>
      <c r="D38" s="1370"/>
      <c r="E38" s="1370" t="s">
        <v>1204</v>
      </c>
      <c r="F38" s="1370"/>
      <c r="G38" s="1391">
        <v>6.3234707524812885E-3</v>
      </c>
      <c r="H38" s="1373"/>
      <c r="I38" s="1391">
        <v>0.9936765292475187</v>
      </c>
      <c r="J38" s="1391"/>
      <c r="K38" s="1391">
        <v>1</v>
      </c>
      <c r="L38" s="1370"/>
      <c r="M38" s="1392" t="s">
        <v>343</v>
      </c>
      <c r="N38" s="1370"/>
      <c r="O38" s="1393">
        <v>-5.39</v>
      </c>
      <c r="P38" s="1390"/>
      <c r="Q38" s="1390">
        <v>-846.9899999999999</v>
      </c>
      <c r="R38" s="1390"/>
      <c r="S38" s="1393">
        <v>-852.37999999999988</v>
      </c>
      <c r="T38" s="1390"/>
      <c r="U38" s="1390">
        <v>0</v>
      </c>
      <c r="V38" s="1390"/>
      <c r="W38" s="1390">
        <v>-5.39</v>
      </c>
      <c r="X38" s="1370"/>
      <c r="Y38" s="1370"/>
    </row>
    <row r="39" spans="1:25">
      <c r="A39" s="1373">
        <v>19</v>
      </c>
      <c r="B39" s="1370"/>
      <c r="C39" s="1372" t="s">
        <v>1870</v>
      </c>
      <c r="D39" s="1370"/>
      <c r="E39" s="1370" t="s">
        <v>2073</v>
      </c>
      <c r="F39" s="1370"/>
      <c r="G39" s="1391">
        <v>6.3176084878646434E-3</v>
      </c>
      <c r="H39" s="1373"/>
      <c r="I39" s="1391">
        <v>0.99368239151213533</v>
      </c>
      <c r="J39" s="1391"/>
      <c r="K39" s="1391">
        <v>1</v>
      </c>
      <c r="L39" s="1370"/>
      <c r="M39" s="1392" t="s">
        <v>343</v>
      </c>
      <c r="N39" s="1370"/>
      <c r="O39" s="1393">
        <v>854.81999999999982</v>
      </c>
      <c r="P39" s="1390"/>
      <c r="Q39" s="1390">
        <v>134452.71</v>
      </c>
      <c r="R39" s="1390"/>
      <c r="S39" s="1393">
        <v>135307.53</v>
      </c>
      <c r="T39" s="1390"/>
      <c r="U39" s="1390">
        <v>0</v>
      </c>
      <c r="V39" s="1390"/>
      <c r="W39" s="1390">
        <v>854.81999999999982</v>
      </c>
      <c r="X39" s="1370"/>
      <c r="Y39" s="1370"/>
    </row>
    <row r="40" spans="1:25" ht="13.8" thickBot="1">
      <c r="A40" s="1373">
        <v>20</v>
      </c>
      <c r="B40" s="1370"/>
      <c r="C40" s="1372"/>
      <c r="D40" s="1370"/>
      <c r="E40" s="1370"/>
      <c r="F40" s="1370"/>
      <c r="G40" s="1391"/>
      <c r="H40" s="1373"/>
      <c r="I40" s="1373"/>
      <c r="J40" s="1373"/>
      <c r="K40" s="1373"/>
      <c r="L40" s="1370"/>
      <c r="M40" s="1370"/>
      <c r="N40" s="1370"/>
      <c r="O40" s="1394">
        <v>10857.32</v>
      </c>
      <c r="P40" s="1390"/>
      <c r="Q40" s="1394">
        <v>1716382.1799999997</v>
      </c>
      <c r="R40" s="1390"/>
      <c r="S40" s="1394">
        <v>1727239.5</v>
      </c>
      <c r="T40" s="1390"/>
      <c r="U40" s="1395">
        <v>0</v>
      </c>
      <c r="V40" s="1390"/>
      <c r="W40" s="1395">
        <v>10857.32</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2.128022671577811E-2</v>
      </c>
      <c r="H44" s="1373"/>
      <c r="I44" s="1391">
        <v>0.97871977328422188</v>
      </c>
      <c r="J44" s="1391"/>
      <c r="K44" s="1391">
        <v>1</v>
      </c>
      <c r="L44" s="1370"/>
      <c r="M44" s="1392" t="s">
        <v>343</v>
      </c>
      <c r="N44" s="1370"/>
      <c r="O44" s="1393">
        <v>440.18</v>
      </c>
      <c r="P44" s="1393"/>
      <c r="Q44" s="1393">
        <v>20244.749999999996</v>
      </c>
      <c r="R44" s="1393"/>
      <c r="S44" s="1393">
        <v>20684.929999999997</v>
      </c>
      <c r="T44" s="1393"/>
      <c r="U44" s="692">
        <v>0</v>
      </c>
      <c r="V44" s="692"/>
      <c r="W44" s="692">
        <v>440.18</v>
      </c>
      <c r="X44" s="1370"/>
      <c r="Y44" s="1370"/>
    </row>
    <row r="45" spans="1:25">
      <c r="A45" s="1373">
        <v>25</v>
      </c>
      <c r="B45" s="1370"/>
      <c r="C45" s="1372">
        <v>408</v>
      </c>
      <c r="D45" s="1370"/>
      <c r="E45" s="1370" t="s">
        <v>24</v>
      </c>
      <c r="F45" s="1370"/>
      <c r="G45" s="1391">
        <v>2.7041231608566699E-2</v>
      </c>
      <c r="H45" s="1373"/>
      <c r="I45" s="1391">
        <v>0.97295876839143336</v>
      </c>
      <c r="J45" s="1391"/>
      <c r="K45" s="1391">
        <v>1</v>
      </c>
      <c r="L45" s="1370"/>
      <c r="M45" s="1392" t="s">
        <v>343</v>
      </c>
      <c r="N45" s="1370"/>
      <c r="O45" s="1393">
        <v>676.07</v>
      </c>
      <c r="P45" s="1390"/>
      <c r="Q45" s="1393">
        <v>24325.380000000005</v>
      </c>
      <c r="R45" s="1390"/>
      <c r="S45" s="1393">
        <v>25001.450000000004</v>
      </c>
      <c r="T45" s="1390"/>
      <c r="U45" s="692">
        <v>0</v>
      </c>
      <c r="V45" s="692"/>
      <c r="W45" s="692">
        <v>676.07</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2.6030368763557479E-2</v>
      </c>
      <c r="H48" s="1373"/>
      <c r="I48" s="1391">
        <v>0.97396963123644253</v>
      </c>
      <c r="J48" s="1391"/>
      <c r="K48" s="1391">
        <v>1</v>
      </c>
      <c r="L48" s="1370"/>
      <c r="M48" s="1392" t="s">
        <v>343</v>
      </c>
      <c r="N48" s="1370"/>
      <c r="O48" s="1393">
        <v>0.12</v>
      </c>
      <c r="P48" s="1390"/>
      <c r="Q48" s="1393">
        <v>4.49</v>
      </c>
      <c r="R48" s="1390"/>
      <c r="S48" s="1393">
        <v>4.6100000000000003</v>
      </c>
      <c r="T48" s="1390"/>
      <c r="U48" s="692">
        <v>0</v>
      </c>
      <c r="V48" s="692"/>
      <c r="W48" s="692">
        <v>0.12</v>
      </c>
      <c r="X48" s="1370"/>
      <c r="Y48" s="1370"/>
    </row>
    <row r="49" spans="1:25">
      <c r="A49" s="1373">
        <v>29</v>
      </c>
      <c r="B49" s="1370"/>
      <c r="C49" s="1372" t="s">
        <v>2394</v>
      </c>
      <c r="D49" s="1370"/>
      <c r="E49" s="1370" t="s">
        <v>2393</v>
      </c>
      <c r="F49" s="1370"/>
      <c r="G49" s="1391">
        <v>2.7301279536342777E-2</v>
      </c>
      <c r="H49" s="1373"/>
      <c r="I49" s="1391">
        <v>0.97269872046365724</v>
      </c>
      <c r="J49" s="1391"/>
      <c r="K49" s="1391">
        <v>1</v>
      </c>
      <c r="L49" s="1370"/>
      <c r="M49" s="1392" t="s">
        <v>343</v>
      </c>
      <c r="N49" s="1392"/>
      <c r="O49" s="1393">
        <v>1297.1100000000001</v>
      </c>
      <c r="P49" s="1390"/>
      <c r="Q49" s="1393">
        <v>46213.85</v>
      </c>
      <c r="R49" s="1390"/>
      <c r="S49" s="1393">
        <v>47510.96</v>
      </c>
      <c r="T49" s="1390"/>
      <c r="U49" s="692">
        <v>0</v>
      </c>
      <c r="V49" s="692"/>
      <c r="W49" s="692">
        <v>1297.1100000000001</v>
      </c>
      <c r="X49" s="1392"/>
      <c r="Y49" s="1370"/>
    </row>
    <row r="50" spans="1:25">
      <c r="A50" s="1373">
        <v>30</v>
      </c>
      <c r="B50" s="1370"/>
      <c r="C50" s="1372" t="s">
        <v>1874</v>
      </c>
      <c r="D50" s="1370"/>
      <c r="E50" s="1370" t="s">
        <v>2392</v>
      </c>
      <c r="F50" s="1370"/>
      <c r="G50" s="1391">
        <v>0</v>
      </c>
      <c r="H50" s="1373"/>
      <c r="I50" s="1391">
        <v>0</v>
      </c>
      <c r="J50" s="1391"/>
      <c r="K50" s="1391">
        <v>0</v>
      </c>
      <c r="L50" s="1370"/>
      <c r="M50" s="1392" t="s">
        <v>343</v>
      </c>
      <c r="N50" s="1370"/>
      <c r="O50" s="1393">
        <v>0</v>
      </c>
      <c r="P50" s="1390"/>
      <c r="Q50" s="1393">
        <v>0</v>
      </c>
      <c r="R50" s="1390"/>
      <c r="S50" s="1393">
        <v>0</v>
      </c>
      <c r="T50" s="1390"/>
      <c r="U50" s="692">
        <v>0</v>
      </c>
      <c r="V50" s="692"/>
      <c r="W50" s="692">
        <v>0</v>
      </c>
      <c r="X50" s="1370"/>
      <c r="Y50" s="1370"/>
    </row>
    <row r="51" spans="1:25">
      <c r="A51" s="1373">
        <v>31</v>
      </c>
      <c r="B51" s="1370"/>
      <c r="C51" s="1372" t="s">
        <v>1863</v>
      </c>
      <c r="D51" s="1370"/>
      <c r="E51" s="1370" t="s">
        <v>2391</v>
      </c>
      <c r="F51" s="1370"/>
      <c r="G51" s="1391">
        <v>2.6950647082368065E-2</v>
      </c>
      <c r="H51" s="1373"/>
      <c r="I51" s="1391">
        <v>0.97304935291763195</v>
      </c>
      <c r="J51" s="1391"/>
      <c r="K51" s="1391">
        <v>1</v>
      </c>
      <c r="L51" s="1370"/>
      <c r="M51" s="1392" t="s">
        <v>343</v>
      </c>
      <c r="N51" s="1370"/>
      <c r="O51" s="1393">
        <v>22.22</v>
      </c>
      <c r="P51" s="1390"/>
      <c r="Q51" s="1393">
        <v>802.25</v>
      </c>
      <c r="R51" s="1390"/>
      <c r="S51" s="1393">
        <v>824.47</v>
      </c>
      <c r="T51" s="1390"/>
      <c r="U51" s="692">
        <v>0</v>
      </c>
      <c r="V51" s="692"/>
      <c r="W51" s="692">
        <v>22.22</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2.7285714285714285E-2</v>
      </c>
      <c r="H53" s="1373"/>
      <c r="I53" s="1391">
        <v>0.97271428571428575</v>
      </c>
      <c r="J53" s="1391"/>
      <c r="K53" s="1391">
        <v>1</v>
      </c>
      <c r="L53" s="1370"/>
      <c r="M53" s="1392" t="s">
        <v>343</v>
      </c>
      <c r="N53" s="1370"/>
      <c r="O53" s="1393">
        <v>3.82</v>
      </c>
      <c r="P53" s="1390"/>
      <c r="Q53" s="1393">
        <v>136.18</v>
      </c>
      <c r="R53" s="1390"/>
      <c r="S53" s="1393">
        <v>140</v>
      </c>
      <c r="T53" s="1390"/>
      <c r="U53" s="692">
        <v>0</v>
      </c>
      <c r="V53" s="692"/>
      <c r="W53" s="692">
        <v>3.82</v>
      </c>
      <c r="X53" s="1370"/>
      <c r="Y53" s="1370"/>
    </row>
    <row r="54" spans="1:25">
      <c r="A54" s="1373">
        <v>34</v>
      </c>
      <c r="B54" s="1370"/>
      <c r="C54" s="1372">
        <v>635</v>
      </c>
      <c r="D54" s="1370"/>
      <c r="E54" s="1370" t="s">
        <v>2389</v>
      </c>
      <c r="F54" s="1370"/>
      <c r="G54" s="1391">
        <v>5.5300000000000002E-2</v>
      </c>
      <c r="H54" s="1373"/>
      <c r="I54" s="1391">
        <v>0.94469999999999998</v>
      </c>
      <c r="J54" s="1391"/>
      <c r="K54" s="1391">
        <v>1</v>
      </c>
      <c r="L54" s="1370"/>
      <c r="M54" s="1392" t="s">
        <v>343</v>
      </c>
      <c r="N54" s="1370"/>
      <c r="O54" s="1393">
        <v>-165.9</v>
      </c>
      <c r="P54" s="1390"/>
      <c r="Q54" s="1393">
        <v>-2834.1</v>
      </c>
      <c r="R54" s="1390"/>
      <c r="S54" s="1393">
        <v>-3000</v>
      </c>
      <c r="T54" s="1390"/>
      <c r="U54" s="692">
        <v>0</v>
      </c>
      <c r="V54" s="692"/>
      <c r="W54" s="692">
        <v>-165.9</v>
      </c>
      <c r="X54" s="1370"/>
      <c r="Y54" s="1370"/>
    </row>
    <row r="55" spans="1:25">
      <c r="A55" s="1373">
        <v>35</v>
      </c>
      <c r="B55" s="1370"/>
      <c r="C55" s="1372" t="s">
        <v>1853</v>
      </c>
      <c r="D55" s="1370"/>
      <c r="E55" s="1370" t="s">
        <v>1201</v>
      </c>
      <c r="F55" s="1370"/>
      <c r="G55" s="1391">
        <v>5.7031063479852505E-2</v>
      </c>
      <c r="H55" s="1373"/>
      <c r="I55" s="1391">
        <v>0.94296893652014757</v>
      </c>
      <c r="J55" s="1391"/>
      <c r="K55" s="1391">
        <v>1</v>
      </c>
      <c r="L55" s="1370"/>
      <c r="M55" s="1392" t="s">
        <v>343</v>
      </c>
      <c r="N55" s="1370"/>
      <c r="O55" s="1393">
        <v>-214.98999999999998</v>
      </c>
      <c r="P55" s="1390"/>
      <c r="Q55" s="1393">
        <v>-3554.71</v>
      </c>
      <c r="R55" s="1390"/>
      <c r="S55" s="1393">
        <v>-3769.7</v>
      </c>
      <c r="T55" s="1390"/>
      <c r="U55" s="692">
        <v>0</v>
      </c>
      <c r="V55" s="692"/>
      <c r="W55" s="692">
        <v>-214.98999999999998</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2.695563405727195E-2</v>
      </c>
      <c r="H57" s="1373"/>
      <c r="I57" s="1391">
        <v>0.97304436594272803</v>
      </c>
      <c r="J57" s="1391"/>
      <c r="K57" s="1391">
        <v>1</v>
      </c>
      <c r="L57" s="1370"/>
      <c r="M57" s="1392" t="s">
        <v>343</v>
      </c>
      <c r="N57" s="1370"/>
      <c r="O57" s="1393">
        <v>537.88</v>
      </c>
      <c r="P57" s="1390"/>
      <c r="Q57" s="1393">
        <v>19416.39</v>
      </c>
      <c r="R57" s="1390"/>
      <c r="S57" s="1393">
        <v>19954.27</v>
      </c>
      <c r="T57" s="1390"/>
      <c r="U57" s="692">
        <v>0</v>
      </c>
      <c r="V57" s="692"/>
      <c r="W57" s="692">
        <v>537.88</v>
      </c>
      <c r="X57" s="1370"/>
      <c r="Y57" s="1370"/>
    </row>
    <row r="58" spans="1:25">
      <c r="A58" s="1373">
        <v>38</v>
      </c>
      <c r="B58" s="1370"/>
      <c r="C58" s="1372" t="s">
        <v>1943</v>
      </c>
      <c r="D58" s="1370"/>
      <c r="E58" s="1370" t="s">
        <v>2388</v>
      </c>
      <c r="F58" s="1370"/>
      <c r="G58" s="1391">
        <v>2.6952380952380953E-2</v>
      </c>
      <c r="H58" s="1373"/>
      <c r="I58" s="1391">
        <v>0.97304761904761905</v>
      </c>
      <c r="J58" s="1391"/>
      <c r="K58" s="1391">
        <v>1</v>
      </c>
      <c r="L58" s="1370"/>
      <c r="M58" s="1392" t="s">
        <v>343</v>
      </c>
      <c r="N58" s="1370"/>
      <c r="O58" s="1393">
        <v>-2.83</v>
      </c>
      <c r="P58" s="1390"/>
      <c r="Q58" s="1393">
        <v>-102.17</v>
      </c>
      <c r="R58" s="1390"/>
      <c r="S58" s="1393">
        <v>-105</v>
      </c>
      <c r="T58" s="1390"/>
      <c r="U58" s="692">
        <v>0</v>
      </c>
      <c r="V58" s="692"/>
      <c r="W58" s="692">
        <v>-2.83</v>
      </c>
      <c r="X58" s="1370"/>
      <c r="Y58" s="1370"/>
    </row>
    <row r="59" spans="1:25">
      <c r="A59" s="1373">
        <v>39</v>
      </c>
      <c r="B59" s="1370"/>
      <c r="C59" s="1372" t="s">
        <v>1870</v>
      </c>
      <c r="D59" s="1370"/>
      <c r="E59" s="1370" t="s">
        <v>2073</v>
      </c>
      <c r="F59" s="1370"/>
      <c r="G59" s="1391">
        <v>2.6344971349159516E-2</v>
      </c>
      <c r="H59" s="1373"/>
      <c r="I59" s="1391">
        <v>0.97365502865084053</v>
      </c>
      <c r="J59" s="1391"/>
      <c r="K59" s="1391">
        <v>1</v>
      </c>
      <c r="L59" s="1370"/>
      <c r="M59" s="1392" t="s">
        <v>343</v>
      </c>
      <c r="N59" s="1370"/>
      <c r="O59" s="1393">
        <v>221.42000000000002</v>
      </c>
      <c r="P59" s="1390"/>
      <c r="Q59" s="1393">
        <v>8183.2199999999993</v>
      </c>
      <c r="R59" s="1390"/>
      <c r="S59" s="1393">
        <v>8404.64</v>
      </c>
      <c r="T59" s="1390"/>
      <c r="U59" s="692">
        <v>0</v>
      </c>
      <c r="V59" s="692"/>
      <c r="W59" s="692">
        <v>221.42000000000002</v>
      </c>
      <c r="X59" s="1370"/>
      <c r="Y59" s="1370"/>
    </row>
    <row r="60" spans="1:25" ht="13.8" thickBot="1">
      <c r="A60" s="1373">
        <v>40</v>
      </c>
      <c r="B60" s="1370"/>
      <c r="C60" s="1372"/>
      <c r="D60" s="1370"/>
      <c r="E60" s="1370"/>
      <c r="F60" s="1370"/>
      <c r="G60" s="1373"/>
      <c r="H60" s="1373"/>
      <c r="I60" s="1373"/>
      <c r="J60" s="1373"/>
      <c r="K60" s="1391"/>
      <c r="L60" s="1370"/>
      <c r="M60" s="1370"/>
      <c r="N60" s="1370"/>
      <c r="O60" s="1396">
        <v>2815.1000000000004</v>
      </c>
      <c r="P60" s="1390"/>
      <c r="Q60" s="1396">
        <v>112835.52999999998</v>
      </c>
      <c r="R60" s="1390"/>
      <c r="S60" s="1397">
        <v>115650.63000000002</v>
      </c>
      <c r="T60" s="1390"/>
      <c r="U60" s="1398">
        <v>0</v>
      </c>
      <c r="V60" s="1390"/>
      <c r="W60" s="1398">
        <v>2815.1000000000004</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36.xml><?xml version="1.0" encoding="utf-8"?>
<worksheet xmlns="http://schemas.openxmlformats.org/spreadsheetml/2006/main" xmlns:r="http://schemas.openxmlformats.org/officeDocument/2006/relationships">
  <sheetPr codeName="Sheet31">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2435</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2434</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6.1076007979156688E-3</v>
      </c>
      <c r="H22" s="1373"/>
      <c r="I22" s="1391">
        <v>0.99389239920208439</v>
      </c>
      <c r="J22" s="1391"/>
      <c r="K22" s="1391">
        <v>1</v>
      </c>
      <c r="L22" s="1370"/>
      <c r="M22" s="1392" t="s">
        <v>343</v>
      </c>
      <c r="N22" s="1370"/>
      <c r="O22" s="1393">
        <v>1928.4299999999998</v>
      </c>
      <c r="P22" s="1393"/>
      <c r="Q22" s="1390">
        <v>313814.21000000002</v>
      </c>
      <c r="R22" s="1393"/>
      <c r="S22" s="1393">
        <v>315742.64</v>
      </c>
      <c r="T22" s="1393"/>
      <c r="U22" s="1390">
        <v>0</v>
      </c>
      <c r="V22" s="1390"/>
      <c r="W22" s="1390">
        <v>1928.4299999999998</v>
      </c>
      <c r="X22" s="1370"/>
      <c r="Y22" s="1370"/>
    </row>
    <row r="23" spans="1:25">
      <c r="A23" s="1373">
        <v>3</v>
      </c>
      <c r="B23" s="1370"/>
      <c r="C23" s="1372">
        <v>408</v>
      </c>
      <c r="D23" s="1370"/>
      <c r="E23" s="1370" t="s">
        <v>24</v>
      </c>
      <c r="F23" s="1370"/>
      <c r="G23" s="1391">
        <v>6.2815716866202543E-3</v>
      </c>
      <c r="H23" s="1373"/>
      <c r="I23" s="1391">
        <v>0.99371842831337986</v>
      </c>
      <c r="J23" s="1391"/>
      <c r="K23" s="1391">
        <v>1</v>
      </c>
      <c r="L23" s="1370"/>
      <c r="M23" s="1392" t="s">
        <v>343</v>
      </c>
      <c r="N23" s="1370"/>
      <c r="O23" s="1393">
        <v>259.77</v>
      </c>
      <c r="P23" s="1390"/>
      <c r="Q23" s="1390">
        <v>41094.530000000006</v>
      </c>
      <c r="R23" s="1390"/>
      <c r="S23" s="1393">
        <v>41354.300000000003</v>
      </c>
      <c r="T23" s="1390"/>
      <c r="U23" s="1390">
        <v>0</v>
      </c>
      <c r="V23" s="1390"/>
      <c r="W23" s="1390">
        <v>259.77</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4.8543689320388345E-3</v>
      </c>
      <c r="H26" s="1373"/>
      <c r="I26" s="1391">
        <v>0.99514563106796128</v>
      </c>
      <c r="J26" s="1391"/>
      <c r="K26" s="1391">
        <v>1</v>
      </c>
      <c r="L26" s="1370"/>
      <c r="M26" s="1392" t="s">
        <v>343</v>
      </c>
      <c r="N26" s="1370"/>
      <c r="O26" s="1393">
        <v>-0.01</v>
      </c>
      <c r="P26" s="1390"/>
      <c r="Q26" s="1390">
        <v>-2.0500000000000003</v>
      </c>
      <c r="R26" s="1390"/>
      <c r="S26" s="1393">
        <v>-2.06</v>
      </c>
      <c r="T26" s="1390"/>
      <c r="U26" s="1390">
        <v>0</v>
      </c>
      <c r="V26" s="1390"/>
      <c r="W26" s="1390">
        <v>-0.01</v>
      </c>
      <c r="X26" s="1370"/>
      <c r="Y26" s="1370"/>
    </row>
    <row r="27" spans="1:25">
      <c r="A27" s="1373">
        <v>7</v>
      </c>
      <c r="B27" s="1370"/>
      <c r="C27" s="1372">
        <v>427</v>
      </c>
      <c r="D27" s="1370"/>
      <c r="E27" s="1370" t="s">
        <v>2311</v>
      </c>
      <c r="F27" s="1370"/>
      <c r="G27" s="1391">
        <v>-18.214214214213506</v>
      </c>
      <c r="H27" s="1373"/>
      <c r="I27" s="1391">
        <v>19.214214214213506</v>
      </c>
      <c r="J27" s="1391"/>
      <c r="K27" s="1391">
        <v>1</v>
      </c>
      <c r="L27" s="1370"/>
      <c r="M27" s="1392" t="s">
        <v>343</v>
      </c>
      <c r="N27" s="1370"/>
      <c r="O27" s="1393">
        <v>545.88</v>
      </c>
      <c r="P27" s="1390"/>
      <c r="Q27" s="1390">
        <v>-575.85000000000116</v>
      </c>
      <c r="R27" s="1390"/>
      <c r="S27" s="1393">
        <v>-29.970000000001164</v>
      </c>
      <c r="T27" s="1390"/>
      <c r="U27" s="1390">
        <v>0</v>
      </c>
      <c r="V27" s="1390"/>
      <c r="W27" s="1390">
        <v>545.88</v>
      </c>
      <c r="X27" s="1370"/>
      <c r="Y27" s="1370"/>
    </row>
    <row r="28" spans="1:25">
      <c r="A28" s="1373">
        <v>8</v>
      </c>
      <c r="B28" s="1370"/>
      <c r="C28" s="1372" t="s">
        <v>2394</v>
      </c>
      <c r="D28" s="1370"/>
      <c r="E28" s="1370" t="s">
        <v>2393</v>
      </c>
      <c r="F28" s="1370"/>
      <c r="G28" s="1391">
        <v>6.2812996423712956E-3</v>
      </c>
      <c r="H28" s="1373"/>
      <c r="I28" s="1391">
        <v>0.99371870035762866</v>
      </c>
      <c r="J28" s="1391"/>
      <c r="K28" s="1391">
        <v>1</v>
      </c>
      <c r="L28" s="1370"/>
      <c r="M28" s="1392" t="s">
        <v>343</v>
      </c>
      <c r="N28" s="1392"/>
      <c r="O28" s="1393">
        <v>2290.3300000000004</v>
      </c>
      <c r="P28" s="1393"/>
      <c r="Q28" s="1390">
        <v>362336.43999999994</v>
      </c>
      <c r="R28" s="1393"/>
      <c r="S28" s="1393">
        <v>364626.76999999996</v>
      </c>
      <c r="T28" s="1393"/>
      <c r="U28" s="1390">
        <v>0</v>
      </c>
      <c r="V28" s="1390"/>
      <c r="W28" s="1390">
        <v>2290.3300000000004</v>
      </c>
      <c r="X28" s="1392"/>
      <c r="Y28" s="1370"/>
    </row>
    <row r="29" spans="1:25">
      <c r="A29" s="1373">
        <v>9</v>
      </c>
      <c r="B29" s="1370"/>
      <c r="C29" s="1372" t="s">
        <v>1874</v>
      </c>
      <c r="D29" s="1370"/>
      <c r="E29" s="1370" t="s">
        <v>2392</v>
      </c>
      <c r="F29" s="1370"/>
      <c r="G29" s="1391">
        <v>6.2813435541138191E-3</v>
      </c>
      <c r="H29" s="1373"/>
      <c r="I29" s="1391">
        <v>0.99371865644588619</v>
      </c>
      <c r="J29" s="1391"/>
      <c r="K29" s="1391">
        <v>1</v>
      </c>
      <c r="L29" s="1370"/>
      <c r="M29" s="1392" t="s">
        <v>343</v>
      </c>
      <c r="N29" s="1370"/>
      <c r="O29" s="1393">
        <v>2713.6200000000003</v>
      </c>
      <c r="P29" s="1390"/>
      <c r="Q29" s="1390">
        <v>429299.05</v>
      </c>
      <c r="R29" s="1390"/>
      <c r="S29" s="1393">
        <v>432012.67</v>
      </c>
      <c r="T29" s="1390"/>
      <c r="U29" s="1390">
        <v>0</v>
      </c>
      <c r="V29" s="1390"/>
      <c r="W29" s="1390">
        <v>2713.6200000000003</v>
      </c>
      <c r="X29" s="1370"/>
      <c r="Y29" s="1370"/>
    </row>
    <row r="30" spans="1:25">
      <c r="A30" s="1373">
        <v>10</v>
      </c>
      <c r="B30" s="1370"/>
      <c r="C30" s="1372" t="s">
        <v>1863</v>
      </c>
      <c r="D30" s="1370"/>
      <c r="E30" s="1370" t="s">
        <v>2391</v>
      </c>
      <c r="F30" s="1370"/>
      <c r="G30" s="1391">
        <v>6.2815476745231276E-3</v>
      </c>
      <c r="H30" s="1373"/>
      <c r="I30" s="1391">
        <v>0.99371845232547695</v>
      </c>
      <c r="J30" s="1391"/>
      <c r="K30" s="1391">
        <v>1</v>
      </c>
      <c r="L30" s="1370"/>
      <c r="M30" s="1392" t="s">
        <v>343</v>
      </c>
      <c r="N30" s="1370"/>
      <c r="O30" s="1393">
        <v>455.62</v>
      </c>
      <c r="P30" s="1390"/>
      <c r="Q30" s="1390">
        <v>72077.460000000006</v>
      </c>
      <c r="R30" s="1390"/>
      <c r="S30" s="1393">
        <v>72533.08</v>
      </c>
      <c r="T30" s="1390"/>
      <c r="U30" s="1390">
        <v>0</v>
      </c>
      <c r="V30" s="1390"/>
      <c r="W30" s="1390">
        <v>455.62</v>
      </c>
      <c r="X30" s="1370"/>
      <c r="Y30" s="1370"/>
    </row>
    <row r="31" spans="1:25">
      <c r="A31" s="1373">
        <v>11</v>
      </c>
      <c r="B31" s="1370"/>
      <c r="C31" s="1372" t="s">
        <v>1928</v>
      </c>
      <c r="D31" s="1370"/>
      <c r="E31" s="1370" t="s">
        <v>2403</v>
      </c>
      <c r="F31" s="1370"/>
      <c r="G31" s="1391">
        <v>6.2812442444244547E-3</v>
      </c>
      <c r="H31" s="1373"/>
      <c r="I31" s="1391">
        <v>0.99371875575557544</v>
      </c>
      <c r="J31" s="1391"/>
      <c r="K31" s="1391">
        <v>1</v>
      </c>
      <c r="L31" s="1370"/>
      <c r="M31" s="1392" t="s">
        <v>343</v>
      </c>
      <c r="N31" s="1370"/>
      <c r="O31" s="1393">
        <v>363.54999999999995</v>
      </c>
      <c r="P31" s="1390"/>
      <c r="Q31" s="1390">
        <v>57515.11</v>
      </c>
      <c r="R31" s="1390"/>
      <c r="S31" s="1393">
        <v>57878.66</v>
      </c>
      <c r="T31" s="1390"/>
      <c r="U31" s="1390">
        <v>0</v>
      </c>
      <c r="V31" s="1390"/>
      <c r="W31" s="1390">
        <v>363.54999999999995</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6.2813035130847685E-3</v>
      </c>
      <c r="H33" s="1373"/>
      <c r="I33" s="1391">
        <v>0.99371869648691524</v>
      </c>
      <c r="J33" s="1391"/>
      <c r="K33" s="1391">
        <v>1</v>
      </c>
      <c r="L33" s="1370"/>
      <c r="M33" s="1392" t="s">
        <v>343</v>
      </c>
      <c r="N33" s="1370"/>
      <c r="O33" s="1393">
        <v>765.30999999999983</v>
      </c>
      <c r="P33" s="1390"/>
      <c r="Q33" s="1390">
        <v>121074.05</v>
      </c>
      <c r="R33" s="1390"/>
      <c r="S33" s="1393">
        <v>121839.36</v>
      </c>
      <c r="T33" s="1390"/>
      <c r="U33" s="1390">
        <v>0</v>
      </c>
      <c r="V33" s="1390"/>
      <c r="W33" s="1390">
        <v>765.30999999999983</v>
      </c>
      <c r="X33" s="1370"/>
      <c r="Y33" s="1370"/>
    </row>
    <row r="34" spans="1:25">
      <c r="A34" s="1373">
        <v>14</v>
      </c>
      <c r="B34" s="1370"/>
      <c r="C34" s="1372" t="s">
        <v>2402</v>
      </c>
      <c r="D34" s="1370"/>
      <c r="E34" s="1370" t="s">
        <v>2401</v>
      </c>
      <c r="F34" s="1370"/>
      <c r="G34" s="1391">
        <v>6.2792022792022787E-3</v>
      </c>
      <c r="H34" s="1373"/>
      <c r="I34" s="1391">
        <v>0.99372079772079769</v>
      </c>
      <c r="J34" s="1391"/>
      <c r="K34" s="1391">
        <v>1</v>
      </c>
      <c r="L34" s="1370"/>
      <c r="M34" s="1392" t="s">
        <v>343</v>
      </c>
      <c r="N34" s="1370"/>
      <c r="O34" s="1393">
        <v>11.02</v>
      </c>
      <c r="P34" s="1390"/>
      <c r="Q34" s="1390">
        <v>1743.98</v>
      </c>
      <c r="R34" s="1390"/>
      <c r="S34" s="1393">
        <v>1755</v>
      </c>
      <c r="T34" s="1390"/>
      <c r="U34" s="1390">
        <v>0</v>
      </c>
      <c r="V34" s="1390"/>
      <c r="W34" s="1390">
        <v>11.02</v>
      </c>
      <c r="X34" s="1370"/>
      <c r="Y34" s="1370"/>
    </row>
    <row r="35" spans="1:25">
      <c r="A35" s="1373">
        <v>15</v>
      </c>
      <c r="B35" s="1370"/>
      <c r="C35" s="1372" t="s">
        <v>1948</v>
      </c>
      <c r="D35" s="1370"/>
      <c r="E35" s="1370" t="s">
        <v>2089</v>
      </c>
      <c r="F35" s="1370"/>
      <c r="G35" s="1391">
        <v>6.2874970002399803E-3</v>
      </c>
      <c r="H35" s="1373"/>
      <c r="I35" s="1391">
        <v>0.99371250299975999</v>
      </c>
      <c r="J35" s="1391"/>
      <c r="K35" s="1391">
        <v>1</v>
      </c>
      <c r="L35" s="1370"/>
      <c r="M35" s="1392" t="s">
        <v>343</v>
      </c>
      <c r="N35" s="1370"/>
      <c r="O35" s="1393">
        <v>1.31</v>
      </c>
      <c r="P35" s="1390"/>
      <c r="Q35" s="1390">
        <v>207.04000000000002</v>
      </c>
      <c r="R35" s="1390"/>
      <c r="S35" s="1393">
        <v>208.35000000000002</v>
      </c>
      <c r="T35" s="1390"/>
      <c r="U35" s="1390">
        <v>0</v>
      </c>
      <c r="V35" s="1390"/>
      <c r="W35" s="1390">
        <v>1.31</v>
      </c>
      <c r="X35" s="1370"/>
      <c r="Y35" s="1370"/>
    </row>
    <row r="36" spans="1:25">
      <c r="A36" s="1373">
        <v>16</v>
      </c>
      <c r="B36" s="1370"/>
      <c r="C36" s="1372" t="s">
        <v>2400</v>
      </c>
      <c r="D36" s="1370"/>
      <c r="E36" s="1370" t="s">
        <v>2085</v>
      </c>
      <c r="F36" s="1370"/>
      <c r="G36" s="1391">
        <v>6.2813318182889091E-3</v>
      </c>
      <c r="H36" s="1373"/>
      <c r="I36" s="1391">
        <v>0.99371866818171106</v>
      </c>
      <c r="J36" s="1391"/>
      <c r="K36" s="1391">
        <v>1</v>
      </c>
      <c r="L36" s="1370"/>
      <c r="M36" s="1392" t="s">
        <v>343</v>
      </c>
      <c r="N36" s="1370"/>
      <c r="O36" s="1393">
        <v>1162.42</v>
      </c>
      <c r="P36" s="1390"/>
      <c r="Q36" s="1390">
        <v>183897.06</v>
      </c>
      <c r="R36" s="1390"/>
      <c r="S36" s="1393">
        <v>185059.48</v>
      </c>
      <c r="T36" s="1390"/>
      <c r="U36" s="1390">
        <v>0</v>
      </c>
      <c r="V36" s="1390"/>
      <c r="W36" s="1390">
        <v>1162.42</v>
      </c>
      <c r="X36" s="1370"/>
      <c r="Y36" s="1370"/>
    </row>
    <row r="37" spans="1:25">
      <c r="A37" s="1373">
        <v>17</v>
      </c>
      <c r="B37" s="1370"/>
      <c r="C37" s="1372" t="s">
        <v>1887</v>
      </c>
      <c r="D37" s="1370"/>
      <c r="E37" s="1370" t="s">
        <v>2399</v>
      </c>
      <c r="F37" s="1370"/>
      <c r="G37" s="1391">
        <v>6.2809073185583868E-3</v>
      </c>
      <c r="H37" s="1373"/>
      <c r="I37" s="1391">
        <v>0.99371909268144165</v>
      </c>
      <c r="J37" s="1391"/>
      <c r="K37" s="1391">
        <v>1</v>
      </c>
      <c r="L37" s="1370"/>
      <c r="M37" s="1392" t="s">
        <v>343</v>
      </c>
      <c r="N37" s="1370"/>
      <c r="O37" s="1393">
        <v>38.369999999999997</v>
      </c>
      <c r="P37" s="1390"/>
      <c r="Q37" s="1390">
        <v>6070.62</v>
      </c>
      <c r="R37" s="1390"/>
      <c r="S37" s="1393">
        <v>6108.99</v>
      </c>
      <c r="T37" s="1390"/>
      <c r="U37" s="1390">
        <v>0</v>
      </c>
      <c r="V37" s="1390"/>
      <c r="W37" s="1390">
        <v>38.369999999999997</v>
      </c>
      <c r="X37" s="1370"/>
      <c r="Y37" s="1370"/>
    </row>
    <row r="38" spans="1:25">
      <c r="A38" s="1373">
        <v>18</v>
      </c>
      <c r="B38" s="1370"/>
      <c r="C38" s="1372" t="s">
        <v>1856</v>
      </c>
      <c r="D38" s="1370"/>
      <c r="E38" s="1370" t="s">
        <v>1204</v>
      </c>
      <c r="F38" s="1370"/>
      <c r="G38" s="1391">
        <v>6.2797235870621932E-3</v>
      </c>
      <c r="H38" s="1373"/>
      <c r="I38" s="1391">
        <v>0.9937202764129377</v>
      </c>
      <c r="J38" s="1391"/>
      <c r="K38" s="1391">
        <v>1</v>
      </c>
      <c r="L38" s="1370"/>
      <c r="M38" s="1392" t="s">
        <v>343</v>
      </c>
      <c r="N38" s="1370"/>
      <c r="O38" s="1393">
        <v>14.34</v>
      </c>
      <c r="P38" s="1390"/>
      <c r="Q38" s="1390">
        <v>2269.1999999999998</v>
      </c>
      <c r="R38" s="1390"/>
      <c r="S38" s="1393">
        <v>2283.54</v>
      </c>
      <c r="T38" s="1390"/>
      <c r="U38" s="1390">
        <v>0</v>
      </c>
      <c r="V38" s="1390"/>
      <c r="W38" s="1390">
        <v>14.34</v>
      </c>
      <c r="X38" s="1370"/>
      <c r="Y38" s="1370"/>
    </row>
    <row r="39" spans="1:25">
      <c r="A39" s="1373">
        <v>19</v>
      </c>
      <c r="B39" s="1370"/>
      <c r="C39" s="1372" t="s">
        <v>1870</v>
      </c>
      <c r="D39" s="1370"/>
      <c r="E39" s="1370" t="s">
        <v>2073</v>
      </c>
      <c r="F39" s="1370"/>
      <c r="G39" s="1391">
        <v>6.2814663983555763E-3</v>
      </c>
      <c r="H39" s="1373"/>
      <c r="I39" s="1391">
        <v>0.99371853360164453</v>
      </c>
      <c r="J39" s="1391"/>
      <c r="K39" s="1391">
        <v>1</v>
      </c>
      <c r="L39" s="1370"/>
      <c r="M39" s="1392" t="s">
        <v>343</v>
      </c>
      <c r="N39" s="1370"/>
      <c r="O39" s="1393">
        <v>1317.3600000000004</v>
      </c>
      <c r="P39" s="1390"/>
      <c r="Q39" s="1390">
        <v>208404.36999999997</v>
      </c>
      <c r="R39" s="1390"/>
      <c r="S39" s="1393">
        <v>209721.72999999995</v>
      </c>
      <c r="T39" s="1390"/>
      <c r="U39" s="1390">
        <v>0</v>
      </c>
      <c r="V39" s="1390"/>
      <c r="W39" s="1390">
        <v>1317.3600000000004</v>
      </c>
      <c r="X39" s="1370"/>
      <c r="Y39" s="1370"/>
    </row>
    <row r="40" spans="1:25" ht="13.8" thickBot="1">
      <c r="A40" s="1373">
        <v>20</v>
      </c>
      <c r="B40" s="1370"/>
      <c r="C40" s="1372"/>
      <c r="D40" s="1370"/>
      <c r="E40" s="1370"/>
      <c r="F40" s="1370"/>
      <c r="G40" s="1391"/>
      <c r="H40" s="1373"/>
      <c r="I40" s="1373"/>
      <c r="J40" s="1373"/>
      <c r="K40" s="1373"/>
      <c r="L40" s="1370"/>
      <c r="M40" s="1370"/>
      <c r="N40" s="1370"/>
      <c r="O40" s="1394">
        <v>11867.320000000002</v>
      </c>
      <c r="P40" s="1390"/>
      <c r="Q40" s="1394">
        <v>1799225.2200000002</v>
      </c>
      <c r="R40" s="1390"/>
      <c r="S40" s="1394">
        <v>1811092.54</v>
      </c>
      <c r="T40" s="1390"/>
      <c r="U40" s="1395">
        <v>0</v>
      </c>
      <c r="V40" s="1390"/>
      <c r="W40" s="1395">
        <v>11867.320000000002</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2.5731247075333166E-2</v>
      </c>
      <c r="H44" s="1373"/>
      <c r="I44" s="1391">
        <v>0.97426875292466675</v>
      </c>
      <c r="J44" s="1391"/>
      <c r="K44" s="1391">
        <v>1</v>
      </c>
      <c r="L44" s="1370"/>
      <c r="M44" s="1392" t="s">
        <v>343</v>
      </c>
      <c r="N44" s="1370"/>
      <c r="O44" s="1393">
        <v>2961.63</v>
      </c>
      <c r="P44" s="1393"/>
      <c r="Q44" s="1393">
        <v>112136.94999999998</v>
      </c>
      <c r="R44" s="1393"/>
      <c r="S44" s="1393">
        <v>115098.57999999999</v>
      </c>
      <c r="T44" s="1393"/>
      <c r="U44" s="692">
        <v>0</v>
      </c>
      <c r="V44" s="692"/>
      <c r="W44" s="692">
        <v>2961.63</v>
      </c>
      <c r="X44" s="1370"/>
      <c r="Y44" s="1370"/>
    </row>
    <row r="45" spans="1:25">
      <c r="A45" s="1373">
        <v>25</v>
      </c>
      <c r="B45" s="1370"/>
      <c r="C45" s="1372">
        <v>408</v>
      </c>
      <c r="D45" s="1370"/>
      <c r="E45" s="1370" t="s">
        <v>24</v>
      </c>
      <c r="F45" s="1370"/>
      <c r="G45" s="1391">
        <v>2.6806522170527008E-2</v>
      </c>
      <c r="H45" s="1373"/>
      <c r="I45" s="1391">
        <v>0.97319347782947307</v>
      </c>
      <c r="J45" s="1391"/>
      <c r="K45" s="1391">
        <v>1</v>
      </c>
      <c r="L45" s="1370"/>
      <c r="M45" s="1392" t="s">
        <v>343</v>
      </c>
      <c r="N45" s="1370"/>
      <c r="O45" s="1393">
        <v>606.53</v>
      </c>
      <c r="P45" s="1390"/>
      <c r="Q45" s="1393">
        <v>22019.680000000004</v>
      </c>
      <c r="R45" s="1390"/>
      <c r="S45" s="1393">
        <v>22626.210000000003</v>
      </c>
      <c r="T45" s="1390"/>
      <c r="U45" s="692">
        <v>0</v>
      </c>
      <c r="V45" s="692"/>
      <c r="W45" s="692">
        <v>606.53</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2.7450980392156866E-2</v>
      </c>
      <c r="H48" s="1373"/>
      <c r="I48" s="1391">
        <v>0.97254901960784323</v>
      </c>
      <c r="J48" s="1391"/>
      <c r="K48" s="1391">
        <v>1</v>
      </c>
      <c r="L48" s="1370"/>
      <c r="M48" s="1392" t="s">
        <v>343</v>
      </c>
      <c r="N48" s="1370"/>
      <c r="O48" s="1393">
        <v>0.14000000000000001</v>
      </c>
      <c r="P48" s="1390"/>
      <c r="Q48" s="1393">
        <v>4.96</v>
      </c>
      <c r="R48" s="1390"/>
      <c r="S48" s="1393">
        <v>5.0999999999999996</v>
      </c>
      <c r="T48" s="1390"/>
      <c r="U48" s="692">
        <v>0</v>
      </c>
      <c r="V48" s="692"/>
      <c r="W48" s="692">
        <v>0.14000000000000001</v>
      </c>
      <c r="X48" s="1370"/>
      <c r="Y48" s="1370"/>
    </row>
    <row r="49" spans="1:25">
      <c r="A49" s="1373">
        <v>29</v>
      </c>
      <c r="B49" s="1370"/>
      <c r="C49" s="1372" t="s">
        <v>2394</v>
      </c>
      <c r="D49" s="1370"/>
      <c r="E49" s="1370" t="s">
        <v>2393</v>
      </c>
      <c r="F49" s="1370"/>
      <c r="G49" s="1391">
        <v>2.7085281135666453E-2</v>
      </c>
      <c r="H49" s="1373"/>
      <c r="I49" s="1391">
        <v>0.97291471886433345</v>
      </c>
      <c r="J49" s="1391"/>
      <c r="K49" s="1391">
        <v>1</v>
      </c>
      <c r="L49" s="1370"/>
      <c r="M49" s="1392" t="s">
        <v>343</v>
      </c>
      <c r="N49" s="1392"/>
      <c r="O49" s="1393">
        <v>1405.91</v>
      </c>
      <c r="P49" s="1390"/>
      <c r="Q49" s="1393">
        <v>50500.88</v>
      </c>
      <c r="R49" s="1390"/>
      <c r="S49" s="1393">
        <v>51906.79</v>
      </c>
      <c r="T49" s="1390"/>
      <c r="U49" s="692">
        <v>0</v>
      </c>
      <c r="V49" s="692"/>
      <c r="W49" s="692">
        <v>1405.91</v>
      </c>
      <c r="X49" s="1392"/>
      <c r="Y49" s="1370"/>
    </row>
    <row r="50" spans="1:25">
      <c r="A50" s="1373">
        <v>30</v>
      </c>
      <c r="B50" s="1370"/>
      <c r="C50" s="1372" t="s">
        <v>1874</v>
      </c>
      <c r="D50" s="1370"/>
      <c r="E50" s="1370" t="s">
        <v>2392</v>
      </c>
      <c r="F50" s="1370"/>
      <c r="G50" s="1391">
        <v>2.6735374355865416E-2</v>
      </c>
      <c r="H50" s="1373"/>
      <c r="I50" s="1391">
        <v>0.97326462564413463</v>
      </c>
      <c r="J50" s="1391"/>
      <c r="K50" s="1391">
        <v>1</v>
      </c>
      <c r="L50" s="1370"/>
      <c r="M50" s="1392" t="s">
        <v>343</v>
      </c>
      <c r="N50" s="1370"/>
      <c r="O50" s="1393">
        <v>4.41</v>
      </c>
      <c r="P50" s="1390"/>
      <c r="Q50" s="1393">
        <v>160.54</v>
      </c>
      <c r="R50" s="1390"/>
      <c r="S50" s="1393">
        <v>164.95</v>
      </c>
      <c r="T50" s="1390"/>
      <c r="U50" s="692">
        <v>0</v>
      </c>
      <c r="V50" s="692"/>
      <c r="W50" s="692">
        <v>4.41</v>
      </c>
      <c r="X50" s="1370"/>
      <c r="Y50" s="1370"/>
    </row>
    <row r="51" spans="1:25">
      <c r="A51" s="1373">
        <v>31</v>
      </c>
      <c r="B51" s="1370"/>
      <c r="C51" s="1372" t="s">
        <v>1863</v>
      </c>
      <c r="D51" s="1370"/>
      <c r="E51" s="1370" t="s">
        <v>2391</v>
      </c>
      <c r="F51" s="1370"/>
      <c r="G51" s="1391">
        <v>2.6751927958997938E-2</v>
      </c>
      <c r="H51" s="1373"/>
      <c r="I51" s="1391">
        <v>0.97324807204100205</v>
      </c>
      <c r="J51" s="1391"/>
      <c r="K51" s="1391">
        <v>1</v>
      </c>
      <c r="L51" s="1370"/>
      <c r="M51" s="1392" t="s">
        <v>343</v>
      </c>
      <c r="N51" s="1370"/>
      <c r="O51" s="1393">
        <v>11.17</v>
      </c>
      <c r="P51" s="1390"/>
      <c r="Q51" s="1393">
        <v>406.37</v>
      </c>
      <c r="R51" s="1390"/>
      <c r="S51" s="1393">
        <v>417.54</v>
      </c>
      <c r="T51" s="1390"/>
      <c r="U51" s="692">
        <v>0</v>
      </c>
      <c r="V51" s="692"/>
      <c r="W51" s="692">
        <v>11.17</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2.6743945352929E-2</v>
      </c>
      <c r="H55" s="1373"/>
      <c r="I55" s="1391">
        <v>0.97325605464707099</v>
      </c>
      <c r="J55" s="1391"/>
      <c r="K55" s="1391">
        <v>1</v>
      </c>
      <c r="L55" s="1370"/>
      <c r="M55" s="1392" t="s">
        <v>343</v>
      </c>
      <c r="N55" s="1370"/>
      <c r="O55" s="1393">
        <v>83.98</v>
      </c>
      <c r="P55" s="1390"/>
      <c r="Q55" s="1393">
        <v>3056.17</v>
      </c>
      <c r="R55" s="1390"/>
      <c r="S55" s="1393">
        <v>3140.15</v>
      </c>
      <c r="T55" s="1390"/>
      <c r="U55" s="692">
        <v>0</v>
      </c>
      <c r="V55" s="692"/>
      <c r="W55" s="692">
        <v>83.98</v>
      </c>
      <c r="X55" s="1370"/>
      <c r="Y55" s="1370"/>
    </row>
    <row r="56" spans="1:25">
      <c r="A56" s="1373">
        <v>36</v>
      </c>
      <c r="B56" s="1370"/>
      <c r="C56" s="1372" t="s">
        <v>1946</v>
      </c>
      <c r="D56" s="1370"/>
      <c r="E56" s="1370" t="s">
        <v>2091</v>
      </c>
      <c r="F56" s="1370"/>
      <c r="G56" s="1391">
        <v>2.6747971866961668E-2</v>
      </c>
      <c r="H56" s="1373"/>
      <c r="I56" s="1391">
        <v>0.97325202813303835</v>
      </c>
      <c r="J56" s="1391"/>
      <c r="K56" s="1391">
        <v>1</v>
      </c>
      <c r="L56" s="1370"/>
      <c r="M56" s="1392" t="s">
        <v>343</v>
      </c>
      <c r="N56" s="1370"/>
      <c r="O56" s="1393">
        <v>14.87</v>
      </c>
      <c r="P56" s="1390"/>
      <c r="Q56" s="1393">
        <v>541.05999999999995</v>
      </c>
      <c r="R56" s="1390"/>
      <c r="S56" s="1393">
        <v>555.92999999999995</v>
      </c>
      <c r="T56" s="1390"/>
      <c r="U56" s="692">
        <v>0</v>
      </c>
      <c r="V56" s="692"/>
      <c r="W56" s="692">
        <v>14.87</v>
      </c>
      <c r="X56" s="1370"/>
      <c r="Y56" s="1370"/>
    </row>
    <row r="57" spans="1:25">
      <c r="A57" s="1373">
        <v>37</v>
      </c>
      <c r="B57" s="1370"/>
      <c r="C57" s="1372" t="s">
        <v>1948</v>
      </c>
      <c r="D57" s="1370"/>
      <c r="E57" s="1370" t="s">
        <v>1202</v>
      </c>
      <c r="F57" s="1370"/>
      <c r="G57" s="1391">
        <v>2.674328354816987E-2</v>
      </c>
      <c r="H57" s="1373"/>
      <c r="I57" s="1391">
        <v>0.9732567164518301</v>
      </c>
      <c r="J57" s="1391"/>
      <c r="K57" s="1391">
        <v>1</v>
      </c>
      <c r="L57" s="1370"/>
      <c r="M57" s="1392" t="s">
        <v>343</v>
      </c>
      <c r="N57" s="1370"/>
      <c r="O57" s="1393">
        <v>541.30999999999995</v>
      </c>
      <c r="P57" s="1390"/>
      <c r="Q57" s="1393">
        <v>19699.66</v>
      </c>
      <c r="R57" s="1390"/>
      <c r="S57" s="1393">
        <v>20240.97</v>
      </c>
      <c r="T57" s="1390"/>
      <c r="U57" s="692">
        <v>0</v>
      </c>
      <c r="V57" s="692"/>
      <c r="W57" s="692">
        <v>541.30999999999995</v>
      </c>
      <c r="X57" s="1370"/>
      <c r="Y57" s="1370"/>
    </row>
    <row r="58" spans="1:25">
      <c r="A58" s="1373">
        <v>38</v>
      </c>
      <c r="B58" s="1370"/>
      <c r="C58" s="1372" t="s">
        <v>1943</v>
      </c>
      <c r="D58" s="1370"/>
      <c r="E58" s="1370" t="s">
        <v>2388</v>
      </c>
      <c r="F58" s="1370"/>
      <c r="G58" s="1391">
        <v>2.674735249621785E-2</v>
      </c>
      <c r="H58" s="1373"/>
      <c r="I58" s="1391">
        <v>0.97325264750378226</v>
      </c>
      <c r="J58" s="1391"/>
      <c r="K58" s="1391">
        <v>1</v>
      </c>
      <c r="L58" s="1370"/>
      <c r="M58" s="1392" t="s">
        <v>343</v>
      </c>
      <c r="N58" s="1370"/>
      <c r="O58" s="1393">
        <v>8.84</v>
      </c>
      <c r="P58" s="1390"/>
      <c r="Q58" s="1393">
        <v>321.66000000000003</v>
      </c>
      <c r="R58" s="1390"/>
      <c r="S58" s="1393">
        <v>330.5</v>
      </c>
      <c r="T58" s="1390"/>
      <c r="U58" s="692">
        <v>0</v>
      </c>
      <c r="V58" s="692"/>
      <c r="W58" s="692">
        <v>8.84</v>
      </c>
      <c r="X58" s="1370"/>
      <c r="Y58" s="1370"/>
    </row>
    <row r="59" spans="1:25">
      <c r="A59" s="1373">
        <v>39</v>
      </c>
      <c r="B59" s="1370"/>
      <c r="C59" s="1372" t="s">
        <v>1870</v>
      </c>
      <c r="D59" s="1370"/>
      <c r="E59" s="1370" t="s">
        <v>2073</v>
      </c>
      <c r="F59" s="1370"/>
      <c r="G59" s="1391">
        <v>2.674467330344674E-2</v>
      </c>
      <c r="H59" s="1373"/>
      <c r="I59" s="1391">
        <v>0.97325532669655335</v>
      </c>
      <c r="J59" s="1391"/>
      <c r="K59" s="1391">
        <v>1</v>
      </c>
      <c r="L59" s="1370"/>
      <c r="M59" s="1392" t="s">
        <v>343</v>
      </c>
      <c r="N59" s="1370"/>
      <c r="O59" s="1393">
        <v>249.54999999999995</v>
      </c>
      <c r="P59" s="1390"/>
      <c r="Q59" s="1393">
        <v>9081.2800000000007</v>
      </c>
      <c r="R59" s="1390"/>
      <c r="S59" s="1393">
        <v>9330.83</v>
      </c>
      <c r="T59" s="1390"/>
      <c r="U59" s="692">
        <v>0</v>
      </c>
      <c r="V59" s="692"/>
      <c r="W59" s="692">
        <v>249.54999999999995</v>
      </c>
      <c r="X59" s="1370"/>
      <c r="Y59" s="1370"/>
    </row>
    <row r="60" spans="1:25" ht="13.8" thickBot="1">
      <c r="A60" s="1373">
        <v>40</v>
      </c>
      <c r="B60" s="1370"/>
      <c r="C60" s="1372"/>
      <c r="D60" s="1370"/>
      <c r="E60" s="1370"/>
      <c r="F60" s="1370"/>
      <c r="G60" s="1373"/>
      <c r="H60" s="1373"/>
      <c r="I60" s="1373"/>
      <c r="J60" s="1373"/>
      <c r="K60" s="1391"/>
      <c r="L60" s="1370"/>
      <c r="M60" s="1370"/>
      <c r="N60" s="1370"/>
      <c r="O60" s="1396">
        <v>5888.3399999999992</v>
      </c>
      <c r="P60" s="1390"/>
      <c r="Q60" s="1396">
        <v>217929.21</v>
      </c>
      <c r="R60" s="1390"/>
      <c r="S60" s="1397">
        <v>223817.55</v>
      </c>
      <c r="T60" s="1390"/>
      <c r="U60" s="1398">
        <v>0</v>
      </c>
      <c r="V60" s="1390"/>
      <c r="W60" s="1398">
        <v>5888.3399999999992</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3.8895981286944871E-3</v>
      </c>
      <c r="H64" s="1373"/>
      <c r="I64" s="1391">
        <v>0.99611040187130551</v>
      </c>
      <c r="J64" s="1391"/>
      <c r="K64" s="1391">
        <v>1</v>
      </c>
      <c r="L64" s="1370"/>
      <c r="M64" s="1392" t="s">
        <v>2386</v>
      </c>
      <c r="N64" s="1370"/>
      <c r="O64" s="1393">
        <v>11434.94</v>
      </c>
      <c r="P64" s="1393"/>
      <c r="Q64" s="1393">
        <v>2928442.04</v>
      </c>
      <c r="R64" s="1393"/>
      <c r="S64" s="1393">
        <v>2939876.98</v>
      </c>
      <c r="T64" s="1393"/>
      <c r="U64" s="692">
        <v>0</v>
      </c>
      <c r="V64" s="692"/>
      <c r="W64" s="692">
        <v>11434.94</v>
      </c>
      <c r="X64" s="1370"/>
      <c r="Y64" s="1370"/>
    </row>
    <row r="65" spans="1:25" ht="13.8" thickBot="1">
      <c r="A65" s="1373">
        <v>45</v>
      </c>
      <c r="B65" s="1370"/>
      <c r="C65" s="1372"/>
      <c r="D65" s="1370"/>
      <c r="E65" s="1370"/>
      <c r="F65" s="1370"/>
      <c r="G65" s="1373"/>
      <c r="H65" s="1373"/>
      <c r="I65" s="1373"/>
      <c r="J65" s="1373"/>
      <c r="K65" s="1391"/>
      <c r="L65" s="1370"/>
      <c r="M65" s="1370"/>
      <c r="N65" s="1370"/>
      <c r="O65" s="1396">
        <v>11434.94</v>
      </c>
      <c r="P65" s="1390"/>
      <c r="Q65" s="1396">
        <v>2928442.04</v>
      </c>
      <c r="R65" s="1390"/>
      <c r="S65" s="1397">
        <v>2939876.98</v>
      </c>
      <c r="T65" s="1390"/>
      <c r="U65" s="1398">
        <v>0</v>
      </c>
      <c r="V65" s="1390"/>
      <c r="W65" s="1398">
        <v>11434.94</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37.xml><?xml version="1.0" encoding="utf-8"?>
<worksheet xmlns="http://schemas.openxmlformats.org/spreadsheetml/2006/main" xmlns:r="http://schemas.openxmlformats.org/officeDocument/2006/relationships">
  <sheetPr codeName="Sheet32">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2437</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458">
        <v>-1</v>
      </c>
      <c r="H14" s="1458"/>
      <c r="I14" s="1458">
        <v>-2</v>
      </c>
      <c r="J14" s="1458"/>
      <c r="K14" s="1458">
        <v>-3</v>
      </c>
      <c r="L14" s="1378"/>
      <c r="M14" s="1458">
        <v>-4</v>
      </c>
      <c r="N14" s="1378"/>
      <c r="O14" s="1458">
        <v>-5</v>
      </c>
      <c r="P14" s="1378"/>
      <c r="Q14" s="1458">
        <v>-6</v>
      </c>
      <c r="R14" s="1378"/>
      <c r="S14" s="1458">
        <v>-7</v>
      </c>
      <c r="T14" s="1378"/>
      <c r="U14" s="1789">
        <v>-8</v>
      </c>
      <c r="V14" s="1789"/>
      <c r="W14" s="1789"/>
      <c r="X14" s="1381"/>
      <c r="Y14" s="1381"/>
    </row>
    <row r="15" spans="1:25" s="1245" customFormat="1">
      <c r="A15" s="1381"/>
      <c r="B15" s="1381"/>
      <c r="C15" s="1382"/>
      <c r="D15" s="1381"/>
      <c r="E15" s="1381"/>
      <c r="F15" s="1381"/>
      <c r="G15" s="1383" t="s">
        <v>2415</v>
      </c>
      <c r="H15" s="1383"/>
      <c r="I15" s="1383"/>
      <c r="J15" s="1383"/>
      <c r="K15" s="1383"/>
      <c r="L15" s="1381"/>
      <c r="M15" s="1383"/>
      <c r="N15" s="1381"/>
      <c r="O15" s="1790" t="s">
        <v>2436</v>
      </c>
      <c r="P15" s="1790"/>
      <c r="Q15" s="1790" t="s">
        <v>2414</v>
      </c>
      <c r="R15" s="1790"/>
      <c r="S15" s="1790"/>
      <c r="T15" s="1790"/>
      <c r="U15" s="1790"/>
      <c r="V15" s="1790"/>
      <c r="W15" s="1790"/>
      <c r="X15" s="1381"/>
      <c r="Y15" s="1381"/>
    </row>
    <row r="16" spans="1:25">
      <c r="A16" s="1370"/>
      <c r="B16" s="1370"/>
      <c r="C16" s="1372" t="s">
        <v>2413</v>
      </c>
      <c r="D16" s="1370"/>
      <c r="E16" s="1370"/>
      <c r="F16" s="1370"/>
      <c r="G16" s="1786"/>
      <c r="H16" s="1786"/>
      <c r="I16" s="1786" t="s">
        <v>1132</v>
      </c>
      <c r="J16" s="1786"/>
      <c r="K16" s="1786"/>
      <c r="L16" s="1384"/>
      <c r="M16" s="1384" t="s">
        <v>708</v>
      </c>
      <c r="N16" s="1384"/>
      <c r="O16" s="1384"/>
      <c r="P16" s="1374"/>
      <c r="Q16" s="1376" t="s">
        <v>1132</v>
      </c>
      <c r="R16" s="1374"/>
      <c r="S16" s="1374"/>
      <c r="T16" s="1370"/>
      <c r="U16" s="1384"/>
      <c r="V16" s="1376"/>
      <c r="W16" s="1376"/>
      <c r="X16" s="1385"/>
      <c r="Y16" s="1370"/>
    </row>
    <row r="17" spans="1:25">
      <c r="A17" s="1370" t="s">
        <v>52</v>
      </c>
      <c r="B17" s="1370"/>
      <c r="C17" s="1373" t="s">
        <v>2412</v>
      </c>
      <c r="D17" s="1370"/>
      <c r="E17" s="1370"/>
      <c r="F17" s="1370"/>
      <c r="G17" s="1373"/>
      <c r="H17" s="1373"/>
      <c r="I17" s="1373" t="s">
        <v>2410</v>
      </c>
      <c r="J17" s="1373"/>
      <c r="K17" s="1373"/>
      <c r="L17" s="1370"/>
      <c r="M17" s="1373" t="s">
        <v>2411</v>
      </c>
      <c r="N17" s="1370"/>
      <c r="O17" s="1373"/>
      <c r="P17" s="1370"/>
      <c r="Q17" s="1373" t="s">
        <v>2410</v>
      </c>
      <c r="R17" s="1370"/>
      <c r="S17" s="1373"/>
      <c r="T17" s="1370"/>
      <c r="U17" s="1373">
        <v>0</v>
      </c>
      <c r="V17" s="1370"/>
      <c r="W17" s="1373">
        <v>1</v>
      </c>
      <c r="X17" s="1385"/>
      <c r="Y17" s="1370"/>
    </row>
    <row r="18" spans="1:25">
      <c r="A18" s="1373" t="s">
        <v>707</v>
      </c>
      <c r="B18" s="1370"/>
      <c r="C18" s="1373" t="s">
        <v>707</v>
      </c>
      <c r="D18" s="1370"/>
      <c r="E18" s="1370" t="s">
        <v>708</v>
      </c>
      <c r="F18" s="1385"/>
      <c r="G18" s="1386" t="s">
        <v>2408</v>
      </c>
      <c r="H18" s="1386"/>
      <c r="I18" s="1386" t="s">
        <v>2407</v>
      </c>
      <c r="J18" s="1386"/>
      <c r="K18" s="1386" t="s">
        <v>81</v>
      </c>
      <c r="L18" s="1385"/>
      <c r="M18" s="1373" t="s">
        <v>2409</v>
      </c>
      <c r="N18" s="1385"/>
      <c r="O18" s="1386" t="s">
        <v>2408</v>
      </c>
      <c r="P18" s="1385"/>
      <c r="Q18" s="1386" t="s">
        <v>2407</v>
      </c>
      <c r="R18" s="1385"/>
      <c r="S18" s="1377" t="s">
        <v>81</v>
      </c>
      <c r="T18" s="1385"/>
      <c r="U18" s="1387" t="s">
        <v>481</v>
      </c>
      <c r="V18" s="1385"/>
      <c r="W18" s="1387" t="s">
        <v>648</v>
      </c>
      <c r="X18" s="1385"/>
      <c r="Y18" s="1370"/>
    </row>
    <row r="19" spans="1:25">
      <c r="A19" s="1376"/>
      <c r="B19" s="1384"/>
      <c r="C19" s="1376"/>
      <c r="D19" s="1384"/>
      <c r="E19" s="1376"/>
      <c r="F19" s="1384"/>
      <c r="G19" s="1388" t="s">
        <v>2643</v>
      </c>
      <c r="H19" s="1376"/>
      <c r="I19" s="1376"/>
      <c r="J19" s="1376"/>
      <c r="K19" s="1376"/>
      <c r="L19" s="1384"/>
      <c r="M19" s="1376"/>
      <c r="N19" s="1384"/>
      <c r="O19" s="1388" t="s">
        <v>2643</v>
      </c>
      <c r="P19" s="1384"/>
      <c r="Q19" s="1376"/>
      <c r="R19" s="1384"/>
      <c r="S19" s="1376"/>
      <c r="T19" s="1384"/>
      <c r="U19" s="1376"/>
      <c r="V19" s="1384"/>
      <c r="W19" s="1376"/>
      <c r="X19" s="1385"/>
      <c r="Y19" s="1370"/>
    </row>
    <row r="20" spans="1:25">
      <c r="A20" s="1370">
        <v>1</v>
      </c>
      <c r="B20" s="1370" t="s">
        <v>2406</v>
      </c>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2</v>
      </c>
      <c r="B21" s="1389"/>
      <c r="C21" s="1372">
        <v>403</v>
      </c>
      <c r="D21" s="1370"/>
      <c r="E21" s="1370" t="s">
        <v>362</v>
      </c>
      <c r="F21" s="1370"/>
      <c r="G21" s="1391">
        <v>6.162996320664027E-3</v>
      </c>
      <c r="H21" s="1373"/>
      <c r="I21" s="1391">
        <v>0.99383700367933603</v>
      </c>
      <c r="J21" s="1391"/>
      <c r="K21" s="1391">
        <v>1</v>
      </c>
      <c r="L21" s="1370"/>
      <c r="M21" s="1392" t="s">
        <v>343</v>
      </c>
      <c r="N21" s="1370"/>
      <c r="O21" s="1393">
        <v>2157.17</v>
      </c>
      <c r="P21" s="1393"/>
      <c r="Q21" s="1390">
        <v>347862.51</v>
      </c>
      <c r="R21" s="1393"/>
      <c r="S21" s="1393">
        <v>350019.68</v>
      </c>
      <c r="T21" s="1393"/>
      <c r="U21" s="1390">
        <v>0</v>
      </c>
      <c r="V21" s="1390"/>
      <c r="W21" s="1390">
        <v>2157.17</v>
      </c>
      <c r="X21" s="1370"/>
      <c r="Y21" s="1370"/>
    </row>
    <row r="22" spans="1:25">
      <c r="A22" s="1373">
        <v>3</v>
      </c>
      <c r="B22" s="1370"/>
      <c r="C22" s="1372">
        <v>408</v>
      </c>
      <c r="D22" s="1370"/>
      <c r="E22" s="1370" t="s">
        <v>24</v>
      </c>
      <c r="F22" s="1370"/>
      <c r="G22" s="1391">
        <v>6.3211599679229621E-3</v>
      </c>
      <c r="H22" s="1373"/>
      <c r="I22" s="1391">
        <v>0.99367884003207696</v>
      </c>
      <c r="J22" s="1391"/>
      <c r="K22" s="1391">
        <v>1</v>
      </c>
      <c r="L22" s="1370"/>
      <c r="M22" s="1392" t="s">
        <v>343</v>
      </c>
      <c r="N22" s="1370"/>
      <c r="O22" s="1393">
        <v>230.72</v>
      </c>
      <c r="P22" s="1393"/>
      <c r="Q22" s="1390">
        <v>36268.910000000003</v>
      </c>
      <c r="R22" s="1393"/>
      <c r="S22" s="1393">
        <v>36499.630000000005</v>
      </c>
      <c r="T22" s="1393"/>
      <c r="U22" s="1390">
        <v>0</v>
      </c>
      <c r="V22" s="1390"/>
      <c r="W22" s="1390">
        <v>230.72</v>
      </c>
      <c r="X22" s="1370"/>
      <c r="Y22" s="1370"/>
    </row>
    <row r="23" spans="1:25">
      <c r="A23" s="1373">
        <v>4</v>
      </c>
      <c r="B23" s="1370"/>
      <c r="C23" s="1372">
        <v>409</v>
      </c>
      <c r="D23" s="1370"/>
      <c r="E23" s="1370" t="s">
        <v>2405</v>
      </c>
      <c r="F23" s="1370"/>
      <c r="G23" s="1391">
        <v>0</v>
      </c>
      <c r="H23" s="1373"/>
      <c r="I23" s="1391">
        <v>0</v>
      </c>
      <c r="J23" s="1391"/>
      <c r="K23" s="1391">
        <v>0</v>
      </c>
      <c r="L23" s="1370"/>
      <c r="M23" s="1392" t="s">
        <v>343</v>
      </c>
      <c r="N23" s="1370"/>
      <c r="O23" s="1393">
        <v>0</v>
      </c>
      <c r="P23" s="1390"/>
      <c r="Q23" s="1390">
        <v>0</v>
      </c>
      <c r="R23" s="1390"/>
      <c r="S23" s="1393">
        <v>0</v>
      </c>
      <c r="T23" s="1390"/>
      <c r="U23" s="1390">
        <v>0</v>
      </c>
      <c r="V23" s="1390"/>
      <c r="W23" s="1390">
        <v>0</v>
      </c>
      <c r="X23" s="1370"/>
      <c r="Y23" s="1370"/>
    </row>
    <row r="24" spans="1:25">
      <c r="A24" s="1373">
        <v>5</v>
      </c>
      <c r="B24" s="1370"/>
      <c r="C24" s="1372">
        <v>410</v>
      </c>
      <c r="D24" s="1370"/>
      <c r="E24" s="1370" t="s">
        <v>2396</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6</v>
      </c>
      <c r="B25" s="1370"/>
      <c r="C25" s="1372" t="s">
        <v>2404</v>
      </c>
      <c r="D25" s="1370"/>
      <c r="E25" s="1370" t="s">
        <v>513</v>
      </c>
      <c r="F25" s="1370"/>
      <c r="G25" s="1391">
        <v>6.3199140491689305E-3</v>
      </c>
      <c r="H25" s="1373"/>
      <c r="I25" s="1391">
        <v>0.99368008595083102</v>
      </c>
      <c r="J25" s="1391"/>
      <c r="K25" s="1391">
        <v>1</v>
      </c>
      <c r="L25" s="1370"/>
      <c r="M25" s="1392" t="s">
        <v>343</v>
      </c>
      <c r="N25" s="1370"/>
      <c r="O25" s="1393">
        <v>-5</v>
      </c>
      <c r="P25" s="1390"/>
      <c r="Q25" s="1390">
        <v>-786.15000000000009</v>
      </c>
      <c r="R25" s="1390"/>
      <c r="S25" s="1393">
        <v>-791.15000000000009</v>
      </c>
      <c r="T25" s="1390"/>
      <c r="U25" s="1390">
        <v>0</v>
      </c>
      <c r="V25" s="1390"/>
      <c r="W25" s="1390">
        <v>-5</v>
      </c>
      <c r="X25" s="1370"/>
      <c r="Y25" s="1370"/>
    </row>
    <row r="26" spans="1:25">
      <c r="A26" s="1373">
        <v>7</v>
      </c>
      <c r="B26" s="1370"/>
      <c r="C26" s="1372">
        <v>427</v>
      </c>
      <c r="D26" s="1370"/>
      <c r="E26" s="1370" t="s">
        <v>2311</v>
      </c>
      <c r="F26" s="1370"/>
      <c r="G26" s="1391">
        <v>6.3188853136875202E-3</v>
      </c>
      <c r="H26" s="1373"/>
      <c r="I26" s="1391">
        <v>0.99368111468631248</v>
      </c>
      <c r="J26" s="1391"/>
      <c r="K26" s="1391">
        <v>1</v>
      </c>
      <c r="L26" s="1370"/>
      <c r="M26" s="1392" t="s">
        <v>343</v>
      </c>
      <c r="N26" s="1370"/>
      <c r="O26" s="1393">
        <v>8.68</v>
      </c>
      <c r="P26" s="1390"/>
      <c r="Q26" s="1390">
        <v>1364.98</v>
      </c>
      <c r="R26" s="1390"/>
      <c r="S26" s="1393">
        <v>1373.66</v>
      </c>
      <c r="T26" s="1390"/>
      <c r="U26" s="1390">
        <v>0</v>
      </c>
      <c r="V26" s="1390"/>
      <c r="W26" s="1390">
        <v>8.68</v>
      </c>
      <c r="X26" s="1370"/>
      <c r="Y26" s="1370"/>
    </row>
    <row r="27" spans="1:25">
      <c r="A27" s="1373">
        <v>8</v>
      </c>
      <c r="B27" s="1370"/>
      <c r="C27" s="1372" t="s">
        <v>2394</v>
      </c>
      <c r="D27" s="1370"/>
      <c r="E27" s="1370" t="s">
        <v>2393</v>
      </c>
      <c r="F27" s="1370"/>
      <c r="G27" s="1391">
        <v>6.3211687829101727E-3</v>
      </c>
      <c r="H27" s="1373"/>
      <c r="I27" s="1391">
        <v>0.99367883121708978</v>
      </c>
      <c r="J27" s="1391"/>
      <c r="K27" s="1391">
        <v>1</v>
      </c>
      <c r="L27" s="1370"/>
      <c r="M27" s="1392" t="s">
        <v>343</v>
      </c>
      <c r="N27" s="1370"/>
      <c r="O27" s="1393">
        <v>2506.75</v>
      </c>
      <c r="P27" s="1390"/>
      <c r="Q27" s="1390">
        <v>394057.56999999995</v>
      </c>
      <c r="R27" s="1390"/>
      <c r="S27" s="1393">
        <v>396564.31999999995</v>
      </c>
      <c r="T27" s="1390"/>
      <c r="U27" s="1390">
        <v>0</v>
      </c>
      <c r="V27" s="1390"/>
      <c r="W27" s="1390">
        <v>2506.75</v>
      </c>
      <c r="X27" s="1370"/>
      <c r="Y27" s="1370"/>
    </row>
    <row r="28" spans="1:25">
      <c r="A28" s="1373">
        <v>9</v>
      </c>
      <c r="B28" s="1370"/>
      <c r="C28" s="1372" t="s">
        <v>1874</v>
      </c>
      <c r="D28" s="1370"/>
      <c r="E28" s="1370" t="s">
        <v>2392</v>
      </c>
      <c r="F28" s="1370"/>
      <c r="G28" s="1391">
        <v>6.3212054202904005E-3</v>
      </c>
      <c r="H28" s="1373"/>
      <c r="I28" s="1391">
        <v>0.99367879457970965</v>
      </c>
      <c r="J28" s="1391"/>
      <c r="K28" s="1391">
        <v>1</v>
      </c>
      <c r="L28" s="1370"/>
      <c r="M28" s="1392" t="s">
        <v>343</v>
      </c>
      <c r="N28" s="1392"/>
      <c r="O28" s="1393">
        <v>2460.1000000000004</v>
      </c>
      <c r="P28" s="1393"/>
      <c r="Q28" s="1390">
        <v>386722</v>
      </c>
      <c r="R28" s="1393"/>
      <c r="S28" s="1393">
        <v>389182.1</v>
      </c>
      <c r="T28" s="1393"/>
      <c r="U28" s="1390">
        <v>0</v>
      </c>
      <c r="V28" s="1390"/>
      <c r="W28" s="1390">
        <v>2460.1000000000004</v>
      </c>
      <c r="X28" s="1392"/>
      <c r="Y28" s="1370"/>
    </row>
    <row r="29" spans="1:25">
      <c r="A29" s="1373">
        <v>10</v>
      </c>
      <c r="B29" s="1370"/>
      <c r="C29" s="1372" t="s">
        <v>1863</v>
      </c>
      <c r="D29" s="1370"/>
      <c r="E29" s="1370" t="s">
        <v>2391</v>
      </c>
      <c r="F29" s="1370"/>
      <c r="G29" s="1391">
        <v>6.3210340358719995E-3</v>
      </c>
      <c r="H29" s="1373"/>
      <c r="I29" s="1391">
        <v>0.99367896596412808</v>
      </c>
      <c r="J29" s="1391"/>
      <c r="K29" s="1391">
        <v>1</v>
      </c>
      <c r="L29" s="1370"/>
      <c r="M29" s="1392" t="s">
        <v>343</v>
      </c>
      <c r="N29" s="1370"/>
      <c r="O29" s="1393">
        <v>470.43</v>
      </c>
      <c r="P29" s="1390"/>
      <c r="Q29" s="1390">
        <v>73952.52</v>
      </c>
      <c r="R29" s="1390"/>
      <c r="S29" s="1393">
        <v>74422.95</v>
      </c>
      <c r="T29" s="1390"/>
      <c r="U29" s="1390">
        <v>0</v>
      </c>
      <c r="V29" s="1390"/>
      <c r="W29" s="1390">
        <v>470.43</v>
      </c>
      <c r="X29" s="1370"/>
      <c r="Y29" s="1370"/>
    </row>
    <row r="30" spans="1:25">
      <c r="A30" s="1373">
        <v>11</v>
      </c>
      <c r="B30" s="1370"/>
      <c r="C30" s="1372" t="s">
        <v>1928</v>
      </c>
      <c r="D30" s="1370"/>
      <c r="E30" s="1370" t="s">
        <v>2403</v>
      </c>
      <c r="F30" s="1370"/>
      <c r="G30" s="1391">
        <v>6.3210517862196947E-3</v>
      </c>
      <c r="H30" s="1373"/>
      <c r="I30" s="1391">
        <v>0.99367894821378033</v>
      </c>
      <c r="J30" s="1391"/>
      <c r="K30" s="1391">
        <v>1</v>
      </c>
      <c r="L30" s="1370"/>
      <c r="M30" s="1392" t="s">
        <v>343</v>
      </c>
      <c r="N30" s="1370"/>
      <c r="O30" s="1393">
        <v>340.81</v>
      </c>
      <c r="P30" s="1390"/>
      <c r="Q30" s="1390">
        <v>53575.850000000006</v>
      </c>
      <c r="R30" s="1390"/>
      <c r="S30" s="1393">
        <v>53916.66</v>
      </c>
      <c r="T30" s="1390"/>
      <c r="U30" s="1390">
        <v>0</v>
      </c>
      <c r="V30" s="1390"/>
      <c r="W30" s="1390">
        <v>340.81</v>
      </c>
      <c r="X30" s="1370"/>
      <c r="Y30" s="1370"/>
    </row>
    <row r="31" spans="1:25">
      <c r="A31" s="1373">
        <v>12</v>
      </c>
      <c r="B31" s="1370"/>
      <c r="C31" s="1372" t="s">
        <v>1935</v>
      </c>
      <c r="D31" s="1370"/>
      <c r="E31" s="1370" t="s">
        <v>1199</v>
      </c>
      <c r="F31" s="1370"/>
      <c r="G31" s="1391">
        <v>0</v>
      </c>
      <c r="H31" s="1373"/>
      <c r="I31" s="1391">
        <v>0</v>
      </c>
      <c r="J31" s="1391"/>
      <c r="K31" s="1391">
        <v>0</v>
      </c>
      <c r="L31" s="1370"/>
      <c r="M31" s="1392" t="s">
        <v>343</v>
      </c>
      <c r="N31" s="1370"/>
      <c r="O31" s="1393">
        <v>0</v>
      </c>
      <c r="P31" s="1390"/>
      <c r="Q31" s="1390">
        <v>0</v>
      </c>
      <c r="R31" s="1390"/>
      <c r="S31" s="1393">
        <v>0</v>
      </c>
      <c r="T31" s="1390"/>
      <c r="U31" s="1390">
        <v>0</v>
      </c>
      <c r="V31" s="1390"/>
      <c r="W31" s="1390">
        <v>0</v>
      </c>
      <c r="X31" s="1370"/>
      <c r="Y31" s="1370"/>
    </row>
    <row r="32" spans="1:25">
      <c r="A32" s="1373">
        <v>13</v>
      </c>
      <c r="B32" s="1370"/>
      <c r="C32" s="1372" t="s">
        <v>1853</v>
      </c>
      <c r="D32" s="1370"/>
      <c r="E32" s="1370" t="s">
        <v>1201</v>
      </c>
      <c r="F32" s="1370"/>
      <c r="G32" s="1391">
        <v>6.3211758548728618E-3</v>
      </c>
      <c r="H32" s="1373"/>
      <c r="I32" s="1391">
        <v>0.99367882414512709</v>
      </c>
      <c r="J32" s="1391"/>
      <c r="K32" s="1391">
        <v>1</v>
      </c>
      <c r="L32" s="1370"/>
      <c r="M32" s="1392" t="s">
        <v>343</v>
      </c>
      <c r="N32" s="1370"/>
      <c r="O32" s="1393">
        <v>712.85</v>
      </c>
      <c r="P32" s="1390"/>
      <c r="Q32" s="1390">
        <v>112058.88999999998</v>
      </c>
      <c r="R32" s="1390"/>
      <c r="S32" s="1393">
        <v>112771.73999999999</v>
      </c>
      <c r="T32" s="1390"/>
      <c r="U32" s="1390">
        <v>0</v>
      </c>
      <c r="V32" s="1390"/>
      <c r="W32" s="1390">
        <v>712.85</v>
      </c>
      <c r="X32" s="1370"/>
      <c r="Y32" s="1370"/>
    </row>
    <row r="33" spans="1:25">
      <c r="A33" s="1373">
        <v>14</v>
      </c>
      <c r="B33" s="1370"/>
      <c r="C33" s="1372" t="s">
        <v>2402</v>
      </c>
      <c r="D33" s="1370"/>
      <c r="E33" s="1370" t="s">
        <v>2401</v>
      </c>
      <c r="F33" s="1370"/>
      <c r="G33" s="1391">
        <v>6.3190883190883188E-3</v>
      </c>
      <c r="H33" s="1373"/>
      <c r="I33" s="1391">
        <v>0.99368091168091177</v>
      </c>
      <c r="J33" s="1391"/>
      <c r="K33" s="1391">
        <v>1</v>
      </c>
      <c r="L33" s="1370"/>
      <c r="M33" s="1392" t="s">
        <v>343</v>
      </c>
      <c r="N33" s="1370"/>
      <c r="O33" s="1393">
        <v>11.09</v>
      </c>
      <c r="P33" s="1390"/>
      <c r="Q33" s="1390">
        <v>1743.91</v>
      </c>
      <c r="R33" s="1390"/>
      <c r="S33" s="1393">
        <v>1755</v>
      </c>
      <c r="T33" s="1390"/>
      <c r="U33" s="1390">
        <v>0</v>
      </c>
      <c r="V33" s="1390"/>
      <c r="W33" s="1390">
        <v>11.09</v>
      </c>
      <c r="X33" s="1370"/>
      <c r="Y33" s="1370"/>
    </row>
    <row r="34" spans="1:25">
      <c r="A34" s="1373">
        <v>15</v>
      </c>
      <c r="B34" s="1370"/>
      <c r="C34" s="1372" t="s">
        <v>1948</v>
      </c>
      <c r="D34" s="1370"/>
      <c r="E34" s="1370" t="s">
        <v>2089</v>
      </c>
      <c r="F34" s="1370"/>
      <c r="G34" s="1391">
        <v>6.3065875741492349E-3</v>
      </c>
      <c r="H34" s="1373"/>
      <c r="I34" s="1391">
        <v>0.99369341242585085</v>
      </c>
      <c r="J34" s="1391"/>
      <c r="K34" s="1391">
        <v>1</v>
      </c>
      <c r="L34" s="1370"/>
      <c r="M34" s="1392" t="s">
        <v>343</v>
      </c>
      <c r="N34" s="1370"/>
      <c r="O34" s="1393">
        <v>2.02</v>
      </c>
      <c r="P34" s="1390"/>
      <c r="Q34" s="1390">
        <v>318.28000000000003</v>
      </c>
      <c r="R34" s="1390"/>
      <c r="S34" s="1393">
        <v>320.3</v>
      </c>
      <c r="T34" s="1390"/>
      <c r="U34" s="1390">
        <v>0</v>
      </c>
      <c r="V34" s="1390"/>
      <c r="W34" s="1390">
        <v>2.02</v>
      </c>
      <c r="X34" s="1370"/>
      <c r="Y34" s="1370"/>
    </row>
    <row r="35" spans="1:25">
      <c r="A35" s="1373">
        <v>16</v>
      </c>
      <c r="B35" s="1370"/>
      <c r="C35" s="1372" t="s">
        <v>2400</v>
      </c>
      <c r="D35" s="1370"/>
      <c r="E35" s="1370" t="s">
        <v>2085</v>
      </c>
      <c r="F35" s="1370"/>
      <c r="G35" s="1391">
        <v>6.3211642208723939E-3</v>
      </c>
      <c r="H35" s="1373"/>
      <c r="I35" s="1391">
        <v>0.99367883577912752</v>
      </c>
      <c r="J35" s="1391"/>
      <c r="K35" s="1391">
        <v>1</v>
      </c>
      <c r="L35" s="1370"/>
      <c r="M35" s="1392" t="s">
        <v>343</v>
      </c>
      <c r="N35" s="1370"/>
      <c r="O35" s="1393">
        <v>1188.54</v>
      </c>
      <c r="P35" s="1390"/>
      <c r="Q35" s="1390">
        <v>186836.94999999998</v>
      </c>
      <c r="R35" s="1390"/>
      <c r="S35" s="1393">
        <v>188025.49</v>
      </c>
      <c r="T35" s="1390"/>
      <c r="U35" s="1390">
        <v>0</v>
      </c>
      <c r="V35" s="1390"/>
      <c r="W35" s="1390">
        <v>1188.54</v>
      </c>
      <c r="X35" s="1370"/>
      <c r="Y35" s="1370"/>
    </row>
    <row r="36" spans="1:25">
      <c r="A36" s="1373">
        <v>17</v>
      </c>
      <c r="B36" s="1370"/>
      <c r="C36" s="1372" t="s">
        <v>1887</v>
      </c>
      <c r="D36" s="1370"/>
      <c r="E36" s="1370" t="s">
        <v>2399</v>
      </c>
      <c r="F36" s="1370"/>
      <c r="G36" s="1391">
        <v>6.3212684044691315E-3</v>
      </c>
      <c r="H36" s="1373"/>
      <c r="I36" s="1391">
        <v>0.99367873159553088</v>
      </c>
      <c r="J36" s="1391"/>
      <c r="K36" s="1391">
        <v>1</v>
      </c>
      <c r="L36" s="1370"/>
      <c r="M36" s="1392" t="s">
        <v>343</v>
      </c>
      <c r="N36" s="1370"/>
      <c r="O36" s="1393">
        <v>145.59</v>
      </c>
      <c r="P36" s="1390"/>
      <c r="Q36" s="1390">
        <v>22886.18</v>
      </c>
      <c r="R36" s="1390"/>
      <c r="S36" s="1393">
        <v>23031.77</v>
      </c>
      <c r="T36" s="1390"/>
      <c r="U36" s="1390">
        <v>0</v>
      </c>
      <c r="V36" s="1390"/>
      <c r="W36" s="1390">
        <v>145.59</v>
      </c>
      <c r="X36" s="1370"/>
      <c r="Y36" s="1370"/>
    </row>
    <row r="37" spans="1:25">
      <c r="A37" s="1373">
        <v>18</v>
      </c>
      <c r="B37" s="1370"/>
      <c r="C37" s="1372" t="s">
        <v>1856</v>
      </c>
      <c r="D37" s="1370"/>
      <c r="E37" s="1370" t="s">
        <v>1204</v>
      </c>
      <c r="F37" s="1370"/>
      <c r="G37" s="1391">
        <v>6.3199972088340411E-3</v>
      </c>
      <c r="H37" s="1373"/>
      <c r="I37" s="1391">
        <v>0.99368000279116597</v>
      </c>
      <c r="J37" s="1391"/>
      <c r="K37" s="1391">
        <v>1</v>
      </c>
      <c r="L37" s="1370"/>
      <c r="M37" s="1392" t="s">
        <v>343</v>
      </c>
      <c r="N37" s="1370"/>
      <c r="O37" s="1393">
        <v>12.680000000000001</v>
      </c>
      <c r="P37" s="1390"/>
      <c r="Q37" s="1390">
        <v>1993.6499999999999</v>
      </c>
      <c r="R37" s="1390"/>
      <c r="S37" s="1393">
        <v>2006.33</v>
      </c>
      <c r="T37" s="1390"/>
      <c r="U37" s="1390">
        <v>0</v>
      </c>
      <c r="V37" s="1390"/>
      <c r="W37" s="1390">
        <v>12.680000000000001</v>
      </c>
      <c r="X37" s="1370"/>
      <c r="Y37" s="1370"/>
    </row>
    <row r="38" spans="1:25">
      <c r="A38" s="1373">
        <v>19</v>
      </c>
      <c r="B38" s="1370"/>
      <c r="C38" s="1372" t="s">
        <v>1870</v>
      </c>
      <c r="D38" s="1370"/>
      <c r="E38" s="1370" t="s">
        <v>2073</v>
      </c>
      <c r="F38" s="1370"/>
      <c r="G38" s="1391">
        <v>6.3212393716173942E-3</v>
      </c>
      <c r="H38" s="1373"/>
      <c r="I38" s="1391">
        <v>0.99367876062838256</v>
      </c>
      <c r="J38" s="1391"/>
      <c r="K38" s="1391">
        <v>1</v>
      </c>
      <c r="L38" s="1370"/>
      <c r="M38" s="1392" t="s">
        <v>343</v>
      </c>
      <c r="N38" s="1370"/>
      <c r="O38" s="1393">
        <v>1035.0299999999997</v>
      </c>
      <c r="P38" s="1390"/>
      <c r="Q38" s="1390">
        <v>162703.43</v>
      </c>
      <c r="R38" s="1390"/>
      <c r="S38" s="1393">
        <v>163738.46</v>
      </c>
      <c r="T38" s="1390"/>
      <c r="U38" s="1390">
        <v>0</v>
      </c>
      <c r="V38" s="1390"/>
      <c r="W38" s="1390">
        <v>1035.0299999999997</v>
      </c>
      <c r="X38" s="1370"/>
      <c r="Y38" s="1370"/>
    </row>
    <row r="39" spans="1:25">
      <c r="A39" s="1373">
        <v>20</v>
      </c>
      <c r="B39" s="1370"/>
      <c r="C39" s="1372"/>
      <c r="D39" s="1370"/>
      <c r="E39" s="1370"/>
      <c r="F39" s="1370"/>
      <c r="G39" s="1391"/>
      <c r="H39" s="1373"/>
      <c r="I39" s="1391"/>
      <c r="J39" s="1391"/>
      <c r="K39" s="1391"/>
      <c r="L39" s="1370"/>
      <c r="M39" s="1392"/>
      <c r="N39" s="1370"/>
      <c r="O39" s="1393">
        <v>11277.46</v>
      </c>
      <c r="P39" s="1390"/>
      <c r="Q39" s="1390">
        <v>1781559.4799999995</v>
      </c>
      <c r="R39" s="1390"/>
      <c r="S39" s="1393">
        <v>1792836.9399999997</v>
      </c>
      <c r="T39" s="1390"/>
      <c r="U39" s="1390">
        <v>0</v>
      </c>
      <c r="V39" s="1390"/>
      <c r="W39" s="1390">
        <v>11277.46</v>
      </c>
      <c r="X39" s="1370"/>
      <c r="Y39" s="1370"/>
    </row>
    <row r="40" spans="1:25" ht="13.8" thickBot="1">
      <c r="A40" s="1373">
        <v>21</v>
      </c>
      <c r="B40" s="1370"/>
      <c r="C40" s="1372"/>
      <c r="D40" s="1370"/>
      <c r="E40" s="1370"/>
      <c r="F40" s="1370"/>
      <c r="G40" s="1391"/>
      <c r="H40" s="1373"/>
      <c r="I40" s="1373"/>
      <c r="J40" s="1373"/>
      <c r="K40" s="1373"/>
      <c r="L40" s="1370"/>
      <c r="M40" s="1370"/>
      <c r="N40" s="1370"/>
      <c r="O40" s="1394"/>
      <c r="P40" s="1390"/>
      <c r="Q40" s="1394"/>
      <c r="R40" s="1390"/>
      <c r="S40" s="1394"/>
      <c r="T40" s="1390"/>
      <c r="U40" s="1395"/>
      <c r="V40" s="1390"/>
      <c r="W40" s="1395"/>
      <c r="X40" s="1370"/>
      <c r="Y40" s="1370"/>
    </row>
    <row r="41" spans="1:25" ht="13.8" thickTop="1">
      <c r="A41" s="1373">
        <v>22</v>
      </c>
      <c r="B41" s="1370" t="s">
        <v>2398</v>
      </c>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23</v>
      </c>
      <c r="B42" s="1389"/>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24</v>
      </c>
      <c r="B43" s="1370"/>
      <c r="C43" s="1372">
        <v>403</v>
      </c>
      <c r="D43" s="1370"/>
      <c r="E43" s="1370" t="s">
        <v>2397</v>
      </c>
      <c r="F43" s="1370"/>
      <c r="G43" s="1391">
        <v>2.2041566595682169E-2</v>
      </c>
      <c r="H43" s="1373"/>
      <c r="I43" s="1391">
        <v>0.97795843340431776</v>
      </c>
      <c r="J43" s="1391"/>
      <c r="K43" s="1391">
        <v>1</v>
      </c>
      <c r="L43" s="1370"/>
      <c r="M43" s="1370" t="s">
        <v>343</v>
      </c>
      <c r="N43" s="1370"/>
      <c r="O43" s="1390">
        <v>539.36</v>
      </c>
      <c r="P43" s="1390"/>
      <c r="Q43" s="1390">
        <v>23930.769999999993</v>
      </c>
      <c r="R43" s="1390"/>
      <c r="S43" s="1390">
        <v>24470.129999999994</v>
      </c>
      <c r="T43" s="1390"/>
      <c r="U43" s="1390">
        <v>0</v>
      </c>
      <c r="V43" s="1390"/>
      <c r="W43" s="1390">
        <v>539.36</v>
      </c>
      <c r="X43" s="1370"/>
      <c r="Y43" s="1370"/>
    </row>
    <row r="44" spans="1:25">
      <c r="A44" s="1373">
        <v>25</v>
      </c>
      <c r="B44" s="1370"/>
      <c r="C44" s="1372">
        <v>408</v>
      </c>
      <c r="D44" s="1370"/>
      <c r="E44" s="1370" t="s">
        <v>24</v>
      </c>
      <c r="F44" s="1370"/>
      <c r="G44" s="1391">
        <v>2.6878784626351196E-2</v>
      </c>
      <c r="H44" s="1373"/>
      <c r="I44" s="1391">
        <v>0.97312121537364893</v>
      </c>
      <c r="J44" s="1391"/>
      <c r="K44" s="1391">
        <v>1</v>
      </c>
      <c r="L44" s="1370"/>
      <c r="M44" s="1392" t="s">
        <v>343</v>
      </c>
      <c r="N44" s="1370"/>
      <c r="O44" s="1393">
        <v>628.57999999999993</v>
      </c>
      <c r="P44" s="1393"/>
      <c r="Q44" s="1393">
        <v>22757.15</v>
      </c>
      <c r="R44" s="1393"/>
      <c r="S44" s="1393">
        <v>23385.73</v>
      </c>
      <c r="T44" s="1393"/>
      <c r="U44" s="692">
        <v>0</v>
      </c>
      <c r="V44" s="692"/>
      <c r="W44" s="692">
        <v>628.57999999999993</v>
      </c>
      <c r="X44" s="1370"/>
      <c r="Y44" s="1370"/>
    </row>
    <row r="45" spans="1:25">
      <c r="A45" s="1373">
        <v>26</v>
      </c>
      <c r="B45" s="1370"/>
      <c r="C45" s="1372">
        <v>410</v>
      </c>
      <c r="D45" s="1370"/>
      <c r="E45" s="1370" t="s">
        <v>2396</v>
      </c>
      <c r="F45" s="1370"/>
      <c r="G45" s="1391">
        <v>0</v>
      </c>
      <c r="H45" s="1373"/>
      <c r="I45" s="1391">
        <v>0</v>
      </c>
      <c r="J45" s="1391"/>
      <c r="K45" s="1391">
        <v>0</v>
      </c>
      <c r="L45" s="1370"/>
      <c r="M45" s="1392" t="s">
        <v>343</v>
      </c>
      <c r="N45" s="1370"/>
      <c r="O45" s="1393">
        <v>0</v>
      </c>
      <c r="P45" s="1390"/>
      <c r="Q45" s="1393">
        <v>0</v>
      </c>
      <c r="R45" s="1390"/>
      <c r="S45" s="1393">
        <v>0</v>
      </c>
      <c r="T45" s="1390"/>
      <c r="U45" s="692">
        <v>0</v>
      </c>
      <c r="V45" s="692"/>
      <c r="W45" s="692">
        <v>0</v>
      </c>
      <c r="X45" s="1370"/>
      <c r="Y45" s="1370"/>
    </row>
    <row r="46" spans="1:25">
      <c r="A46" s="1373">
        <v>27</v>
      </c>
      <c r="B46" s="1370"/>
      <c r="C46" s="1372" t="s">
        <v>2395</v>
      </c>
      <c r="D46" s="1370"/>
      <c r="E46" s="1370" t="s">
        <v>24</v>
      </c>
      <c r="F46" s="1370"/>
      <c r="G46" s="1391">
        <v>2.6813333333333331E-2</v>
      </c>
      <c r="H46" s="1373"/>
      <c r="I46" s="1391">
        <v>0.97318666666666664</v>
      </c>
      <c r="J46" s="1391"/>
      <c r="K46" s="1391">
        <v>1</v>
      </c>
      <c r="L46" s="1370"/>
      <c r="M46" s="1392" t="s">
        <v>343</v>
      </c>
      <c r="N46" s="1370"/>
      <c r="O46" s="1393">
        <v>-120.66</v>
      </c>
      <c r="P46" s="1390"/>
      <c r="Q46" s="1393">
        <v>-4379.34</v>
      </c>
      <c r="R46" s="1390"/>
      <c r="S46" s="1393">
        <v>-4500</v>
      </c>
      <c r="T46" s="1390"/>
      <c r="U46" s="692">
        <v>0</v>
      </c>
      <c r="V46" s="692"/>
      <c r="W46" s="692">
        <v>-120.66</v>
      </c>
      <c r="X46" s="1370"/>
      <c r="Y46" s="1370"/>
    </row>
    <row r="47" spans="1:25">
      <c r="A47" s="1373">
        <v>28</v>
      </c>
      <c r="B47" s="1370"/>
      <c r="C47" s="1372">
        <v>427</v>
      </c>
      <c r="D47" s="1370"/>
      <c r="E47" s="1370" t="s">
        <v>2311</v>
      </c>
      <c r="F47" s="1370"/>
      <c r="G47" s="1391">
        <v>2.7659574468085105E-2</v>
      </c>
      <c r="H47" s="1373"/>
      <c r="I47" s="1391">
        <v>0.97234042553191491</v>
      </c>
      <c r="J47" s="1391"/>
      <c r="K47" s="1391">
        <v>1</v>
      </c>
      <c r="L47" s="1370"/>
      <c r="M47" s="1392" t="s">
        <v>343</v>
      </c>
      <c r="N47" s="1370"/>
      <c r="O47" s="1393">
        <v>0.13</v>
      </c>
      <c r="P47" s="1390"/>
      <c r="Q47" s="1393">
        <v>4.57</v>
      </c>
      <c r="R47" s="1390"/>
      <c r="S47" s="1393">
        <v>4.7</v>
      </c>
      <c r="T47" s="1390"/>
      <c r="U47" s="692">
        <v>0</v>
      </c>
      <c r="V47" s="692"/>
      <c r="W47" s="692">
        <v>0.13</v>
      </c>
      <c r="X47" s="1370"/>
      <c r="Y47" s="1370"/>
    </row>
    <row r="48" spans="1:25">
      <c r="A48" s="1373">
        <v>29</v>
      </c>
      <c r="B48" s="1370"/>
      <c r="C48" s="1372" t="s">
        <v>2394</v>
      </c>
      <c r="D48" s="1370"/>
      <c r="E48" s="1370" t="s">
        <v>2393</v>
      </c>
      <c r="F48" s="1370"/>
      <c r="G48" s="1391">
        <v>2.7155478429590013E-2</v>
      </c>
      <c r="H48" s="1373"/>
      <c r="I48" s="1391">
        <v>0.97284452157041001</v>
      </c>
      <c r="J48" s="1391"/>
      <c r="K48" s="1391">
        <v>1</v>
      </c>
      <c r="L48" s="1370"/>
      <c r="M48" s="1392" t="s">
        <v>343</v>
      </c>
      <c r="N48" s="1370"/>
      <c r="O48" s="1393">
        <v>1307.75</v>
      </c>
      <c r="P48" s="1390"/>
      <c r="Q48" s="1393">
        <v>46850.12</v>
      </c>
      <c r="R48" s="1390"/>
      <c r="S48" s="1393">
        <v>48157.87</v>
      </c>
      <c r="T48" s="1390"/>
      <c r="U48" s="692">
        <v>0</v>
      </c>
      <c r="V48" s="692"/>
      <c r="W48" s="692">
        <v>1307.75</v>
      </c>
      <c r="X48" s="1370"/>
      <c r="Y48" s="1370"/>
    </row>
    <row r="49" spans="1:25">
      <c r="A49" s="1373">
        <v>30</v>
      </c>
      <c r="B49" s="1370"/>
      <c r="C49" s="1372" t="s">
        <v>1874</v>
      </c>
      <c r="D49" s="1370"/>
      <c r="E49" s="1370" t="s">
        <v>2392</v>
      </c>
      <c r="F49" s="1370"/>
      <c r="G49" s="1391">
        <v>2.681967213114754E-2</v>
      </c>
      <c r="H49" s="1373"/>
      <c r="I49" s="1391">
        <v>0.97318032786885245</v>
      </c>
      <c r="J49" s="1391"/>
      <c r="K49" s="1391">
        <v>1</v>
      </c>
      <c r="L49" s="1370"/>
      <c r="M49" s="1392" t="s">
        <v>343</v>
      </c>
      <c r="N49" s="1392"/>
      <c r="O49" s="1393">
        <v>8.18</v>
      </c>
      <c r="P49" s="1390"/>
      <c r="Q49" s="1393">
        <v>296.82</v>
      </c>
      <c r="R49" s="1390"/>
      <c r="S49" s="1393">
        <v>305</v>
      </c>
      <c r="T49" s="1390"/>
      <c r="U49" s="692">
        <v>0</v>
      </c>
      <c r="V49" s="692"/>
      <c r="W49" s="692">
        <v>8.18</v>
      </c>
      <c r="X49" s="1392"/>
      <c r="Y49" s="1370"/>
    </row>
    <row r="50" spans="1:25">
      <c r="A50" s="1373">
        <v>31</v>
      </c>
      <c r="B50" s="1370"/>
      <c r="C50" s="1372" t="s">
        <v>1863</v>
      </c>
      <c r="D50" s="1370"/>
      <c r="E50" s="1370" t="s">
        <v>2391</v>
      </c>
      <c r="F50" s="1370"/>
      <c r="G50" s="1391">
        <v>2.2384217787936825E-2</v>
      </c>
      <c r="H50" s="1373"/>
      <c r="I50" s="1391">
        <v>0.97761578221206313</v>
      </c>
      <c r="J50" s="1391"/>
      <c r="K50" s="1391">
        <v>1</v>
      </c>
      <c r="L50" s="1370"/>
      <c r="M50" s="1392" t="s">
        <v>343</v>
      </c>
      <c r="N50" s="1370"/>
      <c r="O50" s="1393">
        <v>10.870000000000001</v>
      </c>
      <c r="P50" s="1390"/>
      <c r="Q50" s="1393">
        <v>474.74</v>
      </c>
      <c r="R50" s="1390"/>
      <c r="S50" s="1393">
        <v>485.61</v>
      </c>
      <c r="T50" s="1390"/>
      <c r="U50" s="692">
        <v>0</v>
      </c>
      <c r="V50" s="692"/>
      <c r="W50" s="692">
        <v>10.870000000000001</v>
      </c>
      <c r="X50" s="1370"/>
      <c r="Y50" s="1370"/>
    </row>
    <row r="51" spans="1:25">
      <c r="A51" s="1373">
        <v>32</v>
      </c>
      <c r="B51" s="1370"/>
      <c r="C51" s="1372" t="s">
        <v>1924</v>
      </c>
      <c r="D51" s="1370"/>
      <c r="E51" s="1370" t="s">
        <v>2390</v>
      </c>
      <c r="F51" s="1370"/>
      <c r="G51" s="1391">
        <v>0</v>
      </c>
      <c r="H51" s="1373"/>
      <c r="I51" s="1391">
        <v>0</v>
      </c>
      <c r="J51" s="1391"/>
      <c r="K51" s="1391">
        <v>0</v>
      </c>
      <c r="L51" s="1370"/>
      <c r="M51" s="1392" t="s">
        <v>343</v>
      </c>
      <c r="N51" s="1370"/>
      <c r="O51" s="1393">
        <v>0</v>
      </c>
      <c r="P51" s="1390"/>
      <c r="Q51" s="1393">
        <v>0</v>
      </c>
      <c r="R51" s="1390"/>
      <c r="S51" s="1393">
        <v>0</v>
      </c>
      <c r="T51" s="1390"/>
      <c r="U51" s="692">
        <v>0</v>
      </c>
      <c r="V51" s="692"/>
      <c r="W51" s="692">
        <v>0</v>
      </c>
      <c r="X51" s="1370"/>
      <c r="Y51" s="1370"/>
    </row>
    <row r="52" spans="1:25">
      <c r="A52" s="1373">
        <v>33</v>
      </c>
      <c r="B52" s="1370"/>
      <c r="C52" s="1372" t="s">
        <v>1935</v>
      </c>
      <c r="D52" s="1370"/>
      <c r="E52" s="1370" t="s">
        <v>1199</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34</v>
      </c>
      <c r="B53" s="1370"/>
      <c r="C53" s="1372">
        <v>635</v>
      </c>
      <c r="D53" s="1370"/>
      <c r="E53" s="1370" t="s">
        <v>2389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35</v>
      </c>
      <c r="B54" s="1370"/>
      <c r="C54" s="1372" t="s">
        <v>1853</v>
      </c>
      <c r="D54" s="1370"/>
      <c r="E54" s="1370" t="s">
        <v>1201</v>
      </c>
      <c r="F54" s="1370"/>
      <c r="G54" s="1391">
        <v>2.6813944061613297E-2</v>
      </c>
      <c r="H54" s="1373"/>
      <c r="I54" s="1391">
        <v>0.9731860559383867</v>
      </c>
      <c r="J54" s="1391"/>
      <c r="K54" s="1391">
        <v>1</v>
      </c>
      <c r="L54" s="1370"/>
      <c r="M54" s="1392" t="s">
        <v>343</v>
      </c>
      <c r="N54" s="1370"/>
      <c r="O54" s="1393">
        <v>66.150000000000006</v>
      </c>
      <c r="P54" s="1390"/>
      <c r="Q54" s="1393">
        <v>2400.85</v>
      </c>
      <c r="R54" s="1390"/>
      <c r="S54" s="1393">
        <v>2467</v>
      </c>
      <c r="T54" s="1390"/>
      <c r="U54" s="692">
        <v>0</v>
      </c>
      <c r="V54" s="692"/>
      <c r="W54" s="692">
        <v>66.150000000000006</v>
      </c>
      <c r="X54" s="1370"/>
      <c r="Y54" s="1370"/>
    </row>
    <row r="55" spans="1:25">
      <c r="A55" s="1373">
        <v>36</v>
      </c>
      <c r="B55" s="1370"/>
      <c r="C55" s="1372" t="s">
        <v>1946</v>
      </c>
      <c r="D55" s="1370"/>
      <c r="E55" s="1370" t="s">
        <v>2091</v>
      </c>
      <c r="F55" s="1370"/>
      <c r="G55" s="1391">
        <v>0</v>
      </c>
      <c r="H55" s="1373"/>
      <c r="I55" s="1391">
        <v>0</v>
      </c>
      <c r="J55" s="1391"/>
      <c r="K55" s="1391">
        <v>0</v>
      </c>
      <c r="L55" s="1370"/>
      <c r="M55" s="1392" t="s">
        <v>343</v>
      </c>
      <c r="N55" s="1370"/>
      <c r="O55" s="1393">
        <v>0</v>
      </c>
      <c r="P55" s="1390"/>
      <c r="Q55" s="1393">
        <v>0</v>
      </c>
      <c r="R55" s="1390"/>
      <c r="S55" s="1393">
        <v>0</v>
      </c>
      <c r="T55" s="1390"/>
      <c r="U55" s="692">
        <v>0</v>
      </c>
      <c r="V55" s="692"/>
      <c r="W55" s="692">
        <v>0</v>
      </c>
      <c r="X55" s="1370"/>
      <c r="Y55" s="1370"/>
    </row>
    <row r="56" spans="1:25">
      <c r="A56" s="1373">
        <v>37</v>
      </c>
      <c r="B56" s="1370"/>
      <c r="C56" s="1372" t="s">
        <v>1948</v>
      </c>
      <c r="D56" s="1370"/>
      <c r="E56" s="1370" t="s">
        <v>1202</v>
      </c>
      <c r="F56" s="1370"/>
      <c r="G56" s="1391">
        <v>2.6813467794306652E-2</v>
      </c>
      <c r="H56" s="1373"/>
      <c r="I56" s="1391">
        <v>0.9731865322056934</v>
      </c>
      <c r="J56" s="1391"/>
      <c r="K56" s="1391">
        <v>1</v>
      </c>
      <c r="L56" s="1370"/>
      <c r="M56" s="1392" t="s">
        <v>343</v>
      </c>
      <c r="N56" s="1370"/>
      <c r="O56" s="1393">
        <v>711.82999999999993</v>
      </c>
      <c r="P56" s="1390"/>
      <c r="Q56" s="1393">
        <v>25835.65</v>
      </c>
      <c r="R56" s="1390"/>
      <c r="S56" s="1393">
        <v>26547.48</v>
      </c>
      <c r="T56" s="1390"/>
      <c r="U56" s="692">
        <v>0</v>
      </c>
      <c r="V56" s="692"/>
      <c r="W56" s="692">
        <v>711.82999999999993</v>
      </c>
      <c r="X56" s="1370"/>
      <c r="Y56" s="1370"/>
    </row>
    <row r="57" spans="1:25">
      <c r="A57" s="1373">
        <v>38</v>
      </c>
      <c r="B57" s="1370"/>
      <c r="C57" s="1372" t="s">
        <v>1943</v>
      </c>
      <c r="D57" s="1370"/>
      <c r="E57" s="1370" t="s">
        <v>2388</v>
      </c>
      <c r="F57" s="1370"/>
      <c r="G57" s="1391">
        <v>0</v>
      </c>
      <c r="H57" s="1373"/>
      <c r="I57" s="1391">
        <v>0</v>
      </c>
      <c r="J57" s="1391"/>
      <c r="K57" s="1391">
        <v>0</v>
      </c>
      <c r="L57" s="1370"/>
      <c r="M57" s="1392" t="s">
        <v>343</v>
      </c>
      <c r="N57" s="1370"/>
      <c r="O57" s="1393">
        <v>0</v>
      </c>
      <c r="P57" s="1390"/>
      <c r="Q57" s="1393">
        <v>0</v>
      </c>
      <c r="R57" s="1390"/>
      <c r="S57" s="1393">
        <v>0</v>
      </c>
      <c r="T57" s="1390"/>
      <c r="U57" s="692">
        <v>0</v>
      </c>
      <c r="V57" s="692"/>
      <c r="W57" s="692">
        <v>0</v>
      </c>
      <c r="X57" s="1370"/>
      <c r="Y57" s="1370"/>
    </row>
    <row r="58" spans="1:25">
      <c r="A58" s="1373">
        <v>39</v>
      </c>
      <c r="B58" s="1370"/>
      <c r="C58" s="1372" t="s">
        <v>1870</v>
      </c>
      <c r="D58" s="1370"/>
      <c r="E58" s="1370" t="s">
        <v>2073</v>
      </c>
      <c r="F58" s="1370"/>
      <c r="G58" s="1391">
        <v>2.6932695781280543E-2</v>
      </c>
      <c r="H58" s="1373"/>
      <c r="I58" s="1391">
        <v>0.97306730421871945</v>
      </c>
      <c r="J58" s="1391"/>
      <c r="K58" s="1391">
        <v>1</v>
      </c>
      <c r="L58" s="1370"/>
      <c r="M58" s="1392" t="s">
        <v>343</v>
      </c>
      <c r="N58" s="1370"/>
      <c r="O58" s="1393">
        <v>773.12000000000012</v>
      </c>
      <c r="P58" s="1390"/>
      <c r="Q58" s="1393">
        <v>27932.51</v>
      </c>
      <c r="R58" s="1390"/>
      <c r="S58" s="1393">
        <v>28705.629999999997</v>
      </c>
      <c r="T58" s="1390"/>
      <c r="U58" s="692">
        <v>0</v>
      </c>
      <c r="V58" s="692"/>
      <c r="W58" s="692">
        <v>773.12000000000012</v>
      </c>
      <c r="X58" s="1370"/>
      <c r="Y58" s="1370"/>
    </row>
    <row r="59" spans="1:25">
      <c r="A59" s="1373">
        <v>40</v>
      </c>
      <c r="B59" s="1370"/>
      <c r="C59" s="1372"/>
      <c r="D59" s="1370"/>
      <c r="E59" s="1370"/>
      <c r="F59" s="1370"/>
      <c r="G59" s="1391"/>
      <c r="H59" s="1373"/>
      <c r="I59" s="1391"/>
      <c r="J59" s="1391"/>
      <c r="K59" s="1391"/>
      <c r="L59" s="1370"/>
      <c r="M59" s="1392"/>
      <c r="N59" s="1370"/>
      <c r="O59" s="1393">
        <v>3925.3099999999995</v>
      </c>
      <c r="P59" s="1390"/>
      <c r="Q59" s="1393">
        <v>146103.84000000003</v>
      </c>
      <c r="R59" s="1390"/>
      <c r="S59" s="1393">
        <v>150029.15</v>
      </c>
      <c r="T59" s="1390"/>
      <c r="U59" s="692">
        <v>0</v>
      </c>
      <c r="V59" s="692"/>
      <c r="W59" s="692">
        <v>3925.3099999999995</v>
      </c>
      <c r="X59" s="1370"/>
      <c r="Y59" s="1370"/>
    </row>
    <row r="60" spans="1:25" ht="13.8" thickBot="1">
      <c r="A60" s="1373">
        <v>41</v>
      </c>
      <c r="B60" s="1370"/>
      <c r="C60" s="1372"/>
      <c r="D60" s="1370"/>
      <c r="E60" s="1370"/>
      <c r="F60" s="1370"/>
      <c r="G60" s="1373"/>
      <c r="H60" s="1373"/>
      <c r="I60" s="1373"/>
      <c r="J60" s="1373"/>
      <c r="K60" s="1391"/>
      <c r="L60" s="1370"/>
      <c r="M60" s="1370"/>
      <c r="N60" s="1370"/>
      <c r="O60" s="1396"/>
      <c r="P60" s="1390"/>
      <c r="Q60" s="1396"/>
      <c r="R60" s="1390"/>
      <c r="S60" s="1397"/>
      <c r="T60" s="1390"/>
      <c r="U60" s="1398"/>
      <c r="V60" s="1390"/>
      <c r="W60" s="1398"/>
      <c r="X60" s="1370"/>
      <c r="Y60" s="1370"/>
    </row>
    <row r="61" spans="1:25" ht="13.8" thickTop="1">
      <c r="A61" s="1373">
        <v>42</v>
      </c>
      <c r="B61" s="1370" t="s">
        <v>2387</v>
      </c>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43</v>
      </c>
      <c r="B62" s="1389"/>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44</v>
      </c>
      <c r="B63" s="1370"/>
      <c r="C63" s="1372">
        <v>427</v>
      </c>
      <c r="D63" s="1370"/>
      <c r="E63" s="1370" t="s">
        <v>2311</v>
      </c>
      <c r="F63" s="1370"/>
      <c r="G63" s="1391">
        <v>0</v>
      </c>
      <c r="H63" s="1373"/>
      <c r="I63" s="1391">
        <v>0</v>
      </c>
      <c r="J63" s="1391"/>
      <c r="K63" s="1391">
        <v>0</v>
      </c>
      <c r="L63" s="1370"/>
      <c r="M63" s="1370" t="s">
        <v>2386</v>
      </c>
      <c r="N63" s="1370"/>
      <c r="O63" s="1390">
        <v>0</v>
      </c>
      <c r="P63" s="1390"/>
      <c r="Q63" s="1390">
        <v>0</v>
      </c>
      <c r="R63" s="1390"/>
      <c r="S63" s="1390">
        <v>0</v>
      </c>
      <c r="T63" s="1390"/>
      <c r="U63" s="1390">
        <v>0</v>
      </c>
      <c r="V63" s="1390"/>
      <c r="W63" s="1390">
        <v>0</v>
      </c>
      <c r="X63" s="1370"/>
      <c r="Y63" s="1370"/>
    </row>
    <row r="64" spans="1:25">
      <c r="A64" s="1373">
        <v>45</v>
      </c>
      <c r="B64" s="1370"/>
      <c r="C64" s="1372"/>
      <c r="D64" s="1370"/>
      <c r="E64" s="1370"/>
      <c r="F64" s="1370"/>
      <c r="G64" s="1391"/>
      <c r="H64" s="1373"/>
      <c r="I64" s="1391"/>
      <c r="J64" s="1391"/>
      <c r="K64" s="1391"/>
      <c r="L64" s="1370"/>
      <c r="M64" s="1392"/>
      <c r="N64" s="1370"/>
      <c r="O64" s="1393">
        <v>0</v>
      </c>
      <c r="P64" s="1393"/>
      <c r="Q64" s="1393">
        <v>0</v>
      </c>
      <c r="R64" s="1393"/>
      <c r="S64" s="1393">
        <v>0</v>
      </c>
      <c r="T64" s="1393"/>
      <c r="U64" s="692">
        <v>0</v>
      </c>
      <c r="V64" s="692"/>
      <c r="W64" s="692">
        <v>0</v>
      </c>
      <c r="X64" s="1370"/>
      <c r="Y64" s="1370"/>
    </row>
    <row r="65" spans="1:25" ht="13.8" thickBot="1">
      <c r="A65" s="1373">
        <v>46</v>
      </c>
      <c r="B65" s="1370" t="s">
        <v>2385</v>
      </c>
      <c r="C65" s="1372"/>
      <c r="D65" s="1370"/>
      <c r="E65" s="1370"/>
      <c r="F65" s="1370"/>
      <c r="G65" s="1373"/>
      <c r="H65" s="1373"/>
      <c r="I65" s="1373"/>
      <c r="J65" s="1373"/>
      <c r="K65" s="1391"/>
      <c r="L65" s="1370"/>
      <c r="M65" s="1370"/>
      <c r="N65" s="1370"/>
      <c r="O65" s="1396"/>
      <c r="P65" s="1390"/>
      <c r="Q65" s="1396"/>
      <c r="R65" s="1390"/>
      <c r="S65" s="1397"/>
      <c r="T65" s="1390"/>
      <c r="U65" s="1398"/>
      <c r="V65" s="1390"/>
      <c r="W65" s="1398"/>
      <c r="X65" s="1370"/>
      <c r="Y65" s="1370"/>
    </row>
    <row r="66" spans="1:25" ht="13.8" thickTop="1">
      <c r="A66" s="1373"/>
      <c r="B66" s="1370"/>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t="s">
        <v>879</v>
      </c>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38.xml><?xml version="1.0" encoding="utf-8"?>
<worksheet xmlns="http://schemas.openxmlformats.org/spreadsheetml/2006/main" xmlns:r="http://schemas.openxmlformats.org/officeDocument/2006/relationships">
  <sheetPr codeName="Sheet33">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2439</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2438</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6.1325581163361297E-3</v>
      </c>
      <c r="H22" s="1373"/>
      <c r="I22" s="1391">
        <v>0.99386744188366383</v>
      </c>
      <c r="J22" s="1391"/>
      <c r="K22" s="1391">
        <v>1</v>
      </c>
      <c r="L22" s="1370"/>
      <c r="M22" s="1392" t="s">
        <v>343</v>
      </c>
      <c r="N22" s="1370"/>
      <c r="O22" s="1393">
        <v>1954.95</v>
      </c>
      <c r="P22" s="1393"/>
      <c r="Q22" s="1390">
        <v>316827.18999999994</v>
      </c>
      <c r="R22" s="1393"/>
      <c r="S22" s="1393">
        <v>318782.13999999996</v>
      </c>
      <c r="T22" s="1393"/>
      <c r="U22" s="1390">
        <v>0</v>
      </c>
      <c r="V22" s="1390"/>
      <c r="W22" s="1390">
        <v>1954.95</v>
      </c>
      <c r="X22" s="1370"/>
      <c r="Y22" s="1370"/>
    </row>
    <row r="23" spans="1:25">
      <c r="A23" s="1373">
        <v>3</v>
      </c>
      <c r="B23" s="1370"/>
      <c r="C23" s="1372">
        <v>408</v>
      </c>
      <c r="D23" s="1370"/>
      <c r="E23" s="1370" t="s">
        <v>24</v>
      </c>
      <c r="F23" s="1370"/>
      <c r="G23" s="1391">
        <v>6.3058564973117511E-3</v>
      </c>
      <c r="H23" s="1373"/>
      <c r="I23" s="1391">
        <v>0.99369414350268825</v>
      </c>
      <c r="J23" s="1391"/>
      <c r="K23" s="1391">
        <v>1</v>
      </c>
      <c r="L23" s="1370"/>
      <c r="M23" s="1392" t="s">
        <v>343</v>
      </c>
      <c r="N23" s="1370"/>
      <c r="O23" s="1393">
        <v>204.98000000000002</v>
      </c>
      <c r="P23" s="1390"/>
      <c r="Q23" s="1390">
        <v>32301.31</v>
      </c>
      <c r="R23" s="1390"/>
      <c r="S23" s="1393">
        <v>32506.29</v>
      </c>
      <c r="T23" s="1390"/>
      <c r="U23" s="1390">
        <v>0</v>
      </c>
      <c r="V23" s="1390"/>
      <c r="W23" s="1390">
        <v>204.98000000000002</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6.3089909355011665E-3</v>
      </c>
      <c r="H26" s="1373"/>
      <c r="I26" s="1391">
        <v>0.99369100906449892</v>
      </c>
      <c r="J26" s="1391"/>
      <c r="K26" s="1391">
        <v>1</v>
      </c>
      <c r="L26" s="1370"/>
      <c r="M26" s="1392" t="s">
        <v>343</v>
      </c>
      <c r="N26" s="1370"/>
      <c r="O26" s="1393">
        <v>-5.0600000000000005</v>
      </c>
      <c r="P26" s="1390"/>
      <c r="Q26" s="1390">
        <v>-796.97</v>
      </c>
      <c r="R26" s="1390"/>
      <c r="S26" s="1393">
        <v>-802.03</v>
      </c>
      <c r="T26" s="1390"/>
      <c r="U26" s="1390">
        <v>0</v>
      </c>
      <c r="V26" s="1390"/>
      <c r="W26" s="1390">
        <v>-5.0600000000000005</v>
      </c>
      <c r="X26" s="1370"/>
      <c r="Y26" s="1370"/>
    </row>
    <row r="27" spans="1:25">
      <c r="A27" s="1373">
        <v>7</v>
      </c>
      <c r="B27" s="1370"/>
      <c r="C27" s="1372">
        <v>427</v>
      </c>
      <c r="D27" s="1370"/>
      <c r="E27" s="1370" t="s">
        <v>2311</v>
      </c>
      <c r="F27" s="1370"/>
      <c r="G27" s="1391">
        <v>6.3071076251313982E-3</v>
      </c>
      <c r="H27" s="1373"/>
      <c r="I27" s="1391">
        <v>0.99369289237486857</v>
      </c>
      <c r="J27" s="1391"/>
      <c r="K27" s="1391">
        <v>1</v>
      </c>
      <c r="L27" s="1370"/>
      <c r="M27" s="1392" t="s">
        <v>343</v>
      </c>
      <c r="N27" s="1370"/>
      <c r="O27" s="1393">
        <v>-0.78</v>
      </c>
      <c r="P27" s="1390"/>
      <c r="Q27" s="1390">
        <v>-122.89</v>
      </c>
      <c r="R27" s="1390"/>
      <c r="S27" s="1393">
        <v>-123.67</v>
      </c>
      <c r="T27" s="1390"/>
      <c r="U27" s="1390">
        <v>0</v>
      </c>
      <c r="V27" s="1390"/>
      <c r="W27" s="1390">
        <v>-0.78</v>
      </c>
      <c r="X27" s="1370"/>
      <c r="Y27" s="1370"/>
    </row>
    <row r="28" spans="1:25">
      <c r="A28" s="1373">
        <v>8</v>
      </c>
      <c r="B28" s="1370"/>
      <c r="C28" s="1372" t="s">
        <v>2394</v>
      </c>
      <c r="D28" s="1370"/>
      <c r="E28" s="1370" t="s">
        <v>2393</v>
      </c>
      <c r="F28" s="1370"/>
      <c r="G28" s="1391">
        <v>6.3058807093136103E-3</v>
      </c>
      <c r="H28" s="1373"/>
      <c r="I28" s="1391">
        <v>0.9936941192906863</v>
      </c>
      <c r="J28" s="1391"/>
      <c r="K28" s="1391">
        <v>1</v>
      </c>
      <c r="L28" s="1370"/>
      <c r="M28" s="1392" t="s">
        <v>343</v>
      </c>
      <c r="N28" s="1392"/>
      <c r="O28" s="1393">
        <v>2249.58</v>
      </c>
      <c r="P28" s="1393"/>
      <c r="Q28" s="1390">
        <v>354493.61</v>
      </c>
      <c r="R28" s="1393"/>
      <c r="S28" s="1393">
        <v>356743.19</v>
      </c>
      <c r="T28" s="1393"/>
      <c r="U28" s="1390">
        <v>0</v>
      </c>
      <c r="V28" s="1390"/>
      <c r="W28" s="1390">
        <v>2249.58</v>
      </c>
      <c r="X28" s="1392"/>
      <c r="Y28" s="1370"/>
    </row>
    <row r="29" spans="1:25">
      <c r="A29" s="1373">
        <v>9</v>
      </c>
      <c r="B29" s="1370"/>
      <c r="C29" s="1372" t="s">
        <v>1874</v>
      </c>
      <c r="D29" s="1370"/>
      <c r="E29" s="1370" t="s">
        <v>2392</v>
      </c>
      <c r="F29" s="1370"/>
      <c r="G29" s="1391">
        <v>6.305907832712389E-3</v>
      </c>
      <c r="H29" s="1373"/>
      <c r="I29" s="1391">
        <v>0.99369409216728755</v>
      </c>
      <c r="J29" s="1391"/>
      <c r="K29" s="1391">
        <v>1</v>
      </c>
      <c r="L29" s="1370"/>
      <c r="M29" s="1392" t="s">
        <v>343</v>
      </c>
      <c r="N29" s="1370"/>
      <c r="O29" s="1393">
        <v>2763.7</v>
      </c>
      <c r="P29" s="1390"/>
      <c r="Q29" s="1390">
        <v>435507.85000000003</v>
      </c>
      <c r="R29" s="1390"/>
      <c r="S29" s="1393">
        <v>438271.55000000005</v>
      </c>
      <c r="T29" s="1390"/>
      <c r="U29" s="1390">
        <v>0</v>
      </c>
      <c r="V29" s="1390"/>
      <c r="W29" s="1390">
        <v>2763.7</v>
      </c>
      <c r="X29" s="1370"/>
      <c r="Y29" s="1370"/>
    </row>
    <row r="30" spans="1:25">
      <c r="A30" s="1373">
        <v>10</v>
      </c>
      <c r="B30" s="1370"/>
      <c r="C30" s="1372" t="s">
        <v>1863</v>
      </c>
      <c r="D30" s="1370"/>
      <c r="E30" s="1370" t="s">
        <v>2391</v>
      </c>
      <c r="F30" s="1370"/>
      <c r="G30" s="1391">
        <v>6.3060294747141199E-3</v>
      </c>
      <c r="H30" s="1373"/>
      <c r="I30" s="1391">
        <v>0.99369397052528596</v>
      </c>
      <c r="J30" s="1391"/>
      <c r="K30" s="1391">
        <v>1</v>
      </c>
      <c r="L30" s="1370"/>
      <c r="M30" s="1392" t="s">
        <v>343</v>
      </c>
      <c r="N30" s="1370"/>
      <c r="O30" s="1393">
        <v>412.49</v>
      </c>
      <c r="P30" s="1390"/>
      <c r="Q30" s="1390">
        <v>64999.51</v>
      </c>
      <c r="R30" s="1390"/>
      <c r="S30" s="1393">
        <v>65412</v>
      </c>
      <c r="T30" s="1390"/>
      <c r="U30" s="1390">
        <v>0</v>
      </c>
      <c r="V30" s="1390"/>
      <c r="W30" s="1390">
        <v>412.49</v>
      </c>
      <c r="X30" s="1370"/>
      <c r="Y30" s="1370"/>
    </row>
    <row r="31" spans="1:25">
      <c r="A31" s="1373">
        <v>11</v>
      </c>
      <c r="B31" s="1370"/>
      <c r="C31" s="1372" t="s">
        <v>1928</v>
      </c>
      <c r="D31" s="1370"/>
      <c r="E31" s="1370" t="s">
        <v>2403</v>
      </c>
      <c r="F31" s="1370"/>
      <c r="G31" s="1391">
        <v>6.3060286004363022E-3</v>
      </c>
      <c r="H31" s="1373"/>
      <c r="I31" s="1391">
        <v>0.99369397139956372</v>
      </c>
      <c r="J31" s="1391"/>
      <c r="K31" s="1391">
        <v>1</v>
      </c>
      <c r="L31" s="1370"/>
      <c r="M31" s="1392" t="s">
        <v>343</v>
      </c>
      <c r="N31" s="1370"/>
      <c r="O31" s="1393">
        <v>340</v>
      </c>
      <c r="P31" s="1390"/>
      <c r="Q31" s="1390">
        <v>53576.66</v>
      </c>
      <c r="R31" s="1390"/>
      <c r="S31" s="1393">
        <v>53916.66</v>
      </c>
      <c r="T31" s="1390"/>
      <c r="U31" s="1390">
        <v>0</v>
      </c>
      <c r="V31" s="1390"/>
      <c r="W31" s="1390">
        <v>340</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6.3058931754153974E-3</v>
      </c>
      <c r="H33" s="1373"/>
      <c r="I33" s="1391">
        <v>0.99369410682458459</v>
      </c>
      <c r="J33" s="1391"/>
      <c r="K33" s="1391">
        <v>1</v>
      </c>
      <c r="L33" s="1370"/>
      <c r="M33" s="1392" t="s">
        <v>343</v>
      </c>
      <c r="N33" s="1370"/>
      <c r="O33" s="1393">
        <v>685.49</v>
      </c>
      <c r="P33" s="1390"/>
      <c r="Q33" s="1390">
        <v>108020.76</v>
      </c>
      <c r="R33" s="1390"/>
      <c r="S33" s="1393">
        <v>108706.25</v>
      </c>
      <c r="T33" s="1390"/>
      <c r="U33" s="1390">
        <v>0</v>
      </c>
      <c r="V33" s="1390"/>
      <c r="W33" s="1390">
        <v>685.49</v>
      </c>
      <c r="X33" s="1370"/>
      <c r="Y33" s="1370"/>
    </row>
    <row r="34" spans="1:25">
      <c r="A34" s="1373">
        <v>14</v>
      </c>
      <c r="B34" s="1370"/>
      <c r="C34" s="1372" t="s">
        <v>2402</v>
      </c>
      <c r="D34" s="1370"/>
      <c r="E34" s="1370" t="s">
        <v>2401</v>
      </c>
      <c r="F34" s="1370"/>
      <c r="G34" s="1391">
        <v>6.3070996147495881E-3</v>
      </c>
      <c r="H34" s="1373"/>
      <c r="I34" s="1391">
        <v>0.99369290038525038</v>
      </c>
      <c r="J34" s="1391"/>
      <c r="K34" s="1391">
        <v>1</v>
      </c>
      <c r="L34" s="1370"/>
      <c r="M34" s="1392" t="s">
        <v>343</v>
      </c>
      <c r="N34" s="1370"/>
      <c r="O34" s="1393">
        <v>11.46</v>
      </c>
      <c r="P34" s="1390"/>
      <c r="Q34" s="1390">
        <v>1805.54</v>
      </c>
      <c r="R34" s="1390"/>
      <c r="S34" s="1393">
        <v>1817</v>
      </c>
      <c r="T34" s="1390"/>
      <c r="U34" s="1390">
        <v>0</v>
      </c>
      <c r="V34" s="1390"/>
      <c r="W34" s="1390">
        <v>11.46</v>
      </c>
      <c r="X34" s="1370"/>
      <c r="Y34" s="1370"/>
    </row>
    <row r="35" spans="1:25">
      <c r="A35" s="1373">
        <v>15</v>
      </c>
      <c r="B35" s="1370"/>
      <c r="C35" s="1372" t="s">
        <v>1948</v>
      </c>
      <c r="D35" s="1370"/>
      <c r="E35" s="1370" t="s">
        <v>2089</v>
      </c>
      <c r="F35" s="1370"/>
      <c r="G35" s="1391">
        <v>6.3010945435780438E-3</v>
      </c>
      <c r="H35" s="1373"/>
      <c r="I35" s="1391">
        <v>0.99369890545642192</v>
      </c>
      <c r="J35" s="1391"/>
      <c r="K35" s="1391">
        <v>1</v>
      </c>
      <c r="L35" s="1370"/>
      <c r="M35" s="1392" t="s">
        <v>343</v>
      </c>
      <c r="N35" s="1370"/>
      <c r="O35" s="1393">
        <v>4.6399999999999997</v>
      </c>
      <c r="P35" s="1390"/>
      <c r="Q35" s="1390">
        <v>731.74</v>
      </c>
      <c r="R35" s="1390"/>
      <c r="S35" s="1393">
        <v>736.38</v>
      </c>
      <c r="T35" s="1390"/>
      <c r="U35" s="1390">
        <v>0</v>
      </c>
      <c r="V35" s="1390"/>
      <c r="W35" s="1390">
        <v>4.6399999999999997</v>
      </c>
      <c r="X35" s="1370"/>
      <c r="Y35" s="1370"/>
    </row>
    <row r="36" spans="1:25">
      <c r="A36" s="1373">
        <v>16</v>
      </c>
      <c r="B36" s="1370"/>
      <c r="C36" s="1372" t="s">
        <v>2400</v>
      </c>
      <c r="D36" s="1370"/>
      <c r="E36" s="1370" t="s">
        <v>2085</v>
      </c>
      <c r="F36" s="1370"/>
      <c r="G36" s="1391">
        <v>6.305867300996559E-3</v>
      </c>
      <c r="H36" s="1373"/>
      <c r="I36" s="1391">
        <v>0.99369413269900353</v>
      </c>
      <c r="J36" s="1391"/>
      <c r="K36" s="1391">
        <v>1</v>
      </c>
      <c r="L36" s="1370"/>
      <c r="M36" s="1392" t="s">
        <v>343</v>
      </c>
      <c r="N36" s="1370"/>
      <c r="O36" s="1393">
        <v>1166.33</v>
      </c>
      <c r="P36" s="1390"/>
      <c r="Q36" s="1390">
        <v>183793.16</v>
      </c>
      <c r="R36" s="1390"/>
      <c r="S36" s="1393">
        <v>184959.49</v>
      </c>
      <c r="T36" s="1390"/>
      <c r="U36" s="1390">
        <v>0</v>
      </c>
      <c r="V36" s="1390"/>
      <c r="W36" s="1390">
        <v>1166.33</v>
      </c>
      <c r="X36" s="1370"/>
      <c r="Y36" s="1370"/>
    </row>
    <row r="37" spans="1:25">
      <c r="A37" s="1373">
        <v>17</v>
      </c>
      <c r="B37" s="1370"/>
      <c r="C37" s="1372" t="s">
        <v>1887</v>
      </c>
      <c r="D37" s="1370"/>
      <c r="E37" s="1370" t="s">
        <v>2399</v>
      </c>
      <c r="F37" s="1370"/>
      <c r="G37" s="1391">
        <v>6.3058892832073971E-3</v>
      </c>
      <c r="H37" s="1373"/>
      <c r="I37" s="1391">
        <v>0.9936941107167927</v>
      </c>
      <c r="J37" s="1391"/>
      <c r="K37" s="1391">
        <v>1</v>
      </c>
      <c r="L37" s="1370"/>
      <c r="M37" s="1392" t="s">
        <v>343</v>
      </c>
      <c r="N37" s="1370"/>
      <c r="O37" s="1393">
        <v>170.42</v>
      </c>
      <c r="P37" s="1390"/>
      <c r="Q37" s="1390">
        <v>26855.11</v>
      </c>
      <c r="R37" s="1390"/>
      <c r="S37" s="1393">
        <v>27025.53</v>
      </c>
      <c r="T37" s="1390"/>
      <c r="U37" s="1390">
        <v>0</v>
      </c>
      <c r="V37" s="1390"/>
      <c r="W37" s="1390">
        <v>170.42</v>
      </c>
      <c r="X37" s="1370"/>
      <c r="Y37" s="1370"/>
    </row>
    <row r="38" spans="1:25">
      <c r="A38" s="1373">
        <v>18</v>
      </c>
      <c r="B38" s="1370"/>
      <c r="C38" s="1372" t="s">
        <v>1856</v>
      </c>
      <c r="D38" s="1370"/>
      <c r="E38" s="1370" t="s">
        <v>1204</v>
      </c>
      <c r="F38" s="1370"/>
      <c r="G38" s="1391">
        <v>6.3041313551733267E-3</v>
      </c>
      <c r="H38" s="1373"/>
      <c r="I38" s="1391">
        <v>0.99369586864482673</v>
      </c>
      <c r="J38" s="1391"/>
      <c r="K38" s="1391">
        <v>1</v>
      </c>
      <c r="L38" s="1370"/>
      <c r="M38" s="1392" t="s">
        <v>343</v>
      </c>
      <c r="N38" s="1370"/>
      <c r="O38" s="1393">
        <v>8.7999999999999989</v>
      </c>
      <c r="P38" s="1390"/>
      <c r="Q38" s="1390">
        <v>1387.1100000000001</v>
      </c>
      <c r="R38" s="1390"/>
      <c r="S38" s="1393">
        <v>1395.91</v>
      </c>
      <c r="T38" s="1390"/>
      <c r="U38" s="1390">
        <v>0</v>
      </c>
      <c r="V38" s="1390"/>
      <c r="W38" s="1390">
        <v>8.7999999999999989</v>
      </c>
      <c r="X38" s="1370"/>
      <c r="Y38" s="1370"/>
    </row>
    <row r="39" spans="1:25">
      <c r="A39" s="1373">
        <v>19</v>
      </c>
      <c r="B39" s="1370"/>
      <c r="C39" s="1372" t="s">
        <v>1870</v>
      </c>
      <c r="D39" s="1370"/>
      <c r="E39" s="1370" t="s">
        <v>2073</v>
      </c>
      <c r="F39" s="1370"/>
      <c r="G39" s="1391">
        <v>6.3058883950944554E-3</v>
      </c>
      <c r="H39" s="1373"/>
      <c r="I39" s="1391">
        <v>0.99369411160490551</v>
      </c>
      <c r="J39" s="1391"/>
      <c r="K39" s="1391">
        <v>1</v>
      </c>
      <c r="L39" s="1370"/>
      <c r="M39" s="1392" t="s">
        <v>343</v>
      </c>
      <c r="N39" s="1370"/>
      <c r="O39" s="1393">
        <v>700.35</v>
      </c>
      <c r="P39" s="1390"/>
      <c r="Q39" s="1390">
        <v>110362.50999999997</v>
      </c>
      <c r="R39" s="1390"/>
      <c r="S39" s="1393">
        <v>111062.85999999997</v>
      </c>
      <c r="T39" s="1390"/>
      <c r="U39" s="1390">
        <v>0</v>
      </c>
      <c r="V39" s="1390"/>
      <c r="W39" s="1390">
        <v>700.35</v>
      </c>
      <c r="X39" s="1370"/>
      <c r="Y39" s="1370"/>
    </row>
    <row r="40" spans="1:25" ht="13.8" thickBot="1">
      <c r="A40" s="1373">
        <v>20</v>
      </c>
      <c r="B40" s="1370"/>
      <c r="C40" s="1372"/>
      <c r="D40" s="1370"/>
      <c r="E40" s="1370"/>
      <c r="F40" s="1370"/>
      <c r="G40" s="1391"/>
      <c r="H40" s="1373"/>
      <c r="I40" s="1373"/>
      <c r="J40" s="1373"/>
      <c r="K40" s="1373"/>
      <c r="L40" s="1370"/>
      <c r="M40" s="1370"/>
      <c r="N40" s="1370"/>
      <c r="O40" s="1394">
        <v>10667.349999999999</v>
      </c>
      <c r="P40" s="1390"/>
      <c r="Q40" s="1394">
        <v>1689742.2000000002</v>
      </c>
      <c r="R40" s="1390"/>
      <c r="S40" s="1394">
        <v>1700409.5499999996</v>
      </c>
      <c r="T40" s="1390"/>
      <c r="U40" s="1395">
        <v>0</v>
      </c>
      <c r="V40" s="1390"/>
      <c r="W40" s="1395">
        <v>10667.349999999999</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2.1988849624457633E-2</v>
      </c>
      <c r="H44" s="1373"/>
      <c r="I44" s="1391">
        <v>0.97801115037554243</v>
      </c>
      <c r="J44" s="1391"/>
      <c r="K44" s="1391">
        <v>1</v>
      </c>
      <c r="L44" s="1370"/>
      <c r="M44" s="1392" t="s">
        <v>343</v>
      </c>
      <c r="N44" s="1370"/>
      <c r="O44" s="1393">
        <v>540.73</v>
      </c>
      <c r="P44" s="1393"/>
      <c r="Q44" s="1393">
        <v>24050.37</v>
      </c>
      <c r="R44" s="1393"/>
      <c r="S44" s="1393">
        <v>24591.1</v>
      </c>
      <c r="T44" s="1393"/>
      <c r="U44" s="692">
        <v>0</v>
      </c>
      <c r="V44" s="692"/>
      <c r="W44" s="692">
        <v>540.73</v>
      </c>
      <c r="X44" s="1370"/>
      <c r="Y44" s="1370"/>
    </row>
    <row r="45" spans="1:25">
      <c r="A45" s="1373">
        <v>25</v>
      </c>
      <c r="B45" s="1370"/>
      <c r="C45" s="1372">
        <v>408</v>
      </c>
      <c r="D45" s="1370"/>
      <c r="E45" s="1370" t="s">
        <v>24</v>
      </c>
      <c r="F45" s="1370"/>
      <c r="G45" s="1391">
        <v>2.6777473594246048E-2</v>
      </c>
      <c r="H45" s="1373"/>
      <c r="I45" s="1391">
        <v>0.97322252640575402</v>
      </c>
      <c r="J45" s="1391"/>
      <c r="K45" s="1391">
        <v>1</v>
      </c>
      <c r="L45" s="1370"/>
      <c r="M45" s="1392" t="s">
        <v>343</v>
      </c>
      <c r="N45" s="1370"/>
      <c r="O45" s="1393">
        <v>548.91999999999996</v>
      </c>
      <c r="P45" s="1390"/>
      <c r="Q45" s="1393">
        <v>19950.400000000005</v>
      </c>
      <c r="R45" s="1390"/>
      <c r="S45" s="1393">
        <v>20499.320000000003</v>
      </c>
      <c r="T45" s="1390"/>
      <c r="U45" s="692">
        <v>0</v>
      </c>
      <c r="V45" s="692"/>
      <c r="W45" s="692">
        <v>548.91999999999996</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2.7450980392156866E-2</v>
      </c>
      <c r="H48" s="1373"/>
      <c r="I48" s="1391">
        <v>0.97254901960784323</v>
      </c>
      <c r="J48" s="1391"/>
      <c r="K48" s="1391">
        <v>1</v>
      </c>
      <c r="L48" s="1370"/>
      <c r="M48" s="1392" t="s">
        <v>343</v>
      </c>
      <c r="N48" s="1370"/>
      <c r="O48" s="1393">
        <v>0.14000000000000001</v>
      </c>
      <c r="P48" s="1390"/>
      <c r="Q48" s="1393">
        <v>4.96</v>
      </c>
      <c r="R48" s="1390"/>
      <c r="S48" s="1393">
        <v>5.0999999999999996</v>
      </c>
      <c r="T48" s="1390"/>
      <c r="U48" s="692">
        <v>0</v>
      </c>
      <c r="V48" s="692"/>
      <c r="W48" s="692">
        <v>0.14000000000000001</v>
      </c>
      <c r="X48" s="1370"/>
      <c r="Y48" s="1370"/>
    </row>
    <row r="49" spans="1:25">
      <c r="A49" s="1373">
        <v>29</v>
      </c>
      <c r="B49" s="1370"/>
      <c r="C49" s="1372" t="s">
        <v>2394</v>
      </c>
      <c r="D49" s="1370"/>
      <c r="E49" s="1370" t="s">
        <v>2393</v>
      </c>
      <c r="F49" s="1370"/>
      <c r="G49" s="1391">
        <v>2.7082411829588527E-2</v>
      </c>
      <c r="H49" s="1373"/>
      <c r="I49" s="1391">
        <v>0.97291758817041141</v>
      </c>
      <c r="J49" s="1391"/>
      <c r="K49" s="1391">
        <v>1</v>
      </c>
      <c r="L49" s="1370"/>
      <c r="M49" s="1392" t="s">
        <v>343</v>
      </c>
      <c r="N49" s="1392"/>
      <c r="O49" s="1393">
        <v>1402.73</v>
      </c>
      <c r="P49" s="1390"/>
      <c r="Q49" s="1393">
        <v>50392.14</v>
      </c>
      <c r="R49" s="1390"/>
      <c r="S49" s="1393">
        <v>51794.87</v>
      </c>
      <c r="T49" s="1390"/>
      <c r="U49" s="692">
        <v>0</v>
      </c>
      <c r="V49" s="692"/>
      <c r="W49" s="692">
        <v>1402.73</v>
      </c>
      <c r="X49" s="1392"/>
      <c r="Y49" s="1370"/>
    </row>
    <row r="50" spans="1:25">
      <c r="A50" s="1373">
        <v>30</v>
      </c>
      <c r="B50" s="1370"/>
      <c r="C50" s="1372" t="s">
        <v>1874</v>
      </c>
      <c r="D50" s="1370"/>
      <c r="E50" s="1370" t="s">
        <v>2392</v>
      </c>
      <c r="F50" s="1370"/>
      <c r="G50" s="1391">
        <v>2.6735849056603773E-2</v>
      </c>
      <c r="H50" s="1373"/>
      <c r="I50" s="1391">
        <v>0.97326415094339636</v>
      </c>
      <c r="J50" s="1391"/>
      <c r="K50" s="1391">
        <v>1</v>
      </c>
      <c r="L50" s="1370"/>
      <c r="M50" s="1392" t="s">
        <v>343</v>
      </c>
      <c r="N50" s="1370"/>
      <c r="O50" s="1393">
        <v>14.17</v>
      </c>
      <c r="P50" s="1390"/>
      <c r="Q50" s="1393">
        <v>515.83000000000004</v>
      </c>
      <c r="R50" s="1390"/>
      <c r="S50" s="1393">
        <v>530</v>
      </c>
      <c r="T50" s="1390"/>
      <c r="U50" s="692">
        <v>0</v>
      </c>
      <c r="V50" s="692"/>
      <c r="W50" s="692">
        <v>14.17</v>
      </c>
      <c r="X50" s="1370"/>
      <c r="Y50" s="1370"/>
    </row>
    <row r="51" spans="1:25">
      <c r="A51" s="1373">
        <v>31</v>
      </c>
      <c r="B51" s="1370"/>
      <c r="C51" s="1372" t="s">
        <v>1863</v>
      </c>
      <c r="D51" s="1370"/>
      <c r="E51" s="1370" t="s">
        <v>2391</v>
      </c>
      <c r="F51" s="1370"/>
      <c r="G51" s="1391">
        <v>2.194287248081956E-2</v>
      </c>
      <c r="H51" s="1373"/>
      <c r="I51" s="1391">
        <v>0.97805712751918039</v>
      </c>
      <c r="J51" s="1391"/>
      <c r="K51" s="1391">
        <v>1</v>
      </c>
      <c r="L51" s="1370"/>
      <c r="M51" s="1392" t="s">
        <v>343</v>
      </c>
      <c r="N51" s="1370"/>
      <c r="O51" s="1393">
        <v>9.81</v>
      </c>
      <c r="P51" s="1390"/>
      <c r="Q51" s="1393">
        <v>437.26</v>
      </c>
      <c r="R51" s="1390"/>
      <c r="S51" s="1393">
        <v>447.07</v>
      </c>
      <c r="T51" s="1390"/>
      <c r="U51" s="692">
        <v>0</v>
      </c>
      <c r="V51" s="692"/>
      <c r="W51" s="692">
        <v>9.81</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2.6747720364741642E-2</v>
      </c>
      <c r="H55" s="1373"/>
      <c r="I55" s="1391">
        <v>0.9732522796352584</v>
      </c>
      <c r="J55" s="1391"/>
      <c r="K55" s="1391">
        <v>1</v>
      </c>
      <c r="L55" s="1370"/>
      <c r="M55" s="1392" t="s">
        <v>343</v>
      </c>
      <c r="N55" s="1370"/>
      <c r="O55" s="1393">
        <v>6.16</v>
      </c>
      <c r="P55" s="1390"/>
      <c r="Q55" s="1393">
        <v>224.14000000000001</v>
      </c>
      <c r="R55" s="1390"/>
      <c r="S55" s="1393">
        <v>230.3</v>
      </c>
      <c r="T55" s="1390"/>
      <c r="U55" s="692">
        <v>0</v>
      </c>
      <c r="V55" s="692"/>
      <c r="W55" s="692">
        <v>6.16</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2.674046504436324E-2</v>
      </c>
      <c r="H57" s="1373"/>
      <c r="I57" s="1391">
        <v>0.97325953495563677</v>
      </c>
      <c r="J57" s="1391"/>
      <c r="K57" s="1391">
        <v>1</v>
      </c>
      <c r="L57" s="1370"/>
      <c r="M57" s="1392" t="s">
        <v>343</v>
      </c>
      <c r="N57" s="1370"/>
      <c r="O57" s="1393">
        <v>774.79</v>
      </c>
      <c r="P57" s="1390"/>
      <c r="Q57" s="1393">
        <v>28199.649999999998</v>
      </c>
      <c r="R57" s="1390"/>
      <c r="S57" s="1393">
        <v>28974.44</v>
      </c>
      <c r="T57" s="1390"/>
      <c r="U57" s="692">
        <v>0</v>
      </c>
      <c r="V57" s="692"/>
      <c r="W57" s="692">
        <v>774.79</v>
      </c>
      <c r="X57" s="1370"/>
      <c r="Y57" s="1370"/>
    </row>
    <row r="58" spans="1:25">
      <c r="A58" s="1373">
        <v>38</v>
      </c>
      <c r="B58" s="1370"/>
      <c r="C58" s="1372" t="s">
        <v>1943</v>
      </c>
      <c r="D58" s="1370"/>
      <c r="E58" s="1370" t="s">
        <v>2388</v>
      </c>
      <c r="F58" s="1370"/>
      <c r="G58" s="1391">
        <v>2.6738683127572015E-2</v>
      </c>
      <c r="H58" s="1373"/>
      <c r="I58" s="1391">
        <v>0.97326131687242801</v>
      </c>
      <c r="J58" s="1391"/>
      <c r="K58" s="1391">
        <v>1</v>
      </c>
      <c r="L58" s="1370"/>
      <c r="M58" s="1392" t="s">
        <v>343</v>
      </c>
      <c r="N58" s="1370"/>
      <c r="O58" s="1393">
        <v>25.99</v>
      </c>
      <c r="P58" s="1390"/>
      <c r="Q58" s="1393">
        <v>946.01</v>
      </c>
      <c r="R58" s="1390"/>
      <c r="S58" s="1393">
        <v>972</v>
      </c>
      <c r="T58" s="1390"/>
      <c r="U58" s="692">
        <v>0</v>
      </c>
      <c r="V58" s="692"/>
      <c r="W58" s="692">
        <v>25.99</v>
      </c>
      <c r="X58" s="1370"/>
      <c r="Y58" s="1370"/>
    </row>
    <row r="59" spans="1:25">
      <c r="A59" s="1373">
        <v>39</v>
      </c>
      <c r="B59" s="1370"/>
      <c r="C59" s="1372" t="s">
        <v>1870</v>
      </c>
      <c r="D59" s="1370"/>
      <c r="E59" s="1370" t="s">
        <v>2073</v>
      </c>
      <c r="F59" s="1370"/>
      <c r="G59" s="1391">
        <v>2.686435626265429E-2</v>
      </c>
      <c r="H59" s="1373"/>
      <c r="I59" s="1391">
        <v>0.97313564373734573</v>
      </c>
      <c r="J59" s="1391"/>
      <c r="K59" s="1391">
        <v>1</v>
      </c>
      <c r="L59" s="1370"/>
      <c r="M59" s="1392" t="s">
        <v>343</v>
      </c>
      <c r="N59" s="1370"/>
      <c r="O59" s="1393">
        <v>209.10999999999999</v>
      </c>
      <c r="P59" s="1390"/>
      <c r="Q59" s="1393">
        <v>7574.81</v>
      </c>
      <c r="R59" s="1390"/>
      <c r="S59" s="1393">
        <v>7783.92</v>
      </c>
      <c r="T59" s="1390"/>
      <c r="U59" s="692">
        <v>0</v>
      </c>
      <c r="V59" s="692"/>
      <c r="W59" s="692">
        <v>209.10999999999999</v>
      </c>
      <c r="X59" s="1370"/>
      <c r="Y59" s="1370"/>
    </row>
    <row r="60" spans="1:25" ht="13.8" thickBot="1">
      <c r="A60" s="1373">
        <v>40</v>
      </c>
      <c r="B60" s="1370"/>
      <c r="C60" s="1372"/>
      <c r="D60" s="1370"/>
      <c r="E60" s="1370"/>
      <c r="F60" s="1370"/>
      <c r="G60" s="1373"/>
      <c r="H60" s="1373"/>
      <c r="I60" s="1373"/>
      <c r="J60" s="1373"/>
      <c r="K60" s="1391"/>
      <c r="L60" s="1370"/>
      <c r="M60" s="1370"/>
      <c r="N60" s="1370"/>
      <c r="O60" s="1396">
        <v>3532.55</v>
      </c>
      <c r="P60" s="1390"/>
      <c r="Q60" s="1396">
        <v>132295.56999999998</v>
      </c>
      <c r="R60" s="1390"/>
      <c r="S60" s="1397">
        <v>135828.12000000002</v>
      </c>
      <c r="T60" s="1390"/>
      <c r="U60" s="1398">
        <v>0</v>
      </c>
      <c r="V60" s="1390"/>
      <c r="W60" s="1398">
        <v>3532.55</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39.xml><?xml version="1.0" encoding="utf-8"?>
<worksheet xmlns="http://schemas.openxmlformats.org/spreadsheetml/2006/main" xmlns:r="http://schemas.openxmlformats.org/officeDocument/2006/relationships">
  <sheetPr codeName="Sheet34">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2441</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2440</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6.1252732164968826E-3</v>
      </c>
      <c r="H22" s="1373"/>
      <c r="I22" s="1391">
        <v>0.99387472678350308</v>
      </c>
      <c r="J22" s="1391"/>
      <c r="K22" s="1391">
        <v>1</v>
      </c>
      <c r="L22" s="1370"/>
      <c r="M22" s="1392" t="s">
        <v>343</v>
      </c>
      <c r="N22" s="1370"/>
      <c r="O22" s="1393">
        <v>1833.94</v>
      </c>
      <c r="P22" s="1393"/>
      <c r="Q22" s="1390">
        <v>297571.48</v>
      </c>
      <c r="R22" s="1393"/>
      <c r="S22" s="1393">
        <v>299405.42</v>
      </c>
      <c r="T22" s="1393"/>
      <c r="U22" s="1390">
        <v>0</v>
      </c>
      <c r="V22" s="1390"/>
      <c r="W22" s="1390">
        <v>1833.94</v>
      </c>
      <c r="X22" s="1370"/>
      <c r="Y22" s="1370"/>
    </row>
    <row r="23" spans="1:25">
      <c r="A23" s="1373">
        <v>3</v>
      </c>
      <c r="B23" s="1370"/>
      <c r="C23" s="1372">
        <v>408</v>
      </c>
      <c r="D23" s="1370"/>
      <c r="E23" s="1370" t="s">
        <v>24</v>
      </c>
      <c r="F23" s="1370"/>
      <c r="G23" s="1391">
        <v>6.3103205650051272E-3</v>
      </c>
      <c r="H23" s="1373"/>
      <c r="I23" s="1391">
        <v>0.99368967943499487</v>
      </c>
      <c r="J23" s="1391"/>
      <c r="K23" s="1391">
        <v>1</v>
      </c>
      <c r="L23" s="1370"/>
      <c r="M23" s="1392" t="s">
        <v>343</v>
      </c>
      <c r="N23" s="1370"/>
      <c r="O23" s="1393">
        <v>210.22</v>
      </c>
      <c r="P23" s="1390"/>
      <c r="Q23" s="1390">
        <v>33103.46</v>
      </c>
      <c r="R23" s="1390"/>
      <c r="S23" s="1393">
        <v>33313.68</v>
      </c>
      <c r="T23" s="1390"/>
      <c r="U23" s="1390">
        <v>0</v>
      </c>
      <c r="V23" s="1390"/>
      <c r="W23" s="1390">
        <v>210.22</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6.3064133846982076E-3</v>
      </c>
      <c r="H26" s="1373"/>
      <c r="I26" s="1391">
        <v>0.99369358661530183</v>
      </c>
      <c r="J26" s="1391"/>
      <c r="K26" s="1391">
        <v>1</v>
      </c>
      <c r="L26" s="1370"/>
      <c r="M26" s="1392" t="s">
        <v>343</v>
      </c>
      <c r="N26" s="1370"/>
      <c r="O26" s="1393">
        <v>-9.02</v>
      </c>
      <c r="P26" s="1390"/>
      <c r="Q26" s="1390">
        <v>-1421.27</v>
      </c>
      <c r="R26" s="1390"/>
      <c r="S26" s="1393">
        <v>-1430.29</v>
      </c>
      <c r="T26" s="1390"/>
      <c r="U26" s="1390">
        <v>0</v>
      </c>
      <c r="V26" s="1390"/>
      <c r="W26" s="1390">
        <v>-9.02</v>
      </c>
      <c r="X26" s="1370"/>
      <c r="Y26" s="1370"/>
    </row>
    <row r="27" spans="1:25">
      <c r="A27" s="1373">
        <v>7</v>
      </c>
      <c r="B27" s="1370"/>
      <c r="C27" s="1372">
        <v>427</v>
      </c>
      <c r="D27" s="1370"/>
      <c r="E27" s="1370" t="s">
        <v>2311</v>
      </c>
      <c r="F27" s="1370"/>
      <c r="G27" s="1391">
        <v>-3.8286373488079737</v>
      </c>
      <c r="H27" s="1373"/>
      <c r="I27" s="1391">
        <v>4.8286373488079732</v>
      </c>
      <c r="J27" s="1391"/>
      <c r="K27" s="1391">
        <v>1</v>
      </c>
      <c r="L27" s="1370"/>
      <c r="M27" s="1392" t="s">
        <v>343</v>
      </c>
      <c r="N27" s="1370"/>
      <c r="O27" s="1393">
        <v>547.61</v>
      </c>
      <c r="P27" s="1390"/>
      <c r="Q27" s="1390">
        <v>-690.63999999999885</v>
      </c>
      <c r="R27" s="1390"/>
      <c r="S27" s="1393">
        <v>-143.02999999999884</v>
      </c>
      <c r="T27" s="1390"/>
      <c r="U27" s="1390">
        <v>0</v>
      </c>
      <c r="V27" s="1390"/>
      <c r="W27" s="1390">
        <v>547.61</v>
      </c>
      <c r="X27" s="1370"/>
      <c r="Y27" s="1370"/>
    </row>
    <row r="28" spans="1:25">
      <c r="A28" s="1373">
        <v>8</v>
      </c>
      <c r="B28" s="1370"/>
      <c r="C28" s="1372" t="s">
        <v>2394</v>
      </c>
      <c r="D28" s="1370"/>
      <c r="E28" s="1370" t="s">
        <v>2393</v>
      </c>
      <c r="F28" s="1370"/>
      <c r="G28" s="1391">
        <v>6.3103680390627481E-3</v>
      </c>
      <c r="H28" s="1373"/>
      <c r="I28" s="1391">
        <v>0.99368963196093729</v>
      </c>
      <c r="J28" s="1391"/>
      <c r="K28" s="1391">
        <v>1</v>
      </c>
      <c r="L28" s="1370"/>
      <c r="M28" s="1392" t="s">
        <v>343</v>
      </c>
      <c r="N28" s="1392"/>
      <c r="O28" s="1393">
        <v>2314.9700000000003</v>
      </c>
      <c r="P28" s="1393"/>
      <c r="Q28" s="1390">
        <v>364536.85000000003</v>
      </c>
      <c r="R28" s="1393"/>
      <c r="S28" s="1393">
        <v>366851.82</v>
      </c>
      <c r="T28" s="1393"/>
      <c r="U28" s="1390">
        <v>0</v>
      </c>
      <c r="V28" s="1390"/>
      <c r="W28" s="1390">
        <v>2314.9700000000003</v>
      </c>
      <c r="X28" s="1392"/>
      <c r="Y28" s="1370"/>
    </row>
    <row r="29" spans="1:25">
      <c r="A29" s="1373">
        <v>9</v>
      </c>
      <c r="B29" s="1370"/>
      <c r="C29" s="1372" t="s">
        <v>1874</v>
      </c>
      <c r="D29" s="1370"/>
      <c r="E29" s="1370" t="s">
        <v>2392</v>
      </c>
      <c r="F29" s="1370"/>
      <c r="G29" s="1391">
        <v>6.3103485603560241E-3</v>
      </c>
      <c r="H29" s="1373"/>
      <c r="I29" s="1391">
        <v>0.99368965143964394</v>
      </c>
      <c r="J29" s="1391"/>
      <c r="K29" s="1391">
        <v>1</v>
      </c>
      <c r="L29" s="1370"/>
      <c r="M29" s="1392" t="s">
        <v>343</v>
      </c>
      <c r="N29" s="1370"/>
      <c r="O29" s="1393">
        <v>3881.7999999999997</v>
      </c>
      <c r="P29" s="1390"/>
      <c r="Q29" s="1390">
        <v>611266.47000000009</v>
      </c>
      <c r="R29" s="1390"/>
      <c r="S29" s="1393">
        <v>615148.27000000014</v>
      </c>
      <c r="T29" s="1390"/>
      <c r="U29" s="1390">
        <v>0</v>
      </c>
      <c r="V29" s="1390"/>
      <c r="W29" s="1390">
        <v>3881.7999999999997</v>
      </c>
      <c r="X29" s="1370"/>
      <c r="Y29" s="1370"/>
    </row>
    <row r="30" spans="1:25">
      <c r="A30" s="1373">
        <v>10</v>
      </c>
      <c r="B30" s="1370"/>
      <c r="C30" s="1372" t="s">
        <v>1863</v>
      </c>
      <c r="D30" s="1370"/>
      <c r="E30" s="1370" t="s">
        <v>2391</v>
      </c>
      <c r="F30" s="1370"/>
      <c r="G30" s="1391">
        <v>6.3103264460751792E-3</v>
      </c>
      <c r="H30" s="1373"/>
      <c r="I30" s="1391">
        <v>0.99368967355392479</v>
      </c>
      <c r="J30" s="1391"/>
      <c r="K30" s="1391">
        <v>1</v>
      </c>
      <c r="L30" s="1370"/>
      <c r="M30" s="1392" t="s">
        <v>343</v>
      </c>
      <c r="N30" s="1370"/>
      <c r="O30" s="1393">
        <v>502.98999999999995</v>
      </c>
      <c r="P30" s="1390"/>
      <c r="Q30" s="1390">
        <v>79206.040000000008</v>
      </c>
      <c r="R30" s="1390"/>
      <c r="S30" s="1393">
        <v>79709.030000000013</v>
      </c>
      <c r="T30" s="1390"/>
      <c r="U30" s="1390">
        <v>0</v>
      </c>
      <c r="V30" s="1390"/>
      <c r="W30" s="1390">
        <v>502.98999999999995</v>
      </c>
      <c r="X30" s="1370"/>
      <c r="Y30" s="1370"/>
    </row>
    <row r="31" spans="1:25">
      <c r="A31" s="1373">
        <v>11</v>
      </c>
      <c r="B31" s="1370"/>
      <c r="C31" s="1372" t="s">
        <v>1928</v>
      </c>
      <c r="D31" s="1370"/>
      <c r="E31" s="1370" t="s">
        <v>2403</v>
      </c>
      <c r="F31" s="1370"/>
      <c r="G31" s="1391">
        <v>6.3102944433130687E-3</v>
      </c>
      <c r="H31" s="1373"/>
      <c r="I31" s="1391">
        <v>0.9936897055566869</v>
      </c>
      <c r="J31" s="1391"/>
      <c r="K31" s="1391">
        <v>1</v>
      </c>
      <c r="L31" s="1370"/>
      <c r="M31" s="1392" t="s">
        <v>343</v>
      </c>
      <c r="N31" s="1370"/>
      <c r="O31" s="1393">
        <v>340.23</v>
      </c>
      <c r="P31" s="1390"/>
      <c r="Q31" s="1390">
        <v>53576.43</v>
      </c>
      <c r="R31" s="1390"/>
      <c r="S31" s="1393">
        <v>53916.66</v>
      </c>
      <c r="T31" s="1390"/>
      <c r="U31" s="1390">
        <v>0</v>
      </c>
      <c r="V31" s="1390"/>
      <c r="W31" s="1390">
        <v>340.23</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6.3103276723559861E-3</v>
      </c>
      <c r="H33" s="1373"/>
      <c r="I33" s="1391">
        <v>0.99368967232764394</v>
      </c>
      <c r="J33" s="1391"/>
      <c r="K33" s="1391">
        <v>1</v>
      </c>
      <c r="L33" s="1370"/>
      <c r="M33" s="1392" t="s">
        <v>343</v>
      </c>
      <c r="N33" s="1370"/>
      <c r="O33" s="1393">
        <v>676.81999999999994</v>
      </c>
      <c r="P33" s="1390"/>
      <c r="Q33" s="1390">
        <v>106579.1</v>
      </c>
      <c r="R33" s="1390"/>
      <c r="S33" s="1393">
        <v>107255.92000000001</v>
      </c>
      <c r="T33" s="1390"/>
      <c r="U33" s="1390">
        <v>0</v>
      </c>
      <c r="V33" s="1390"/>
      <c r="W33" s="1390">
        <v>676.81999999999994</v>
      </c>
      <c r="X33" s="1370"/>
      <c r="Y33" s="1370"/>
    </row>
    <row r="34" spans="1:25">
      <c r="A34" s="1373">
        <v>14</v>
      </c>
      <c r="B34" s="1370"/>
      <c r="C34" s="1372" t="s">
        <v>2402</v>
      </c>
      <c r="D34" s="1370"/>
      <c r="E34" s="1370" t="s">
        <v>2401</v>
      </c>
      <c r="F34" s="1370"/>
      <c r="G34" s="1391">
        <v>6.312603192074849E-3</v>
      </c>
      <c r="H34" s="1373"/>
      <c r="I34" s="1391">
        <v>0.99368739680792517</v>
      </c>
      <c r="J34" s="1391"/>
      <c r="K34" s="1391">
        <v>1</v>
      </c>
      <c r="L34" s="1370"/>
      <c r="M34" s="1392" t="s">
        <v>343</v>
      </c>
      <c r="N34" s="1370"/>
      <c r="O34" s="1393">
        <v>11.47</v>
      </c>
      <c r="P34" s="1390"/>
      <c r="Q34" s="1390">
        <v>1805.53</v>
      </c>
      <c r="R34" s="1390"/>
      <c r="S34" s="1393">
        <v>1817</v>
      </c>
      <c r="T34" s="1390"/>
      <c r="U34" s="1390">
        <v>0</v>
      </c>
      <c r="V34" s="1390"/>
      <c r="W34" s="1390">
        <v>11.47</v>
      </c>
      <c r="X34" s="1370"/>
      <c r="Y34" s="1370"/>
    </row>
    <row r="35" spans="1:25">
      <c r="A35" s="1373">
        <v>15</v>
      </c>
      <c r="B35" s="1370"/>
      <c r="C35" s="1372" t="s">
        <v>1948</v>
      </c>
      <c r="D35" s="1370"/>
      <c r="E35" s="1370" t="s">
        <v>2089</v>
      </c>
      <c r="F35" s="1370"/>
      <c r="G35" s="1391">
        <v>6.3074388763655282E-3</v>
      </c>
      <c r="H35" s="1373"/>
      <c r="I35" s="1391">
        <v>0.99369256112363447</v>
      </c>
      <c r="J35" s="1391"/>
      <c r="K35" s="1391">
        <v>1</v>
      </c>
      <c r="L35" s="1370"/>
      <c r="M35" s="1392" t="s">
        <v>343</v>
      </c>
      <c r="N35" s="1370"/>
      <c r="O35" s="1393">
        <v>5.82</v>
      </c>
      <c r="P35" s="1390"/>
      <c r="Q35" s="1390">
        <v>916.9</v>
      </c>
      <c r="R35" s="1390"/>
      <c r="S35" s="1393">
        <v>922.72</v>
      </c>
      <c r="T35" s="1390"/>
      <c r="U35" s="1390">
        <v>0</v>
      </c>
      <c r="V35" s="1390"/>
      <c r="W35" s="1390">
        <v>5.82</v>
      </c>
      <c r="X35" s="1370"/>
      <c r="Y35" s="1370"/>
    </row>
    <row r="36" spans="1:25">
      <c r="A36" s="1373">
        <v>16</v>
      </c>
      <c r="B36" s="1370"/>
      <c r="C36" s="1372" t="s">
        <v>2400</v>
      </c>
      <c r="D36" s="1370"/>
      <c r="E36" s="1370" t="s">
        <v>2085</v>
      </c>
      <c r="F36" s="1370"/>
      <c r="G36" s="1391">
        <v>6.3103448573472807E-3</v>
      </c>
      <c r="H36" s="1373"/>
      <c r="I36" s="1391">
        <v>0.99368965514265273</v>
      </c>
      <c r="J36" s="1391"/>
      <c r="K36" s="1391">
        <v>1</v>
      </c>
      <c r="L36" s="1370"/>
      <c r="M36" s="1392" t="s">
        <v>343</v>
      </c>
      <c r="N36" s="1370"/>
      <c r="O36" s="1393">
        <v>1169.8399999999999</v>
      </c>
      <c r="P36" s="1390"/>
      <c r="Q36" s="1390">
        <v>184214.64</v>
      </c>
      <c r="R36" s="1390"/>
      <c r="S36" s="1393">
        <v>185384.48</v>
      </c>
      <c r="T36" s="1390"/>
      <c r="U36" s="1390">
        <v>0</v>
      </c>
      <c r="V36" s="1390"/>
      <c r="W36" s="1390">
        <v>1169.8399999999999</v>
      </c>
      <c r="X36" s="1370"/>
      <c r="Y36" s="1370"/>
    </row>
    <row r="37" spans="1:25">
      <c r="A37" s="1373">
        <v>17</v>
      </c>
      <c r="B37" s="1370"/>
      <c r="C37" s="1372" t="s">
        <v>1887</v>
      </c>
      <c r="D37" s="1370"/>
      <c r="E37" s="1370" t="s">
        <v>2399</v>
      </c>
      <c r="F37" s="1370"/>
      <c r="G37" s="1391">
        <v>6.3103165023710049E-3</v>
      </c>
      <c r="H37" s="1373"/>
      <c r="I37" s="1391">
        <v>0.99368968349762898</v>
      </c>
      <c r="J37" s="1391"/>
      <c r="K37" s="1391">
        <v>1</v>
      </c>
      <c r="L37" s="1370"/>
      <c r="M37" s="1392" t="s">
        <v>343</v>
      </c>
      <c r="N37" s="1370"/>
      <c r="O37" s="1393">
        <v>335.17</v>
      </c>
      <c r="P37" s="1390"/>
      <c r="Q37" s="1390">
        <v>52779.44</v>
      </c>
      <c r="R37" s="1390"/>
      <c r="S37" s="1393">
        <v>53114.61</v>
      </c>
      <c r="T37" s="1390"/>
      <c r="U37" s="1390">
        <v>0</v>
      </c>
      <c r="V37" s="1390"/>
      <c r="W37" s="1390">
        <v>335.17</v>
      </c>
      <c r="X37" s="1370"/>
      <c r="Y37" s="1370"/>
    </row>
    <row r="38" spans="1:25">
      <c r="A38" s="1373">
        <v>18</v>
      </c>
      <c r="B38" s="1370"/>
      <c r="C38" s="1372" t="s">
        <v>1856</v>
      </c>
      <c r="D38" s="1370"/>
      <c r="E38" s="1370" t="s">
        <v>1204</v>
      </c>
      <c r="F38" s="1370"/>
      <c r="G38" s="1391">
        <v>6.3069376313945342E-3</v>
      </c>
      <c r="H38" s="1373"/>
      <c r="I38" s="1391">
        <v>0.99369306236860544</v>
      </c>
      <c r="J38" s="1391"/>
      <c r="K38" s="1391">
        <v>1</v>
      </c>
      <c r="L38" s="1370"/>
      <c r="M38" s="1392" t="s">
        <v>343</v>
      </c>
      <c r="N38" s="1370"/>
      <c r="O38" s="1393">
        <v>8.01</v>
      </c>
      <c r="P38" s="1390"/>
      <c r="Q38" s="1390">
        <v>1262.02</v>
      </c>
      <c r="R38" s="1390"/>
      <c r="S38" s="1393">
        <v>1270.03</v>
      </c>
      <c r="T38" s="1390"/>
      <c r="U38" s="1390">
        <v>0</v>
      </c>
      <c r="V38" s="1390"/>
      <c r="W38" s="1390">
        <v>8.01</v>
      </c>
      <c r="X38" s="1370"/>
      <c r="Y38" s="1370"/>
    </row>
    <row r="39" spans="1:25">
      <c r="A39" s="1373">
        <v>19</v>
      </c>
      <c r="B39" s="1370"/>
      <c r="C39" s="1372" t="s">
        <v>1870</v>
      </c>
      <c r="D39" s="1370"/>
      <c r="E39" s="1370" t="s">
        <v>2073</v>
      </c>
      <c r="F39" s="1370"/>
      <c r="G39" s="1391">
        <v>6.3103349109522684E-3</v>
      </c>
      <c r="H39" s="1373"/>
      <c r="I39" s="1391">
        <v>0.99368966508904766</v>
      </c>
      <c r="J39" s="1391"/>
      <c r="K39" s="1391">
        <v>1</v>
      </c>
      <c r="L39" s="1370"/>
      <c r="M39" s="1392" t="s">
        <v>343</v>
      </c>
      <c r="N39" s="1370"/>
      <c r="O39" s="1393">
        <v>896.13999999999987</v>
      </c>
      <c r="P39" s="1390"/>
      <c r="Q39" s="1390">
        <v>141115.34</v>
      </c>
      <c r="R39" s="1390"/>
      <c r="S39" s="1393">
        <v>142011.48000000001</v>
      </c>
      <c r="T39" s="1390"/>
      <c r="U39" s="1390">
        <v>0</v>
      </c>
      <c r="V39" s="1390"/>
      <c r="W39" s="1390">
        <v>896.13999999999987</v>
      </c>
      <c r="X39" s="1370"/>
      <c r="Y39" s="1370"/>
    </row>
    <row r="40" spans="1:25" ht="13.8" thickBot="1">
      <c r="A40" s="1373">
        <v>20</v>
      </c>
      <c r="B40" s="1370"/>
      <c r="C40" s="1372"/>
      <c r="D40" s="1370"/>
      <c r="E40" s="1370"/>
      <c r="F40" s="1370"/>
      <c r="G40" s="1391"/>
      <c r="H40" s="1373"/>
      <c r="I40" s="1373"/>
      <c r="J40" s="1373"/>
      <c r="K40" s="1373"/>
      <c r="L40" s="1370"/>
      <c r="M40" s="1370"/>
      <c r="N40" s="1370"/>
      <c r="O40" s="1394">
        <v>12726.009999999998</v>
      </c>
      <c r="P40" s="1390"/>
      <c r="Q40" s="1394">
        <v>1925821.7900000003</v>
      </c>
      <c r="R40" s="1390"/>
      <c r="S40" s="1394">
        <v>1938547.8</v>
      </c>
      <c r="T40" s="1390"/>
      <c r="U40" s="1395">
        <v>0</v>
      </c>
      <c r="V40" s="1390"/>
      <c r="W40" s="1395">
        <v>12726.009999999998</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2.1964413287358875E-2</v>
      </c>
      <c r="H44" s="1373"/>
      <c r="I44" s="1391">
        <v>0.97803558671264101</v>
      </c>
      <c r="J44" s="1391"/>
      <c r="K44" s="1391">
        <v>1</v>
      </c>
      <c r="L44" s="1370"/>
      <c r="M44" s="1392" t="s">
        <v>343</v>
      </c>
      <c r="N44" s="1370"/>
      <c r="O44" s="1393">
        <v>538.65</v>
      </c>
      <c r="P44" s="1393"/>
      <c r="Q44" s="1393">
        <v>23985.109999999993</v>
      </c>
      <c r="R44" s="1393"/>
      <c r="S44" s="1393">
        <v>24523.759999999995</v>
      </c>
      <c r="T44" s="1393"/>
      <c r="U44" s="692">
        <v>0</v>
      </c>
      <c r="V44" s="692"/>
      <c r="W44" s="692">
        <v>538.65</v>
      </c>
      <c r="X44" s="1370"/>
      <c r="Y44" s="1370"/>
    </row>
    <row r="45" spans="1:25">
      <c r="A45" s="1373">
        <v>25</v>
      </c>
      <c r="B45" s="1370"/>
      <c r="C45" s="1372">
        <v>408</v>
      </c>
      <c r="D45" s="1370"/>
      <c r="E45" s="1370" t="s">
        <v>24</v>
      </c>
      <c r="F45" s="1370"/>
      <c r="G45" s="1391">
        <v>2.6780354766988018E-2</v>
      </c>
      <c r="H45" s="1373"/>
      <c r="I45" s="1391">
        <v>0.97321964523301197</v>
      </c>
      <c r="J45" s="1391"/>
      <c r="K45" s="1391">
        <v>1</v>
      </c>
      <c r="L45" s="1370"/>
      <c r="M45" s="1392" t="s">
        <v>343</v>
      </c>
      <c r="N45" s="1370"/>
      <c r="O45" s="1393">
        <v>605.86</v>
      </c>
      <c r="P45" s="1390"/>
      <c r="Q45" s="1393">
        <v>22017.439999999999</v>
      </c>
      <c r="R45" s="1390"/>
      <c r="S45" s="1393">
        <v>22623.3</v>
      </c>
      <c r="T45" s="1390"/>
      <c r="U45" s="692">
        <v>0</v>
      </c>
      <c r="V45" s="692"/>
      <c r="W45" s="692">
        <v>605.86</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2.6315789473684209E-2</v>
      </c>
      <c r="H48" s="1373"/>
      <c r="I48" s="1391">
        <v>0.97368421052631582</v>
      </c>
      <c r="J48" s="1391"/>
      <c r="K48" s="1391">
        <v>1</v>
      </c>
      <c r="L48" s="1370"/>
      <c r="M48" s="1392" t="s">
        <v>343</v>
      </c>
      <c r="N48" s="1370"/>
      <c r="O48" s="1393">
        <v>0.13</v>
      </c>
      <c r="P48" s="1390"/>
      <c r="Q48" s="1393">
        <v>4.8100000000000005</v>
      </c>
      <c r="R48" s="1390"/>
      <c r="S48" s="1393">
        <v>4.9400000000000004</v>
      </c>
      <c r="T48" s="1390"/>
      <c r="U48" s="692">
        <v>0</v>
      </c>
      <c r="V48" s="692"/>
      <c r="W48" s="692">
        <v>0.13</v>
      </c>
      <c r="X48" s="1370"/>
      <c r="Y48" s="1370"/>
    </row>
    <row r="49" spans="1:25">
      <c r="A49" s="1373">
        <v>29</v>
      </c>
      <c r="B49" s="1370"/>
      <c r="C49" s="1372" t="s">
        <v>2394</v>
      </c>
      <c r="D49" s="1370"/>
      <c r="E49" s="1370" t="s">
        <v>2393</v>
      </c>
      <c r="F49" s="1370"/>
      <c r="G49" s="1391">
        <v>2.7085121535231377E-2</v>
      </c>
      <c r="H49" s="1373"/>
      <c r="I49" s="1391">
        <v>0.97291487846476854</v>
      </c>
      <c r="J49" s="1391"/>
      <c r="K49" s="1391">
        <v>1</v>
      </c>
      <c r="L49" s="1370"/>
      <c r="M49" s="1392" t="s">
        <v>343</v>
      </c>
      <c r="N49" s="1392"/>
      <c r="O49" s="1393">
        <v>1704.62</v>
      </c>
      <c r="P49" s="1390"/>
      <c r="Q49" s="1393">
        <v>61231.039999999994</v>
      </c>
      <c r="R49" s="1390"/>
      <c r="S49" s="1393">
        <v>62935.659999999996</v>
      </c>
      <c r="T49" s="1390"/>
      <c r="U49" s="692">
        <v>0</v>
      </c>
      <c r="V49" s="692"/>
      <c r="W49" s="692">
        <v>1704.62</v>
      </c>
      <c r="X49" s="1392"/>
      <c r="Y49" s="1370"/>
    </row>
    <row r="50" spans="1:25">
      <c r="A50" s="1373">
        <v>30</v>
      </c>
      <c r="B50" s="1370"/>
      <c r="C50" s="1372" t="s">
        <v>1874</v>
      </c>
      <c r="D50" s="1370"/>
      <c r="E50" s="1370" t="s">
        <v>2392</v>
      </c>
      <c r="F50" s="1370"/>
      <c r="G50" s="1391">
        <v>0</v>
      </c>
      <c r="H50" s="1373"/>
      <c r="I50" s="1391">
        <v>0</v>
      </c>
      <c r="J50" s="1391"/>
      <c r="K50" s="1391">
        <v>0</v>
      </c>
      <c r="L50" s="1370"/>
      <c r="M50" s="1392" t="s">
        <v>343</v>
      </c>
      <c r="N50" s="1370"/>
      <c r="O50" s="1393">
        <v>0</v>
      </c>
      <c r="P50" s="1390"/>
      <c r="Q50" s="1393">
        <v>0</v>
      </c>
      <c r="R50" s="1390"/>
      <c r="S50" s="1393">
        <v>0</v>
      </c>
      <c r="T50" s="1390"/>
      <c r="U50" s="692">
        <v>0</v>
      </c>
      <c r="V50" s="692"/>
      <c r="W50" s="692">
        <v>0</v>
      </c>
      <c r="X50" s="1370"/>
      <c r="Y50" s="1370"/>
    </row>
    <row r="51" spans="1:25">
      <c r="A51" s="1373">
        <v>31</v>
      </c>
      <c r="B51" s="1370"/>
      <c r="C51" s="1372" t="s">
        <v>1863</v>
      </c>
      <c r="D51" s="1370"/>
      <c r="E51" s="1370" t="s">
        <v>2391</v>
      </c>
      <c r="F51" s="1370"/>
      <c r="G51" s="1391">
        <v>2.6946483110726168E-2</v>
      </c>
      <c r="H51" s="1373"/>
      <c r="I51" s="1391">
        <v>0.97305351688927388</v>
      </c>
      <c r="J51" s="1391"/>
      <c r="K51" s="1391">
        <v>1</v>
      </c>
      <c r="L51" s="1370"/>
      <c r="M51" s="1392" t="s">
        <v>343</v>
      </c>
      <c r="N51" s="1370"/>
      <c r="O51" s="1393">
        <v>47.29</v>
      </c>
      <c r="P51" s="1390"/>
      <c r="Q51" s="1393">
        <v>1707.67</v>
      </c>
      <c r="R51" s="1390"/>
      <c r="S51" s="1393">
        <v>1754.96</v>
      </c>
      <c r="T51" s="1390"/>
      <c r="U51" s="692">
        <v>0</v>
      </c>
      <c r="V51" s="692"/>
      <c r="W51" s="692">
        <v>47.29</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2.6733333333333331E-2</v>
      </c>
      <c r="H55" s="1373"/>
      <c r="I55" s="1391">
        <v>0.97326666666666672</v>
      </c>
      <c r="J55" s="1391"/>
      <c r="K55" s="1391">
        <v>1</v>
      </c>
      <c r="L55" s="1370"/>
      <c r="M55" s="1392" t="s">
        <v>343</v>
      </c>
      <c r="N55" s="1370"/>
      <c r="O55" s="1393">
        <v>8.02</v>
      </c>
      <c r="P55" s="1390"/>
      <c r="Q55" s="1393">
        <v>291.98</v>
      </c>
      <c r="R55" s="1390"/>
      <c r="S55" s="1393">
        <v>300</v>
      </c>
      <c r="T55" s="1390"/>
      <c r="U55" s="692">
        <v>0</v>
      </c>
      <c r="V55" s="692"/>
      <c r="W55" s="692">
        <v>8.02</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2.6735123148291573E-2</v>
      </c>
      <c r="H57" s="1373"/>
      <c r="I57" s="1391">
        <v>0.97326487685170848</v>
      </c>
      <c r="J57" s="1391"/>
      <c r="K57" s="1391">
        <v>1</v>
      </c>
      <c r="L57" s="1370"/>
      <c r="M57" s="1392" t="s">
        <v>343</v>
      </c>
      <c r="N57" s="1370"/>
      <c r="O57" s="1393">
        <v>655.85</v>
      </c>
      <c r="P57" s="1390"/>
      <c r="Q57" s="1393">
        <v>23875.550000000007</v>
      </c>
      <c r="R57" s="1390"/>
      <c r="S57" s="1393">
        <v>24531.400000000005</v>
      </c>
      <c r="T57" s="1390"/>
      <c r="U57" s="692">
        <v>0</v>
      </c>
      <c r="V57" s="692"/>
      <c r="W57" s="692">
        <v>655.85</v>
      </c>
      <c r="X57" s="1370"/>
      <c r="Y57" s="1370"/>
    </row>
    <row r="58" spans="1:25">
      <c r="A58" s="1373">
        <v>38</v>
      </c>
      <c r="B58" s="1370"/>
      <c r="C58" s="1372" t="s">
        <v>1943</v>
      </c>
      <c r="D58" s="1370"/>
      <c r="E58" s="1370" t="s">
        <v>2388</v>
      </c>
      <c r="F58" s="1370"/>
      <c r="G58" s="1391">
        <v>2.673611111111111E-2</v>
      </c>
      <c r="H58" s="1373"/>
      <c r="I58" s="1391">
        <v>0.97326388888888882</v>
      </c>
      <c r="J58" s="1391"/>
      <c r="K58" s="1391">
        <v>1</v>
      </c>
      <c r="L58" s="1370"/>
      <c r="M58" s="1392" t="s">
        <v>343</v>
      </c>
      <c r="N58" s="1370"/>
      <c r="O58" s="1393">
        <v>26.95</v>
      </c>
      <c r="P58" s="1390"/>
      <c r="Q58" s="1393">
        <v>981.05</v>
      </c>
      <c r="R58" s="1390"/>
      <c r="S58" s="1393">
        <v>1008</v>
      </c>
      <c r="T58" s="1390"/>
      <c r="U58" s="692">
        <v>0</v>
      </c>
      <c r="V58" s="692"/>
      <c r="W58" s="692">
        <v>26.95</v>
      </c>
      <c r="X58" s="1370"/>
      <c r="Y58" s="1370"/>
    </row>
    <row r="59" spans="1:25">
      <c r="A59" s="1373">
        <v>39</v>
      </c>
      <c r="B59" s="1370"/>
      <c r="C59" s="1372" t="s">
        <v>1870</v>
      </c>
      <c r="D59" s="1370"/>
      <c r="E59" s="1370" t="s">
        <v>2073</v>
      </c>
      <c r="F59" s="1370"/>
      <c r="G59" s="1391">
        <v>2.6734358213779799E-2</v>
      </c>
      <c r="H59" s="1373"/>
      <c r="I59" s="1391">
        <v>0.97326564178622021</v>
      </c>
      <c r="J59" s="1391"/>
      <c r="K59" s="1391">
        <v>1</v>
      </c>
      <c r="L59" s="1370"/>
      <c r="M59" s="1392" t="s">
        <v>343</v>
      </c>
      <c r="N59" s="1370"/>
      <c r="O59" s="1393">
        <v>168.72000000000003</v>
      </c>
      <c r="P59" s="1390"/>
      <c r="Q59" s="1393">
        <v>6142.2599999999993</v>
      </c>
      <c r="R59" s="1390"/>
      <c r="S59" s="1393">
        <v>6310.98</v>
      </c>
      <c r="T59" s="1390"/>
      <c r="U59" s="692">
        <v>0</v>
      </c>
      <c r="V59" s="692"/>
      <c r="W59" s="692">
        <v>168.72000000000003</v>
      </c>
      <c r="X59" s="1370"/>
      <c r="Y59" s="1370"/>
    </row>
    <row r="60" spans="1:25" ht="13.8" thickBot="1">
      <c r="A60" s="1373">
        <v>40</v>
      </c>
      <c r="B60" s="1370"/>
      <c r="C60" s="1372"/>
      <c r="D60" s="1370"/>
      <c r="E60" s="1370"/>
      <c r="F60" s="1370"/>
      <c r="G60" s="1373"/>
      <c r="H60" s="1373"/>
      <c r="I60" s="1373"/>
      <c r="J60" s="1373"/>
      <c r="K60" s="1391"/>
      <c r="L60" s="1370"/>
      <c r="M60" s="1370"/>
      <c r="N60" s="1370"/>
      <c r="O60" s="1396">
        <v>3756.09</v>
      </c>
      <c r="P60" s="1390"/>
      <c r="Q60" s="1396">
        <v>140236.90999999997</v>
      </c>
      <c r="R60" s="1390"/>
      <c r="S60" s="1397">
        <v>143993.00000000003</v>
      </c>
      <c r="T60" s="1390"/>
      <c r="U60" s="1398">
        <v>0</v>
      </c>
      <c r="V60" s="1390"/>
      <c r="W60" s="1398">
        <v>3756.09</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3.8493876480793633E-3</v>
      </c>
      <c r="H64" s="1373"/>
      <c r="I64" s="1391">
        <v>0.99615061235192059</v>
      </c>
      <c r="J64" s="1391"/>
      <c r="K64" s="1391">
        <v>1</v>
      </c>
      <c r="L64" s="1370"/>
      <c r="M64" s="1392" t="s">
        <v>2386</v>
      </c>
      <c r="N64" s="1370"/>
      <c r="O64" s="1393">
        <v>11494.48</v>
      </c>
      <c r="P64" s="1393"/>
      <c r="Q64" s="1393">
        <v>2974559.68</v>
      </c>
      <c r="R64" s="1393"/>
      <c r="S64" s="1393">
        <v>2986054.16</v>
      </c>
      <c r="T64" s="1393"/>
      <c r="U64" s="692">
        <v>0</v>
      </c>
      <c r="V64" s="692"/>
      <c r="W64" s="692">
        <v>11494.48</v>
      </c>
      <c r="X64" s="1370"/>
      <c r="Y64" s="1370"/>
    </row>
    <row r="65" spans="1:25" ht="13.8" thickBot="1">
      <c r="A65" s="1373">
        <v>45</v>
      </c>
      <c r="B65" s="1370"/>
      <c r="C65" s="1372"/>
      <c r="D65" s="1370"/>
      <c r="E65" s="1370"/>
      <c r="F65" s="1370"/>
      <c r="G65" s="1373"/>
      <c r="H65" s="1373"/>
      <c r="I65" s="1373"/>
      <c r="J65" s="1373"/>
      <c r="K65" s="1391"/>
      <c r="L65" s="1370"/>
      <c r="M65" s="1370"/>
      <c r="N65" s="1370"/>
      <c r="O65" s="1396">
        <v>11494.48</v>
      </c>
      <c r="P65" s="1390"/>
      <c r="Q65" s="1396">
        <v>2974559.68</v>
      </c>
      <c r="R65" s="1390"/>
      <c r="S65" s="1397">
        <v>2986054.16</v>
      </c>
      <c r="T65" s="1390"/>
      <c r="U65" s="1398">
        <v>0</v>
      </c>
      <c r="V65" s="1390"/>
      <c r="W65" s="1398">
        <v>11494.48</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ransitionEvaluation="1" transitionEntry="1" codeName="Sheet7">
    <pageSetUpPr fitToPage="1"/>
  </sheetPr>
  <dimension ref="A1:D73"/>
  <sheetViews>
    <sheetView view="pageBreakPreview" zoomScale="60" workbookViewId="0"/>
  </sheetViews>
  <sheetFormatPr defaultColWidth="10.88671875" defaultRowHeight="12"/>
  <cols>
    <col min="1" max="1" width="6.44140625" style="173" customWidth="1"/>
    <col min="2" max="2" width="60" style="256" bestFit="1" customWidth="1"/>
    <col min="3" max="3" width="14.88671875" style="173" customWidth="1"/>
    <col min="4" max="4" width="17.88671875" style="209" customWidth="1"/>
    <col min="5" max="16384" width="10.88671875" style="173"/>
  </cols>
  <sheetData>
    <row r="1" spans="1:4">
      <c r="A1" s="167" t="s">
        <v>479</v>
      </c>
      <c r="B1" s="249"/>
      <c r="C1" s="831" t="s">
        <v>1171</v>
      </c>
      <c r="D1" s="607"/>
    </row>
    <row r="2" spans="1:4">
      <c r="A2" s="167" t="s">
        <v>2364</v>
      </c>
      <c r="B2" s="249"/>
      <c r="C2" s="167" t="s">
        <v>480</v>
      </c>
      <c r="D2" s="167"/>
    </row>
    <row r="3" spans="1:4">
      <c r="A3" s="167" t="s">
        <v>2363</v>
      </c>
      <c r="B3" s="249"/>
      <c r="C3" s="167" t="s">
        <v>742</v>
      </c>
      <c r="D3" s="167"/>
    </row>
    <row r="4" spans="1:4">
      <c r="A4" s="167" t="s">
        <v>1775</v>
      </c>
      <c r="B4" s="249"/>
      <c r="C4" s="167" t="s">
        <v>2546</v>
      </c>
      <c r="D4" s="607"/>
    </row>
    <row r="5" spans="1:4">
      <c r="A5" s="167" t="s">
        <v>661</v>
      </c>
      <c r="B5" s="249"/>
      <c r="D5" s="607"/>
    </row>
    <row r="6" spans="1:4">
      <c r="A6" s="106" t="s">
        <v>1260</v>
      </c>
      <c r="B6" s="249"/>
      <c r="D6" s="607"/>
    </row>
    <row r="7" spans="1:4">
      <c r="A7" s="608" t="s">
        <v>561</v>
      </c>
      <c r="B7" s="485"/>
      <c r="C7" s="485"/>
      <c r="D7" s="485"/>
    </row>
    <row r="8" spans="1:4">
      <c r="A8" s="463" t="s">
        <v>52</v>
      </c>
      <c r="B8" s="464"/>
      <c r="C8" s="465"/>
      <c r="D8" s="609"/>
    </row>
    <row r="9" spans="1:4">
      <c r="A9" s="616" t="s">
        <v>707</v>
      </c>
      <c r="B9" s="617" t="s">
        <v>708</v>
      </c>
      <c r="C9" s="788" t="s">
        <v>481</v>
      </c>
      <c r="D9" s="618" t="s">
        <v>482</v>
      </c>
    </row>
    <row r="10" spans="1:4">
      <c r="A10" s="610">
        <v>1</v>
      </c>
      <c r="B10" s="466" t="s">
        <v>365</v>
      </c>
      <c r="C10" s="212"/>
    </row>
    <row r="11" spans="1:4">
      <c r="A11" s="613">
        <v>2</v>
      </c>
      <c r="B11" s="1314" t="s">
        <v>2538</v>
      </c>
      <c r="C11" s="166"/>
    </row>
    <row r="12" spans="1:4">
      <c r="A12" s="613">
        <v>3</v>
      </c>
      <c r="B12" s="262" t="s">
        <v>2542</v>
      </c>
      <c r="C12" s="166"/>
      <c r="D12" s="166">
        <v>170000</v>
      </c>
    </row>
    <row r="13" spans="1:4">
      <c r="A13" s="613">
        <v>4</v>
      </c>
      <c r="B13" s="262" t="s">
        <v>2541</v>
      </c>
      <c r="C13" s="190"/>
      <c r="D13" s="166">
        <v>440000</v>
      </c>
    </row>
    <row r="14" spans="1:4">
      <c r="A14" s="613">
        <v>5</v>
      </c>
      <c r="B14" s="262" t="s">
        <v>2537</v>
      </c>
      <c r="C14" s="166"/>
      <c r="D14" s="166">
        <v>16628</v>
      </c>
    </row>
    <row r="15" spans="1:4">
      <c r="A15" s="613">
        <v>6</v>
      </c>
      <c r="B15" s="262" t="s">
        <v>2628</v>
      </c>
      <c r="C15" s="166"/>
      <c r="D15" s="166">
        <v>1063</v>
      </c>
    </row>
    <row r="16" spans="1:4">
      <c r="A16" s="613">
        <v>7</v>
      </c>
      <c r="B16" s="262" t="s">
        <v>2629</v>
      </c>
      <c r="C16" s="166"/>
      <c r="D16" s="209">
        <v>16132</v>
      </c>
    </row>
    <row r="17" spans="1:4">
      <c r="A17" s="613">
        <v>8</v>
      </c>
      <c r="B17" s="281" t="s">
        <v>25</v>
      </c>
      <c r="C17" s="166"/>
      <c r="D17" s="265">
        <v>643823</v>
      </c>
    </row>
    <row r="18" spans="1:4">
      <c r="A18" s="613">
        <v>9</v>
      </c>
      <c r="B18" s="1314" t="s">
        <v>2630</v>
      </c>
      <c r="C18" s="166"/>
      <c r="D18" s="270"/>
    </row>
    <row r="19" spans="1:4">
      <c r="A19" s="613">
        <v>10</v>
      </c>
      <c r="B19" s="1450" t="s">
        <v>2631</v>
      </c>
      <c r="C19" s="166"/>
      <c r="D19" s="270">
        <v>-89900</v>
      </c>
    </row>
    <row r="20" spans="1:4">
      <c r="A20" s="613">
        <v>11</v>
      </c>
      <c r="B20" s="1450"/>
      <c r="C20" s="166"/>
      <c r="D20" s="270"/>
    </row>
    <row r="21" spans="1:4">
      <c r="A21" s="613">
        <v>12</v>
      </c>
      <c r="B21" s="1314" t="s">
        <v>2632</v>
      </c>
      <c r="C21" s="263"/>
      <c r="D21" s="166"/>
    </row>
    <row r="22" spans="1:4">
      <c r="A22" s="613">
        <v>13</v>
      </c>
      <c r="B22" s="262" t="s">
        <v>2536</v>
      </c>
      <c r="C22" s="190"/>
      <c r="D22" s="166">
        <v>-127500</v>
      </c>
    </row>
    <row r="23" spans="1:4">
      <c r="A23" s="613">
        <v>14</v>
      </c>
      <c r="B23" s="262" t="s">
        <v>2629</v>
      </c>
      <c r="C23" s="451"/>
      <c r="D23" s="462">
        <v>-12099</v>
      </c>
    </row>
    <row r="24" spans="1:4">
      <c r="A24" s="613">
        <v>15</v>
      </c>
      <c r="B24" s="262" t="s">
        <v>2633</v>
      </c>
      <c r="C24" s="451"/>
      <c r="D24" s="462"/>
    </row>
    <row r="25" spans="1:4">
      <c r="A25" s="613">
        <v>16</v>
      </c>
      <c r="B25" s="1284" t="s">
        <v>1400</v>
      </c>
      <c r="C25" s="451"/>
      <c r="D25" s="462">
        <v>-1305654</v>
      </c>
    </row>
    <row r="26" spans="1:4">
      <c r="A26" s="613">
        <v>17</v>
      </c>
      <c r="B26" s="1284" t="s">
        <v>1401</v>
      </c>
      <c r="C26" s="451"/>
      <c r="D26" s="462">
        <v>-451809</v>
      </c>
    </row>
    <row r="27" spans="1:4">
      <c r="A27" s="613">
        <v>18</v>
      </c>
      <c r="B27" s="1284" t="s">
        <v>1402</v>
      </c>
      <c r="C27" s="451"/>
      <c r="D27" s="462">
        <v>-17134</v>
      </c>
    </row>
    <row r="28" spans="1:4">
      <c r="A28" s="613">
        <v>19</v>
      </c>
      <c r="B28" s="1284" t="s">
        <v>1403</v>
      </c>
      <c r="C28" s="451"/>
      <c r="D28" s="462">
        <v>-900</v>
      </c>
    </row>
    <row r="29" spans="1:4">
      <c r="A29" s="613">
        <v>20</v>
      </c>
      <c r="B29" s="1284" t="s">
        <v>1319</v>
      </c>
      <c r="C29" s="451"/>
      <c r="D29" s="1451">
        <v>-8909</v>
      </c>
    </row>
    <row r="30" spans="1:4">
      <c r="A30" s="613">
        <v>21</v>
      </c>
      <c r="B30" s="281" t="s">
        <v>2638</v>
      </c>
      <c r="C30" s="451"/>
      <c r="D30" s="451">
        <v>-1924005</v>
      </c>
    </row>
    <row r="31" spans="1:4" ht="12.6" thickBot="1">
      <c r="A31" s="613">
        <v>22</v>
      </c>
      <c r="B31" s="611" t="s">
        <v>401</v>
      </c>
      <c r="C31" s="755"/>
      <c r="D31" s="1452">
        <v>-1370082</v>
      </c>
    </row>
    <row r="32" spans="1:4" ht="12.6" thickTop="1">
      <c r="A32" s="613">
        <v>23</v>
      </c>
      <c r="B32" s="606"/>
      <c r="C32" s="263"/>
      <c r="D32" s="212"/>
    </row>
    <row r="33" spans="1:4">
      <c r="A33" s="610">
        <v>24</v>
      </c>
      <c r="B33" s="466" t="s">
        <v>2644</v>
      </c>
      <c r="C33" s="755"/>
      <c r="D33" s="270"/>
    </row>
    <row r="34" spans="1:4">
      <c r="A34" s="610">
        <v>25</v>
      </c>
      <c r="B34" s="614"/>
      <c r="C34" s="1418"/>
      <c r="D34" s="1418"/>
    </row>
    <row r="35" spans="1:4">
      <c r="A35" s="613">
        <v>24</v>
      </c>
      <c r="B35" s="466" t="s">
        <v>2591</v>
      </c>
      <c r="C35" s="270"/>
      <c r="D35" s="269"/>
    </row>
    <row r="36" spans="1:4">
      <c r="A36" s="613">
        <v>25</v>
      </c>
      <c r="B36" s="614" t="s">
        <v>1241</v>
      </c>
      <c r="C36" s="1418"/>
      <c r="D36" s="1412">
        <v>-15655.733076923072</v>
      </c>
    </row>
    <row r="37" spans="1:4" ht="12.6" thickBot="1">
      <c r="A37" s="613">
        <v>26</v>
      </c>
      <c r="B37" s="1419" t="s">
        <v>402</v>
      </c>
      <c r="C37" s="755"/>
      <c r="D37" s="612">
        <v>-15655.733076923072</v>
      </c>
    </row>
    <row r="38" spans="1:4" ht="12.6" thickTop="1">
      <c r="A38" s="613">
        <v>27</v>
      </c>
    </row>
    <row r="39" spans="1:4">
      <c r="A39" s="613">
        <v>28</v>
      </c>
      <c r="B39" s="466" t="s">
        <v>2592</v>
      </c>
      <c r="C39" s="209"/>
    </row>
    <row r="40" spans="1:4">
      <c r="A40" s="613">
        <v>29</v>
      </c>
      <c r="B40" s="1314" t="s">
        <v>2543</v>
      </c>
      <c r="C40" s="209"/>
      <c r="D40" s="754">
        <v>-20826</v>
      </c>
    </row>
    <row r="41" spans="1:4">
      <c r="A41" s="613">
        <v>30</v>
      </c>
      <c r="B41" s="466"/>
      <c r="C41" s="209"/>
    </row>
    <row r="42" spans="1:4">
      <c r="A42" s="613">
        <v>31</v>
      </c>
      <c r="B42" s="1314" t="s">
        <v>2584</v>
      </c>
      <c r="C42" s="263"/>
    </row>
    <row r="43" spans="1:4">
      <c r="A43" s="613">
        <v>32</v>
      </c>
      <c r="B43" s="262" t="s">
        <v>2540</v>
      </c>
      <c r="C43" s="190"/>
      <c r="D43" s="166">
        <v>2833.5</v>
      </c>
    </row>
    <row r="44" spans="1:4">
      <c r="A44" s="613">
        <v>33</v>
      </c>
      <c r="B44" s="262" t="s">
        <v>2541</v>
      </c>
      <c r="C44" s="190"/>
      <c r="D44" s="166">
        <v>4889</v>
      </c>
    </row>
    <row r="45" spans="1:4">
      <c r="A45" s="613">
        <v>34</v>
      </c>
      <c r="B45" s="262" t="s">
        <v>2537</v>
      </c>
      <c r="C45" s="190"/>
      <c r="D45" s="166">
        <v>1385.5</v>
      </c>
    </row>
    <row r="46" spans="1:4">
      <c r="A46" s="613">
        <v>35</v>
      </c>
      <c r="B46" s="262" t="s">
        <v>2628</v>
      </c>
      <c r="C46" s="190"/>
      <c r="D46" s="166">
        <v>106.5</v>
      </c>
    </row>
    <row r="47" spans="1:4">
      <c r="A47" s="613">
        <v>36</v>
      </c>
      <c r="B47" s="262" t="s">
        <v>2629</v>
      </c>
      <c r="C47" s="166"/>
      <c r="D47" s="209">
        <v>1613</v>
      </c>
    </row>
    <row r="48" spans="1:4">
      <c r="A48" s="613">
        <v>37</v>
      </c>
      <c r="B48" s="281" t="s">
        <v>1742</v>
      </c>
      <c r="C48" s="270"/>
      <c r="D48" s="265">
        <v>10827.5</v>
      </c>
    </row>
    <row r="49" spans="1:4">
      <c r="A49" s="613">
        <v>38</v>
      </c>
      <c r="B49" s="1402"/>
      <c r="C49" s="270"/>
      <c r="D49" s="270"/>
    </row>
    <row r="50" spans="1:4">
      <c r="A50" s="613">
        <v>39</v>
      </c>
      <c r="B50" s="1314" t="s">
        <v>2637</v>
      </c>
      <c r="C50" s="166"/>
      <c r="D50" s="270"/>
    </row>
    <row r="51" spans="1:4">
      <c r="A51" s="613">
        <v>40</v>
      </c>
      <c r="B51" s="1450" t="s">
        <v>2631</v>
      </c>
      <c r="C51" s="166"/>
      <c r="D51" s="270">
        <v>-39539</v>
      </c>
    </row>
    <row r="52" spans="1:4">
      <c r="A52" s="613">
        <v>41</v>
      </c>
      <c r="B52" s="1450"/>
      <c r="C52" s="166"/>
      <c r="D52" s="270"/>
    </row>
    <row r="53" spans="1:4">
      <c r="A53" s="613">
        <v>42</v>
      </c>
      <c r="B53" s="1314" t="s">
        <v>2545</v>
      </c>
      <c r="C53" s="263"/>
      <c r="D53" s="166"/>
    </row>
    <row r="54" spans="1:4">
      <c r="A54" s="613">
        <v>43</v>
      </c>
      <c r="B54" s="262" t="s">
        <v>2536</v>
      </c>
      <c r="C54" s="190"/>
      <c r="D54" s="166">
        <v>-127500</v>
      </c>
    </row>
    <row r="55" spans="1:4">
      <c r="A55" s="613">
        <v>44</v>
      </c>
      <c r="B55" s="262" t="s">
        <v>2629</v>
      </c>
      <c r="C55" s="190"/>
      <c r="D55" s="166">
        <v>-12099</v>
      </c>
    </row>
    <row r="56" spans="1:4">
      <c r="A56" s="613">
        <v>45</v>
      </c>
      <c r="B56" s="262" t="s">
        <v>2633</v>
      </c>
      <c r="C56" s="190"/>
      <c r="D56" s="166"/>
    </row>
    <row r="57" spans="1:4">
      <c r="A57" s="613">
        <v>46</v>
      </c>
      <c r="B57" s="1284" t="s">
        <v>1400</v>
      </c>
      <c r="C57" s="190"/>
      <c r="D57" s="166">
        <v>-1305654</v>
      </c>
    </row>
    <row r="58" spans="1:4">
      <c r="A58" s="613">
        <v>47</v>
      </c>
      <c r="B58" s="1284" t="s">
        <v>1401</v>
      </c>
      <c r="C58" s="190"/>
      <c r="D58" s="166">
        <v>-451809</v>
      </c>
    </row>
    <row r="59" spans="1:4">
      <c r="A59" s="613">
        <v>48</v>
      </c>
      <c r="B59" s="1284" t="s">
        <v>1402</v>
      </c>
      <c r="C59" s="190"/>
      <c r="D59" s="166">
        <v>-17134</v>
      </c>
    </row>
    <row r="60" spans="1:4">
      <c r="A60" s="613">
        <v>49</v>
      </c>
      <c r="B60" s="1284" t="s">
        <v>1403</v>
      </c>
      <c r="C60" s="190"/>
      <c r="D60" s="166">
        <v>-900</v>
      </c>
    </row>
    <row r="61" spans="1:4">
      <c r="A61" s="613">
        <v>50</v>
      </c>
      <c r="B61" s="1284" t="s">
        <v>1319</v>
      </c>
      <c r="C61" s="190"/>
      <c r="D61" s="1453">
        <v>-8909</v>
      </c>
    </row>
    <row r="62" spans="1:4">
      <c r="A62" s="613">
        <v>51</v>
      </c>
      <c r="B62" s="281" t="s">
        <v>2639</v>
      </c>
      <c r="C62" s="451"/>
      <c r="D62" s="451">
        <v>-1924005</v>
      </c>
    </row>
    <row r="63" spans="1:4" ht="12.6" thickBot="1">
      <c r="A63" s="613">
        <v>52</v>
      </c>
      <c r="B63" s="611" t="s">
        <v>1741</v>
      </c>
      <c r="C63" s="500"/>
      <c r="D63" s="1452">
        <v>-1973542.5</v>
      </c>
    </row>
    <row r="64" spans="1:4" ht="12.6" thickTop="1">
      <c r="A64" s="613">
        <v>53</v>
      </c>
      <c r="C64" s="263"/>
    </row>
    <row r="65" spans="1:4">
      <c r="A65" s="610">
        <v>54</v>
      </c>
      <c r="B65" s="466" t="s">
        <v>2593</v>
      </c>
      <c r="C65" s="270"/>
      <c r="D65" s="270"/>
    </row>
    <row r="66" spans="1:4">
      <c r="A66" s="610">
        <v>55</v>
      </c>
      <c r="B66" s="466"/>
      <c r="C66" s="190"/>
      <c r="D66" s="212"/>
    </row>
    <row r="67" spans="1:4" ht="12.6" thickBot="1">
      <c r="A67" s="613">
        <v>54</v>
      </c>
      <c r="B67" s="466" t="s">
        <v>2594</v>
      </c>
      <c r="C67" s="263"/>
      <c r="D67" s="862">
        <v>369.15</v>
      </c>
    </row>
    <row r="68" spans="1:4" ht="12.6" thickTop="1">
      <c r="A68" s="613">
        <v>55</v>
      </c>
      <c r="B68" s="257"/>
      <c r="C68" s="263"/>
    </row>
    <row r="69" spans="1:4" ht="12.6" thickBot="1">
      <c r="A69" s="613">
        <v>56</v>
      </c>
      <c r="B69" s="466" t="s">
        <v>2376</v>
      </c>
      <c r="C69" s="263"/>
      <c r="D69" s="862">
        <v>-37.21</v>
      </c>
    </row>
    <row r="70" spans="1:4" ht="12.6" thickTop="1">
      <c r="A70" s="613">
        <v>57</v>
      </c>
      <c r="B70" s="466"/>
      <c r="C70" s="263"/>
      <c r="D70" s="758"/>
    </row>
    <row r="71" spans="1:4">
      <c r="A71" s="613">
        <v>58</v>
      </c>
      <c r="B71" s="466" t="s">
        <v>2381</v>
      </c>
      <c r="C71" s="263"/>
    </row>
    <row r="72" spans="1:4" ht="12.6" thickBot="1">
      <c r="A72" s="613">
        <v>59</v>
      </c>
      <c r="B72" s="479" t="s">
        <v>2645</v>
      </c>
      <c r="C72" s="190"/>
      <c r="D72" s="863">
        <v>13</v>
      </c>
    </row>
    <row r="73" spans="1:4" ht="12.6" thickTop="1"/>
  </sheetData>
  <phoneticPr fontId="28" type="noConversion"/>
  <pageMargins left="0.5" right="0.25" top="0.5" bottom="0.5" header="0.25" footer="0.25"/>
  <pageSetup scale="89" orientation="portrait" r:id="rId1"/>
  <headerFooter alignWithMargins="0"/>
</worksheet>
</file>

<file path=xl/worksheets/sheet40.xml><?xml version="1.0" encoding="utf-8"?>
<worksheet xmlns="http://schemas.openxmlformats.org/spreadsheetml/2006/main" xmlns:r="http://schemas.openxmlformats.org/officeDocument/2006/relationships">
  <sheetPr codeName="Sheet35">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2443</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2442</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6.0995944888723036E-3</v>
      </c>
      <c r="H22" s="1373"/>
      <c r="I22" s="1391">
        <v>0.99390040551112779</v>
      </c>
      <c r="J22" s="1391"/>
      <c r="K22" s="1391">
        <v>1</v>
      </c>
      <c r="L22" s="1370"/>
      <c r="M22" s="1392" t="s">
        <v>343</v>
      </c>
      <c r="N22" s="1370"/>
      <c r="O22" s="1393">
        <v>1990.85</v>
      </c>
      <c r="P22" s="1393"/>
      <c r="Q22" s="1390">
        <v>324399.7</v>
      </c>
      <c r="R22" s="1393"/>
      <c r="S22" s="1393">
        <v>326390.55</v>
      </c>
      <c r="T22" s="1393"/>
      <c r="U22" s="1390">
        <v>0</v>
      </c>
      <c r="V22" s="1390"/>
      <c r="W22" s="1390">
        <v>1990.85</v>
      </c>
      <c r="X22" s="1370"/>
      <c r="Y22" s="1370"/>
    </row>
    <row r="23" spans="1:25">
      <c r="A23" s="1373">
        <v>3</v>
      </c>
      <c r="B23" s="1370"/>
      <c r="C23" s="1372">
        <v>408</v>
      </c>
      <c r="D23" s="1370"/>
      <c r="E23" s="1370" t="s">
        <v>24</v>
      </c>
      <c r="F23" s="1370"/>
      <c r="G23" s="1391">
        <v>6.2688898962506784E-3</v>
      </c>
      <c r="H23" s="1373"/>
      <c r="I23" s="1391">
        <v>0.99373111010374948</v>
      </c>
      <c r="J23" s="1391"/>
      <c r="K23" s="1391">
        <v>1</v>
      </c>
      <c r="L23" s="1370"/>
      <c r="M23" s="1392" t="s">
        <v>343</v>
      </c>
      <c r="N23" s="1370"/>
      <c r="O23" s="1393">
        <v>210.34000000000003</v>
      </c>
      <c r="P23" s="1390"/>
      <c r="Q23" s="1390">
        <v>33342.65</v>
      </c>
      <c r="R23" s="1390"/>
      <c r="S23" s="1393">
        <v>33552.99</v>
      </c>
      <c r="T23" s="1390"/>
      <c r="U23" s="1390">
        <v>0</v>
      </c>
      <c r="V23" s="1390"/>
      <c r="W23" s="1390">
        <v>210.34000000000003</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6.2671104940646436E-3</v>
      </c>
      <c r="H26" s="1373"/>
      <c r="I26" s="1391">
        <v>0.9937328895059353</v>
      </c>
      <c r="J26" s="1391"/>
      <c r="K26" s="1391">
        <v>1</v>
      </c>
      <c r="L26" s="1370"/>
      <c r="M26" s="1392" t="s">
        <v>343</v>
      </c>
      <c r="N26" s="1370"/>
      <c r="O26" s="1393">
        <v>-11.239999999999998</v>
      </c>
      <c r="P26" s="1390"/>
      <c r="Q26" s="1390">
        <v>-1782.25</v>
      </c>
      <c r="R26" s="1390"/>
      <c r="S26" s="1393">
        <v>-1793.49</v>
      </c>
      <c r="T26" s="1390"/>
      <c r="U26" s="1390">
        <v>0</v>
      </c>
      <c r="V26" s="1390"/>
      <c r="W26" s="1390">
        <v>-11.239999999999998</v>
      </c>
      <c r="X26" s="1370"/>
      <c r="Y26" s="1370"/>
    </row>
    <row r="27" spans="1:25">
      <c r="A27" s="1373">
        <v>7</v>
      </c>
      <c r="B27" s="1370"/>
      <c r="C27" s="1372">
        <v>427</v>
      </c>
      <c r="D27" s="1370"/>
      <c r="E27" s="1370" t="s">
        <v>2311</v>
      </c>
      <c r="F27" s="1370"/>
      <c r="G27" s="1391">
        <v>6.2733625873557615E-3</v>
      </c>
      <c r="H27" s="1373"/>
      <c r="I27" s="1391">
        <v>0.99372663741264422</v>
      </c>
      <c r="J27" s="1391"/>
      <c r="K27" s="1391">
        <v>1</v>
      </c>
      <c r="L27" s="1370"/>
      <c r="M27" s="1392" t="s">
        <v>343</v>
      </c>
      <c r="N27" s="1370"/>
      <c r="O27" s="1393">
        <v>-1.93</v>
      </c>
      <c r="P27" s="1390"/>
      <c r="Q27" s="1390">
        <v>-305.71999999999997</v>
      </c>
      <c r="R27" s="1390"/>
      <c r="S27" s="1393">
        <v>-307.64999999999998</v>
      </c>
      <c r="T27" s="1390"/>
      <c r="U27" s="1390">
        <v>0</v>
      </c>
      <c r="V27" s="1390"/>
      <c r="W27" s="1390">
        <v>-1.93</v>
      </c>
      <c r="X27" s="1370"/>
      <c r="Y27" s="1370"/>
    </row>
    <row r="28" spans="1:25">
      <c r="A28" s="1373">
        <v>8</v>
      </c>
      <c r="B28" s="1370"/>
      <c r="C28" s="1372" t="s">
        <v>2394</v>
      </c>
      <c r="D28" s="1370"/>
      <c r="E28" s="1370" t="s">
        <v>2393</v>
      </c>
      <c r="F28" s="1370"/>
      <c r="G28" s="1391">
        <v>6.2689414429739354E-3</v>
      </c>
      <c r="H28" s="1373"/>
      <c r="I28" s="1391">
        <v>0.99373105855702615</v>
      </c>
      <c r="J28" s="1391"/>
      <c r="K28" s="1391">
        <v>1</v>
      </c>
      <c r="L28" s="1370"/>
      <c r="M28" s="1392" t="s">
        <v>343</v>
      </c>
      <c r="N28" s="1392"/>
      <c r="O28" s="1393">
        <v>2435.98</v>
      </c>
      <c r="P28" s="1393"/>
      <c r="Q28" s="1390">
        <v>386143.18000000005</v>
      </c>
      <c r="R28" s="1393"/>
      <c r="S28" s="1393">
        <v>388579.16000000003</v>
      </c>
      <c r="T28" s="1393"/>
      <c r="U28" s="1390">
        <v>0</v>
      </c>
      <c r="V28" s="1390"/>
      <c r="W28" s="1390">
        <v>2435.98</v>
      </c>
      <c r="X28" s="1392"/>
      <c r="Y28" s="1370"/>
    </row>
    <row r="29" spans="1:25">
      <c r="A29" s="1373">
        <v>9</v>
      </c>
      <c r="B29" s="1370"/>
      <c r="C29" s="1372" t="s">
        <v>1874</v>
      </c>
      <c r="D29" s="1370"/>
      <c r="E29" s="1370" t="s">
        <v>2392</v>
      </c>
      <c r="F29" s="1370"/>
      <c r="G29" s="1391">
        <v>6.2689021787164191E-3</v>
      </c>
      <c r="H29" s="1373"/>
      <c r="I29" s="1391">
        <v>0.99373109782128355</v>
      </c>
      <c r="J29" s="1391"/>
      <c r="K29" s="1391">
        <v>1</v>
      </c>
      <c r="L29" s="1370"/>
      <c r="M29" s="1392" t="s">
        <v>343</v>
      </c>
      <c r="N29" s="1370"/>
      <c r="O29" s="1393">
        <v>2840.8700000000003</v>
      </c>
      <c r="P29" s="1390"/>
      <c r="Q29" s="1390">
        <v>450327.79000000004</v>
      </c>
      <c r="R29" s="1390"/>
      <c r="S29" s="1393">
        <v>453168.66000000003</v>
      </c>
      <c r="T29" s="1390"/>
      <c r="U29" s="1390">
        <v>0</v>
      </c>
      <c r="V29" s="1390"/>
      <c r="W29" s="1390">
        <v>2840.8700000000003</v>
      </c>
      <c r="X29" s="1370"/>
      <c r="Y29" s="1370"/>
    </row>
    <row r="30" spans="1:25">
      <c r="A30" s="1373">
        <v>10</v>
      </c>
      <c r="B30" s="1370"/>
      <c r="C30" s="1372" t="s">
        <v>1863</v>
      </c>
      <c r="D30" s="1370"/>
      <c r="E30" s="1370" t="s">
        <v>2391</v>
      </c>
      <c r="F30" s="1370"/>
      <c r="G30" s="1391">
        <v>6.2689388717758502E-3</v>
      </c>
      <c r="H30" s="1373"/>
      <c r="I30" s="1391">
        <v>0.99373106112822407</v>
      </c>
      <c r="J30" s="1391"/>
      <c r="K30" s="1391">
        <v>1</v>
      </c>
      <c r="L30" s="1370"/>
      <c r="M30" s="1392" t="s">
        <v>343</v>
      </c>
      <c r="N30" s="1370"/>
      <c r="O30" s="1393">
        <v>400.19000000000005</v>
      </c>
      <c r="P30" s="1390"/>
      <c r="Q30" s="1390">
        <v>63436.77</v>
      </c>
      <c r="R30" s="1390"/>
      <c r="S30" s="1393">
        <v>63836.959999999999</v>
      </c>
      <c r="T30" s="1390"/>
      <c r="U30" s="1390">
        <v>0</v>
      </c>
      <c r="V30" s="1390"/>
      <c r="W30" s="1390">
        <v>400.19000000000005</v>
      </c>
      <c r="X30" s="1370"/>
      <c r="Y30" s="1370"/>
    </row>
    <row r="31" spans="1:25">
      <c r="A31" s="1373">
        <v>11</v>
      </c>
      <c r="B31" s="1370"/>
      <c r="C31" s="1372" t="s">
        <v>1928</v>
      </c>
      <c r="D31" s="1370"/>
      <c r="E31" s="1370" t="s">
        <v>2403</v>
      </c>
      <c r="F31" s="1370"/>
      <c r="G31" s="1391">
        <v>6.2689445912849631E-3</v>
      </c>
      <c r="H31" s="1373"/>
      <c r="I31" s="1391">
        <v>0.99373105540871498</v>
      </c>
      <c r="J31" s="1391"/>
      <c r="K31" s="1391">
        <v>1</v>
      </c>
      <c r="L31" s="1370"/>
      <c r="M31" s="1392" t="s">
        <v>343</v>
      </c>
      <c r="N31" s="1370"/>
      <c r="O31" s="1393">
        <v>400.69</v>
      </c>
      <c r="P31" s="1390"/>
      <c r="Q31" s="1390">
        <v>63515.97</v>
      </c>
      <c r="R31" s="1390"/>
      <c r="S31" s="1393">
        <v>63916.66</v>
      </c>
      <c r="T31" s="1390"/>
      <c r="U31" s="1390">
        <v>0</v>
      </c>
      <c r="V31" s="1390"/>
      <c r="W31" s="1390">
        <v>400.69</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6.2689159201727756E-3</v>
      </c>
      <c r="H33" s="1373"/>
      <c r="I33" s="1391">
        <v>0.99373108407982724</v>
      </c>
      <c r="J33" s="1391"/>
      <c r="K33" s="1391">
        <v>1</v>
      </c>
      <c r="L33" s="1370"/>
      <c r="M33" s="1392" t="s">
        <v>343</v>
      </c>
      <c r="N33" s="1370"/>
      <c r="O33" s="1393">
        <v>633.51</v>
      </c>
      <c r="P33" s="1390"/>
      <c r="Q33" s="1390">
        <v>100422.24</v>
      </c>
      <c r="R33" s="1390"/>
      <c r="S33" s="1393">
        <v>101055.75</v>
      </c>
      <c r="T33" s="1390"/>
      <c r="U33" s="1390">
        <v>0</v>
      </c>
      <c r="V33" s="1390"/>
      <c r="W33" s="1390">
        <v>633.51</v>
      </c>
      <c r="X33" s="1370"/>
      <c r="Y33" s="1370"/>
    </row>
    <row r="34" spans="1:25">
      <c r="A34" s="1373">
        <v>14</v>
      </c>
      <c r="B34" s="1370"/>
      <c r="C34" s="1372" t="s">
        <v>2402</v>
      </c>
      <c r="D34" s="1370"/>
      <c r="E34" s="1370" t="s">
        <v>2401</v>
      </c>
      <c r="F34" s="1370"/>
      <c r="G34" s="1391">
        <v>6.270010672358591E-3</v>
      </c>
      <c r="H34" s="1373"/>
      <c r="I34" s="1391">
        <v>0.99372998932764145</v>
      </c>
      <c r="J34" s="1391"/>
      <c r="K34" s="1391">
        <v>1</v>
      </c>
      <c r="L34" s="1370"/>
      <c r="M34" s="1392" t="s">
        <v>343</v>
      </c>
      <c r="N34" s="1370"/>
      <c r="O34" s="1393">
        <v>11.75</v>
      </c>
      <c r="P34" s="1390"/>
      <c r="Q34" s="1390">
        <v>1862.25</v>
      </c>
      <c r="R34" s="1390"/>
      <c r="S34" s="1393">
        <v>1874</v>
      </c>
      <c r="T34" s="1390"/>
      <c r="U34" s="1390">
        <v>0</v>
      </c>
      <c r="V34" s="1390"/>
      <c r="W34" s="1390">
        <v>11.75</v>
      </c>
      <c r="X34" s="1370"/>
      <c r="Y34" s="1370"/>
    </row>
    <row r="35" spans="1:25">
      <c r="A35" s="1373">
        <v>15</v>
      </c>
      <c r="B35" s="1370"/>
      <c r="C35" s="1372" t="s">
        <v>1948</v>
      </c>
      <c r="D35" s="1370"/>
      <c r="E35" s="1370" t="s">
        <v>2089</v>
      </c>
      <c r="F35" s="1370"/>
      <c r="G35" s="1391">
        <v>6.2635986022285236E-3</v>
      </c>
      <c r="H35" s="1373"/>
      <c r="I35" s="1391">
        <v>0.99373640139777153</v>
      </c>
      <c r="J35" s="1391"/>
      <c r="K35" s="1391">
        <v>1</v>
      </c>
      <c r="L35" s="1370"/>
      <c r="M35" s="1392" t="s">
        <v>343</v>
      </c>
      <c r="N35" s="1370"/>
      <c r="O35" s="1393">
        <v>1.9000000000000001</v>
      </c>
      <c r="P35" s="1390"/>
      <c r="Q35" s="1390">
        <v>301.44</v>
      </c>
      <c r="R35" s="1390"/>
      <c r="S35" s="1393">
        <v>303.33999999999997</v>
      </c>
      <c r="T35" s="1390"/>
      <c r="U35" s="1390">
        <v>0</v>
      </c>
      <c r="V35" s="1390"/>
      <c r="W35" s="1390">
        <v>1.9000000000000001</v>
      </c>
      <c r="X35" s="1370"/>
      <c r="Y35" s="1370"/>
    </row>
    <row r="36" spans="1:25">
      <c r="A36" s="1373">
        <v>16</v>
      </c>
      <c r="B36" s="1370"/>
      <c r="C36" s="1372" t="s">
        <v>2400</v>
      </c>
      <c r="D36" s="1370"/>
      <c r="E36" s="1370" t="s">
        <v>2085</v>
      </c>
      <c r="F36" s="1370"/>
      <c r="G36" s="1391">
        <v>6.2688808072463376E-3</v>
      </c>
      <c r="H36" s="1373"/>
      <c r="I36" s="1391">
        <v>0.9937311191927537</v>
      </c>
      <c r="J36" s="1391"/>
      <c r="K36" s="1391">
        <v>1</v>
      </c>
      <c r="L36" s="1370"/>
      <c r="M36" s="1392" t="s">
        <v>343</v>
      </c>
      <c r="N36" s="1370"/>
      <c r="O36" s="1393">
        <v>1159.49</v>
      </c>
      <c r="P36" s="1390"/>
      <c r="Q36" s="1390">
        <v>183800.16</v>
      </c>
      <c r="R36" s="1390"/>
      <c r="S36" s="1393">
        <v>184959.65</v>
      </c>
      <c r="T36" s="1390"/>
      <c r="U36" s="1390">
        <v>0</v>
      </c>
      <c r="V36" s="1390"/>
      <c r="W36" s="1390">
        <v>1159.49</v>
      </c>
      <c r="X36" s="1370"/>
      <c r="Y36" s="1370"/>
    </row>
    <row r="37" spans="1:25">
      <c r="A37" s="1373">
        <v>17</v>
      </c>
      <c r="B37" s="1370"/>
      <c r="C37" s="1372" t="s">
        <v>1887</v>
      </c>
      <c r="D37" s="1370"/>
      <c r="E37" s="1370" t="s">
        <v>2399</v>
      </c>
      <c r="F37" s="1370"/>
      <c r="G37" s="1391">
        <v>6.2689606641574344E-3</v>
      </c>
      <c r="H37" s="1373"/>
      <c r="I37" s="1391">
        <v>0.9937310393358425</v>
      </c>
      <c r="J37" s="1391"/>
      <c r="K37" s="1391">
        <v>1</v>
      </c>
      <c r="L37" s="1370"/>
      <c r="M37" s="1392" t="s">
        <v>343</v>
      </c>
      <c r="N37" s="1370"/>
      <c r="O37" s="1393">
        <v>400.62</v>
      </c>
      <c r="P37" s="1390"/>
      <c r="Q37" s="1390">
        <v>63504.71</v>
      </c>
      <c r="R37" s="1390"/>
      <c r="S37" s="1393">
        <v>63905.33</v>
      </c>
      <c r="T37" s="1390"/>
      <c r="U37" s="1390">
        <v>0</v>
      </c>
      <c r="V37" s="1390"/>
      <c r="W37" s="1390">
        <v>400.62</v>
      </c>
      <c r="X37" s="1370"/>
      <c r="Y37" s="1370"/>
    </row>
    <row r="38" spans="1:25">
      <c r="A38" s="1373">
        <v>18</v>
      </c>
      <c r="B38" s="1370"/>
      <c r="C38" s="1372" t="s">
        <v>1856</v>
      </c>
      <c r="D38" s="1370"/>
      <c r="E38" s="1370" t="s">
        <v>1204</v>
      </c>
      <c r="F38" s="1370"/>
      <c r="G38" s="1391">
        <v>6.2716515949070954E-3</v>
      </c>
      <c r="H38" s="1373"/>
      <c r="I38" s="1391">
        <v>0.99372834840509283</v>
      </c>
      <c r="J38" s="1391"/>
      <c r="K38" s="1391">
        <v>1</v>
      </c>
      <c r="L38" s="1370"/>
      <c r="M38" s="1392" t="s">
        <v>343</v>
      </c>
      <c r="N38" s="1370"/>
      <c r="O38" s="1393">
        <v>6.97</v>
      </c>
      <c r="P38" s="1390"/>
      <c r="Q38" s="1390">
        <v>1104.3799999999999</v>
      </c>
      <c r="R38" s="1390"/>
      <c r="S38" s="1393">
        <v>1111.3499999999999</v>
      </c>
      <c r="T38" s="1390"/>
      <c r="U38" s="1390">
        <v>0</v>
      </c>
      <c r="V38" s="1390"/>
      <c r="W38" s="1390">
        <v>6.97</v>
      </c>
      <c r="X38" s="1370"/>
      <c r="Y38" s="1370"/>
    </row>
    <row r="39" spans="1:25">
      <c r="A39" s="1373">
        <v>19</v>
      </c>
      <c r="B39" s="1370"/>
      <c r="C39" s="1372" t="s">
        <v>1870</v>
      </c>
      <c r="D39" s="1370"/>
      <c r="E39" s="1370" t="s">
        <v>2073</v>
      </c>
      <c r="F39" s="1370"/>
      <c r="G39" s="1391">
        <v>6.2690060891976793E-3</v>
      </c>
      <c r="H39" s="1373"/>
      <c r="I39" s="1391">
        <v>0.99373099391080233</v>
      </c>
      <c r="J39" s="1391"/>
      <c r="K39" s="1391">
        <v>1</v>
      </c>
      <c r="L39" s="1370"/>
      <c r="M39" s="1392" t="s">
        <v>343</v>
      </c>
      <c r="N39" s="1370"/>
      <c r="O39" s="1393">
        <v>838.85000000000025</v>
      </c>
      <c r="P39" s="1390"/>
      <c r="Q39" s="1390">
        <v>132970.23999999999</v>
      </c>
      <c r="R39" s="1390"/>
      <c r="S39" s="1393">
        <v>133809.09</v>
      </c>
      <c r="T39" s="1390"/>
      <c r="U39" s="1390">
        <v>0</v>
      </c>
      <c r="V39" s="1390"/>
      <c r="W39" s="1390">
        <v>838.85000000000025</v>
      </c>
      <c r="X39" s="1370"/>
      <c r="Y39" s="1370"/>
    </row>
    <row r="40" spans="1:25" ht="13.8" thickBot="1">
      <c r="A40" s="1373">
        <v>20</v>
      </c>
      <c r="B40" s="1370"/>
      <c r="C40" s="1372"/>
      <c r="D40" s="1370"/>
      <c r="E40" s="1370"/>
      <c r="F40" s="1370"/>
      <c r="G40" s="1391"/>
      <c r="H40" s="1373"/>
      <c r="I40" s="1373"/>
      <c r="J40" s="1373"/>
      <c r="K40" s="1373"/>
      <c r="L40" s="1370"/>
      <c r="M40" s="1370"/>
      <c r="N40" s="1370"/>
      <c r="O40" s="1394">
        <v>11318.840000000002</v>
      </c>
      <c r="P40" s="1390"/>
      <c r="Q40" s="1394">
        <v>1803043.5099999998</v>
      </c>
      <c r="R40" s="1390"/>
      <c r="S40" s="1394">
        <v>1814362.3500000003</v>
      </c>
      <c r="T40" s="1390"/>
      <c r="U40" s="1395">
        <v>0</v>
      </c>
      <c r="V40" s="1390"/>
      <c r="W40" s="1395">
        <v>11318.840000000002</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2.2148798220358572E-2</v>
      </c>
      <c r="H44" s="1373"/>
      <c r="I44" s="1391">
        <v>0.97785120177964147</v>
      </c>
      <c r="J44" s="1391"/>
      <c r="K44" s="1391">
        <v>1</v>
      </c>
      <c r="L44" s="1370"/>
      <c r="M44" s="1392" t="s">
        <v>343</v>
      </c>
      <c r="N44" s="1370"/>
      <c r="O44" s="1393">
        <v>581.66</v>
      </c>
      <c r="P44" s="1393"/>
      <c r="Q44" s="1393">
        <v>25679.809999999998</v>
      </c>
      <c r="R44" s="1393"/>
      <c r="S44" s="1393">
        <v>26261.469999999998</v>
      </c>
      <c r="T44" s="1393"/>
      <c r="U44" s="692">
        <v>0</v>
      </c>
      <c r="V44" s="692"/>
      <c r="W44" s="692">
        <v>581.66</v>
      </c>
      <c r="X44" s="1370"/>
      <c r="Y44" s="1370"/>
    </row>
    <row r="45" spans="1:25">
      <c r="A45" s="1373">
        <v>25</v>
      </c>
      <c r="B45" s="1370"/>
      <c r="C45" s="1372">
        <v>408</v>
      </c>
      <c r="D45" s="1370"/>
      <c r="E45" s="1370" t="s">
        <v>24</v>
      </c>
      <c r="F45" s="1370"/>
      <c r="G45" s="1391">
        <v>2.6650069312812961E-2</v>
      </c>
      <c r="H45" s="1373"/>
      <c r="I45" s="1391">
        <v>0.973349930687187</v>
      </c>
      <c r="J45" s="1391"/>
      <c r="K45" s="1391">
        <v>1</v>
      </c>
      <c r="L45" s="1370"/>
      <c r="M45" s="1392" t="s">
        <v>343</v>
      </c>
      <c r="N45" s="1370"/>
      <c r="O45" s="1393">
        <v>442.74</v>
      </c>
      <c r="P45" s="1390"/>
      <c r="Q45" s="1393">
        <v>16170.350000000004</v>
      </c>
      <c r="R45" s="1390"/>
      <c r="S45" s="1393">
        <v>16613.090000000004</v>
      </c>
      <c r="T45" s="1390"/>
      <c r="U45" s="692">
        <v>0</v>
      </c>
      <c r="V45" s="692"/>
      <c r="W45" s="692">
        <v>442.74</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2.6570048309178747E-2</v>
      </c>
      <c r="H48" s="1373"/>
      <c r="I48" s="1391">
        <v>0.97342995169082114</v>
      </c>
      <c r="J48" s="1391"/>
      <c r="K48" s="1391">
        <v>1</v>
      </c>
      <c r="L48" s="1370"/>
      <c r="M48" s="1392" t="s">
        <v>343</v>
      </c>
      <c r="N48" s="1370"/>
      <c r="O48" s="1393">
        <v>0.11</v>
      </c>
      <c r="P48" s="1390"/>
      <c r="Q48" s="1393">
        <v>4.0299999999999994</v>
      </c>
      <c r="R48" s="1390"/>
      <c r="S48" s="1393">
        <v>4.1399999999999997</v>
      </c>
      <c r="T48" s="1390"/>
      <c r="U48" s="692">
        <v>0</v>
      </c>
      <c r="V48" s="692"/>
      <c r="W48" s="692">
        <v>0.11</v>
      </c>
      <c r="X48" s="1370"/>
      <c r="Y48" s="1370"/>
    </row>
    <row r="49" spans="1:25">
      <c r="A49" s="1373">
        <v>29</v>
      </c>
      <c r="B49" s="1370"/>
      <c r="C49" s="1372" t="s">
        <v>2394</v>
      </c>
      <c r="D49" s="1370"/>
      <c r="E49" s="1370" t="s">
        <v>2393</v>
      </c>
      <c r="F49" s="1370"/>
      <c r="G49" s="1391">
        <v>2.6929359470113334E-2</v>
      </c>
      <c r="H49" s="1373"/>
      <c r="I49" s="1391">
        <v>0.97307064052988668</v>
      </c>
      <c r="J49" s="1391"/>
      <c r="K49" s="1391">
        <v>1</v>
      </c>
      <c r="L49" s="1370"/>
      <c r="M49" s="1392" t="s">
        <v>343</v>
      </c>
      <c r="N49" s="1392"/>
      <c r="O49" s="1393">
        <v>1815.61</v>
      </c>
      <c r="P49" s="1390"/>
      <c r="Q49" s="1393">
        <v>65605.600000000006</v>
      </c>
      <c r="R49" s="1390"/>
      <c r="S49" s="1393">
        <v>67421.210000000006</v>
      </c>
      <c r="T49" s="1390"/>
      <c r="U49" s="692">
        <v>0</v>
      </c>
      <c r="V49" s="692"/>
      <c r="W49" s="692">
        <v>1815.61</v>
      </c>
      <c r="X49" s="1392"/>
      <c r="Y49" s="1370"/>
    </row>
    <row r="50" spans="1:25">
      <c r="A50" s="1373">
        <v>30</v>
      </c>
      <c r="B50" s="1370"/>
      <c r="C50" s="1372" t="s">
        <v>1874</v>
      </c>
      <c r="D50" s="1370"/>
      <c r="E50" s="1370" t="s">
        <v>2392</v>
      </c>
      <c r="F50" s="1370"/>
      <c r="G50" s="1391">
        <v>2.6648404769577833E-2</v>
      </c>
      <c r="H50" s="1373"/>
      <c r="I50" s="1391">
        <v>0.97335159523042214</v>
      </c>
      <c r="J50" s="1391"/>
      <c r="K50" s="1391">
        <v>1</v>
      </c>
      <c r="L50" s="1370"/>
      <c r="M50" s="1392" t="s">
        <v>343</v>
      </c>
      <c r="N50" s="1370"/>
      <c r="O50" s="1393">
        <v>82.690000000000012</v>
      </c>
      <c r="P50" s="1390"/>
      <c r="Q50" s="1393">
        <v>3020.31</v>
      </c>
      <c r="R50" s="1390"/>
      <c r="S50" s="1393">
        <v>3103</v>
      </c>
      <c r="T50" s="1390"/>
      <c r="U50" s="692">
        <v>0</v>
      </c>
      <c r="V50" s="692"/>
      <c r="W50" s="692">
        <v>82.690000000000012</v>
      </c>
      <c r="X50" s="1370"/>
      <c r="Y50" s="1370"/>
    </row>
    <row r="51" spans="1:25">
      <c r="A51" s="1373">
        <v>31</v>
      </c>
      <c r="B51" s="1370"/>
      <c r="C51" s="1372" t="s">
        <v>1863</v>
      </c>
      <c r="D51" s="1370"/>
      <c r="E51" s="1370" t="s">
        <v>2391</v>
      </c>
      <c r="F51" s="1370"/>
      <c r="G51" s="1391">
        <v>2.6579347923408499E-2</v>
      </c>
      <c r="H51" s="1373"/>
      <c r="I51" s="1391">
        <v>0.97342065207659156</v>
      </c>
      <c r="J51" s="1391"/>
      <c r="K51" s="1391">
        <v>1</v>
      </c>
      <c r="L51" s="1370"/>
      <c r="M51" s="1392" t="s">
        <v>343</v>
      </c>
      <c r="N51" s="1370"/>
      <c r="O51" s="1393">
        <v>20.78</v>
      </c>
      <c r="P51" s="1390"/>
      <c r="Q51" s="1393">
        <v>761.03000000000009</v>
      </c>
      <c r="R51" s="1390"/>
      <c r="S51" s="1393">
        <v>781.81000000000006</v>
      </c>
      <c r="T51" s="1390"/>
      <c r="U51" s="692">
        <v>0</v>
      </c>
      <c r="V51" s="692"/>
      <c r="W51" s="692">
        <v>20.78</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2.658104807844186E-2</v>
      </c>
      <c r="H55" s="1373"/>
      <c r="I55" s="1391">
        <v>0.97341895192155814</v>
      </c>
      <c r="J55" s="1391"/>
      <c r="K55" s="1391">
        <v>1</v>
      </c>
      <c r="L55" s="1370"/>
      <c r="M55" s="1392" t="s">
        <v>343</v>
      </c>
      <c r="N55" s="1370"/>
      <c r="O55" s="1393">
        <v>218.77</v>
      </c>
      <c r="P55" s="1390"/>
      <c r="Q55" s="1393">
        <v>8011.5299999999988</v>
      </c>
      <c r="R55" s="1390"/>
      <c r="S55" s="1393">
        <v>8230.2999999999993</v>
      </c>
      <c r="T55" s="1390"/>
      <c r="U55" s="692">
        <v>0</v>
      </c>
      <c r="V55" s="692"/>
      <c r="W55" s="692">
        <v>218.77</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2.6580768508002908E-2</v>
      </c>
      <c r="H57" s="1373"/>
      <c r="I57" s="1391">
        <v>0.97341923149199705</v>
      </c>
      <c r="J57" s="1391"/>
      <c r="K57" s="1391">
        <v>1</v>
      </c>
      <c r="L57" s="1370"/>
      <c r="M57" s="1392" t="s">
        <v>343</v>
      </c>
      <c r="N57" s="1370"/>
      <c r="O57" s="1393">
        <v>650.66</v>
      </c>
      <c r="P57" s="1390"/>
      <c r="Q57" s="1393">
        <v>23827.94</v>
      </c>
      <c r="R57" s="1390"/>
      <c r="S57" s="1393">
        <v>24478.6</v>
      </c>
      <c r="T57" s="1390"/>
      <c r="U57" s="692">
        <v>0</v>
      </c>
      <c r="V57" s="692"/>
      <c r="W57" s="692">
        <v>650.66</v>
      </c>
      <c r="X57" s="1370"/>
      <c r="Y57" s="1370"/>
    </row>
    <row r="58" spans="1:25">
      <c r="A58" s="1373">
        <v>38</v>
      </c>
      <c r="B58" s="1370"/>
      <c r="C58" s="1372" t="s">
        <v>1943</v>
      </c>
      <c r="D58" s="1370"/>
      <c r="E58" s="1370" t="s">
        <v>2388</v>
      </c>
      <c r="F58" s="1370"/>
      <c r="G58" s="1391">
        <v>2.6572604350382126E-2</v>
      </c>
      <c r="H58" s="1373"/>
      <c r="I58" s="1391">
        <v>0.97342739564961778</v>
      </c>
      <c r="J58" s="1391"/>
      <c r="K58" s="1391">
        <v>1</v>
      </c>
      <c r="L58" s="1370"/>
      <c r="M58" s="1392" t="s">
        <v>343</v>
      </c>
      <c r="N58" s="1370"/>
      <c r="O58" s="1393">
        <v>9.0399999999999991</v>
      </c>
      <c r="P58" s="1390"/>
      <c r="Q58" s="1393">
        <v>331.15999999999997</v>
      </c>
      <c r="R58" s="1390"/>
      <c r="S58" s="1393">
        <v>340.2</v>
      </c>
      <c r="T58" s="1390"/>
      <c r="U58" s="692">
        <v>0</v>
      </c>
      <c r="V58" s="692"/>
      <c r="W58" s="692">
        <v>9.0399999999999991</v>
      </c>
      <c r="X58" s="1370"/>
      <c r="Y58" s="1370"/>
    </row>
    <row r="59" spans="1:25">
      <c r="A59" s="1373">
        <v>39</v>
      </c>
      <c r="B59" s="1370"/>
      <c r="C59" s="1372" t="s">
        <v>1870</v>
      </c>
      <c r="D59" s="1370"/>
      <c r="E59" s="1370" t="s">
        <v>2073</v>
      </c>
      <c r="F59" s="1370"/>
      <c r="G59" s="1391">
        <v>2.6676548465699893E-2</v>
      </c>
      <c r="H59" s="1373"/>
      <c r="I59" s="1391">
        <v>0.9733234515343</v>
      </c>
      <c r="J59" s="1391"/>
      <c r="K59" s="1391">
        <v>1</v>
      </c>
      <c r="L59" s="1370"/>
      <c r="M59" s="1392" t="s">
        <v>343</v>
      </c>
      <c r="N59" s="1370"/>
      <c r="O59" s="1393">
        <v>371.46000000000009</v>
      </c>
      <c r="P59" s="1390"/>
      <c r="Q59" s="1393">
        <v>13553.13</v>
      </c>
      <c r="R59" s="1390"/>
      <c r="S59" s="1393">
        <v>13924.59</v>
      </c>
      <c r="T59" s="1390"/>
      <c r="U59" s="692">
        <v>0</v>
      </c>
      <c r="V59" s="692"/>
      <c r="W59" s="692">
        <v>371.46000000000009</v>
      </c>
      <c r="X59" s="1370"/>
      <c r="Y59" s="1370"/>
    </row>
    <row r="60" spans="1:25" ht="13.8" thickBot="1">
      <c r="A60" s="1373">
        <v>40</v>
      </c>
      <c r="B60" s="1370"/>
      <c r="C60" s="1372"/>
      <c r="D60" s="1370"/>
      <c r="E60" s="1370"/>
      <c r="F60" s="1370"/>
      <c r="G60" s="1373"/>
      <c r="H60" s="1373"/>
      <c r="I60" s="1373"/>
      <c r="J60" s="1373"/>
      <c r="K60" s="1391"/>
      <c r="L60" s="1370"/>
      <c r="M60" s="1370"/>
      <c r="N60" s="1370"/>
      <c r="O60" s="1396">
        <v>4193.5200000000004</v>
      </c>
      <c r="P60" s="1390"/>
      <c r="Q60" s="1396">
        <v>156964.89000000001</v>
      </c>
      <c r="R60" s="1390"/>
      <c r="S60" s="1397">
        <v>161158.41</v>
      </c>
      <c r="T60" s="1390"/>
      <c r="U60" s="1398">
        <v>0</v>
      </c>
      <c r="V60" s="1390"/>
      <c r="W60" s="1398">
        <v>4193.5200000000004</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1.xml><?xml version="1.0" encoding="utf-8"?>
<worksheet xmlns="http://schemas.openxmlformats.org/spreadsheetml/2006/main" xmlns:r="http://schemas.openxmlformats.org/officeDocument/2006/relationships">
  <sheetPr codeName="Sheet36">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2445</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2444</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6.0845312787085907E-3</v>
      </c>
      <c r="H22" s="1373"/>
      <c r="I22" s="1391">
        <v>0.99391546872129144</v>
      </c>
      <c r="J22" s="1391"/>
      <c r="K22" s="1391">
        <v>1</v>
      </c>
      <c r="L22" s="1370"/>
      <c r="M22" s="1392" t="s">
        <v>343</v>
      </c>
      <c r="N22" s="1370"/>
      <c r="O22" s="1393">
        <v>2038.94</v>
      </c>
      <c r="P22" s="1393"/>
      <c r="Q22" s="1390">
        <v>333063.28999999998</v>
      </c>
      <c r="R22" s="1393"/>
      <c r="S22" s="1393">
        <v>335102.23</v>
      </c>
      <c r="T22" s="1393"/>
      <c r="U22" s="1390">
        <v>0</v>
      </c>
      <c r="V22" s="1390"/>
      <c r="W22" s="1390">
        <v>2038.94</v>
      </c>
      <c r="X22" s="1370"/>
      <c r="Y22" s="1370"/>
    </row>
    <row r="23" spans="1:25">
      <c r="A23" s="1373">
        <v>3</v>
      </c>
      <c r="B23" s="1370"/>
      <c r="C23" s="1372">
        <v>408</v>
      </c>
      <c r="D23" s="1370"/>
      <c r="E23" s="1370" t="s">
        <v>24</v>
      </c>
      <c r="F23" s="1370"/>
      <c r="G23" s="1391">
        <v>6.2489528704783763E-3</v>
      </c>
      <c r="H23" s="1373"/>
      <c r="I23" s="1391">
        <v>0.99375104712952167</v>
      </c>
      <c r="J23" s="1391"/>
      <c r="K23" s="1391">
        <v>1</v>
      </c>
      <c r="L23" s="1370"/>
      <c r="M23" s="1392" t="s">
        <v>343</v>
      </c>
      <c r="N23" s="1370"/>
      <c r="O23" s="1393">
        <v>197.68</v>
      </c>
      <c r="P23" s="1390"/>
      <c r="Q23" s="1390">
        <v>31436.42</v>
      </c>
      <c r="R23" s="1390"/>
      <c r="S23" s="1393">
        <v>31634.1</v>
      </c>
      <c r="T23" s="1390"/>
      <c r="U23" s="1390">
        <v>0</v>
      </c>
      <c r="V23" s="1390"/>
      <c r="W23" s="1390">
        <v>197.68</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6.2501230339179897E-3</v>
      </c>
      <c r="H26" s="1373"/>
      <c r="I26" s="1391">
        <v>0.99374987696608197</v>
      </c>
      <c r="J26" s="1391"/>
      <c r="K26" s="1391">
        <v>1</v>
      </c>
      <c r="L26" s="1370"/>
      <c r="M26" s="1392" t="s">
        <v>343</v>
      </c>
      <c r="N26" s="1370"/>
      <c r="O26" s="1393">
        <v>-12.7</v>
      </c>
      <c r="P26" s="1390"/>
      <c r="Q26" s="1390">
        <v>-2019.26</v>
      </c>
      <c r="R26" s="1390"/>
      <c r="S26" s="1393">
        <v>-2031.96</v>
      </c>
      <c r="T26" s="1390"/>
      <c r="U26" s="1390">
        <v>0</v>
      </c>
      <c r="V26" s="1390"/>
      <c r="W26" s="1390">
        <v>-12.7</v>
      </c>
      <c r="X26" s="1370"/>
      <c r="Y26" s="1370"/>
    </row>
    <row r="27" spans="1:25">
      <c r="A27" s="1373">
        <v>7</v>
      </c>
      <c r="B27" s="1370"/>
      <c r="C27" s="1372">
        <v>427</v>
      </c>
      <c r="D27" s="1370"/>
      <c r="E27" s="1370" t="s">
        <v>2311</v>
      </c>
      <c r="F27" s="1370"/>
      <c r="G27" s="1391">
        <v>6.2318238471125885E-3</v>
      </c>
      <c r="H27" s="1373"/>
      <c r="I27" s="1391">
        <v>0.99376817615288737</v>
      </c>
      <c r="J27" s="1391"/>
      <c r="K27" s="1391">
        <v>1</v>
      </c>
      <c r="L27" s="1370"/>
      <c r="M27" s="1392" t="s">
        <v>343</v>
      </c>
      <c r="N27" s="1370"/>
      <c r="O27" s="1393">
        <v>-1.05</v>
      </c>
      <c r="P27" s="1390"/>
      <c r="Q27" s="1390">
        <v>-167.44</v>
      </c>
      <c r="R27" s="1390"/>
      <c r="S27" s="1393">
        <v>-168.49</v>
      </c>
      <c r="T27" s="1390"/>
      <c r="U27" s="1390">
        <v>0</v>
      </c>
      <c r="V27" s="1390"/>
      <c r="W27" s="1390">
        <v>-1.05</v>
      </c>
      <c r="X27" s="1370"/>
      <c r="Y27" s="1370"/>
    </row>
    <row r="28" spans="1:25">
      <c r="A28" s="1373">
        <v>8</v>
      </c>
      <c r="B28" s="1370"/>
      <c r="C28" s="1372" t="s">
        <v>2394</v>
      </c>
      <c r="D28" s="1370"/>
      <c r="E28" s="1370" t="s">
        <v>2393</v>
      </c>
      <c r="F28" s="1370"/>
      <c r="G28" s="1391">
        <v>6.2489935578447431E-3</v>
      </c>
      <c r="H28" s="1373"/>
      <c r="I28" s="1391">
        <v>0.9937510064421553</v>
      </c>
      <c r="J28" s="1391"/>
      <c r="K28" s="1391">
        <v>1</v>
      </c>
      <c r="L28" s="1370"/>
      <c r="M28" s="1392" t="s">
        <v>343</v>
      </c>
      <c r="N28" s="1392"/>
      <c r="O28" s="1393">
        <v>2160.73</v>
      </c>
      <c r="P28" s="1393"/>
      <c r="Q28" s="1390">
        <v>343611.75</v>
      </c>
      <c r="R28" s="1393"/>
      <c r="S28" s="1393">
        <v>345772.48</v>
      </c>
      <c r="T28" s="1393"/>
      <c r="U28" s="1390">
        <v>0</v>
      </c>
      <c r="V28" s="1390"/>
      <c r="W28" s="1390">
        <v>2160.73</v>
      </c>
      <c r="X28" s="1392"/>
      <c r="Y28" s="1370"/>
    </row>
    <row r="29" spans="1:25">
      <c r="A29" s="1373">
        <v>9</v>
      </c>
      <c r="B29" s="1370"/>
      <c r="C29" s="1372" t="s">
        <v>1874</v>
      </c>
      <c r="D29" s="1370"/>
      <c r="E29" s="1370" t="s">
        <v>2392</v>
      </c>
      <c r="F29" s="1370"/>
      <c r="G29" s="1391">
        <v>6.248983017685057E-3</v>
      </c>
      <c r="H29" s="1373"/>
      <c r="I29" s="1391">
        <v>0.99375101698231505</v>
      </c>
      <c r="J29" s="1391"/>
      <c r="K29" s="1391">
        <v>1</v>
      </c>
      <c r="L29" s="1370"/>
      <c r="M29" s="1392" t="s">
        <v>343</v>
      </c>
      <c r="N29" s="1370"/>
      <c r="O29" s="1393">
        <v>3300.8199999999997</v>
      </c>
      <c r="P29" s="1390"/>
      <c r="Q29" s="1390">
        <v>524916.32999999996</v>
      </c>
      <c r="R29" s="1390"/>
      <c r="S29" s="1393">
        <v>528217.14999999991</v>
      </c>
      <c r="T29" s="1390"/>
      <c r="U29" s="1390">
        <v>0</v>
      </c>
      <c r="V29" s="1390"/>
      <c r="W29" s="1390">
        <v>3300.8199999999997</v>
      </c>
      <c r="X29" s="1370"/>
      <c r="Y29" s="1370"/>
    </row>
    <row r="30" spans="1:25">
      <c r="A30" s="1373">
        <v>10</v>
      </c>
      <c r="B30" s="1370"/>
      <c r="C30" s="1372" t="s">
        <v>1863</v>
      </c>
      <c r="D30" s="1370"/>
      <c r="E30" s="1370" t="s">
        <v>2391</v>
      </c>
      <c r="F30" s="1370"/>
      <c r="G30" s="1391">
        <v>6.2489738815133108E-3</v>
      </c>
      <c r="H30" s="1373"/>
      <c r="I30" s="1391">
        <v>0.99375102611848665</v>
      </c>
      <c r="J30" s="1391"/>
      <c r="K30" s="1391">
        <v>1</v>
      </c>
      <c r="L30" s="1370"/>
      <c r="M30" s="1392" t="s">
        <v>343</v>
      </c>
      <c r="N30" s="1370"/>
      <c r="O30" s="1393">
        <v>534.3900000000001</v>
      </c>
      <c r="P30" s="1390"/>
      <c r="Q30" s="1390">
        <v>84982.049999999988</v>
      </c>
      <c r="R30" s="1390"/>
      <c r="S30" s="1393">
        <v>85516.439999999988</v>
      </c>
      <c r="T30" s="1390"/>
      <c r="U30" s="1390">
        <v>0</v>
      </c>
      <c r="V30" s="1390"/>
      <c r="W30" s="1390">
        <v>534.3900000000001</v>
      </c>
      <c r="X30" s="1370"/>
      <c r="Y30" s="1370"/>
    </row>
    <row r="31" spans="1:25">
      <c r="A31" s="1373">
        <v>11</v>
      </c>
      <c r="B31" s="1370"/>
      <c r="C31" s="1372" t="s">
        <v>1928</v>
      </c>
      <c r="D31" s="1370"/>
      <c r="E31" s="1370" t="s">
        <v>2403</v>
      </c>
      <c r="F31" s="1370"/>
      <c r="G31" s="1391">
        <v>6.2490749673089927E-3</v>
      </c>
      <c r="H31" s="1373"/>
      <c r="I31" s="1391">
        <v>0.99375092503269102</v>
      </c>
      <c r="J31" s="1391"/>
      <c r="K31" s="1391">
        <v>1</v>
      </c>
      <c r="L31" s="1370"/>
      <c r="M31" s="1392" t="s">
        <v>343</v>
      </c>
      <c r="N31" s="1370"/>
      <c r="O31" s="1393">
        <v>399.42</v>
      </c>
      <c r="P31" s="1390"/>
      <c r="Q31" s="1390">
        <v>63517.240000000005</v>
      </c>
      <c r="R31" s="1390"/>
      <c r="S31" s="1393">
        <v>63916.66</v>
      </c>
      <c r="T31" s="1390"/>
      <c r="U31" s="1390">
        <v>0</v>
      </c>
      <c r="V31" s="1390"/>
      <c r="W31" s="1390">
        <v>399.42</v>
      </c>
      <c r="X31" s="1370"/>
      <c r="Y31" s="1370"/>
    </row>
    <row r="32" spans="1:25">
      <c r="A32" s="1373">
        <v>12</v>
      </c>
      <c r="B32" s="1370"/>
      <c r="C32" s="1372" t="s">
        <v>1935</v>
      </c>
      <c r="D32" s="1370"/>
      <c r="E32" s="1370" t="s">
        <v>1199</v>
      </c>
      <c r="F32" s="1370"/>
      <c r="G32" s="1391">
        <v>6.249063685177446E-3</v>
      </c>
      <c r="H32" s="1373"/>
      <c r="I32" s="1391">
        <v>0.99375093631482259</v>
      </c>
      <c r="J32" s="1391"/>
      <c r="K32" s="1391">
        <v>1</v>
      </c>
      <c r="L32" s="1370"/>
      <c r="M32" s="1392" t="s">
        <v>343</v>
      </c>
      <c r="N32" s="1370"/>
      <c r="O32" s="1393">
        <v>-158.51</v>
      </c>
      <c r="P32" s="1390"/>
      <c r="Q32" s="1390">
        <v>-25206.890000000003</v>
      </c>
      <c r="R32" s="1390"/>
      <c r="S32" s="1393">
        <v>-25365.4</v>
      </c>
      <c r="T32" s="1390"/>
      <c r="U32" s="1390">
        <v>0</v>
      </c>
      <c r="V32" s="1390"/>
      <c r="W32" s="1390">
        <v>-158.51</v>
      </c>
      <c r="X32" s="1370"/>
      <c r="Y32" s="1370"/>
    </row>
    <row r="33" spans="1:25">
      <c r="A33" s="1373">
        <v>13</v>
      </c>
      <c r="B33" s="1370"/>
      <c r="C33" s="1372" t="s">
        <v>1853</v>
      </c>
      <c r="D33" s="1370"/>
      <c r="E33" s="1370" t="s">
        <v>1201</v>
      </c>
      <c r="F33" s="1370"/>
      <c r="G33" s="1391">
        <v>6.2490213833045014E-3</v>
      </c>
      <c r="H33" s="1373"/>
      <c r="I33" s="1391">
        <v>0.99375097861669548</v>
      </c>
      <c r="J33" s="1391"/>
      <c r="K33" s="1391">
        <v>1</v>
      </c>
      <c r="L33" s="1370"/>
      <c r="M33" s="1392" t="s">
        <v>343</v>
      </c>
      <c r="N33" s="1370"/>
      <c r="O33" s="1393">
        <v>729.95</v>
      </c>
      <c r="P33" s="1390"/>
      <c r="Q33" s="1390">
        <v>116080.34000000001</v>
      </c>
      <c r="R33" s="1390"/>
      <c r="S33" s="1393">
        <v>116810.29000000001</v>
      </c>
      <c r="T33" s="1390"/>
      <c r="U33" s="1390">
        <v>0</v>
      </c>
      <c r="V33" s="1390"/>
      <c r="W33" s="1390">
        <v>729.95</v>
      </c>
      <c r="X33" s="1370"/>
      <c r="Y33" s="1370"/>
    </row>
    <row r="34" spans="1:25">
      <c r="A34" s="1373">
        <v>14</v>
      </c>
      <c r="B34" s="1370"/>
      <c r="C34" s="1372" t="s">
        <v>2402</v>
      </c>
      <c r="D34" s="1370"/>
      <c r="E34" s="1370" t="s">
        <v>2401</v>
      </c>
      <c r="F34" s="1370"/>
      <c r="G34" s="1391">
        <v>6.2486659551760941E-3</v>
      </c>
      <c r="H34" s="1373"/>
      <c r="I34" s="1391">
        <v>0.99375133404482385</v>
      </c>
      <c r="J34" s="1391"/>
      <c r="K34" s="1391">
        <v>1</v>
      </c>
      <c r="L34" s="1370"/>
      <c r="M34" s="1392" t="s">
        <v>343</v>
      </c>
      <c r="N34" s="1370"/>
      <c r="O34" s="1393">
        <v>11.71</v>
      </c>
      <c r="P34" s="1390"/>
      <c r="Q34" s="1390">
        <v>1862.29</v>
      </c>
      <c r="R34" s="1390"/>
      <c r="S34" s="1393">
        <v>1874</v>
      </c>
      <c r="T34" s="1390"/>
      <c r="U34" s="1390">
        <v>0</v>
      </c>
      <c r="V34" s="1390"/>
      <c r="W34" s="1390">
        <v>11.71</v>
      </c>
      <c r="X34" s="1370"/>
      <c r="Y34" s="1370"/>
    </row>
    <row r="35" spans="1:25">
      <c r="A35" s="1373">
        <v>15</v>
      </c>
      <c r="B35" s="1370"/>
      <c r="C35" s="1372" t="s">
        <v>1948</v>
      </c>
      <c r="D35" s="1370"/>
      <c r="E35" s="1370" t="s">
        <v>2089</v>
      </c>
      <c r="F35" s="1370"/>
      <c r="G35" s="1391">
        <v>6.2468290208016241E-3</v>
      </c>
      <c r="H35" s="1373"/>
      <c r="I35" s="1391">
        <v>0.99375317097919824</v>
      </c>
      <c r="J35" s="1391"/>
      <c r="K35" s="1391">
        <v>1</v>
      </c>
      <c r="L35" s="1370"/>
      <c r="M35" s="1392" t="s">
        <v>343</v>
      </c>
      <c r="N35" s="1370"/>
      <c r="O35" s="1393">
        <v>1.9700000000000002</v>
      </c>
      <c r="P35" s="1390"/>
      <c r="Q35" s="1390">
        <v>313.39</v>
      </c>
      <c r="R35" s="1390"/>
      <c r="S35" s="1393">
        <v>315.36</v>
      </c>
      <c r="T35" s="1390"/>
      <c r="U35" s="1390">
        <v>0</v>
      </c>
      <c r="V35" s="1390"/>
      <c r="W35" s="1390">
        <v>1.9700000000000002</v>
      </c>
      <c r="X35" s="1370"/>
      <c r="Y35" s="1370"/>
    </row>
    <row r="36" spans="1:25">
      <c r="A36" s="1373">
        <v>16</v>
      </c>
      <c r="B36" s="1370"/>
      <c r="C36" s="1372" t="s">
        <v>2400</v>
      </c>
      <c r="D36" s="1370"/>
      <c r="E36" s="1370" t="s">
        <v>2085</v>
      </c>
      <c r="F36" s="1370"/>
      <c r="G36" s="1391">
        <v>6.2490053979367393E-3</v>
      </c>
      <c r="H36" s="1373"/>
      <c r="I36" s="1391">
        <v>0.99375099460206318</v>
      </c>
      <c r="J36" s="1391"/>
      <c r="K36" s="1391">
        <v>1</v>
      </c>
      <c r="L36" s="1370"/>
      <c r="M36" s="1392" t="s">
        <v>343</v>
      </c>
      <c r="N36" s="1370"/>
      <c r="O36" s="1393">
        <v>1156.45</v>
      </c>
      <c r="P36" s="1390"/>
      <c r="Q36" s="1390">
        <v>183905</v>
      </c>
      <c r="R36" s="1390"/>
      <c r="S36" s="1393">
        <v>185061.45</v>
      </c>
      <c r="T36" s="1390"/>
      <c r="U36" s="1390">
        <v>0</v>
      </c>
      <c r="V36" s="1390"/>
      <c r="W36" s="1390">
        <v>1156.45</v>
      </c>
      <c r="X36" s="1370"/>
      <c r="Y36" s="1370"/>
    </row>
    <row r="37" spans="1:25">
      <c r="A37" s="1373">
        <v>17</v>
      </c>
      <c r="B37" s="1370"/>
      <c r="C37" s="1372" t="s">
        <v>1887</v>
      </c>
      <c r="D37" s="1370"/>
      <c r="E37" s="1370" t="s">
        <v>2399</v>
      </c>
      <c r="F37" s="1370"/>
      <c r="G37" s="1391">
        <v>6.2491231834424024E-3</v>
      </c>
      <c r="H37" s="1373"/>
      <c r="I37" s="1391">
        <v>0.99375087681655749</v>
      </c>
      <c r="J37" s="1391"/>
      <c r="K37" s="1391">
        <v>1</v>
      </c>
      <c r="L37" s="1370"/>
      <c r="M37" s="1392" t="s">
        <v>343</v>
      </c>
      <c r="N37" s="1370"/>
      <c r="O37" s="1393">
        <v>90.87</v>
      </c>
      <c r="P37" s="1390"/>
      <c r="Q37" s="1390">
        <v>14450.369999999999</v>
      </c>
      <c r="R37" s="1390"/>
      <c r="S37" s="1393">
        <v>14541.24</v>
      </c>
      <c r="T37" s="1390"/>
      <c r="U37" s="1390">
        <v>0</v>
      </c>
      <c r="V37" s="1390"/>
      <c r="W37" s="1390">
        <v>90.87</v>
      </c>
      <c r="X37" s="1370"/>
      <c r="Y37" s="1370"/>
    </row>
    <row r="38" spans="1:25">
      <c r="A38" s="1373">
        <v>18</v>
      </c>
      <c r="B38" s="1370"/>
      <c r="C38" s="1372" t="s">
        <v>1856</v>
      </c>
      <c r="D38" s="1370"/>
      <c r="E38" s="1370" t="s">
        <v>1204</v>
      </c>
      <c r="F38" s="1370"/>
      <c r="G38" s="1391">
        <v>6.2504700386894069E-3</v>
      </c>
      <c r="H38" s="1373"/>
      <c r="I38" s="1391">
        <v>0.99374952996131061</v>
      </c>
      <c r="J38" s="1391"/>
      <c r="K38" s="1391">
        <v>1</v>
      </c>
      <c r="L38" s="1370"/>
      <c r="M38" s="1392" t="s">
        <v>343</v>
      </c>
      <c r="N38" s="1370"/>
      <c r="O38" s="1393">
        <v>7.48</v>
      </c>
      <c r="P38" s="1390"/>
      <c r="Q38" s="1390">
        <v>1189.23</v>
      </c>
      <c r="R38" s="1390"/>
      <c r="S38" s="1393">
        <v>1196.71</v>
      </c>
      <c r="T38" s="1390"/>
      <c r="U38" s="1390">
        <v>0</v>
      </c>
      <c r="V38" s="1390"/>
      <c r="W38" s="1390">
        <v>7.48</v>
      </c>
      <c r="X38" s="1370"/>
      <c r="Y38" s="1370"/>
    </row>
    <row r="39" spans="1:25">
      <c r="A39" s="1373">
        <v>19</v>
      </c>
      <c r="B39" s="1370"/>
      <c r="C39" s="1372" t="s">
        <v>1870</v>
      </c>
      <c r="D39" s="1370"/>
      <c r="E39" s="1370" t="s">
        <v>2073</v>
      </c>
      <c r="F39" s="1370"/>
      <c r="G39" s="1391">
        <v>6.2491031494279568E-3</v>
      </c>
      <c r="H39" s="1373"/>
      <c r="I39" s="1391">
        <v>0.99375089685057205</v>
      </c>
      <c r="J39" s="1391"/>
      <c r="K39" s="1391">
        <v>1</v>
      </c>
      <c r="L39" s="1370"/>
      <c r="M39" s="1392" t="s">
        <v>343</v>
      </c>
      <c r="N39" s="1370"/>
      <c r="O39" s="1393">
        <v>783.01000000000022</v>
      </c>
      <c r="P39" s="1390"/>
      <c r="Q39" s="1390">
        <v>124516.57</v>
      </c>
      <c r="R39" s="1390"/>
      <c r="S39" s="1393">
        <v>125299.58</v>
      </c>
      <c r="T39" s="1390"/>
      <c r="U39" s="1390">
        <v>0</v>
      </c>
      <c r="V39" s="1390"/>
      <c r="W39" s="1390">
        <v>783.01000000000022</v>
      </c>
      <c r="X39" s="1370"/>
      <c r="Y39" s="1370"/>
    </row>
    <row r="40" spans="1:25" ht="13.8" thickBot="1">
      <c r="A40" s="1373">
        <v>20</v>
      </c>
      <c r="B40" s="1370"/>
      <c r="C40" s="1372"/>
      <c r="D40" s="1370"/>
      <c r="E40" s="1370"/>
      <c r="F40" s="1370"/>
      <c r="G40" s="1391"/>
      <c r="H40" s="1373"/>
      <c r="I40" s="1373"/>
      <c r="J40" s="1373"/>
      <c r="K40" s="1373"/>
      <c r="L40" s="1370"/>
      <c r="M40" s="1370"/>
      <c r="N40" s="1370"/>
      <c r="O40" s="1394">
        <v>11241.16</v>
      </c>
      <c r="P40" s="1390"/>
      <c r="Q40" s="1394">
        <v>1796450.6800000002</v>
      </c>
      <c r="R40" s="1390"/>
      <c r="S40" s="1394">
        <v>1807691.8399999999</v>
      </c>
      <c r="T40" s="1390"/>
      <c r="U40" s="1395">
        <v>0</v>
      </c>
      <c r="V40" s="1390"/>
      <c r="W40" s="1395">
        <v>11241.16</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2.1816916166094914E-2</v>
      </c>
      <c r="H44" s="1373"/>
      <c r="I44" s="1391">
        <v>0.97818308383390506</v>
      </c>
      <c r="J44" s="1391"/>
      <c r="K44" s="1391">
        <v>1</v>
      </c>
      <c r="L44" s="1370"/>
      <c r="M44" s="1392" t="s">
        <v>343</v>
      </c>
      <c r="N44" s="1370"/>
      <c r="O44" s="1393">
        <v>540.95000000000005</v>
      </c>
      <c r="P44" s="1393"/>
      <c r="Q44" s="1393">
        <v>24254.03</v>
      </c>
      <c r="R44" s="1393"/>
      <c r="S44" s="1393">
        <v>24794.98</v>
      </c>
      <c r="T44" s="1393"/>
      <c r="U44" s="692">
        <v>0</v>
      </c>
      <c r="V44" s="692"/>
      <c r="W44" s="692">
        <v>540.95000000000005</v>
      </c>
      <c r="X44" s="1370"/>
      <c r="Y44" s="1370"/>
    </row>
    <row r="45" spans="1:25">
      <c r="A45" s="1373">
        <v>25</v>
      </c>
      <c r="B45" s="1370"/>
      <c r="C45" s="1372">
        <v>408</v>
      </c>
      <c r="D45" s="1370"/>
      <c r="E45" s="1370" t="s">
        <v>24</v>
      </c>
      <c r="F45" s="1370"/>
      <c r="G45" s="1391">
        <v>2.6547421376941299E-2</v>
      </c>
      <c r="H45" s="1373"/>
      <c r="I45" s="1391">
        <v>0.97345257862305856</v>
      </c>
      <c r="J45" s="1391"/>
      <c r="K45" s="1391">
        <v>1</v>
      </c>
      <c r="L45" s="1370"/>
      <c r="M45" s="1392" t="s">
        <v>343</v>
      </c>
      <c r="N45" s="1370"/>
      <c r="O45" s="1393">
        <v>557.67000000000007</v>
      </c>
      <c r="P45" s="1390"/>
      <c r="Q45" s="1393">
        <v>20448.89</v>
      </c>
      <c r="R45" s="1390"/>
      <c r="S45" s="1393">
        <v>21006.560000000001</v>
      </c>
      <c r="T45" s="1390"/>
      <c r="U45" s="692">
        <v>0</v>
      </c>
      <c r="V45" s="692"/>
      <c r="W45" s="692">
        <v>557.67000000000007</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2.7450980392156866E-2</v>
      </c>
      <c r="H48" s="1373"/>
      <c r="I48" s="1391">
        <v>0.97254901960784323</v>
      </c>
      <c r="J48" s="1391"/>
      <c r="K48" s="1391">
        <v>1</v>
      </c>
      <c r="L48" s="1370"/>
      <c r="M48" s="1392" t="s">
        <v>343</v>
      </c>
      <c r="N48" s="1370"/>
      <c r="O48" s="1393">
        <v>0.14000000000000001</v>
      </c>
      <c r="P48" s="1390"/>
      <c r="Q48" s="1393">
        <v>4.96</v>
      </c>
      <c r="R48" s="1390"/>
      <c r="S48" s="1393">
        <v>5.0999999999999996</v>
      </c>
      <c r="T48" s="1390"/>
      <c r="U48" s="692">
        <v>0</v>
      </c>
      <c r="V48" s="692"/>
      <c r="W48" s="692">
        <v>0.14000000000000001</v>
      </c>
      <c r="X48" s="1370"/>
      <c r="Y48" s="1370"/>
    </row>
    <row r="49" spans="1:25">
      <c r="A49" s="1373">
        <v>29</v>
      </c>
      <c r="B49" s="1370"/>
      <c r="C49" s="1372" t="s">
        <v>2394</v>
      </c>
      <c r="D49" s="1370"/>
      <c r="E49" s="1370" t="s">
        <v>2393</v>
      </c>
      <c r="F49" s="1370"/>
      <c r="G49" s="1391">
        <v>2.6842203388688347E-2</v>
      </c>
      <c r="H49" s="1373"/>
      <c r="I49" s="1391">
        <v>0.97315779661131163</v>
      </c>
      <c r="J49" s="1391"/>
      <c r="K49" s="1391">
        <v>1</v>
      </c>
      <c r="L49" s="1370"/>
      <c r="M49" s="1392" t="s">
        <v>343</v>
      </c>
      <c r="N49" s="1392"/>
      <c r="O49" s="1393">
        <v>1792.47</v>
      </c>
      <c r="P49" s="1390"/>
      <c r="Q49" s="1393">
        <v>64985.58</v>
      </c>
      <c r="R49" s="1390"/>
      <c r="S49" s="1393">
        <v>66778.05</v>
      </c>
      <c r="T49" s="1390"/>
      <c r="U49" s="692">
        <v>0</v>
      </c>
      <c r="V49" s="692"/>
      <c r="W49" s="692">
        <v>1792.47</v>
      </c>
      <c r="X49" s="1392"/>
      <c r="Y49" s="1370"/>
    </row>
    <row r="50" spans="1:25">
      <c r="A50" s="1373">
        <v>30</v>
      </c>
      <c r="B50" s="1370"/>
      <c r="C50" s="1372" t="s">
        <v>1874</v>
      </c>
      <c r="D50" s="1370"/>
      <c r="E50" s="1370" t="s">
        <v>2392</v>
      </c>
      <c r="F50" s="1370"/>
      <c r="G50" s="1391">
        <v>2.650862068965517E-2</v>
      </c>
      <c r="H50" s="1373"/>
      <c r="I50" s="1391">
        <v>0.9734913793103448</v>
      </c>
      <c r="J50" s="1391"/>
      <c r="K50" s="1391">
        <v>1</v>
      </c>
      <c r="L50" s="1370"/>
      <c r="M50" s="1392" t="s">
        <v>343</v>
      </c>
      <c r="N50" s="1370"/>
      <c r="O50" s="1393">
        <v>8.61</v>
      </c>
      <c r="P50" s="1390"/>
      <c r="Q50" s="1393">
        <v>316.19</v>
      </c>
      <c r="R50" s="1390"/>
      <c r="S50" s="1393">
        <v>324.8</v>
      </c>
      <c r="T50" s="1390"/>
      <c r="U50" s="692">
        <v>0</v>
      </c>
      <c r="V50" s="692"/>
      <c r="W50" s="692">
        <v>8.61</v>
      </c>
      <c r="X50" s="1370"/>
      <c r="Y50" s="1370"/>
    </row>
    <row r="51" spans="1:25">
      <c r="A51" s="1373">
        <v>31</v>
      </c>
      <c r="B51" s="1370"/>
      <c r="C51" s="1372" t="s">
        <v>1863</v>
      </c>
      <c r="D51" s="1370"/>
      <c r="E51" s="1370" t="s">
        <v>2391</v>
      </c>
      <c r="F51" s="1370"/>
      <c r="G51" s="1391">
        <v>2.2820073761854583E-2</v>
      </c>
      <c r="H51" s="1373"/>
      <c r="I51" s="1391">
        <v>0.97717992623814542</v>
      </c>
      <c r="J51" s="1391"/>
      <c r="K51" s="1391">
        <v>1</v>
      </c>
      <c r="L51" s="1370"/>
      <c r="M51" s="1392" t="s">
        <v>343</v>
      </c>
      <c r="N51" s="1370"/>
      <c r="O51" s="1393">
        <v>13.86</v>
      </c>
      <c r="P51" s="1390"/>
      <c r="Q51" s="1393">
        <v>593.5</v>
      </c>
      <c r="R51" s="1390"/>
      <c r="S51" s="1393">
        <v>607.36</v>
      </c>
      <c r="T51" s="1390"/>
      <c r="U51" s="692">
        <v>0</v>
      </c>
      <c r="V51" s="692"/>
      <c r="W51" s="692">
        <v>13.86</v>
      </c>
      <c r="X51" s="1370"/>
      <c r="Y51" s="1370"/>
    </row>
    <row r="52" spans="1:25">
      <c r="A52" s="1373">
        <v>32</v>
      </c>
      <c r="B52" s="1370"/>
      <c r="C52" s="1372" t="s">
        <v>1924</v>
      </c>
      <c r="D52" s="1370"/>
      <c r="E52" s="1370" t="s">
        <v>2390</v>
      </c>
      <c r="F52" s="1370"/>
      <c r="G52" s="1391">
        <v>2.6495902342008708E-2</v>
      </c>
      <c r="H52" s="1373"/>
      <c r="I52" s="1391">
        <v>0.97350409765799129</v>
      </c>
      <c r="J52" s="1391"/>
      <c r="K52" s="1391">
        <v>1</v>
      </c>
      <c r="L52" s="1370"/>
      <c r="M52" s="1392" t="s">
        <v>343</v>
      </c>
      <c r="N52" s="1370"/>
      <c r="O52" s="1393">
        <v>77.27</v>
      </c>
      <c r="P52" s="1390"/>
      <c r="Q52" s="1393">
        <v>2839.03</v>
      </c>
      <c r="R52" s="1390"/>
      <c r="S52" s="1393">
        <v>2916.3</v>
      </c>
      <c r="T52" s="1390"/>
      <c r="U52" s="692">
        <v>0</v>
      </c>
      <c r="V52" s="692"/>
      <c r="W52" s="692">
        <v>77.27</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2.6493936589879703E-2</v>
      </c>
      <c r="H55" s="1373"/>
      <c r="I55" s="1391">
        <v>0.97350606341012036</v>
      </c>
      <c r="J55" s="1391"/>
      <c r="K55" s="1391">
        <v>1</v>
      </c>
      <c r="L55" s="1370"/>
      <c r="M55" s="1392" t="s">
        <v>343</v>
      </c>
      <c r="N55" s="1370"/>
      <c r="O55" s="1393">
        <v>5.4399999999999995</v>
      </c>
      <c r="P55" s="1390"/>
      <c r="Q55" s="1393">
        <v>199.89000000000001</v>
      </c>
      <c r="R55" s="1390"/>
      <c r="S55" s="1393">
        <v>205.33</v>
      </c>
      <c r="T55" s="1390"/>
      <c r="U55" s="692">
        <v>0</v>
      </c>
      <c r="V55" s="692"/>
      <c r="W55" s="692">
        <v>5.4399999999999995</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2.6496331961617551E-2</v>
      </c>
      <c r="H57" s="1373"/>
      <c r="I57" s="1391">
        <v>0.9735036680383824</v>
      </c>
      <c r="J57" s="1391"/>
      <c r="K57" s="1391">
        <v>1</v>
      </c>
      <c r="L57" s="1370"/>
      <c r="M57" s="1392" t="s">
        <v>343</v>
      </c>
      <c r="N57" s="1370"/>
      <c r="O57" s="1393">
        <v>607.43000000000006</v>
      </c>
      <c r="P57" s="1390"/>
      <c r="Q57" s="1393">
        <v>22317.63</v>
      </c>
      <c r="R57" s="1390"/>
      <c r="S57" s="1393">
        <v>22925.06</v>
      </c>
      <c r="T57" s="1390"/>
      <c r="U57" s="692">
        <v>0</v>
      </c>
      <c r="V57" s="692"/>
      <c r="W57" s="692">
        <v>607.43000000000006</v>
      </c>
      <c r="X57" s="1370"/>
      <c r="Y57" s="1370"/>
    </row>
    <row r="58" spans="1:25">
      <c r="A58" s="1373">
        <v>38</v>
      </c>
      <c r="B58" s="1370"/>
      <c r="C58" s="1372" t="s">
        <v>1943</v>
      </c>
      <c r="D58" s="1370"/>
      <c r="E58" s="1370" t="s">
        <v>2388</v>
      </c>
      <c r="F58" s="1370"/>
      <c r="G58" s="1391">
        <v>2.6481481481481481E-2</v>
      </c>
      <c r="H58" s="1373"/>
      <c r="I58" s="1391">
        <v>0.97351851851851856</v>
      </c>
      <c r="J58" s="1391"/>
      <c r="K58" s="1391">
        <v>1</v>
      </c>
      <c r="L58" s="1370"/>
      <c r="M58" s="1392" t="s">
        <v>343</v>
      </c>
      <c r="N58" s="1370"/>
      <c r="O58" s="1393">
        <v>8.58</v>
      </c>
      <c r="P58" s="1390"/>
      <c r="Q58" s="1393">
        <v>315.42</v>
      </c>
      <c r="R58" s="1390"/>
      <c r="S58" s="1393">
        <v>324</v>
      </c>
      <c r="T58" s="1390"/>
      <c r="U58" s="692">
        <v>0</v>
      </c>
      <c r="V58" s="692"/>
      <c r="W58" s="692">
        <v>8.58</v>
      </c>
      <c r="X58" s="1370"/>
      <c r="Y58" s="1370"/>
    </row>
    <row r="59" spans="1:25">
      <c r="A59" s="1373">
        <v>39</v>
      </c>
      <c r="B59" s="1370"/>
      <c r="C59" s="1372" t="s">
        <v>1870</v>
      </c>
      <c r="D59" s="1370"/>
      <c r="E59" s="1370" t="s">
        <v>2073</v>
      </c>
      <c r="F59" s="1370"/>
      <c r="G59" s="1391">
        <v>2.5923872010904056E-2</v>
      </c>
      <c r="H59" s="1373"/>
      <c r="I59" s="1391">
        <v>0.97407612798909593</v>
      </c>
      <c r="J59" s="1391"/>
      <c r="K59" s="1391">
        <v>1</v>
      </c>
      <c r="L59" s="1370"/>
      <c r="M59" s="1392" t="s">
        <v>343</v>
      </c>
      <c r="N59" s="1370"/>
      <c r="O59" s="1393">
        <v>77.599999999999966</v>
      </c>
      <c r="P59" s="1390"/>
      <c r="Q59" s="1393">
        <v>2915.7799999999993</v>
      </c>
      <c r="R59" s="1390"/>
      <c r="S59" s="1393">
        <v>2993.3799999999992</v>
      </c>
      <c r="T59" s="1390"/>
      <c r="U59" s="692">
        <v>0</v>
      </c>
      <c r="V59" s="692"/>
      <c r="W59" s="692">
        <v>77.599999999999966</v>
      </c>
      <c r="X59" s="1370"/>
      <c r="Y59" s="1370"/>
    </row>
    <row r="60" spans="1:25" ht="13.8" thickBot="1">
      <c r="A60" s="1373">
        <v>40</v>
      </c>
      <c r="B60" s="1370"/>
      <c r="C60" s="1372"/>
      <c r="D60" s="1370"/>
      <c r="E60" s="1370"/>
      <c r="F60" s="1370"/>
      <c r="G60" s="1373"/>
      <c r="H60" s="1373"/>
      <c r="I60" s="1373"/>
      <c r="J60" s="1373"/>
      <c r="K60" s="1391"/>
      <c r="L60" s="1370"/>
      <c r="M60" s="1370"/>
      <c r="N60" s="1370"/>
      <c r="O60" s="1396">
        <v>3690.0200000000009</v>
      </c>
      <c r="P60" s="1390"/>
      <c r="Q60" s="1396">
        <v>139190.9</v>
      </c>
      <c r="R60" s="1390"/>
      <c r="S60" s="1397">
        <v>142880.92000000001</v>
      </c>
      <c r="T60" s="1390"/>
      <c r="U60" s="1398">
        <v>0</v>
      </c>
      <c r="V60" s="1390"/>
      <c r="W60" s="1398">
        <v>3690.0200000000009</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2.xml><?xml version="1.0" encoding="utf-8"?>
<worksheet xmlns="http://schemas.openxmlformats.org/spreadsheetml/2006/main" xmlns:r="http://schemas.openxmlformats.org/officeDocument/2006/relationships">
  <sheetPr codeName="Sheet42">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2447</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2446</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6.0086699458244347E-3</v>
      </c>
      <c r="H22" s="1373"/>
      <c r="I22" s="1391">
        <v>0.9939913300541755</v>
      </c>
      <c r="J22" s="1391"/>
      <c r="K22" s="1391">
        <v>1</v>
      </c>
      <c r="L22" s="1370"/>
      <c r="M22" s="1392" t="s">
        <v>343</v>
      </c>
      <c r="N22" s="1370"/>
      <c r="O22" s="1393">
        <v>1994.7799999999997</v>
      </c>
      <c r="P22" s="1393"/>
      <c r="Q22" s="1390">
        <v>329988.83999999997</v>
      </c>
      <c r="R22" s="1393"/>
      <c r="S22" s="1393">
        <v>331983.62</v>
      </c>
      <c r="T22" s="1393"/>
      <c r="U22" s="1390">
        <v>0</v>
      </c>
      <c r="V22" s="1390"/>
      <c r="W22" s="1390">
        <v>1994.7799999999997</v>
      </c>
      <c r="X22" s="1370"/>
      <c r="Y22" s="1370"/>
    </row>
    <row r="23" spans="1:25">
      <c r="A23" s="1373">
        <v>3</v>
      </c>
      <c r="B23" s="1370"/>
      <c r="C23" s="1372">
        <v>408</v>
      </c>
      <c r="D23" s="1370"/>
      <c r="E23" s="1370" t="s">
        <v>24</v>
      </c>
      <c r="F23" s="1370"/>
      <c r="G23" s="1391">
        <v>6.1730637018647437E-3</v>
      </c>
      <c r="H23" s="1373"/>
      <c r="I23" s="1391">
        <v>0.99382693629813523</v>
      </c>
      <c r="J23" s="1391"/>
      <c r="K23" s="1391">
        <v>1</v>
      </c>
      <c r="L23" s="1370"/>
      <c r="M23" s="1392" t="s">
        <v>343</v>
      </c>
      <c r="N23" s="1370"/>
      <c r="O23" s="1393">
        <v>192.06</v>
      </c>
      <c r="P23" s="1390"/>
      <c r="Q23" s="1390">
        <v>30920.53</v>
      </c>
      <c r="R23" s="1390"/>
      <c r="S23" s="1393">
        <v>31112.59</v>
      </c>
      <c r="T23" s="1390"/>
      <c r="U23" s="1390">
        <v>0</v>
      </c>
      <c r="V23" s="1390"/>
      <c r="W23" s="1390">
        <v>192.06</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6.175717985994914E-3</v>
      </c>
      <c r="H26" s="1373"/>
      <c r="I26" s="1391">
        <v>0.99382428201400497</v>
      </c>
      <c r="J26" s="1391"/>
      <c r="K26" s="1391">
        <v>1</v>
      </c>
      <c r="L26" s="1370"/>
      <c r="M26" s="1392" t="s">
        <v>343</v>
      </c>
      <c r="N26" s="1370"/>
      <c r="O26" s="1393">
        <v>-15.76</v>
      </c>
      <c r="P26" s="1390"/>
      <c r="Q26" s="1390">
        <v>-2536.1699999999996</v>
      </c>
      <c r="R26" s="1390"/>
      <c r="S26" s="1393">
        <v>-2551.9299999999998</v>
      </c>
      <c r="T26" s="1390"/>
      <c r="U26" s="1390">
        <v>0</v>
      </c>
      <c r="V26" s="1390"/>
      <c r="W26" s="1390">
        <v>-15.76</v>
      </c>
      <c r="X26" s="1370"/>
      <c r="Y26" s="1370"/>
    </row>
    <row r="27" spans="1:25">
      <c r="A27" s="1373">
        <v>7</v>
      </c>
      <c r="B27" s="1370"/>
      <c r="C27" s="1372">
        <v>427</v>
      </c>
      <c r="D27" s="1370"/>
      <c r="E27" s="1370" t="s">
        <v>2311</v>
      </c>
      <c r="F27" s="1370"/>
      <c r="G27" s="1391">
        <v>-3.2891255457072561</v>
      </c>
      <c r="H27" s="1373"/>
      <c r="I27" s="1391">
        <v>4.2891255457072557</v>
      </c>
      <c r="J27" s="1391"/>
      <c r="K27" s="1391">
        <v>1</v>
      </c>
      <c r="L27" s="1370"/>
      <c r="M27" s="1392" t="s">
        <v>343</v>
      </c>
      <c r="N27" s="1370"/>
      <c r="O27" s="1393">
        <v>497.25</v>
      </c>
      <c r="P27" s="1390"/>
      <c r="Q27" s="1390">
        <v>-648.42999999999302</v>
      </c>
      <c r="R27" s="1390"/>
      <c r="S27" s="1393">
        <v>-151.17999999999302</v>
      </c>
      <c r="T27" s="1390"/>
      <c r="U27" s="1390">
        <v>0</v>
      </c>
      <c r="V27" s="1390"/>
      <c r="W27" s="1390">
        <v>497.25</v>
      </c>
      <c r="X27" s="1370"/>
      <c r="Y27" s="1370"/>
    </row>
    <row r="28" spans="1:25">
      <c r="A28" s="1373">
        <v>8</v>
      </c>
      <c r="B28" s="1370"/>
      <c r="C28" s="1372" t="s">
        <v>2394</v>
      </c>
      <c r="D28" s="1370"/>
      <c r="E28" s="1370" t="s">
        <v>2393</v>
      </c>
      <c r="F28" s="1370"/>
      <c r="G28" s="1391">
        <v>6.1727873521120174E-3</v>
      </c>
      <c r="H28" s="1373"/>
      <c r="I28" s="1391">
        <v>0.99382721264788798</v>
      </c>
      <c r="J28" s="1391"/>
      <c r="K28" s="1391">
        <v>1</v>
      </c>
      <c r="L28" s="1370"/>
      <c r="M28" s="1392" t="s">
        <v>343</v>
      </c>
      <c r="N28" s="1392"/>
      <c r="O28" s="1393">
        <v>2323.2999999999993</v>
      </c>
      <c r="P28" s="1393"/>
      <c r="Q28" s="1390">
        <v>374054.48</v>
      </c>
      <c r="R28" s="1393"/>
      <c r="S28" s="1393">
        <v>376377.77999999997</v>
      </c>
      <c r="T28" s="1393"/>
      <c r="U28" s="1390">
        <v>0</v>
      </c>
      <c r="V28" s="1390"/>
      <c r="W28" s="1390">
        <v>2323.2999999999993</v>
      </c>
      <c r="X28" s="1392"/>
      <c r="Y28" s="1370"/>
    </row>
    <row r="29" spans="1:25">
      <c r="A29" s="1373">
        <v>9</v>
      </c>
      <c r="B29" s="1370"/>
      <c r="C29" s="1372" t="s">
        <v>1874</v>
      </c>
      <c r="D29" s="1370"/>
      <c r="E29" s="1370" t="s">
        <v>2392</v>
      </c>
      <c r="F29" s="1370"/>
      <c r="G29" s="1391">
        <v>6.1727418571222489E-3</v>
      </c>
      <c r="H29" s="1373"/>
      <c r="I29" s="1391">
        <v>0.99382725814287776</v>
      </c>
      <c r="J29" s="1391"/>
      <c r="K29" s="1391">
        <v>1</v>
      </c>
      <c r="L29" s="1370"/>
      <c r="M29" s="1392" t="s">
        <v>343</v>
      </c>
      <c r="N29" s="1370"/>
      <c r="O29" s="1393">
        <v>2224.1800000000003</v>
      </c>
      <c r="P29" s="1390"/>
      <c r="Q29" s="1390">
        <v>358098.68000000005</v>
      </c>
      <c r="R29" s="1390"/>
      <c r="S29" s="1393">
        <v>360322.86000000004</v>
      </c>
      <c r="T29" s="1390"/>
      <c r="U29" s="1390">
        <v>0</v>
      </c>
      <c r="V29" s="1390"/>
      <c r="W29" s="1390">
        <v>2224.1800000000003</v>
      </c>
      <c r="X29" s="1370"/>
      <c r="Y29" s="1370"/>
    </row>
    <row r="30" spans="1:25">
      <c r="A30" s="1373">
        <v>10</v>
      </c>
      <c r="B30" s="1370"/>
      <c r="C30" s="1372" t="s">
        <v>1863</v>
      </c>
      <c r="D30" s="1370"/>
      <c r="E30" s="1370" t="s">
        <v>2391</v>
      </c>
      <c r="F30" s="1370"/>
      <c r="G30" s="1391">
        <v>6.1729705347785113E-3</v>
      </c>
      <c r="H30" s="1373"/>
      <c r="I30" s="1391">
        <v>0.99382702946522139</v>
      </c>
      <c r="J30" s="1391"/>
      <c r="K30" s="1391">
        <v>1</v>
      </c>
      <c r="L30" s="1370"/>
      <c r="M30" s="1392" t="s">
        <v>343</v>
      </c>
      <c r="N30" s="1370"/>
      <c r="O30" s="1393">
        <v>418.77</v>
      </c>
      <c r="P30" s="1390"/>
      <c r="Q30" s="1390">
        <v>67420.530000000013</v>
      </c>
      <c r="R30" s="1390"/>
      <c r="S30" s="1393">
        <v>67839.300000000017</v>
      </c>
      <c r="T30" s="1390"/>
      <c r="U30" s="1390">
        <v>0</v>
      </c>
      <c r="V30" s="1390"/>
      <c r="W30" s="1390">
        <v>418.77</v>
      </c>
      <c r="X30" s="1370"/>
      <c r="Y30" s="1370"/>
    </row>
    <row r="31" spans="1:25">
      <c r="A31" s="1373">
        <v>11</v>
      </c>
      <c r="B31" s="1370"/>
      <c r="C31" s="1372" t="s">
        <v>1928</v>
      </c>
      <c r="D31" s="1370"/>
      <c r="E31" s="1370" t="s">
        <v>2403</v>
      </c>
      <c r="F31" s="1370"/>
      <c r="G31" s="1391">
        <v>6.1727255460469919E-3</v>
      </c>
      <c r="H31" s="1373"/>
      <c r="I31" s="1391">
        <v>0.99382727445395302</v>
      </c>
      <c r="J31" s="1391"/>
      <c r="K31" s="1391">
        <v>1</v>
      </c>
      <c r="L31" s="1370"/>
      <c r="M31" s="1392" t="s">
        <v>343</v>
      </c>
      <c r="N31" s="1370"/>
      <c r="O31" s="1393">
        <v>394.53999999999996</v>
      </c>
      <c r="P31" s="1390"/>
      <c r="Q31" s="1390">
        <v>63522.12</v>
      </c>
      <c r="R31" s="1390"/>
      <c r="S31" s="1393">
        <v>63916.66</v>
      </c>
      <c r="T31" s="1390"/>
      <c r="U31" s="1390">
        <v>0</v>
      </c>
      <c r="V31" s="1390"/>
      <c r="W31" s="1390">
        <v>394.53999999999996</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6.1726731487352924E-3</v>
      </c>
      <c r="H33" s="1373"/>
      <c r="I33" s="1391">
        <v>0.99382732685126474</v>
      </c>
      <c r="J33" s="1391"/>
      <c r="K33" s="1391">
        <v>1</v>
      </c>
      <c r="L33" s="1370"/>
      <c r="M33" s="1392" t="s">
        <v>343</v>
      </c>
      <c r="N33" s="1370"/>
      <c r="O33" s="1393">
        <v>700.87</v>
      </c>
      <c r="P33" s="1390"/>
      <c r="Q33" s="1390">
        <v>112843.13</v>
      </c>
      <c r="R33" s="1390"/>
      <c r="S33" s="1393">
        <v>113544</v>
      </c>
      <c r="T33" s="1390"/>
      <c r="U33" s="1390">
        <v>0</v>
      </c>
      <c r="V33" s="1390"/>
      <c r="W33" s="1390">
        <v>700.87</v>
      </c>
      <c r="X33" s="1370"/>
      <c r="Y33" s="1370"/>
    </row>
    <row r="34" spans="1:25">
      <c r="A34" s="1373">
        <v>14</v>
      </c>
      <c r="B34" s="1370"/>
      <c r="C34" s="1372" t="s">
        <v>2402</v>
      </c>
      <c r="D34" s="1370"/>
      <c r="E34" s="1370" t="s">
        <v>2401</v>
      </c>
      <c r="F34" s="1370"/>
      <c r="G34" s="1391">
        <v>6.173959445037353E-3</v>
      </c>
      <c r="H34" s="1373"/>
      <c r="I34" s="1391">
        <v>0.99382604055496271</v>
      </c>
      <c r="J34" s="1391"/>
      <c r="K34" s="1391">
        <v>1</v>
      </c>
      <c r="L34" s="1370"/>
      <c r="M34" s="1392" t="s">
        <v>343</v>
      </c>
      <c r="N34" s="1370"/>
      <c r="O34" s="1393">
        <v>11.57</v>
      </c>
      <c r="P34" s="1390"/>
      <c r="Q34" s="1390">
        <v>1862.43</v>
      </c>
      <c r="R34" s="1390"/>
      <c r="S34" s="1393">
        <v>1874</v>
      </c>
      <c r="T34" s="1390"/>
      <c r="U34" s="1390">
        <v>0</v>
      </c>
      <c r="V34" s="1390"/>
      <c r="W34" s="1390">
        <v>11.57</v>
      </c>
      <c r="X34" s="1370"/>
      <c r="Y34" s="1370"/>
    </row>
    <row r="35" spans="1:25">
      <c r="A35" s="1373">
        <v>15</v>
      </c>
      <c r="B35" s="1370"/>
      <c r="C35" s="1372" t="s">
        <v>1948</v>
      </c>
      <c r="D35" s="1370"/>
      <c r="E35" s="1370" t="s">
        <v>2089</v>
      </c>
      <c r="F35" s="1370"/>
      <c r="G35" s="1391">
        <v>6.179196704428425E-3</v>
      </c>
      <c r="H35" s="1373"/>
      <c r="I35" s="1391">
        <v>0.99382080329557154</v>
      </c>
      <c r="J35" s="1391"/>
      <c r="K35" s="1391">
        <v>1</v>
      </c>
      <c r="L35" s="1370"/>
      <c r="M35" s="1392" t="s">
        <v>343</v>
      </c>
      <c r="N35" s="1370"/>
      <c r="O35" s="1393">
        <v>1.6800000000000002</v>
      </c>
      <c r="P35" s="1390"/>
      <c r="Q35" s="1390">
        <v>270.2</v>
      </c>
      <c r="R35" s="1390"/>
      <c r="S35" s="1393">
        <v>271.88</v>
      </c>
      <c r="T35" s="1390"/>
      <c r="U35" s="1390">
        <v>0</v>
      </c>
      <c r="V35" s="1390"/>
      <c r="W35" s="1390">
        <v>1.6800000000000002</v>
      </c>
      <c r="X35" s="1370"/>
      <c r="Y35" s="1370"/>
    </row>
    <row r="36" spans="1:25">
      <c r="A36" s="1373">
        <v>16</v>
      </c>
      <c r="B36" s="1370"/>
      <c r="C36" s="1372" t="s">
        <v>2400</v>
      </c>
      <c r="D36" s="1370"/>
      <c r="E36" s="1370" t="s">
        <v>2085</v>
      </c>
      <c r="F36" s="1370"/>
      <c r="G36" s="1391">
        <v>6.1727524000777896E-3</v>
      </c>
      <c r="H36" s="1373"/>
      <c r="I36" s="1391">
        <v>0.99382724759992225</v>
      </c>
      <c r="J36" s="1391"/>
      <c r="K36" s="1391">
        <v>1</v>
      </c>
      <c r="L36" s="1370"/>
      <c r="M36" s="1392" t="s">
        <v>343</v>
      </c>
      <c r="N36" s="1370"/>
      <c r="O36" s="1393">
        <v>1141.71</v>
      </c>
      <c r="P36" s="1390"/>
      <c r="Q36" s="1390">
        <v>183817.92</v>
      </c>
      <c r="R36" s="1390"/>
      <c r="S36" s="1393">
        <v>184959.63</v>
      </c>
      <c r="T36" s="1390"/>
      <c r="U36" s="1390">
        <v>0</v>
      </c>
      <c r="V36" s="1390"/>
      <c r="W36" s="1390">
        <v>1141.71</v>
      </c>
      <c r="X36" s="1370"/>
      <c r="Y36" s="1370"/>
    </row>
    <row r="37" spans="1:25">
      <c r="A37" s="1373">
        <v>17</v>
      </c>
      <c r="B37" s="1370"/>
      <c r="C37" s="1372" t="s">
        <v>1887</v>
      </c>
      <c r="D37" s="1370"/>
      <c r="E37" s="1370" t="s">
        <v>2399</v>
      </c>
      <c r="F37" s="1370"/>
      <c r="G37" s="1391">
        <v>6.1727864272074964E-3</v>
      </c>
      <c r="H37" s="1373"/>
      <c r="I37" s="1391">
        <v>0.99382721357279247</v>
      </c>
      <c r="J37" s="1391"/>
      <c r="K37" s="1391">
        <v>1</v>
      </c>
      <c r="L37" s="1370"/>
      <c r="M37" s="1392" t="s">
        <v>343</v>
      </c>
      <c r="N37" s="1370"/>
      <c r="O37" s="1393">
        <v>323.04000000000002</v>
      </c>
      <c r="P37" s="1390"/>
      <c r="Q37" s="1390">
        <v>52009.89</v>
      </c>
      <c r="R37" s="1390"/>
      <c r="S37" s="1393">
        <v>52332.93</v>
      </c>
      <c r="T37" s="1390"/>
      <c r="U37" s="1390">
        <v>0</v>
      </c>
      <c r="V37" s="1390"/>
      <c r="W37" s="1390">
        <v>323.04000000000002</v>
      </c>
      <c r="X37" s="1370"/>
      <c r="Y37" s="1370"/>
    </row>
    <row r="38" spans="1:25">
      <c r="A38" s="1373">
        <v>18</v>
      </c>
      <c r="B38" s="1370"/>
      <c r="C38" s="1372" t="s">
        <v>1856</v>
      </c>
      <c r="D38" s="1370"/>
      <c r="E38" s="1370" t="s">
        <v>1204</v>
      </c>
      <c r="F38" s="1370"/>
      <c r="G38" s="1391">
        <v>6.1745780704985159E-3</v>
      </c>
      <c r="H38" s="1373"/>
      <c r="I38" s="1391">
        <v>0.99382542192950141</v>
      </c>
      <c r="J38" s="1391"/>
      <c r="K38" s="1391">
        <v>1</v>
      </c>
      <c r="L38" s="1370"/>
      <c r="M38" s="1392" t="s">
        <v>343</v>
      </c>
      <c r="N38" s="1370"/>
      <c r="O38" s="1393">
        <v>5.7</v>
      </c>
      <c r="P38" s="1390"/>
      <c r="Q38" s="1390">
        <v>917.43999999999994</v>
      </c>
      <c r="R38" s="1390"/>
      <c r="S38" s="1393">
        <v>923.14</v>
      </c>
      <c r="T38" s="1390"/>
      <c r="U38" s="1390">
        <v>0</v>
      </c>
      <c r="V38" s="1390"/>
      <c r="W38" s="1390">
        <v>5.7</v>
      </c>
      <c r="X38" s="1370"/>
      <c r="Y38" s="1370"/>
    </row>
    <row r="39" spans="1:25">
      <c r="A39" s="1373">
        <v>19</v>
      </c>
      <c r="B39" s="1370"/>
      <c r="C39" s="1372" t="s">
        <v>1870</v>
      </c>
      <c r="D39" s="1370"/>
      <c r="E39" s="1370" t="s">
        <v>2073</v>
      </c>
      <c r="F39" s="1370"/>
      <c r="G39" s="1391">
        <v>6.1730175389369847E-3</v>
      </c>
      <c r="H39" s="1373"/>
      <c r="I39" s="1391">
        <v>0.99382698246106305</v>
      </c>
      <c r="J39" s="1391"/>
      <c r="K39" s="1391">
        <v>1</v>
      </c>
      <c r="L39" s="1370"/>
      <c r="M39" s="1392" t="s">
        <v>343</v>
      </c>
      <c r="N39" s="1370"/>
      <c r="O39" s="1393">
        <v>757.67999999999972</v>
      </c>
      <c r="P39" s="1390"/>
      <c r="Q39" s="1390">
        <v>121982.94000000002</v>
      </c>
      <c r="R39" s="1390"/>
      <c r="S39" s="1393">
        <v>122740.62000000001</v>
      </c>
      <c r="T39" s="1390"/>
      <c r="U39" s="1390">
        <v>0</v>
      </c>
      <c r="V39" s="1390"/>
      <c r="W39" s="1390">
        <v>757.67999999999972</v>
      </c>
      <c r="X39" s="1370"/>
      <c r="Y39" s="1370"/>
    </row>
    <row r="40" spans="1:25" ht="13.8" thickBot="1">
      <c r="A40" s="1373">
        <v>20</v>
      </c>
      <c r="B40" s="1370"/>
      <c r="C40" s="1372"/>
      <c r="D40" s="1370"/>
      <c r="E40" s="1370"/>
      <c r="F40" s="1370"/>
      <c r="G40" s="1391"/>
      <c r="H40" s="1373"/>
      <c r="I40" s="1373"/>
      <c r="J40" s="1373"/>
      <c r="K40" s="1373"/>
      <c r="L40" s="1370"/>
      <c r="M40" s="1370"/>
      <c r="N40" s="1370"/>
      <c r="O40" s="1394">
        <v>10971.370000000003</v>
      </c>
      <c r="P40" s="1390"/>
      <c r="Q40" s="1394">
        <v>1694524.53</v>
      </c>
      <c r="R40" s="1390"/>
      <c r="S40" s="1394">
        <v>1705495.9</v>
      </c>
      <c r="T40" s="1390"/>
      <c r="U40" s="1395">
        <v>0</v>
      </c>
      <c r="V40" s="1390"/>
      <c r="W40" s="1395">
        <v>10971.370000000003</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2.2059560437828044E-2</v>
      </c>
      <c r="H44" s="1373"/>
      <c r="I44" s="1391">
        <v>0.97794043956217191</v>
      </c>
      <c r="J44" s="1391"/>
      <c r="K44" s="1391">
        <v>1</v>
      </c>
      <c r="L44" s="1370"/>
      <c r="M44" s="1392" t="s">
        <v>343</v>
      </c>
      <c r="N44" s="1370"/>
      <c r="O44" s="1393">
        <v>587.70000000000005</v>
      </c>
      <c r="P44" s="1393"/>
      <c r="Q44" s="1393">
        <v>26053.809999999994</v>
      </c>
      <c r="R44" s="1393"/>
      <c r="S44" s="1393">
        <v>26641.509999999995</v>
      </c>
      <c r="T44" s="1393"/>
      <c r="U44" s="692">
        <v>0</v>
      </c>
      <c r="V44" s="692"/>
      <c r="W44" s="692">
        <v>587.70000000000005</v>
      </c>
      <c r="X44" s="1370"/>
      <c r="Y44" s="1370"/>
    </row>
    <row r="45" spans="1:25">
      <c r="A45" s="1373">
        <v>25</v>
      </c>
      <c r="B45" s="1370"/>
      <c r="C45" s="1372">
        <v>408</v>
      </c>
      <c r="D45" s="1370"/>
      <c r="E45" s="1370" t="s">
        <v>24</v>
      </c>
      <c r="F45" s="1370"/>
      <c r="G45" s="1391">
        <v>2.6440432670168875E-2</v>
      </c>
      <c r="H45" s="1373"/>
      <c r="I45" s="1391">
        <v>0.97355956732983107</v>
      </c>
      <c r="J45" s="1391"/>
      <c r="K45" s="1391">
        <v>1</v>
      </c>
      <c r="L45" s="1370"/>
      <c r="M45" s="1392" t="s">
        <v>343</v>
      </c>
      <c r="N45" s="1370"/>
      <c r="O45" s="1393">
        <v>562.70000000000005</v>
      </c>
      <c r="P45" s="1390"/>
      <c r="Q45" s="1393">
        <v>20719.100000000002</v>
      </c>
      <c r="R45" s="1390"/>
      <c r="S45" s="1393">
        <v>21281.800000000003</v>
      </c>
      <c r="T45" s="1390"/>
      <c r="U45" s="692">
        <v>0</v>
      </c>
      <c r="V45" s="692"/>
      <c r="W45" s="692">
        <v>562.70000000000005</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2.6315789473684209E-2</v>
      </c>
      <c r="H48" s="1373"/>
      <c r="I48" s="1391">
        <v>0.97368421052631582</v>
      </c>
      <c r="J48" s="1391"/>
      <c r="K48" s="1391">
        <v>1</v>
      </c>
      <c r="L48" s="1370"/>
      <c r="M48" s="1392" t="s">
        <v>343</v>
      </c>
      <c r="N48" s="1370"/>
      <c r="O48" s="1393">
        <v>0.13</v>
      </c>
      <c r="P48" s="1390"/>
      <c r="Q48" s="1393">
        <v>4.8100000000000005</v>
      </c>
      <c r="R48" s="1390"/>
      <c r="S48" s="1393">
        <v>4.9400000000000004</v>
      </c>
      <c r="T48" s="1390"/>
      <c r="U48" s="692">
        <v>0</v>
      </c>
      <c r="V48" s="692"/>
      <c r="W48" s="692">
        <v>0.13</v>
      </c>
      <c r="X48" s="1370"/>
      <c r="Y48" s="1370"/>
    </row>
    <row r="49" spans="1:25">
      <c r="A49" s="1373">
        <v>29</v>
      </c>
      <c r="B49" s="1370"/>
      <c r="C49" s="1372" t="s">
        <v>2394</v>
      </c>
      <c r="D49" s="1370"/>
      <c r="E49" s="1370" t="s">
        <v>2393</v>
      </c>
      <c r="F49" s="1370"/>
      <c r="G49" s="1391">
        <v>2.6739856330391019E-2</v>
      </c>
      <c r="H49" s="1373"/>
      <c r="I49" s="1391">
        <v>0.973260143669609</v>
      </c>
      <c r="J49" s="1391"/>
      <c r="K49" s="1391">
        <v>1</v>
      </c>
      <c r="L49" s="1370"/>
      <c r="M49" s="1392" t="s">
        <v>343</v>
      </c>
      <c r="N49" s="1392"/>
      <c r="O49" s="1393">
        <v>1699.9499999999998</v>
      </c>
      <c r="P49" s="1390"/>
      <c r="Q49" s="1393">
        <v>61873.69</v>
      </c>
      <c r="R49" s="1390"/>
      <c r="S49" s="1393">
        <v>63573.64</v>
      </c>
      <c r="T49" s="1390"/>
      <c r="U49" s="692">
        <v>0</v>
      </c>
      <c r="V49" s="692"/>
      <c r="W49" s="692">
        <v>1699.9499999999998</v>
      </c>
      <c r="X49" s="1392"/>
      <c r="Y49" s="1370"/>
    </row>
    <row r="50" spans="1:25">
      <c r="A50" s="1373">
        <v>30</v>
      </c>
      <c r="B50" s="1370"/>
      <c r="C50" s="1372" t="s">
        <v>1874</v>
      </c>
      <c r="D50" s="1370"/>
      <c r="E50" s="1370" t="s">
        <v>2392</v>
      </c>
      <c r="F50" s="1370"/>
      <c r="G50" s="1391">
        <v>2.6391415060021829E-2</v>
      </c>
      <c r="H50" s="1373"/>
      <c r="I50" s="1391">
        <v>0.97360858493997815</v>
      </c>
      <c r="J50" s="1391"/>
      <c r="K50" s="1391">
        <v>1</v>
      </c>
      <c r="L50" s="1370"/>
      <c r="M50" s="1392" t="s">
        <v>343</v>
      </c>
      <c r="N50" s="1370"/>
      <c r="O50" s="1393">
        <v>14.51</v>
      </c>
      <c r="P50" s="1390"/>
      <c r="Q50" s="1393">
        <v>535.29</v>
      </c>
      <c r="R50" s="1390"/>
      <c r="S50" s="1393">
        <v>549.79999999999995</v>
      </c>
      <c r="T50" s="1390"/>
      <c r="U50" s="692">
        <v>0</v>
      </c>
      <c r="V50" s="692"/>
      <c r="W50" s="692">
        <v>14.51</v>
      </c>
      <c r="X50" s="1370"/>
      <c r="Y50" s="1370"/>
    </row>
    <row r="51" spans="1:25">
      <c r="A51" s="1373">
        <v>31</v>
      </c>
      <c r="B51" s="1370"/>
      <c r="C51" s="1372" t="s">
        <v>1863</v>
      </c>
      <c r="D51" s="1370"/>
      <c r="E51" s="1370" t="s">
        <v>2391</v>
      </c>
      <c r="F51" s="1370"/>
      <c r="G51" s="1391">
        <v>2.6400582060076914E-2</v>
      </c>
      <c r="H51" s="1373"/>
      <c r="I51" s="1391">
        <v>0.973599417939923</v>
      </c>
      <c r="J51" s="1391"/>
      <c r="K51" s="1391">
        <v>1</v>
      </c>
      <c r="L51" s="1370"/>
      <c r="M51" s="1392" t="s">
        <v>343</v>
      </c>
      <c r="N51" s="1370"/>
      <c r="O51" s="1393">
        <v>5.08</v>
      </c>
      <c r="P51" s="1390"/>
      <c r="Q51" s="1393">
        <v>187.34</v>
      </c>
      <c r="R51" s="1390"/>
      <c r="S51" s="1393">
        <v>192.42000000000002</v>
      </c>
      <c r="T51" s="1390"/>
      <c r="U51" s="692">
        <v>0</v>
      </c>
      <c r="V51" s="692"/>
      <c r="W51" s="692">
        <v>5.08</v>
      </c>
      <c r="X51" s="1370"/>
      <c r="Y51" s="1370"/>
    </row>
    <row r="52" spans="1:25">
      <c r="A52" s="1373">
        <v>32</v>
      </c>
      <c r="B52" s="1370"/>
      <c r="C52" s="1372" t="s">
        <v>1924</v>
      </c>
      <c r="D52" s="1370"/>
      <c r="E52" s="1370" t="s">
        <v>2390</v>
      </c>
      <c r="F52" s="1370"/>
      <c r="G52" s="1391">
        <v>2.6396461269416728E-2</v>
      </c>
      <c r="H52" s="1373"/>
      <c r="I52" s="1391">
        <v>0.97360353873058325</v>
      </c>
      <c r="J52" s="1391"/>
      <c r="K52" s="1391">
        <v>1</v>
      </c>
      <c r="L52" s="1370"/>
      <c r="M52" s="1392" t="s">
        <v>343</v>
      </c>
      <c r="N52" s="1370"/>
      <c r="O52" s="1393">
        <v>-76.98</v>
      </c>
      <c r="P52" s="1390"/>
      <c r="Q52" s="1393">
        <v>-2839.32</v>
      </c>
      <c r="R52" s="1390"/>
      <c r="S52" s="1393">
        <v>-2916.3</v>
      </c>
      <c r="T52" s="1390"/>
      <c r="U52" s="692">
        <v>0</v>
      </c>
      <c r="V52" s="692"/>
      <c r="W52" s="692">
        <v>-76.98</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2.6442307692307692E-2</v>
      </c>
      <c r="H55" s="1373"/>
      <c r="I55" s="1391">
        <v>0.97355769230769229</v>
      </c>
      <c r="J55" s="1391"/>
      <c r="K55" s="1391">
        <v>1</v>
      </c>
      <c r="L55" s="1370"/>
      <c r="M55" s="1392" t="s">
        <v>343</v>
      </c>
      <c r="N55" s="1370"/>
      <c r="O55" s="1393">
        <v>0.99</v>
      </c>
      <c r="P55" s="1390"/>
      <c r="Q55" s="1393">
        <v>36.449999999999996</v>
      </c>
      <c r="R55" s="1390"/>
      <c r="S55" s="1393">
        <v>37.44</v>
      </c>
      <c r="T55" s="1390"/>
      <c r="U55" s="692">
        <v>0</v>
      </c>
      <c r="V55" s="692"/>
      <c r="W55" s="692">
        <v>0.99</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2.6395125868032561E-2</v>
      </c>
      <c r="H57" s="1373"/>
      <c r="I57" s="1391">
        <v>0.97360487413196739</v>
      </c>
      <c r="J57" s="1391"/>
      <c r="K57" s="1391">
        <v>1</v>
      </c>
      <c r="L57" s="1370"/>
      <c r="M57" s="1392" t="s">
        <v>343</v>
      </c>
      <c r="N57" s="1370"/>
      <c r="O57" s="1393">
        <v>547.99</v>
      </c>
      <c r="P57" s="1390"/>
      <c r="Q57" s="1393">
        <v>20213.039999999997</v>
      </c>
      <c r="R57" s="1390"/>
      <c r="S57" s="1393">
        <v>20761.03</v>
      </c>
      <c r="T57" s="1390"/>
      <c r="U57" s="692">
        <v>0</v>
      </c>
      <c r="V57" s="692"/>
      <c r="W57" s="692">
        <v>547.99</v>
      </c>
      <c r="X57" s="1370"/>
      <c r="Y57" s="1370"/>
    </row>
    <row r="58" spans="1:25">
      <c r="A58" s="1373">
        <v>38</v>
      </c>
      <c r="B58" s="1370"/>
      <c r="C58" s="1372" t="s">
        <v>1943</v>
      </c>
      <c r="D58" s="1370"/>
      <c r="E58" s="1370" t="s">
        <v>2388</v>
      </c>
      <c r="F58" s="1370"/>
      <c r="G58" s="1391">
        <v>0</v>
      </c>
      <c r="H58" s="1373"/>
      <c r="I58" s="1391">
        <v>0</v>
      </c>
      <c r="J58" s="1391"/>
      <c r="K58" s="1391">
        <v>0</v>
      </c>
      <c r="L58" s="1370"/>
      <c r="M58" s="1392" t="s">
        <v>343</v>
      </c>
      <c r="N58" s="1370"/>
      <c r="O58" s="1393">
        <v>0</v>
      </c>
      <c r="P58" s="1390"/>
      <c r="Q58" s="1393">
        <v>0</v>
      </c>
      <c r="R58" s="1390"/>
      <c r="S58" s="1393">
        <v>0</v>
      </c>
      <c r="T58" s="1390"/>
      <c r="U58" s="692">
        <v>0</v>
      </c>
      <c r="V58" s="692"/>
      <c r="W58" s="692">
        <v>0</v>
      </c>
      <c r="X58" s="1370"/>
      <c r="Y58" s="1370"/>
    </row>
    <row r="59" spans="1:25">
      <c r="A59" s="1373">
        <v>39</v>
      </c>
      <c r="B59" s="1370"/>
      <c r="C59" s="1372" t="s">
        <v>1870</v>
      </c>
      <c r="D59" s="1370"/>
      <c r="E59" s="1370" t="s">
        <v>2073</v>
      </c>
      <c r="F59" s="1370"/>
      <c r="G59" s="1391">
        <v>2.6395845817525822E-2</v>
      </c>
      <c r="H59" s="1373"/>
      <c r="I59" s="1391">
        <v>0.97360415418247415</v>
      </c>
      <c r="J59" s="1391"/>
      <c r="K59" s="1391">
        <v>1</v>
      </c>
      <c r="L59" s="1370"/>
      <c r="M59" s="1392" t="s">
        <v>343</v>
      </c>
      <c r="N59" s="1370"/>
      <c r="O59" s="1393">
        <v>252.83999999999997</v>
      </c>
      <c r="P59" s="1390"/>
      <c r="Q59" s="1393">
        <v>9325.9399999999987</v>
      </c>
      <c r="R59" s="1390"/>
      <c r="S59" s="1393">
        <v>9578.7799999999988</v>
      </c>
      <c r="T59" s="1390"/>
      <c r="U59" s="692">
        <v>0</v>
      </c>
      <c r="V59" s="692"/>
      <c r="W59" s="692">
        <v>252.83999999999997</v>
      </c>
      <c r="X59" s="1370"/>
      <c r="Y59" s="1370"/>
    </row>
    <row r="60" spans="1:25" ht="13.8" thickBot="1">
      <c r="A60" s="1373">
        <v>40</v>
      </c>
      <c r="B60" s="1370"/>
      <c r="C60" s="1372"/>
      <c r="D60" s="1370"/>
      <c r="E60" s="1370"/>
      <c r="F60" s="1370"/>
      <c r="G60" s="1373"/>
      <c r="H60" s="1373"/>
      <c r="I60" s="1373"/>
      <c r="J60" s="1373"/>
      <c r="K60" s="1391"/>
      <c r="L60" s="1370"/>
      <c r="M60" s="1370"/>
      <c r="N60" s="1370"/>
      <c r="O60" s="1396">
        <v>3594.91</v>
      </c>
      <c r="P60" s="1390"/>
      <c r="Q60" s="1396">
        <v>136110.14999999997</v>
      </c>
      <c r="R60" s="1390"/>
      <c r="S60" s="1397">
        <v>139705.06</v>
      </c>
      <c r="T60" s="1390"/>
      <c r="U60" s="1398">
        <v>0</v>
      </c>
      <c r="V60" s="1390"/>
      <c r="W60" s="1398">
        <v>3594.91</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3.6046001834296342E-3</v>
      </c>
      <c r="H64" s="1373"/>
      <c r="I64" s="1391">
        <v>0.99639539981657044</v>
      </c>
      <c r="J64" s="1391"/>
      <c r="K64" s="1391">
        <v>1</v>
      </c>
      <c r="L64" s="1370"/>
      <c r="M64" s="1392" t="s">
        <v>2386</v>
      </c>
      <c r="N64" s="1370"/>
      <c r="O64" s="1393">
        <v>10830.84</v>
      </c>
      <c r="P64" s="1393"/>
      <c r="Q64" s="1393">
        <v>2993896.3000000003</v>
      </c>
      <c r="R64" s="1393"/>
      <c r="S64" s="1393">
        <v>3004727.14</v>
      </c>
      <c r="T64" s="1393"/>
      <c r="U64" s="692">
        <v>0</v>
      </c>
      <c r="V64" s="692"/>
      <c r="W64" s="692">
        <v>10830.84</v>
      </c>
      <c r="X64" s="1370"/>
      <c r="Y64" s="1370"/>
    </row>
    <row r="65" spans="1:25" ht="13.8" thickBot="1">
      <c r="A65" s="1373">
        <v>45</v>
      </c>
      <c r="B65" s="1370"/>
      <c r="C65" s="1372"/>
      <c r="D65" s="1370"/>
      <c r="E65" s="1370"/>
      <c r="F65" s="1370"/>
      <c r="G65" s="1373"/>
      <c r="H65" s="1373"/>
      <c r="I65" s="1373"/>
      <c r="J65" s="1373"/>
      <c r="K65" s="1391"/>
      <c r="L65" s="1370"/>
      <c r="M65" s="1370"/>
      <c r="N65" s="1370"/>
      <c r="O65" s="1396">
        <v>10830.84</v>
      </c>
      <c r="P65" s="1390"/>
      <c r="Q65" s="1396">
        <v>2993896.3000000003</v>
      </c>
      <c r="R65" s="1390"/>
      <c r="S65" s="1397">
        <v>3004727.14</v>
      </c>
      <c r="T65" s="1390"/>
      <c r="U65" s="1398">
        <v>0</v>
      </c>
      <c r="V65" s="1390"/>
      <c r="W65" s="1398">
        <v>10830.84</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3.xml><?xml version="1.0" encoding="utf-8"?>
<worksheet xmlns="http://schemas.openxmlformats.org/spreadsheetml/2006/main" xmlns:r="http://schemas.openxmlformats.org/officeDocument/2006/relationships">
  <sheetPr codeName="Sheet44">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2429</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2428</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5.9932416143927145E-3</v>
      </c>
      <c r="H22" s="1373"/>
      <c r="I22" s="1391">
        <v>0.99400675838560726</v>
      </c>
      <c r="J22" s="1391"/>
      <c r="K22" s="1391">
        <v>1</v>
      </c>
      <c r="L22" s="1370"/>
      <c r="M22" s="1392" t="s">
        <v>343</v>
      </c>
      <c r="N22" s="1370"/>
      <c r="O22" s="1393">
        <v>1990.87</v>
      </c>
      <c r="P22" s="1393"/>
      <c r="Q22" s="1390">
        <v>330194.96999999997</v>
      </c>
      <c r="R22" s="1393"/>
      <c r="S22" s="1393">
        <v>332185.83999999997</v>
      </c>
      <c r="T22" s="1393"/>
      <c r="U22" s="1390">
        <v>0</v>
      </c>
      <c r="V22" s="1390"/>
      <c r="W22" s="1390">
        <v>1990.87</v>
      </c>
      <c r="X22" s="1370"/>
      <c r="Y22" s="1370"/>
    </row>
    <row r="23" spans="1:25">
      <c r="A23" s="1373">
        <v>3</v>
      </c>
      <c r="B23" s="1370"/>
      <c r="C23" s="1372">
        <v>408</v>
      </c>
      <c r="D23" s="1370"/>
      <c r="E23" s="1370" t="s">
        <v>24</v>
      </c>
      <c r="F23" s="1370"/>
      <c r="G23" s="1391">
        <v>6.1569187544510398E-3</v>
      </c>
      <c r="H23" s="1373"/>
      <c r="I23" s="1391">
        <v>0.99384308124554899</v>
      </c>
      <c r="J23" s="1391"/>
      <c r="K23" s="1391">
        <v>1</v>
      </c>
      <c r="L23" s="1370"/>
      <c r="M23" s="1392" t="s">
        <v>343</v>
      </c>
      <c r="N23" s="1370"/>
      <c r="O23" s="1393">
        <v>189.16</v>
      </c>
      <c r="P23" s="1390"/>
      <c r="Q23" s="1390">
        <v>30533.999999999996</v>
      </c>
      <c r="R23" s="1390"/>
      <c r="S23" s="1393">
        <v>30723.159999999996</v>
      </c>
      <c r="T23" s="1390"/>
      <c r="U23" s="1390">
        <v>0</v>
      </c>
      <c r="V23" s="1390"/>
      <c r="W23" s="1390">
        <v>189.16</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6.1569893295066432E-3</v>
      </c>
      <c r="H26" s="1373"/>
      <c r="I26" s="1391">
        <v>0.99384301067049341</v>
      </c>
      <c r="J26" s="1391"/>
      <c r="K26" s="1391">
        <v>1</v>
      </c>
      <c r="L26" s="1370"/>
      <c r="M26" s="1392" t="s">
        <v>343</v>
      </c>
      <c r="N26" s="1370"/>
      <c r="O26" s="1393">
        <v>-17.720000000000002</v>
      </c>
      <c r="P26" s="1390"/>
      <c r="Q26" s="1390">
        <v>-2860.31</v>
      </c>
      <c r="R26" s="1390"/>
      <c r="S26" s="1393">
        <v>-2878.0299999999997</v>
      </c>
      <c r="T26" s="1390"/>
      <c r="U26" s="1390">
        <v>0</v>
      </c>
      <c r="V26" s="1390"/>
      <c r="W26" s="1390">
        <v>-17.720000000000002</v>
      </c>
      <c r="X26" s="1370"/>
      <c r="Y26" s="1370"/>
    </row>
    <row r="27" spans="1:25">
      <c r="A27" s="1373">
        <v>7</v>
      </c>
      <c r="B27" s="1370"/>
      <c r="C27" s="1372">
        <v>427</v>
      </c>
      <c r="D27" s="1370"/>
      <c r="E27" s="1370" t="s">
        <v>2311</v>
      </c>
      <c r="F27" s="1370"/>
      <c r="G27" s="1391">
        <v>6.1390967958960558E-3</v>
      </c>
      <c r="H27" s="1373"/>
      <c r="I27" s="1391">
        <v>0.99386090320410392</v>
      </c>
      <c r="J27" s="1391"/>
      <c r="K27" s="1391">
        <v>1</v>
      </c>
      <c r="L27" s="1370"/>
      <c r="M27" s="1392" t="s">
        <v>343</v>
      </c>
      <c r="N27" s="1370"/>
      <c r="O27" s="1393">
        <v>-1.46</v>
      </c>
      <c r="P27" s="1390"/>
      <c r="Q27" s="1390">
        <v>-236.35999999999999</v>
      </c>
      <c r="R27" s="1390"/>
      <c r="S27" s="1393">
        <v>-237.82</v>
      </c>
      <c r="T27" s="1390"/>
      <c r="U27" s="1390">
        <v>0</v>
      </c>
      <c r="V27" s="1390"/>
      <c r="W27" s="1390">
        <v>-1.46</v>
      </c>
      <c r="X27" s="1370"/>
      <c r="Y27" s="1370"/>
    </row>
    <row r="28" spans="1:25">
      <c r="A28" s="1373">
        <v>8</v>
      </c>
      <c r="B28" s="1370"/>
      <c r="C28" s="1372" t="s">
        <v>2394</v>
      </c>
      <c r="D28" s="1370"/>
      <c r="E28" s="1370" t="s">
        <v>2393</v>
      </c>
      <c r="F28" s="1370"/>
      <c r="G28" s="1391">
        <v>6.1568603741369889E-3</v>
      </c>
      <c r="H28" s="1373"/>
      <c r="I28" s="1391">
        <v>0.99384313962586313</v>
      </c>
      <c r="J28" s="1391"/>
      <c r="K28" s="1391">
        <v>1</v>
      </c>
      <c r="L28" s="1370"/>
      <c r="M28" s="1392" t="s">
        <v>343</v>
      </c>
      <c r="N28" s="1392"/>
      <c r="O28" s="1393">
        <v>2288.2199999999998</v>
      </c>
      <c r="P28" s="1393"/>
      <c r="Q28" s="1390">
        <v>369365.49</v>
      </c>
      <c r="R28" s="1393"/>
      <c r="S28" s="1393">
        <v>371653.70999999996</v>
      </c>
      <c r="T28" s="1393"/>
      <c r="U28" s="1390">
        <v>0</v>
      </c>
      <c r="V28" s="1390"/>
      <c r="W28" s="1390">
        <v>2288.2199999999998</v>
      </c>
      <c r="X28" s="1392"/>
      <c r="Y28" s="1370"/>
    </row>
    <row r="29" spans="1:25">
      <c r="A29" s="1373">
        <v>9</v>
      </c>
      <c r="B29" s="1370"/>
      <c r="C29" s="1372" t="s">
        <v>1874</v>
      </c>
      <c r="D29" s="1370"/>
      <c r="E29" s="1370" t="s">
        <v>2392</v>
      </c>
      <c r="F29" s="1370"/>
      <c r="G29" s="1391">
        <v>6.1568275288798992E-3</v>
      </c>
      <c r="H29" s="1373"/>
      <c r="I29" s="1391">
        <v>0.99384317247112008</v>
      </c>
      <c r="J29" s="1391"/>
      <c r="K29" s="1391">
        <v>1</v>
      </c>
      <c r="L29" s="1370"/>
      <c r="M29" s="1392" t="s">
        <v>343</v>
      </c>
      <c r="N29" s="1370"/>
      <c r="O29" s="1393">
        <v>3195.88</v>
      </c>
      <c r="P29" s="1390"/>
      <c r="Q29" s="1390">
        <v>515883.14000000007</v>
      </c>
      <c r="R29" s="1390"/>
      <c r="S29" s="1393">
        <v>519079.02000000008</v>
      </c>
      <c r="T29" s="1390"/>
      <c r="U29" s="1390">
        <v>0</v>
      </c>
      <c r="V29" s="1390"/>
      <c r="W29" s="1390">
        <v>3195.88</v>
      </c>
      <c r="X29" s="1370"/>
      <c r="Y29" s="1370"/>
    </row>
    <row r="30" spans="1:25">
      <c r="A30" s="1373">
        <v>10</v>
      </c>
      <c r="B30" s="1370"/>
      <c r="C30" s="1372" t="s">
        <v>1863</v>
      </c>
      <c r="D30" s="1370"/>
      <c r="E30" s="1370" t="s">
        <v>2391</v>
      </c>
      <c r="F30" s="1370"/>
      <c r="G30" s="1391">
        <v>6.1568663189146382E-3</v>
      </c>
      <c r="H30" s="1373"/>
      <c r="I30" s="1391">
        <v>0.99384313368108546</v>
      </c>
      <c r="J30" s="1391"/>
      <c r="K30" s="1391">
        <v>1</v>
      </c>
      <c r="L30" s="1370"/>
      <c r="M30" s="1392" t="s">
        <v>343</v>
      </c>
      <c r="N30" s="1370"/>
      <c r="O30" s="1393">
        <v>441.84000000000003</v>
      </c>
      <c r="P30" s="1390"/>
      <c r="Q30" s="1390">
        <v>71321.940000000017</v>
      </c>
      <c r="R30" s="1390"/>
      <c r="S30" s="1393">
        <v>71763.780000000013</v>
      </c>
      <c r="T30" s="1390"/>
      <c r="U30" s="1390">
        <v>0</v>
      </c>
      <c r="V30" s="1390"/>
      <c r="W30" s="1390">
        <v>441.84000000000003</v>
      </c>
      <c r="X30" s="1370"/>
      <c r="Y30" s="1370"/>
    </row>
    <row r="31" spans="1:25">
      <c r="A31" s="1373">
        <v>11</v>
      </c>
      <c r="B31" s="1370"/>
      <c r="C31" s="1372" t="s">
        <v>1928</v>
      </c>
      <c r="D31" s="1370"/>
      <c r="E31" s="1370" t="s">
        <v>2403</v>
      </c>
      <c r="F31" s="1370"/>
      <c r="G31" s="1391">
        <v>6.1567672653733774E-3</v>
      </c>
      <c r="H31" s="1373"/>
      <c r="I31" s="1391">
        <v>0.99384323273462671</v>
      </c>
      <c r="J31" s="1391"/>
      <c r="K31" s="1391">
        <v>1</v>
      </c>
      <c r="L31" s="1370"/>
      <c r="M31" s="1392" t="s">
        <v>343</v>
      </c>
      <c r="N31" s="1370"/>
      <c r="O31" s="1393">
        <v>393.52</v>
      </c>
      <c r="P31" s="1390"/>
      <c r="Q31" s="1390">
        <v>63523.140000000007</v>
      </c>
      <c r="R31" s="1390"/>
      <c r="S31" s="1393">
        <v>63916.66</v>
      </c>
      <c r="T31" s="1390"/>
      <c r="U31" s="1390">
        <v>0</v>
      </c>
      <c r="V31" s="1390"/>
      <c r="W31" s="1390">
        <v>393.52</v>
      </c>
      <c r="X31" s="1370"/>
      <c r="Y31" s="1370"/>
    </row>
    <row r="32" spans="1:25">
      <c r="A32" s="1373">
        <v>12</v>
      </c>
      <c r="B32" s="1370"/>
      <c r="C32" s="1372" t="s">
        <v>1935</v>
      </c>
      <c r="D32" s="1370"/>
      <c r="E32" s="1370" t="s">
        <v>1199</v>
      </c>
      <c r="F32" s="1370"/>
      <c r="G32" s="1391">
        <v>6.1590909090909092E-3</v>
      </c>
      <c r="H32" s="1373"/>
      <c r="I32" s="1391">
        <v>0.99384090909090905</v>
      </c>
      <c r="J32" s="1391"/>
      <c r="K32" s="1391">
        <v>1</v>
      </c>
      <c r="L32" s="1370"/>
      <c r="M32" s="1392" t="s">
        <v>343</v>
      </c>
      <c r="N32" s="1370"/>
      <c r="O32" s="1393">
        <v>13.55</v>
      </c>
      <c r="P32" s="1390"/>
      <c r="Q32" s="1390">
        <v>2186.4499999999998</v>
      </c>
      <c r="R32" s="1390"/>
      <c r="S32" s="1393">
        <v>2200</v>
      </c>
      <c r="T32" s="1390"/>
      <c r="U32" s="1390">
        <v>0</v>
      </c>
      <c r="V32" s="1390"/>
      <c r="W32" s="1390">
        <v>13.55</v>
      </c>
      <c r="X32" s="1370"/>
      <c r="Y32" s="1370"/>
    </row>
    <row r="33" spans="1:25">
      <c r="A33" s="1373">
        <v>13</v>
      </c>
      <c r="B33" s="1370"/>
      <c r="C33" s="1372" t="s">
        <v>1853</v>
      </c>
      <c r="D33" s="1370"/>
      <c r="E33" s="1370" t="s">
        <v>1201</v>
      </c>
      <c r="F33" s="1370"/>
      <c r="G33" s="1391">
        <v>6.1568787230173372E-3</v>
      </c>
      <c r="H33" s="1373"/>
      <c r="I33" s="1391">
        <v>0.99384312127698271</v>
      </c>
      <c r="J33" s="1391"/>
      <c r="K33" s="1391">
        <v>1</v>
      </c>
      <c r="L33" s="1370"/>
      <c r="M33" s="1392" t="s">
        <v>343</v>
      </c>
      <c r="N33" s="1370"/>
      <c r="O33" s="1393">
        <v>889.75</v>
      </c>
      <c r="P33" s="1390"/>
      <c r="Q33" s="1390">
        <v>143623.40999999997</v>
      </c>
      <c r="R33" s="1390"/>
      <c r="S33" s="1393">
        <v>144513.15999999997</v>
      </c>
      <c r="T33" s="1390"/>
      <c r="U33" s="1390">
        <v>0</v>
      </c>
      <c r="V33" s="1390"/>
      <c r="W33" s="1390">
        <v>889.75</v>
      </c>
      <c r="X33" s="1370"/>
      <c r="Y33" s="1370"/>
    </row>
    <row r="34" spans="1:25">
      <c r="A34" s="1373">
        <v>14</v>
      </c>
      <c r="B34" s="1370"/>
      <c r="C34" s="1372" t="s">
        <v>2402</v>
      </c>
      <c r="D34" s="1370"/>
      <c r="E34" s="1370" t="s">
        <v>2401</v>
      </c>
      <c r="F34" s="1370"/>
      <c r="G34" s="1391">
        <v>6.1579509071504794E-3</v>
      </c>
      <c r="H34" s="1373"/>
      <c r="I34" s="1391">
        <v>0.99384204909284957</v>
      </c>
      <c r="J34" s="1391"/>
      <c r="K34" s="1391">
        <v>1</v>
      </c>
      <c r="L34" s="1370"/>
      <c r="M34" s="1392" t="s">
        <v>343</v>
      </c>
      <c r="N34" s="1370"/>
      <c r="O34" s="1393">
        <v>11.54</v>
      </c>
      <c r="P34" s="1390"/>
      <c r="Q34" s="1390">
        <v>1862.46</v>
      </c>
      <c r="R34" s="1390"/>
      <c r="S34" s="1393">
        <v>1874</v>
      </c>
      <c r="T34" s="1390"/>
      <c r="U34" s="1390">
        <v>0</v>
      </c>
      <c r="V34" s="1390"/>
      <c r="W34" s="1390">
        <v>11.54</v>
      </c>
      <c r="X34" s="1370"/>
      <c r="Y34" s="1370"/>
    </row>
    <row r="35" spans="1:25">
      <c r="A35" s="1373">
        <v>15</v>
      </c>
      <c r="B35" s="1370"/>
      <c r="C35" s="1372" t="s">
        <v>1948</v>
      </c>
      <c r="D35" s="1370"/>
      <c r="E35" s="1370" t="s">
        <v>2089</v>
      </c>
      <c r="F35" s="1370"/>
      <c r="G35" s="1391">
        <v>6.1447187202034121E-3</v>
      </c>
      <c r="H35" s="1373"/>
      <c r="I35" s="1391">
        <v>0.99385528127979661</v>
      </c>
      <c r="J35" s="1391"/>
      <c r="K35" s="1391">
        <v>1</v>
      </c>
      <c r="L35" s="1370"/>
      <c r="M35" s="1392" t="s">
        <v>343</v>
      </c>
      <c r="N35" s="1370"/>
      <c r="O35" s="1393">
        <v>2.3200000000000003</v>
      </c>
      <c r="P35" s="1390"/>
      <c r="Q35" s="1390">
        <v>375.24</v>
      </c>
      <c r="R35" s="1390"/>
      <c r="S35" s="1393">
        <v>377.56</v>
      </c>
      <c r="T35" s="1390"/>
      <c r="U35" s="1390">
        <v>0</v>
      </c>
      <c r="V35" s="1390"/>
      <c r="W35" s="1390">
        <v>2.3200000000000003</v>
      </c>
      <c r="X35" s="1370"/>
      <c r="Y35" s="1370"/>
    </row>
    <row r="36" spans="1:25">
      <c r="A36" s="1373">
        <v>16</v>
      </c>
      <c r="B36" s="1370"/>
      <c r="C36" s="1372" t="s">
        <v>2400</v>
      </c>
      <c r="D36" s="1370"/>
      <c r="E36" s="1370" t="s">
        <v>2085</v>
      </c>
      <c r="F36" s="1370"/>
      <c r="G36" s="1391">
        <v>6.1568226473709626E-3</v>
      </c>
      <c r="H36" s="1373"/>
      <c r="I36" s="1391">
        <v>0.99384317735262895</v>
      </c>
      <c r="J36" s="1391"/>
      <c r="K36" s="1391">
        <v>1</v>
      </c>
      <c r="L36" s="1370"/>
      <c r="M36" s="1392" t="s">
        <v>343</v>
      </c>
      <c r="N36" s="1370"/>
      <c r="O36" s="1393">
        <v>1216.1400000000001</v>
      </c>
      <c r="P36" s="1390"/>
      <c r="Q36" s="1390">
        <v>196311.06999999998</v>
      </c>
      <c r="R36" s="1390"/>
      <c r="S36" s="1393">
        <v>197527.21</v>
      </c>
      <c r="T36" s="1390"/>
      <c r="U36" s="1390">
        <v>0</v>
      </c>
      <c r="V36" s="1390"/>
      <c r="W36" s="1390">
        <v>1216.1400000000001</v>
      </c>
      <c r="X36" s="1370"/>
      <c r="Y36" s="1370"/>
    </row>
    <row r="37" spans="1:25">
      <c r="A37" s="1373">
        <v>17</v>
      </c>
      <c r="B37" s="1370"/>
      <c r="C37" s="1372" t="s">
        <v>1887</v>
      </c>
      <c r="D37" s="1370"/>
      <c r="E37" s="1370" t="s">
        <v>2399</v>
      </c>
      <c r="F37" s="1370"/>
      <c r="G37" s="1391">
        <v>6.1568527608143594E-3</v>
      </c>
      <c r="H37" s="1373"/>
      <c r="I37" s="1391">
        <v>0.99384314723918554</v>
      </c>
      <c r="J37" s="1391"/>
      <c r="K37" s="1391">
        <v>1</v>
      </c>
      <c r="L37" s="1370"/>
      <c r="M37" s="1392" t="s">
        <v>343</v>
      </c>
      <c r="N37" s="1370"/>
      <c r="O37" s="1393">
        <v>589.57000000000005</v>
      </c>
      <c r="P37" s="1390"/>
      <c r="Q37" s="1390">
        <v>95168.76999999999</v>
      </c>
      <c r="R37" s="1390"/>
      <c r="S37" s="1393">
        <v>95758.34</v>
      </c>
      <c r="T37" s="1390"/>
      <c r="U37" s="1390">
        <v>0</v>
      </c>
      <c r="V37" s="1390"/>
      <c r="W37" s="1390">
        <v>589.57000000000005</v>
      </c>
      <c r="X37" s="1370"/>
      <c r="Y37" s="1370"/>
    </row>
    <row r="38" spans="1:25">
      <c r="A38" s="1373">
        <v>18</v>
      </c>
      <c r="B38" s="1370"/>
      <c r="C38" s="1372" t="s">
        <v>1856</v>
      </c>
      <c r="D38" s="1370"/>
      <c r="E38" s="1370" t="s">
        <v>1204</v>
      </c>
      <c r="F38" s="1370"/>
      <c r="G38" s="1391">
        <v>6.1598536044149225E-3</v>
      </c>
      <c r="H38" s="1373"/>
      <c r="I38" s="1391">
        <v>0.99384014639558516</v>
      </c>
      <c r="J38" s="1391"/>
      <c r="K38" s="1391">
        <v>1</v>
      </c>
      <c r="L38" s="1370"/>
      <c r="M38" s="1392" t="s">
        <v>343</v>
      </c>
      <c r="N38" s="1370"/>
      <c r="O38" s="1393">
        <v>8.5500000000000007</v>
      </c>
      <c r="P38" s="1390"/>
      <c r="Q38" s="1390">
        <v>1379.47</v>
      </c>
      <c r="R38" s="1390"/>
      <c r="S38" s="1393">
        <v>1388.02</v>
      </c>
      <c r="T38" s="1390"/>
      <c r="U38" s="1390">
        <v>0</v>
      </c>
      <c r="V38" s="1390"/>
      <c r="W38" s="1390">
        <v>8.5500000000000007</v>
      </c>
      <c r="X38" s="1370"/>
      <c r="Y38" s="1370"/>
    </row>
    <row r="39" spans="1:25">
      <c r="A39" s="1373">
        <v>19</v>
      </c>
      <c r="B39" s="1370"/>
      <c r="C39" s="1372" t="s">
        <v>1870</v>
      </c>
      <c r="D39" s="1370"/>
      <c r="E39" s="1370" t="s">
        <v>2073</v>
      </c>
      <c r="F39" s="1370"/>
      <c r="G39" s="1391">
        <v>6.1568396177715881E-3</v>
      </c>
      <c r="H39" s="1373"/>
      <c r="I39" s="1391">
        <v>0.99384316038222842</v>
      </c>
      <c r="J39" s="1391"/>
      <c r="K39" s="1391">
        <v>1</v>
      </c>
      <c r="L39" s="1370"/>
      <c r="M39" s="1392" t="s">
        <v>343</v>
      </c>
      <c r="N39" s="1370"/>
      <c r="O39" s="1393">
        <v>924.34</v>
      </c>
      <c r="P39" s="1390"/>
      <c r="Q39" s="1390">
        <v>149207.88</v>
      </c>
      <c r="R39" s="1390"/>
      <c r="S39" s="1393">
        <v>150132.22</v>
      </c>
      <c r="T39" s="1390"/>
      <c r="U39" s="1390">
        <v>0</v>
      </c>
      <c r="V39" s="1390"/>
      <c r="W39" s="1390">
        <v>924.34</v>
      </c>
      <c r="X39" s="1370"/>
      <c r="Y39" s="1370"/>
    </row>
    <row r="40" spans="1:25" ht="13.8" thickBot="1">
      <c r="A40" s="1373">
        <v>20</v>
      </c>
      <c r="B40" s="1370"/>
      <c r="C40" s="1372"/>
      <c r="D40" s="1370"/>
      <c r="E40" s="1370"/>
      <c r="F40" s="1370"/>
      <c r="G40" s="1391"/>
      <c r="H40" s="1373"/>
      <c r="I40" s="1373"/>
      <c r="J40" s="1373"/>
      <c r="K40" s="1373"/>
      <c r="L40" s="1370"/>
      <c r="M40" s="1370"/>
      <c r="N40" s="1370"/>
      <c r="O40" s="1394">
        <v>12136.069999999998</v>
      </c>
      <c r="P40" s="1390"/>
      <c r="Q40" s="1394">
        <v>1967840.7599999998</v>
      </c>
      <c r="R40" s="1390"/>
      <c r="S40" s="1394">
        <v>1979976.8299999998</v>
      </c>
      <c r="T40" s="1390"/>
      <c r="U40" s="1395">
        <v>0</v>
      </c>
      <c r="V40" s="1390"/>
      <c r="W40" s="1395">
        <v>12136.069999999998</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2.2208096930888089E-2</v>
      </c>
      <c r="H44" s="1373"/>
      <c r="I44" s="1391">
        <v>0.97779190306911201</v>
      </c>
      <c r="J44" s="1391"/>
      <c r="K44" s="1391">
        <v>1</v>
      </c>
      <c r="L44" s="1370"/>
      <c r="M44" s="1392" t="s">
        <v>343</v>
      </c>
      <c r="N44" s="1370"/>
      <c r="O44" s="1393">
        <v>622.6</v>
      </c>
      <c r="P44" s="1393"/>
      <c r="Q44" s="1393">
        <v>27412.22</v>
      </c>
      <c r="R44" s="1393"/>
      <c r="S44" s="1393">
        <v>28034.82</v>
      </c>
      <c r="T44" s="1393"/>
      <c r="U44" s="692">
        <v>0</v>
      </c>
      <c r="V44" s="692"/>
      <c r="W44" s="692">
        <v>622.6</v>
      </c>
      <c r="X44" s="1370"/>
      <c r="Y44" s="1370"/>
    </row>
    <row r="45" spans="1:25">
      <c r="A45" s="1373">
        <v>25</v>
      </c>
      <c r="B45" s="1370"/>
      <c r="C45" s="1372">
        <v>408</v>
      </c>
      <c r="D45" s="1370"/>
      <c r="E45" s="1370" t="s">
        <v>24</v>
      </c>
      <c r="F45" s="1370"/>
      <c r="G45" s="1391">
        <v>2.6366435808971245E-2</v>
      </c>
      <c r="H45" s="1373"/>
      <c r="I45" s="1391">
        <v>0.97363356419102876</v>
      </c>
      <c r="J45" s="1391"/>
      <c r="K45" s="1391">
        <v>1</v>
      </c>
      <c r="L45" s="1370"/>
      <c r="M45" s="1392" t="s">
        <v>343</v>
      </c>
      <c r="N45" s="1370"/>
      <c r="O45" s="1393">
        <v>568.96</v>
      </c>
      <c r="P45" s="1390"/>
      <c r="Q45" s="1393">
        <v>21009.99</v>
      </c>
      <c r="R45" s="1390"/>
      <c r="S45" s="1393">
        <v>21578.95</v>
      </c>
      <c r="T45" s="1390"/>
      <c r="U45" s="692">
        <v>0</v>
      </c>
      <c r="V45" s="692"/>
      <c r="W45" s="692">
        <v>568.96</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2.630341042728342E-2</v>
      </c>
      <c r="H48" s="1373"/>
      <c r="I48" s="1391">
        <v>0.97369658957271654</v>
      </c>
      <c r="J48" s="1391"/>
      <c r="K48" s="1391">
        <v>1</v>
      </c>
      <c r="L48" s="1370"/>
      <c r="M48" s="1392" t="s">
        <v>343</v>
      </c>
      <c r="N48" s="1370"/>
      <c r="O48" s="1393">
        <v>6.71</v>
      </c>
      <c r="P48" s="1390"/>
      <c r="Q48" s="1393">
        <v>248.39</v>
      </c>
      <c r="R48" s="1390"/>
      <c r="S48" s="1393">
        <v>255.1</v>
      </c>
      <c r="T48" s="1390"/>
      <c r="U48" s="692">
        <v>0</v>
      </c>
      <c r="V48" s="692"/>
      <c r="W48" s="692">
        <v>6.71</v>
      </c>
      <c r="X48" s="1370"/>
      <c r="Y48" s="1370"/>
    </row>
    <row r="49" spans="1:25">
      <c r="A49" s="1373">
        <v>29</v>
      </c>
      <c r="B49" s="1370"/>
      <c r="C49" s="1372" t="s">
        <v>2394</v>
      </c>
      <c r="D49" s="1370"/>
      <c r="E49" s="1370" t="s">
        <v>2393</v>
      </c>
      <c r="F49" s="1370"/>
      <c r="G49" s="1391">
        <v>2.6663762690932416E-2</v>
      </c>
      <c r="H49" s="1373"/>
      <c r="I49" s="1391">
        <v>0.9733362373090676</v>
      </c>
      <c r="J49" s="1391"/>
      <c r="K49" s="1391">
        <v>1</v>
      </c>
      <c r="L49" s="1370"/>
      <c r="M49" s="1392" t="s">
        <v>343</v>
      </c>
      <c r="N49" s="1392"/>
      <c r="O49" s="1393">
        <v>1671.09</v>
      </c>
      <c r="P49" s="1390"/>
      <c r="Q49" s="1393">
        <v>61001.61</v>
      </c>
      <c r="R49" s="1390"/>
      <c r="S49" s="1393">
        <v>62672.7</v>
      </c>
      <c r="T49" s="1390"/>
      <c r="U49" s="692">
        <v>0</v>
      </c>
      <c r="V49" s="692"/>
      <c r="W49" s="692">
        <v>1671.09</v>
      </c>
      <c r="X49" s="1392"/>
      <c r="Y49" s="1370"/>
    </row>
    <row r="50" spans="1:25">
      <c r="A50" s="1373">
        <v>30</v>
      </c>
      <c r="B50" s="1370"/>
      <c r="C50" s="1372" t="s">
        <v>1874</v>
      </c>
      <c r="D50" s="1370"/>
      <c r="E50" s="1370" t="s">
        <v>2392</v>
      </c>
      <c r="F50" s="1370"/>
      <c r="G50" s="1391">
        <v>0</v>
      </c>
      <c r="H50" s="1373"/>
      <c r="I50" s="1391">
        <v>0</v>
      </c>
      <c r="J50" s="1391"/>
      <c r="K50" s="1391">
        <v>0</v>
      </c>
      <c r="L50" s="1370"/>
      <c r="M50" s="1392" t="s">
        <v>343</v>
      </c>
      <c r="N50" s="1370"/>
      <c r="O50" s="1393">
        <v>0</v>
      </c>
      <c r="P50" s="1390"/>
      <c r="Q50" s="1393">
        <v>0</v>
      </c>
      <c r="R50" s="1390"/>
      <c r="S50" s="1393">
        <v>0</v>
      </c>
      <c r="T50" s="1390"/>
      <c r="U50" s="692">
        <v>0</v>
      </c>
      <c r="V50" s="692"/>
      <c r="W50" s="692">
        <v>0</v>
      </c>
      <c r="X50" s="1370"/>
      <c r="Y50" s="1370"/>
    </row>
    <row r="51" spans="1:25">
      <c r="A51" s="1373">
        <v>31</v>
      </c>
      <c r="B51" s="1370"/>
      <c r="C51" s="1372" t="s">
        <v>1863</v>
      </c>
      <c r="D51" s="1370"/>
      <c r="E51" s="1370" t="s">
        <v>2391</v>
      </c>
      <c r="F51" s="1370"/>
      <c r="G51" s="1391">
        <v>2.3194395029967979E-2</v>
      </c>
      <c r="H51" s="1373"/>
      <c r="I51" s="1391">
        <v>0.97680560497003199</v>
      </c>
      <c r="J51" s="1391"/>
      <c r="K51" s="1391">
        <v>1</v>
      </c>
      <c r="L51" s="1370"/>
      <c r="M51" s="1392" t="s">
        <v>343</v>
      </c>
      <c r="N51" s="1370"/>
      <c r="O51" s="1393">
        <v>16.95</v>
      </c>
      <c r="P51" s="1390"/>
      <c r="Q51" s="1393">
        <v>713.82999999999993</v>
      </c>
      <c r="R51" s="1390"/>
      <c r="S51" s="1393">
        <v>730.78</v>
      </c>
      <c r="T51" s="1390"/>
      <c r="U51" s="692">
        <v>0</v>
      </c>
      <c r="V51" s="692"/>
      <c r="W51" s="692">
        <v>16.95</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2.6323567764930885E-2</v>
      </c>
      <c r="H55" s="1373"/>
      <c r="I55" s="1391">
        <v>0.97367643223506917</v>
      </c>
      <c r="J55" s="1391"/>
      <c r="K55" s="1391">
        <v>1</v>
      </c>
      <c r="L55" s="1370"/>
      <c r="M55" s="1392" t="s">
        <v>343</v>
      </c>
      <c r="N55" s="1370"/>
      <c r="O55" s="1393">
        <v>15.139999999999999</v>
      </c>
      <c r="P55" s="1390"/>
      <c r="Q55" s="1393">
        <v>560.01</v>
      </c>
      <c r="R55" s="1390"/>
      <c r="S55" s="1393">
        <v>575.15</v>
      </c>
      <c r="T55" s="1390"/>
      <c r="U55" s="692">
        <v>0</v>
      </c>
      <c r="V55" s="692"/>
      <c r="W55" s="692">
        <v>15.139999999999999</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2.6319416622497583E-2</v>
      </c>
      <c r="H57" s="1373"/>
      <c r="I57" s="1391">
        <v>0.97368058337750241</v>
      </c>
      <c r="J57" s="1391"/>
      <c r="K57" s="1391">
        <v>1</v>
      </c>
      <c r="L57" s="1370"/>
      <c r="M57" s="1392" t="s">
        <v>343</v>
      </c>
      <c r="N57" s="1370"/>
      <c r="O57" s="1393">
        <v>654.97</v>
      </c>
      <c r="P57" s="1390"/>
      <c r="Q57" s="1393">
        <v>24230.46</v>
      </c>
      <c r="R57" s="1390"/>
      <c r="S57" s="1393">
        <v>24885.43</v>
      </c>
      <c r="T57" s="1390"/>
      <c r="U57" s="692">
        <v>0</v>
      </c>
      <c r="V57" s="692"/>
      <c r="W57" s="692">
        <v>654.97</v>
      </c>
      <c r="X57" s="1370"/>
      <c r="Y57" s="1370"/>
    </row>
    <row r="58" spans="1:25">
      <c r="A58" s="1373">
        <v>38</v>
      </c>
      <c r="B58" s="1370"/>
      <c r="C58" s="1372" t="s">
        <v>1943</v>
      </c>
      <c r="D58" s="1370"/>
      <c r="E58" s="1370" t="s">
        <v>2388</v>
      </c>
      <c r="F58" s="1370"/>
      <c r="G58" s="1391">
        <v>2.6320477305526658E-2</v>
      </c>
      <c r="H58" s="1373"/>
      <c r="I58" s="1391">
        <v>0.97367952269447344</v>
      </c>
      <c r="J58" s="1391"/>
      <c r="K58" s="1391">
        <v>1</v>
      </c>
      <c r="L58" s="1370"/>
      <c r="M58" s="1392" t="s">
        <v>343</v>
      </c>
      <c r="N58" s="1370"/>
      <c r="O58" s="1393">
        <v>101.95</v>
      </c>
      <c r="P58" s="1390"/>
      <c r="Q58" s="1393">
        <v>3771.46</v>
      </c>
      <c r="R58" s="1390"/>
      <c r="S58" s="1393">
        <v>3873.41</v>
      </c>
      <c r="T58" s="1390"/>
      <c r="U58" s="692">
        <v>0</v>
      </c>
      <c r="V58" s="692"/>
      <c r="W58" s="692">
        <v>101.95</v>
      </c>
      <c r="X58" s="1370"/>
      <c r="Y58" s="1370"/>
    </row>
    <row r="59" spans="1:25">
      <c r="A59" s="1373">
        <v>39</v>
      </c>
      <c r="B59" s="1370"/>
      <c r="C59" s="1372" t="s">
        <v>1870</v>
      </c>
      <c r="D59" s="1370"/>
      <c r="E59" s="1370" t="s">
        <v>2073</v>
      </c>
      <c r="F59" s="1370"/>
      <c r="G59" s="1391">
        <v>2.615955667084903E-2</v>
      </c>
      <c r="H59" s="1373"/>
      <c r="I59" s="1391">
        <v>0.97384044332915087</v>
      </c>
      <c r="J59" s="1391"/>
      <c r="K59" s="1391">
        <v>1</v>
      </c>
      <c r="L59" s="1370"/>
      <c r="M59" s="1392" t="s">
        <v>343</v>
      </c>
      <c r="N59" s="1370"/>
      <c r="O59" s="1393">
        <v>250.19000000000008</v>
      </c>
      <c r="P59" s="1390"/>
      <c r="Q59" s="1393">
        <v>9313.8099999999977</v>
      </c>
      <c r="R59" s="1390"/>
      <c r="S59" s="1393">
        <v>9563.9999999999982</v>
      </c>
      <c r="T59" s="1390"/>
      <c r="U59" s="692">
        <v>0</v>
      </c>
      <c r="V59" s="692"/>
      <c r="W59" s="692">
        <v>250.19000000000008</v>
      </c>
      <c r="X59" s="1370"/>
      <c r="Y59" s="1370"/>
    </row>
    <row r="60" spans="1:25" ht="13.8" thickBot="1">
      <c r="A60" s="1373">
        <v>40</v>
      </c>
      <c r="B60" s="1370"/>
      <c r="C60" s="1372"/>
      <c r="D60" s="1370"/>
      <c r="E60" s="1370"/>
      <c r="F60" s="1370"/>
      <c r="G60" s="1373"/>
      <c r="H60" s="1373"/>
      <c r="I60" s="1373"/>
      <c r="J60" s="1373"/>
      <c r="K60" s="1391"/>
      <c r="L60" s="1370"/>
      <c r="M60" s="1370"/>
      <c r="N60" s="1370"/>
      <c r="O60" s="1396">
        <v>3908.559999999999</v>
      </c>
      <c r="P60" s="1390"/>
      <c r="Q60" s="1396">
        <v>148261.78</v>
      </c>
      <c r="R60" s="1390"/>
      <c r="S60" s="1397">
        <v>152170.34</v>
      </c>
      <c r="T60" s="1390"/>
      <c r="U60" s="1398">
        <v>0</v>
      </c>
      <c r="V60" s="1390"/>
      <c r="W60" s="1398">
        <v>3908.559999999999</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4.xml><?xml version="1.0" encoding="utf-8"?>
<worksheet xmlns="http://schemas.openxmlformats.org/spreadsheetml/2006/main" xmlns:r="http://schemas.openxmlformats.org/officeDocument/2006/relationships">
  <sheetPr codeName="Sheet52">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2427</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2426</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5.9782141348222245E-3</v>
      </c>
      <c r="H22" s="1373"/>
      <c r="I22" s="1391">
        <v>0.99402178586517775</v>
      </c>
      <c r="J22" s="1391"/>
      <c r="K22" s="1391">
        <v>1</v>
      </c>
      <c r="L22" s="1370"/>
      <c r="M22" s="1392" t="s">
        <v>343</v>
      </c>
      <c r="N22" s="1370"/>
      <c r="O22" s="1393">
        <v>1986.9</v>
      </c>
      <c r="P22" s="1393"/>
      <c r="Q22" s="1390">
        <v>330369.87999999995</v>
      </c>
      <c r="R22" s="1393"/>
      <c r="S22" s="1393">
        <v>332356.77999999997</v>
      </c>
      <c r="T22" s="1393"/>
      <c r="U22" s="1390">
        <v>0</v>
      </c>
      <c r="V22" s="1390"/>
      <c r="W22" s="1390">
        <v>1986.9</v>
      </c>
      <c r="X22" s="1370"/>
      <c r="Y22" s="1370"/>
    </row>
    <row r="23" spans="1:25">
      <c r="A23" s="1373">
        <v>3</v>
      </c>
      <c r="B23" s="1370"/>
      <c r="C23" s="1372">
        <v>408</v>
      </c>
      <c r="D23" s="1370"/>
      <c r="E23" s="1370" t="s">
        <v>24</v>
      </c>
      <c r="F23" s="1370"/>
      <c r="G23" s="1391">
        <v>6.1417888476322869E-3</v>
      </c>
      <c r="H23" s="1373"/>
      <c r="I23" s="1391">
        <v>0.99385821115236772</v>
      </c>
      <c r="J23" s="1391"/>
      <c r="K23" s="1391">
        <v>1</v>
      </c>
      <c r="L23" s="1370"/>
      <c r="M23" s="1392" t="s">
        <v>343</v>
      </c>
      <c r="N23" s="1370"/>
      <c r="O23" s="1393">
        <v>185.86999999999998</v>
      </c>
      <c r="P23" s="1390"/>
      <c r="Q23" s="1390">
        <v>30077.3</v>
      </c>
      <c r="R23" s="1390"/>
      <c r="S23" s="1393">
        <v>30263.17</v>
      </c>
      <c r="T23" s="1390"/>
      <c r="U23" s="1390">
        <v>0</v>
      </c>
      <c r="V23" s="1390"/>
      <c r="W23" s="1390">
        <v>185.86999999999998</v>
      </c>
      <c r="X23" s="1370"/>
      <c r="Y23" s="1370"/>
    </row>
    <row r="24" spans="1:25">
      <c r="A24" s="1373">
        <v>4</v>
      </c>
      <c r="B24" s="1370"/>
      <c r="C24" s="1372">
        <v>409</v>
      </c>
      <c r="D24" s="1370"/>
      <c r="E24" s="1370" t="s">
        <v>2405</v>
      </c>
      <c r="F24" s="1370"/>
      <c r="G24" s="1391">
        <v>0</v>
      </c>
      <c r="H24" s="1373"/>
      <c r="I24" s="1391">
        <v>0</v>
      </c>
      <c r="J24" s="1391"/>
      <c r="K24" s="1391">
        <v>0</v>
      </c>
      <c r="L24" s="1370"/>
      <c r="M24" s="1392" t="s">
        <v>343</v>
      </c>
      <c r="N24" s="1370"/>
      <c r="O24" s="1393">
        <v>0</v>
      </c>
      <c r="P24" s="1390"/>
      <c r="Q24" s="1390">
        <v>0</v>
      </c>
      <c r="R24" s="1390"/>
      <c r="S24" s="1393">
        <v>0</v>
      </c>
      <c r="T24" s="1390"/>
      <c r="U24" s="1390">
        <v>0</v>
      </c>
      <c r="V24" s="1390"/>
      <c r="W24" s="1390">
        <v>0</v>
      </c>
      <c r="X24" s="1370"/>
      <c r="Y24" s="1370"/>
    </row>
    <row r="25" spans="1:25">
      <c r="A25" s="1373">
        <v>5</v>
      </c>
      <c r="B25" s="1370"/>
      <c r="C25" s="1372">
        <v>410</v>
      </c>
      <c r="D25" s="1370"/>
      <c r="E25" s="1370" t="s">
        <v>2396</v>
      </c>
      <c r="F25" s="1370"/>
      <c r="G25" s="1391">
        <v>0</v>
      </c>
      <c r="H25" s="1373"/>
      <c r="I25" s="1391">
        <v>0</v>
      </c>
      <c r="J25" s="1391"/>
      <c r="K25" s="1391">
        <v>0</v>
      </c>
      <c r="L25" s="1370"/>
      <c r="M25" s="1392" t="s">
        <v>343</v>
      </c>
      <c r="N25" s="1370"/>
      <c r="O25" s="1393">
        <v>0</v>
      </c>
      <c r="P25" s="1390"/>
      <c r="Q25" s="1390">
        <v>0</v>
      </c>
      <c r="R25" s="1390"/>
      <c r="S25" s="1393">
        <v>0</v>
      </c>
      <c r="T25" s="1390"/>
      <c r="U25" s="1390">
        <v>0</v>
      </c>
      <c r="V25" s="1390"/>
      <c r="W25" s="1390">
        <v>0</v>
      </c>
      <c r="X25" s="1370"/>
      <c r="Y25" s="1370"/>
    </row>
    <row r="26" spans="1:25">
      <c r="A26" s="1373">
        <v>6</v>
      </c>
      <c r="B26" s="1370"/>
      <c r="C26" s="1372" t="s">
        <v>2404</v>
      </c>
      <c r="D26" s="1370"/>
      <c r="E26" s="1370" t="s">
        <v>513</v>
      </c>
      <c r="F26" s="1370"/>
      <c r="G26" s="1391">
        <v>6.1427917056929363E-3</v>
      </c>
      <c r="H26" s="1373"/>
      <c r="I26" s="1391">
        <v>0.99385720829430713</v>
      </c>
      <c r="J26" s="1391"/>
      <c r="K26" s="1391">
        <v>1</v>
      </c>
      <c r="L26" s="1370"/>
      <c r="M26" s="1392" t="s">
        <v>343</v>
      </c>
      <c r="N26" s="1370"/>
      <c r="O26" s="1393">
        <v>-17.97</v>
      </c>
      <c r="P26" s="1390"/>
      <c r="Q26" s="1390">
        <v>-2907.41</v>
      </c>
      <c r="R26" s="1390"/>
      <c r="S26" s="1393">
        <v>-2925.3799999999997</v>
      </c>
      <c r="T26" s="1390"/>
      <c r="U26" s="1390">
        <v>0</v>
      </c>
      <c r="V26" s="1390"/>
      <c r="W26" s="1390">
        <v>-17.97</v>
      </c>
      <c r="X26" s="1370"/>
      <c r="Y26" s="1370"/>
    </row>
    <row r="27" spans="1:25">
      <c r="A27" s="1373">
        <v>7</v>
      </c>
      <c r="B27" s="1370"/>
      <c r="C27" s="1372">
        <v>427</v>
      </c>
      <c r="D27" s="1370"/>
      <c r="E27" s="1370" t="s">
        <v>2311</v>
      </c>
      <c r="F27" s="1370"/>
      <c r="G27" s="1391">
        <v>6.1406073770834202E-3</v>
      </c>
      <c r="H27" s="1373"/>
      <c r="I27" s="1391">
        <v>0.99385939262291656</v>
      </c>
      <c r="J27" s="1391"/>
      <c r="K27" s="1391">
        <v>1</v>
      </c>
      <c r="L27" s="1370"/>
      <c r="M27" s="1392" t="s">
        <v>343</v>
      </c>
      <c r="N27" s="1370"/>
      <c r="O27" s="1393">
        <v>-2.94</v>
      </c>
      <c r="P27" s="1390"/>
      <c r="Q27" s="1390">
        <v>-475.84</v>
      </c>
      <c r="R27" s="1390"/>
      <c r="S27" s="1393">
        <v>-478.78</v>
      </c>
      <c r="T27" s="1390"/>
      <c r="U27" s="1390">
        <v>0</v>
      </c>
      <c r="V27" s="1390"/>
      <c r="W27" s="1390">
        <v>-2.94</v>
      </c>
      <c r="X27" s="1370"/>
      <c r="Y27" s="1370"/>
    </row>
    <row r="28" spans="1:25">
      <c r="A28" s="1373">
        <v>8</v>
      </c>
      <c r="B28" s="1370"/>
      <c r="C28" s="1372" t="s">
        <v>2394</v>
      </c>
      <c r="D28" s="1370"/>
      <c r="E28" s="1370" t="s">
        <v>2393</v>
      </c>
      <c r="F28" s="1370"/>
      <c r="G28" s="1391">
        <v>6.1415961910512087E-3</v>
      </c>
      <c r="H28" s="1373"/>
      <c r="I28" s="1391">
        <v>0.99385840380894874</v>
      </c>
      <c r="J28" s="1391"/>
      <c r="K28" s="1391">
        <v>1</v>
      </c>
      <c r="L28" s="1370"/>
      <c r="M28" s="1392" t="s">
        <v>343</v>
      </c>
      <c r="N28" s="1392"/>
      <c r="O28" s="1393">
        <v>2822.96</v>
      </c>
      <c r="P28" s="1393"/>
      <c r="Q28" s="1390">
        <v>456823.01999999996</v>
      </c>
      <c r="R28" s="1393"/>
      <c r="S28" s="1393">
        <v>459645.98</v>
      </c>
      <c r="T28" s="1393"/>
      <c r="U28" s="1390">
        <v>0</v>
      </c>
      <c r="V28" s="1390"/>
      <c r="W28" s="1390">
        <v>2822.96</v>
      </c>
      <c r="X28" s="1392"/>
      <c r="Y28" s="1370"/>
    </row>
    <row r="29" spans="1:25">
      <c r="A29" s="1373">
        <v>9</v>
      </c>
      <c r="B29" s="1370"/>
      <c r="C29" s="1372" t="s">
        <v>1874</v>
      </c>
      <c r="D29" s="1370"/>
      <c r="E29" s="1370" t="s">
        <v>2392</v>
      </c>
      <c r="F29" s="1370"/>
      <c r="G29" s="1391">
        <v>6.1415711293986968E-3</v>
      </c>
      <c r="H29" s="1373"/>
      <c r="I29" s="1391">
        <v>0.99385842887060138</v>
      </c>
      <c r="J29" s="1391"/>
      <c r="K29" s="1391">
        <v>1</v>
      </c>
      <c r="L29" s="1370"/>
      <c r="M29" s="1392" t="s">
        <v>343</v>
      </c>
      <c r="N29" s="1370"/>
      <c r="O29" s="1393">
        <v>3298.5800000000008</v>
      </c>
      <c r="P29" s="1390"/>
      <c r="Q29" s="1390">
        <v>533792</v>
      </c>
      <c r="R29" s="1390"/>
      <c r="S29" s="1393">
        <v>537090.57999999996</v>
      </c>
      <c r="T29" s="1390"/>
      <c r="U29" s="1390">
        <v>0</v>
      </c>
      <c r="V29" s="1390"/>
      <c r="W29" s="1390">
        <v>3298.5800000000008</v>
      </c>
      <c r="X29" s="1370"/>
      <c r="Y29" s="1370"/>
    </row>
    <row r="30" spans="1:25">
      <c r="A30" s="1373">
        <v>10</v>
      </c>
      <c r="B30" s="1370"/>
      <c r="C30" s="1372" t="s">
        <v>1863</v>
      </c>
      <c r="D30" s="1370"/>
      <c r="E30" s="1370" t="s">
        <v>2391</v>
      </c>
      <c r="F30" s="1370"/>
      <c r="G30" s="1391">
        <v>6.1417906081255857E-3</v>
      </c>
      <c r="H30" s="1373"/>
      <c r="I30" s="1391">
        <v>0.99385820939187441</v>
      </c>
      <c r="J30" s="1391"/>
      <c r="K30" s="1391">
        <v>1</v>
      </c>
      <c r="L30" s="1370"/>
      <c r="M30" s="1392" t="s">
        <v>343</v>
      </c>
      <c r="N30" s="1370"/>
      <c r="O30" s="1393">
        <v>391.53</v>
      </c>
      <c r="P30" s="1390"/>
      <c r="Q30" s="1390">
        <v>63356.979999999996</v>
      </c>
      <c r="R30" s="1390"/>
      <c r="S30" s="1393">
        <v>63748.509999999995</v>
      </c>
      <c r="T30" s="1390"/>
      <c r="U30" s="1390">
        <v>0</v>
      </c>
      <c r="V30" s="1390"/>
      <c r="W30" s="1390">
        <v>391.53</v>
      </c>
      <c r="X30" s="1370"/>
      <c r="Y30" s="1370"/>
    </row>
    <row r="31" spans="1:25">
      <c r="A31" s="1373">
        <v>11</v>
      </c>
      <c r="B31" s="1370"/>
      <c r="C31" s="1372" t="s">
        <v>1928</v>
      </c>
      <c r="D31" s="1370"/>
      <c r="E31" s="1370" t="s">
        <v>2403</v>
      </c>
      <c r="F31" s="1370"/>
      <c r="G31" s="1391">
        <v>6.1416443497280511E-3</v>
      </c>
      <c r="H31" s="1373"/>
      <c r="I31" s="1391">
        <v>0.99385835565027192</v>
      </c>
      <c r="J31" s="1391"/>
      <c r="K31" s="1391">
        <v>1</v>
      </c>
      <c r="L31" s="1370"/>
      <c r="M31" s="1392" t="s">
        <v>343</v>
      </c>
      <c r="N31" s="1370"/>
      <c r="O31" s="1393">
        <v>466.03</v>
      </c>
      <c r="P31" s="1390"/>
      <c r="Q31" s="1390">
        <v>75414.3</v>
      </c>
      <c r="R31" s="1390"/>
      <c r="S31" s="1393">
        <v>75880.33</v>
      </c>
      <c r="T31" s="1390"/>
      <c r="U31" s="1390">
        <v>0</v>
      </c>
      <c r="V31" s="1390"/>
      <c r="W31" s="1390">
        <v>466.03</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6.1416459350240489E-3</v>
      </c>
      <c r="H33" s="1373"/>
      <c r="I33" s="1391">
        <v>0.99385835406497591</v>
      </c>
      <c r="J33" s="1391"/>
      <c r="K33" s="1391">
        <v>1</v>
      </c>
      <c r="L33" s="1370"/>
      <c r="M33" s="1392" t="s">
        <v>343</v>
      </c>
      <c r="N33" s="1370"/>
      <c r="O33" s="1393">
        <v>743.97</v>
      </c>
      <c r="P33" s="1390"/>
      <c r="Q33" s="1390">
        <v>120391.31000000001</v>
      </c>
      <c r="R33" s="1390"/>
      <c r="S33" s="1393">
        <v>121135.28000000001</v>
      </c>
      <c r="T33" s="1390"/>
      <c r="U33" s="1390">
        <v>0</v>
      </c>
      <c r="V33" s="1390"/>
      <c r="W33" s="1390">
        <v>743.97</v>
      </c>
      <c r="X33" s="1370"/>
      <c r="Y33" s="1370"/>
    </row>
    <row r="34" spans="1:25">
      <c r="A34" s="1373">
        <v>14</v>
      </c>
      <c r="B34" s="1370"/>
      <c r="C34" s="1372" t="s">
        <v>2402</v>
      </c>
      <c r="D34" s="1370"/>
      <c r="E34" s="1370" t="s">
        <v>2401</v>
      </c>
      <c r="F34" s="1370"/>
      <c r="G34" s="1391">
        <v>6.1419423692636067E-3</v>
      </c>
      <c r="H34" s="1373"/>
      <c r="I34" s="1391">
        <v>0.99385805763073642</v>
      </c>
      <c r="J34" s="1391"/>
      <c r="K34" s="1391">
        <v>1</v>
      </c>
      <c r="L34" s="1370"/>
      <c r="M34" s="1392" t="s">
        <v>343</v>
      </c>
      <c r="N34" s="1370"/>
      <c r="O34" s="1393">
        <v>11.51</v>
      </c>
      <c r="P34" s="1390"/>
      <c r="Q34" s="1390">
        <v>1862.49</v>
      </c>
      <c r="R34" s="1390"/>
      <c r="S34" s="1393">
        <v>1874</v>
      </c>
      <c r="T34" s="1390"/>
      <c r="U34" s="1390">
        <v>0</v>
      </c>
      <c r="V34" s="1390"/>
      <c r="W34" s="1390">
        <v>11.51</v>
      </c>
      <c r="X34" s="1370"/>
      <c r="Y34" s="1370"/>
    </row>
    <row r="35" spans="1:25">
      <c r="A35" s="1373">
        <v>15</v>
      </c>
      <c r="B35" s="1370"/>
      <c r="C35" s="1372" t="s">
        <v>1948</v>
      </c>
      <c r="D35" s="1370"/>
      <c r="E35" s="1370" t="s">
        <v>2089</v>
      </c>
      <c r="F35" s="1370"/>
      <c r="G35" s="1391">
        <v>6.1265804801818443E-3</v>
      </c>
      <c r="H35" s="1373"/>
      <c r="I35" s="1391">
        <v>0.99387341951981811</v>
      </c>
      <c r="J35" s="1391"/>
      <c r="K35" s="1391">
        <v>1</v>
      </c>
      <c r="L35" s="1370"/>
      <c r="M35" s="1392" t="s">
        <v>343</v>
      </c>
      <c r="N35" s="1370"/>
      <c r="O35" s="1393">
        <v>3.45</v>
      </c>
      <c r="P35" s="1390"/>
      <c r="Q35" s="1390">
        <v>559.66999999999996</v>
      </c>
      <c r="R35" s="1390"/>
      <c r="S35" s="1393">
        <v>563.12</v>
      </c>
      <c r="T35" s="1390"/>
      <c r="U35" s="1390">
        <v>0</v>
      </c>
      <c r="V35" s="1390"/>
      <c r="W35" s="1390">
        <v>3.45</v>
      </c>
      <c r="X35" s="1370"/>
      <c r="Y35" s="1370"/>
    </row>
    <row r="36" spans="1:25">
      <c r="A36" s="1373">
        <v>16</v>
      </c>
      <c r="B36" s="1370"/>
      <c r="C36" s="1372" t="s">
        <v>2400</v>
      </c>
      <c r="D36" s="1370"/>
      <c r="E36" s="1370" t="s">
        <v>2085</v>
      </c>
      <c r="F36" s="1370"/>
      <c r="G36" s="1391">
        <v>6.1415986923733209E-3</v>
      </c>
      <c r="H36" s="1373"/>
      <c r="I36" s="1391">
        <v>0.9938584013076267</v>
      </c>
      <c r="J36" s="1391"/>
      <c r="K36" s="1391">
        <v>1</v>
      </c>
      <c r="L36" s="1370"/>
      <c r="M36" s="1392" t="s">
        <v>343</v>
      </c>
      <c r="N36" s="1370"/>
      <c r="O36" s="1393">
        <v>1185.31</v>
      </c>
      <c r="P36" s="1390"/>
      <c r="Q36" s="1390">
        <v>191811.67</v>
      </c>
      <c r="R36" s="1390"/>
      <c r="S36" s="1393">
        <v>192996.98</v>
      </c>
      <c r="T36" s="1390"/>
      <c r="U36" s="1390">
        <v>0</v>
      </c>
      <c r="V36" s="1390"/>
      <c r="W36" s="1390">
        <v>1185.31</v>
      </c>
      <c r="X36" s="1370"/>
      <c r="Y36" s="1370"/>
    </row>
    <row r="37" spans="1:25">
      <c r="A37" s="1373">
        <v>17</v>
      </c>
      <c r="B37" s="1370"/>
      <c r="C37" s="1372" t="s">
        <v>1887</v>
      </c>
      <c r="D37" s="1370"/>
      <c r="E37" s="1370" t="s">
        <v>2399</v>
      </c>
      <c r="F37" s="1370"/>
      <c r="G37" s="1391">
        <v>6.1416040895413797E-3</v>
      </c>
      <c r="H37" s="1373"/>
      <c r="I37" s="1391">
        <v>0.99385839591045855</v>
      </c>
      <c r="J37" s="1391"/>
      <c r="K37" s="1391">
        <v>1</v>
      </c>
      <c r="L37" s="1370"/>
      <c r="M37" s="1392" t="s">
        <v>343</v>
      </c>
      <c r="N37" s="1370"/>
      <c r="O37" s="1393">
        <v>1005.63</v>
      </c>
      <c r="P37" s="1390"/>
      <c r="Q37" s="1390">
        <v>162734.97999999998</v>
      </c>
      <c r="R37" s="1390"/>
      <c r="S37" s="1393">
        <v>163740.60999999999</v>
      </c>
      <c r="T37" s="1390"/>
      <c r="U37" s="1390">
        <v>0</v>
      </c>
      <c r="V37" s="1390"/>
      <c r="W37" s="1390">
        <v>1005.63</v>
      </c>
      <c r="X37" s="1370"/>
      <c r="Y37" s="1370"/>
    </row>
    <row r="38" spans="1:25">
      <c r="A38" s="1373">
        <v>18</v>
      </c>
      <c r="B38" s="1370"/>
      <c r="C38" s="1372" t="s">
        <v>1856</v>
      </c>
      <c r="D38" s="1370"/>
      <c r="E38" s="1370" t="s">
        <v>1204</v>
      </c>
      <c r="F38" s="1370"/>
      <c r="G38" s="1391">
        <v>6.1385355872299856E-3</v>
      </c>
      <c r="H38" s="1373"/>
      <c r="I38" s="1391">
        <v>0.99386146441277001</v>
      </c>
      <c r="J38" s="1391"/>
      <c r="K38" s="1391">
        <v>1</v>
      </c>
      <c r="L38" s="1370"/>
      <c r="M38" s="1392" t="s">
        <v>343</v>
      </c>
      <c r="N38" s="1370"/>
      <c r="O38" s="1393">
        <v>7.92</v>
      </c>
      <c r="P38" s="1390"/>
      <c r="Q38" s="1390">
        <v>1282.29</v>
      </c>
      <c r="R38" s="1390"/>
      <c r="S38" s="1393">
        <v>1290.21</v>
      </c>
      <c r="T38" s="1390"/>
      <c r="U38" s="1390">
        <v>0</v>
      </c>
      <c r="V38" s="1390"/>
      <c r="W38" s="1390">
        <v>7.92</v>
      </c>
      <c r="X38" s="1370"/>
      <c r="Y38" s="1370"/>
    </row>
    <row r="39" spans="1:25">
      <c r="A39" s="1373">
        <v>19</v>
      </c>
      <c r="B39" s="1370"/>
      <c r="C39" s="1372" t="s">
        <v>1870</v>
      </c>
      <c r="D39" s="1370"/>
      <c r="E39" s="1370" t="s">
        <v>2073</v>
      </c>
      <c r="F39" s="1370"/>
      <c r="G39" s="1391">
        <v>6.1414868127490797E-3</v>
      </c>
      <c r="H39" s="1373"/>
      <c r="I39" s="1391">
        <v>0.99385851318725082</v>
      </c>
      <c r="J39" s="1391"/>
      <c r="K39" s="1391">
        <v>1</v>
      </c>
      <c r="L39" s="1370"/>
      <c r="M39" s="1392" t="s">
        <v>343</v>
      </c>
      <c r="N39" s="1370"/>
      <c r="O39" s="1393">
        <v>871.25999999999988</v>
      </c>
      <c r="P39" s="1390"/>
      <c r="Q39" s="1390">
        <v>140993.40999999997</v>
      </c>
      <c r="R39" s="1390"/>
      <c r="S39" s="1393">
        <v>141864.66999999998</v>
      </c>
      <c r="T39" s="1390"/>
      <c r="U39" s="1390">
        <v>0</v>
      </c>
      <c r="V39" s="1390"/>
      <c r="W39" s="1390">
        <v>871.25999999999988</v>
      </c>
      <c r="X39" s="1370"/>
      <c r="Y39" s="1370"/>
    </row>
    <row r="40" spans="1:25" ht="13.8" thickBot="1">
      <c r="A40" s="1373">
        <v>20</v>
      </c>
      <c r="B40" s="1370"/>
      <c r="C40" s="1372"/>
      <c r="D40" s="1370"/>
      <c r="E40" s="1370"/>
      <c r="F40" s="1370"/>
      <c r="G40" s="1391"/>
      <c r="H40" s="1373"/>
      <c r="I40" s="1373"/>
      <c r="J40" s="1373"/>
      <c r="K40" s="1373"/>
      <c r="L40" s="1370"/>
      <c r="M40" s="1370"/>
      <c r="N40" s="1370"/>
      <c r="O40" s="1394">
        <v>12960.010000000002</v>
      </c>
      <c r="P40" s="1390"/>
      <c r="Q40" s="1394">
        <v>2106086.0499999998</v>
      </c>
      <c r="R40" s="1390"/>
      <c r="S40" s="1394">
        <v>2119046.06</v>
      </c>
      <c r="T40" s="1390"/>
      <c r="U40" s="1395">
        <v>0</v>
      </c>
      <c r="V40" s="1390"/>
      <c r="W40" s="1395">
        <v>12960.010000000002</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2.1808727655829786E-2</v>
      </c>
      <c r="H44" s="1373"/>
      <c r="I44" s="1391">
        <v>0.97819127234417014</v>
      </c>
      <c r="J44" s="1391"/>
      <c r="K44" s="1391">
        <v>1</v>
      </c>
      <c r="L44" s="1370"/>
      <c r="M44" s="1392" t="s">
        <v>343</v>
      </c>
      <c r="N44" s="1370"/>
      <c r="O44" s="1393">
        <v>565.54</v>
      </c>
      <c r="P44" s="1393"/>
      <c r="Q44" s="1393">
        <v>25366.28</v>
      </c>
      <c r="R44" s="1393"/>
      <c r="S44" s="1393">
        <v>25931.82</v>
      </c>
      <c r="T44" s="1393"/>
      <c r="U44" s="692">
        <v>0</v>
      </c>
      <c r="V44" s="692"/>
      <c r="W44" s="692">
        <v>565.54</v>
      </c>
      <c r="X44" s="1370"/>
      <c r="Y44" s="1370"/>
    </row>
    <row r="45" spans="1:25">
      <c r="A45" s="1373">
        <v>25</v>
      </c>
      <c r="B45" s="1370"/>
      <c r="C45" s="1372">
        <v>408</v>
      </c>
      <c r="D45" s="1370"/>
      <c r="E45" s="1370" t="s">
        <v>24</v>
      </c>
      <c r="F45" s="1370"/>
      <c r="G45" s="1391">
        <v>2.62895981804173E-2</v>
      </c>
      <c r="H45" s="1373"/>
      <c r="I45" s="1391">
        <v>0.97371040181958268</v>
      </c>
      <c r="J45" s="1391"/>
      <c r="K45" s="1391">
        <v>1</v>
      </c>
      <c r="L45" s="1370"/>
      <c r="M45" s="1392" t="s">
        <v>343</v>
      </c>
      <c r="N45" s="1370"/>
      <c r="O45" s="1393">
        <v>533.30999999999995</v>
      </c>
      <c r="P45" s="1390"/>
      <c r="Q45" s="1393">
        <v>19752.66</v>
      </c>
      <c r="R45" s="1390"/>
      <c r="S45" s="1393">
        <v>20285.97</v>
      </c>
      <c r="T45" s="1390"/>
      <c r="U45" s="692">
        <v>0</v>
      </c>
      <c r="V45" s="692"/>
      <c r="W45" s="692">
        <v>533.30999999999995</v>
      </c>
      <c r="X45" s="1370"/>
      <c r="Y45" s="1370"/>
    </row>
    <row r="46" spans="1:25">
      <c r="A46" s="1373">
        <v>26</v>
      </c>
      <c r="B46" s="1370"/>
      <c r="C46" s="1372">
        <v>410</v>
      </c>
      <c r="D46" s="1370"/>
      <c r="E46" s="1370" t="s">
        <v>2396</v>
      </c>
      <c r="F46" s="1370"/>
      <c r="G46" s="1391">
        <v>0</v>
      </c>
      <c r="H46" s="1373"/>
      <c r="I46" s="1391">
        <v>0</v>
      </c>
      <c r="J46" s="1391"/>
      <c r="K46" s="1391">
        <v>0</v>
      </c>
      <c r="L46" s="1370"/>
      <c r="M46" s="1392" t="s">
        <v>343</v>
      </c>
      <c r="N46" s="1370"/>
      <c r="O46" s="1393">
        <v>0</v>
      </c>
      <c r="P46" s="1390"/>
      <c r="Q46" s="1393">
        <v>0</v>
      </c>
      <c r="R46" s="1390"/>
      <c r="S46" s="1393">
        <v>0</v>
      </c>
      <c r="T46" s="1390"/>
      <c r="U46" s="692">
        <v>0</v>
      </c>
      <c r="V46" s="692"/>
      <c r="W46" s="692">
        <v>0</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2.6315789473684209E-2</v>
      </c>
      <c r="H48" s="1373"/>
      <c r="I48" s="1391">
        <v>0.97368421052631582</v>
      </c>
      <c r="J48" s="1391"/>
      <c r="K48" s="1391">
        <v>1</v>
      </c>
      <c r="L48" s="1370"/>
      <c r="M48" s="1392" t="s">
        <v>343</v>
      </c>
      <c r="N48" s="1370"/>
      <c r="O48" s="1393">
        <v>0.13</v>
      </c>
      <c r="P48" s="1390"/>
      <c r="Q48" s="1393">
        <v>4.8100000000000005</v>
      </c>
      <c r="R48" s="1390"/>
      <c r="S48" s="1393">
        <v>4.9400000000000004</v>
      </c>
      <c r="T48" s="1390"/>
      <c r="U48" s="692">
        <v>0</v>
      </c>
      <c r="V48" s="692"/>
      <c r="W48" s="692">
        <v>0.13</v>
      </c>
      <c r="X48" s="1370"/>
      <c r="Y48" s="1370"/>
    </row>
    <row r="49" spans="1:25">
      <c r="A49" s="1373">
        <v>29</v>
      </c>
      <c r="B49" s="1370"/>
      <c r="C49" s="1372" t="s">
        <v>2394</v>
      </c>
      <c r="D49" s="1370"/>
      <c r="E49" s="1370" t="s">
        <v>2393</v>
      </c>
      <c r="F49" s="1370"/>
      <c r="G49" s="1391">
        <v>2.6592206226124463E-2</v>
      </c>
      <c r="H49" s="1373"/>
      <c r="I49" s="1391">
        <v>0.97340779377387554</v>
      </c>
      <c r="J49" s="1391"/>
      <c r="K49" s="1391">
        <v>1</v>
      </c>
      <c r="L49" s="1370"/>
      <c r="M49" s="1392" t="s">
        <v>343</v>
      </c>
      <c r="N49" s="1392"/>
      <c r="O49" s="1393">
        <v>1707.71</v>
      </c>
      <c r="P49" s="1390"/>
      <c r="Q49" s="1393">
        <v>62510.729999999996</v>
      </c>
      <c r="R49" s="1390"/>
      <c r="S49" s="1393">
        <v>64218.439999999995</v>
      </c>
      <c r="T49" s="1390"/>
      <c r="U49" s="692">
        <v>0</v>
      </c>
      <c r="V49" s="692"/>
      <c r="W49" s="692">
        <v>1707.71</v>
      </c>
      <c r="X49" s="1392"/>
      <c r="Y49" s="1370"/>
    </row>
    <row r="50" spans="1:25">
      <c r="A50" s="1373">
        <v>30</v>
      </c>
      <c r="B50" s="1370"/>
      <c r="C50" s="1372" t="s">
        <v>1874</v>
      </c>
      <c r="D50" s="1370"/>
      <c r="E50" s="1370" t="s">
        <v>2392</v>
      </c>
      <c r="F50" s="1370"/>
      <c r="G50" s="1391">
        <v>2.6275862068965518E-2</v>
      </c>
      <c r="H50" s="1373"/>
      <c r="I50" s="1391">
        <v>0.97372413793103452</v>
      </c>
      <c r="J50" s="1391"/>
      <c r="K50" s="1391">
        <v>1</v>
      </c>
      <c r="L50" s="1370"/>
      <c r="M50" s="1392" t="s">
        <v>343</v>
      </c>
      <c r="N50" s="1370"/>
      <c r="O50" s="1393">
        <v>-3.81</v>
      </c>
      <c r="P50" s="1390"/>
      <c r="Q50" s="1393">
        <v>-141.19</v>
      </c>
      <c r="R50" s="1390"/>
      <c r="S50" s="1393">
        <v>-145</v>
      </c>
      <c r="T50" s="1390"/>
      <c r="U50" s="692">
        <v>0</v>
      </c>
      <c r="V50" s="692"/>
      <c r="W50" s="692">
        <v>-3.81</v>
      </c>
      <c r="X50" s="1370"/>
      <c r="Y50" s="1370"/>
    </row>
    <row r="51" spans="1:25">
      <c r="A51" s="1373">
        <v>31</v>
      </c>
      <c r="B51" s="1370"/>
      <c r="C51" s="1372" t="s">
        <v>1863</v>
      </c>
      <c r="D51" s="1370"/>
      <c r="E51" s="1370" t="s">
        <v>2391</v>
      </c>
      <c r="F51" s="1370"/>
      <c r="G51" s="1391">
        <v>2.3792780121894046E-2</v>
      </c>
      <c r="H51" s="1373"/>
      <c r="I51" s="1391">
        <v>0.97620721987810599</v>
      </c>
      <c r="J51" s="1391"/>
      <c r="K51" s="1391">
        <v>1</v>
      </c>
      <c r="L51" s="1370"/>
      <c r="M51" s="1392" t="s">
        <v>343</v>
      </c>
      <c r="N51" s="1370"/>
      <c r="O51" s="1393">
        <v>16.239999999999998</v>
      </c>
      <c r="P51" s="1390"/>
      <c r="Q51" s="1393">
        <v>666.31999999999994</v>
      </c>
      <c r="R51" s="1390"/>
      <c r="S51" s="1393">
        <v>682.56</v>
      </c>
      <c r="T51" s="1390"/>
      <c r="U51" s="692">
        <v>0</v>
      </c>
      <c r="V51" s="692"/>
      <c r="W51" s="692">
        <v>16.239999999999998</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0</v>
      </c>
      <c r="H53" s="1373"/>
      <c r="I53" s="1391">
        <v>0</v>
      </c>
      <c r="J53" s="1391"/>
      <c r="K53" s="1391">
        <v>0</v>
      </c>
      <c r="L53" s="1370"/>
      <c r="M53" s="1392" t="s">
        <v>343</v>
      </c>
      <c r="N53" s="1370"/>
      <c r="O53" s="1393">
        <v>0</v>
      </c>
      <c r="P53" s="1390"/>
      <c r="Q53" s="1393">
        <v>0</v>
      </c>
      <c r="R53" s="1390"/>
      <c r="S53" s="1393">
        <v>0</v>
      </c>
      <c r="T53" s="1390"/>
      <c r="U53" s="692">
        <v>0</v>
      </c>
      <c r="V53" s="692"/>
      <c r="W53" s="692">
        <v>0</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2.6196738558653343E-2</v>
      </c>
      <c r="H55" s="1373"/>
      <c r="I55" s="1391">
        <v>0.97380326144134677</v>
      </c>
      <c r="J55" s="1391"/>
      <c r="K55" s="1391">
        <v>1</v>
      </c>
      <c r="L55" s="1370"/>
      <c r="M55" s="1392" t="s">
        <v>343</v>
      </c>
      <c r="N55" s="1370"/>
      <c r="O55" s="1393">
        <v>2.4900000000000002</v>
      </c>
      <c r="P55" s="1390"/>
      <c r="Q55" s="1393">
        <v>92.56</v>
      </c>
      <c r="R55" s="1390"/>
      <c r="S55" s="1393">
        <v>95.05</v>
      </c>
      <c r="T55" s="1390"/>
      <c r="U55" s="692">
        <v>0</v>
      </c>
      <c r="V55" s="692"/>
      <c r="W55" s="692">
        <v>2.4900000000000002</v>
      </c>
      <c r="X55" s="1370"/>
      <c r="Y55" s="1370"/>
    </row>
    <row r="56" spans="1:25">
      <c r="A56" s="1373">
        <v>36</v>
      </c>
      <c r="B56" s="1370"/>
      <c r="C56" s="1372" t="s">
        <v>1946</v>
      </c>
      <c r="D56" s="1370"/>
      <c r="E56" s="1370" t="s">
        <v>2091</v>
      </c>
      <c r="F56" s="1370"/>
      <c r="G56" s="1391">
        <v>0</v>
      </c>
      <c r="H56" s="1373"/>
      <c r="I56" s="1391">
        <v>0</v>
      </c>
      <c r="J56" s="1391"/>
      <c r="K56" s="1391">
        <v>0</v>
      </c>
      <c r="L56" s="1370"/>
      <c r="M56" s="1392" t="s">
        <v>343</v>
      </c>
      <c r="N56" s="1370"/>
      <c r="O56" s="1393">
        <v>0</v>
      </c>
      <c r="P56" s="1390"/>
      <c r="Q56" s="1393">
        <v>0</v>
      </c>
      <c r="R56" s="1390"/>
      <c r="S56" s="1393">
        <v>0</v>
      </c>
      <c r="T56" s="1390"/>
      <c r="U56" s="692">
        <v>0</v>
      </c>
      <c r="V56" s="692"/>
      <c r="W56" s="692">
        <v>0</v>
      </c>
      <c r="X56" s="1370"/>
      <c r="Y56" s="1370"/>
    </row>
    <row r="57" spans="1:25">
      <c r="A57" s="1373">
        <v>37</v>
      </c>
      <c r="B57" s="1370"/>
      <c r="C57" s="1372" t="s">
        <v>1948</v>
      </c>
      <c r="D57" s="1370"/>
      <c r="E57" s="1370" t="s">
        <v>1202</v>
      </c>
      <c r="F57" s="1370"/>
      <c r="G57" s="1391">
        <v>2.6249785710957894E-2</v>
      </c>
      <c r="H57" s="1373"/>
      <c r="I57" s="1391">
        <v>0.97375021428904207</v>
      </c>
      <c r="J57" s="1391"/>
      <c r="K57" s="1391">
        <v>1</v>
      </c>
      <c r="L57" s="1370"/>
      <c r="M57" s="1392" t="s">
        <v>343</v>
      </c>
      <c r="N57" s="1370"/>
      <c r="O57" s="1393">
        <v>580.33000000000004</v>
      </c>
      <c r="P57" s="1390"/>
      <c r="Q57" s="1393">
        <v>21527.66</v>
      </c>
      <c r="R57" s="1390"/>
      <c r="S57" s="1393">
        <v>22107.99</v>
      </c>
      <c r="T57" s="1390"/>
      <c r="U57" s="692">
        <v>0</v>
      </c>
      <c r="V57" s="692"/>
      <c r="W57" s="692">
        <v>580.33000000000004</v>
      </c>
      <c r="X57" s="1370"/>
      <c r="Y57" s="1370"/>
    </row>
    <row r="58" spans="1:25">
      <c r="A58" s="1373">
        <v>38</v>
      </c>
      <c r="B58" s="1370"/>
      <c r="C58" s="1372" t="s">
        <v>1943</v>
      </c>
      <c r="D58" s="1370"/>
      <c r="E58" s="1370" t="s">
        <v>2388</v>
      </c>
      <c r="F58" s="1370"/>
      <c r="G58" s="1391">
        <v>2.6203703703703705E-2</v>
      </c>
      <c r="H58" s="1373"/>
      <c r="I58" s="1391">
        <v>0.97379629629629627</v>
      </c>
      <c r="J58" s="1391"/>
      <c r="K58" s="1391">
        <v>1</v>
      </c>
      <c r="L58" s="1370"/>
      <c r="M58" s="1392" t="s">
        <v>343</v>
      </c>
      <c r="N58" s="1370"/>
      <c r="O58" s="1393">
        <v>2.83</v>
      </c>
      <c r="P58" s="1390"/>
      <c r="Q58" s="1393">
        <v>105.17</v>
      </c>
      <c r="R58" s="1390"/>
      <c r="S58" s="1393">
        <v>108</v>
      </c>
      <c r="T58" s="1390"/>
      <c r="U58" s="692">
        <v>0</v>
      </c>
      <c r="V58" s="692"/>
      <c r="W58" s="692">
        <v>2.83</v>
      </c>
      <c r="X58" s="1370"/>
      <c r="Y58" s="1370"/>
    </row>
    <row r="59" spans="1:25">
      <c r="A59" s="1373">
        <v>39</v>
      </c>
      <c r="B59" s="1370"/>
      <c r="C59" s="1372" t="s">
        <v>1870</v>
      </c>
      <c r="D59" s="1370"/>
      <c r="E59" s="1370" t="s">
        <v>2073</v>
      </c>
      <c r="F59" s="1370"/>
      <c r="G59" s="1391">
        <v>2.6507411657683215E-2</v>
      </c>
      <c r="H59" s="1373"/>
      <c r="I59" s="1391">
        <v>0.97349258834231678</v>
      </c>
      <c r="J59" s="1391"/>
      <c r="K59" s="1391">
        <v>1</v>
      </c>
      <c r="L59" s="1370"/>
      <c r="M59" s="1392" t="s">
        <v>343</v>
      </c>
      <c r="N59" s="1370"/>
      <c r="O59" s="1393">
        <v>323.14999999999998</v>
      </c>
      <c r="P59" s="1390"/>
      <c r="Q59" s="1393">
        <v>11867.779999999999</v>
      </c>
      <c r="R59" s="1390"/>
      <c r="S59" s="1393">
        <v>12190.929999999998</v>
      </c>
      <c r="T59" s="1390"/>
      <c r="U59" s="692">
        <v>0</v>
      </c>
      <c r="V59" s="692"/>
      <c r="W59" s="692">
        <v>323.14999999999998</v>
      </c>
      <c r="X59" s="1370"/>
      <c r="Y59" s="1370"/>
    </row>
    <row r="60" spans="1:25" ht="13.8" thickBot="1">
      <c r="A60" s="1373">
        <v>40</v>
      </c>
      <c r="B60" s="1370"/>
      <c r="C60" s="1372"/>
      <c r="D60" s="1370"/>
      <c r="E60" s="1370"/>
      <c r="F60" s="1370"/>
      <c r="G60" s="1373"/>
      <c r="H60" s="1373"/>
      <c r="I60" s="1373"/>
      <c r="J60" s="1373"/>
      <c r="K60" s="1391"/>
      <c r="L60" s="1370"/>
      <c r="M60" s="1370"/>
      <c r="N60" s="1370"/>
      <c r="O60" s="1396">
        <v>3727.9199999999996</v>
      </c>
      <c r="P60" s="1390"/>
      <c r="Q60" s="1396">
        <v>141752.78</v>
      </c>
      <c r="R60" s="1390"/>
      <c r="S60" s="1397">
        <v>145480.69999999998</v>
      </c>
      <c r="T60" s="1390"/>
      <c r="U60" s="1398">
        <v>0</v>
      </c>
      <c r="V60" s="1390"/>
      <c r="W60" s="1398">
        <v>3727.9199999999996</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0</v>
      </c>
      <c r="H64" s="1373"/>
      <c r="I64" s="1391">
        <v>0</v>
      </c>
      <c r="J64" s="1391"/>
      <c r="K64" s="1391">
        <v>0</v>
      </c>
      <c r="L64" s="1370"/>
      <c r="M64" s="1392" t="s">
        <v>2386</v>
      </c>
      <c r="N64" s="1370"/>
      <c r="O64" s="1393">
        <v>0</v>
      </c>
      <c r="P64" s="1393"/>
      <c r="Q64" s="1393">
        <v>0</v>
      </c>
      <c r="R64" s="1393"/>
      <c r="S64" s="1393">
        <v>0</v>
      </c>
      <c r="T64" s="1393"/>
      <c r="U64" s="692">
        <v>0</v>
      </c>
      <c r="V64" s="692"/>
      <c r="W64" s="692">
        <v>0</v>
      </c>
      <c r="X64" s="1370"/>
      <c r="Y64" s="1370"/>
    </row>
    <row r="65" spans="1:25" ht="13.8" thickBot="1">
      <c r="A65" s="1373">
        <v>45</v>
      </c>
      <c r="B65" s="1370"/>
      <c r="C65" s="1372"/>
      <c r="D65" s="1370"/>
      <c r="E65" s="1370"/>
      <c r="F65" s="1370"/>
      <c r="G65" s="1373"/>
      <c r="H65" s="1373"/>
      <c r="I65" s="1373"/>
      <c r="J65" s="1373"/>
      <c r="K65" s="1391"/>
      <c r="L65" s="1370"/>
      <c r="M65" s="1370"/>
      <c r="N65" s="1370"/>
      <c r="O65" s="1396">
        <v>0</v>
      </c>
      <c r="P65" s="1390"/>
      <c r="Q65" s="1396">
        <v>0</v>
      </c>
      <c r="R65" s="1390"/>
      <c r="S65" s="1397">
        <v>0</v>
      </c>
      <c r="T65" s="1390"/>
      <c r="U65" s="1398">
        <v>0</v>
      </c>
      <c r="V65" s="1390"/>
      <c r="W65" s="1398">
        <v>0</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5.xml><?xml version="1.0" encoding="utf-8"?>
<worksheet xmlns="http://schemas.openxmlformats.org/spreadsheetml/2006/main" xmlns:r="http://schemas.openxmlformats.org/officeDocument/2006/relationships">
  <sheetPr codeName="Sheet53">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9.332031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2425</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2424</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5.9270253517197495E-3</v>
      </c>
      <c r="H22" s="1373"/>
      <c r="I22" s="1391">
        <v>0.99407297464828037</v>
      </c>
      <c r="J22" s="1391"/>
      <c r="K22" s="1391">
        <v>1</v>
      </c>
      <c r="L22" s="1370"/>
      <c r="M22" s="1392" t="s">
        <v>343</v>
      </c>
      <c r="N22" s="1370"/>
      <c r="O22" s="1393">
        <v>1890.85</v>
      </c>
      <c r="P22" s="1393"/>
      <c r="Q22" s="1390">
        <v>317130.90000000002</v>
      </c>
      <c r="R22" s="1393"/>
      <c r="S22" s="1393">
        <v>319021.75</v>
      </c>
      <c r="T22" s="1393"/>
      <c r="U22" s="1390">
        <v>0</v>
      </c>
      <c r="V22" s="1390"/>
      <c r="W22" s="1390">
        <v>1890.85</v>
      </c>
      <c r="X22" s="1370"/>
      <c r="Y22" s="1370"/>
    </row>
    <row r="23" spans="1:25">
      <c r="A23" s="1373">
        <v>3</v>
      </c>
      <c r="B23" s="1370"/>
      <c r="C23" s="1372">
        <v>408</v>
      </c>
      <c r="D23" s="1370"/>
      <c r="E23" s="1370" t="s">
        <v>24</v>
      </c>
      <c r="F23" s="1370"/>
      <c r="G23" s="1391">
        <v>5.9255747807539019E-3</v>
      </c>
      <c r="H23" s="1373"/>
      <c r="I23" s="1391">
        <v>0.99407442521924605</v>
      </c>
      <c r="J23" s="1391"/>
      <c r="K23" s="1391">
        <v>1</v>
      </c>
      <c r="L23" s="1370"/>
      <c r="M23" s="1392" t="s">
        <v>343</v>
      </c>
      <c r="N23" s="1370"/>
      <c r="O23" s="1393">
        <v>-0.2499999999999778</v>
      </c>
      <c r="P23" s="1390"/>
      <c r="Q23" s="1390">
        <v>-41.939999999995074</v>
      </c>
      <c r="R23" s="1390"/>
      <c r="S23" s="1393">
        <v>-42.189999999995052</v>
      </c>
      <c r="T23" s="1390"/>
      <c r="U23" s="1390">
        <v>0</v>
      </c>
      <c r="V23" s="1390"/>
      <c r="W23" s="1390">
        <v>-0.2499999999999778</v>
      </c>
      <c r="X23" s="1370"/>
      <c r="Y23" s="1370"/>
    </row>
    <row r="24" spans="1:25">
      <c r="A24" s="1373">
        <v>4</v>
      </c>
      <c r="B24" s="1370"/>
      <c r="C24" s="1372">
        <v>409</v>
      </c>
      <c r="D24" s="1370"/>
      <c r="E24" s="1370" t="s">
        <v>2405</v>
      </c>
      <c r="F24" s="1370"/>
      <c r="G24" s="1391">
        <v>6.0999999999999995E-3</v>
      </c>
      <c r="H24" s="1373"/>
      <c r="I24" s="1391">
        <v>0.99390000000000001</v>
      </c>
      <c r="J24" s="1391"/>
      <c r="K24" s="1391">
        <v>1</v>
      </c>
      <c r="L24" s="1370"/>
      <c r="M24" s="1392" t="s">
        <v>343</v>
      </c>
      <c r="N24" s="1370"/>
      <c r="O24" s="1393">
        <v>0.61</v>
      </c>
      <c r="P24" s="1390"/>
      <c r="Q24" s="1390">
        <v>99.39</v>
      </c>
      <c r="R24" s="1390"/>
      <c r="S24" s="1393">
        <v>100</v>
      </c>
      <c r="T24" s="1390"/>
      <c r="U24" s="1390">
        <v>0</v>
      </c>
      <c r="V24" s="1390"/>
      <c r="W24" s="1390">
        <v>0.61</v>
      </c>
      <c r="X24" s="1370"/>
      <c r="Y24" s="1370"/>
    </row>
    <row r="25" spans="1:25">
      <c r="A25" s="1373">
        <v>5</v>
      </c>
      <c r="B25" s="1370"/>
      <c r="C25" s="1372">
        <v>410</v>
      </c>
      <c r="D25" s="1370"/>
      <c r="E25" s="1370" t="s">
        <v>2396</v>
      </c>
      <c r="F25" s="1370"/>
      <c r="G25" s="1391">
        <v>6.0965347455023315E-3</v>
      </c>
      <c r="H25" s="1373"/>
      <c r="I25" s="1391">
        <v>0.99390346525449769</v>
      </c>
      <c r="J25" s="1391"/>
      <c r="K25" s="1391">
        <v>1</v>
      </c>
      <c r="L25" s="1370"/>
      <c r="M25" s="1392" t="s">
        <v>343</v>
      </c>
      <c r="N25" s="1370"/>
      <c r="O25" s="1393">
        <v>124.61</v>
      </c>
      <c r="P25" s="1390"/>
      <c r="Q25" s="1390">
        <v>20314.87</v>
      </c>
      <c r="R25" s="1390"/>
      <c r="S25" s="1393">
        <v>20439.48</v>
      </c>
      <c r="T25" s="1390"/>
      <c r="U25" s="1390">
        <v>0</v>
      </c>
      <c r="V25" s="1390"/>
      <c r="W25" s="1390">
        <v>124.61</v>
      </c>
      <c r="X25" s="1370"/>
      <c r="Y25" s="1370"/>
    </row>
    <row r="26" spans="1:25">
      <c r="A26" s="1373">
        <v>6</v>
      </c>
      <c r="B26" s="1370"/>
      <c r="C26" s="1372" t="s">
        <v>2404</v>
      </c>
      <c r="D26" s="1370"/>
      <c r="E26" s="1370" t="s">
        <v>513</v>
      </c>
      <c r="F26" s="1370"/>
      <c r="G26" s="1391">
        <v>6.0932278988191525E-3</v>
      </c>
      <c r="H26" s="1373"/>
      <c r="I26" s="1391">
        <v>0.99390677210118084</v>
      </c>
      <c r="J26" s="1391"/>
      <c r="K26" s="1391">
        <v>1</v>
      </c>
      <c r="L26" s="1370"/>
      <c r="M26" s="1392" t="s">
        <v>343</v>
      </c>
      <c r="N26" s="1370"/>
      <c r="O26" s="1393">
        <v>-20.149999999999999</v>
      </c>
      <c r="P26" s="1390"/>
      <c r="Q26" s="1390">
        <v>-3286.8</v>
      </c>
      <c r="R26" s="1390"/>
      <c r="S26" s="1393">
        <v>-3306.9500000000003</v>
      </c>
      <c r="T26" s="1390"/>
      <c r="U26" s="1390">
        <v>0</v>
      </c>
      <c r="V26" s="1390"/>
      <c r="W26" s="1390">
        <v>-20.149999999999999</v>
      </c>
      <c r="X26" s="1370"/>
      <c r="Y26" s="1370"/>
    </row>
    <row r="27" spans="1:25">
      <c r="A27" s="1373">
        <v>7</v>
      </c>
      <c r="B27" s="1370"/>
      <c r="C27" s="1372">
        <v>427</v>
      </c>
      <c r="D27" s="1370"/>
      <c r="E27" s="1370" t="s">
        <v>2311</v>
      </c>
      <c r="F27" s="1370"/>
      <c r="G27" s="1391">
        <v>-28.123462630085921</v>
      </c>
      <c r="H27" s="1373"/>
      <c r="I27" s="1391">
        <v>29.123462630085921</v>
      </c>
      <c r="J27" s="1391"/>
      <c r="K27" s="1391">
        <v>1</v>
      </c>
      <c r="L27" s="1370"/>
      <c r="M27" s="1392" t="s">
        <v>343</v>
      </c>
      <c r="N27" s="1370"/>
      <c r="O27" s="1393">
        <v>594.53</v>
      </c>
      <c r="P27" s="1390"/>
      <c r="Q27" s="1390">
        <v>-615.66999999999939</v>
      </c>
      <c r="R27" s="1390"/>
      <c r="S27" s="1393">
        <v>-21.139999999999418</v>
      </c>
      <c r="T27" s="1390"/>
      <c r="U27" s="1390">
        <v>0</v>
      </c>
      <c r="V27" s="1390"/>
      <c r="W27" s="1390">
        <v>594.53</v>
      </c>
      <c r="X27" s="1370"/>
      <c r="Y27" s="1370"/>
    </row>
    <row r="28" spans="1:25">
      <c r="A28" s="1373">
        <v>8</v>
      </c>
      <c r="B28" s="1370"/>
      <c r="C28" s="1372" t="s">
        <v>2394</v>
      </c>
      <c r="D28" s="1370"/>
      <c r="E28" s="1370" t="s">
        <v>2393</v>
      </c>
      <c r="F28" s="1370"/>
      <c r="G28" s="1391">
        <v>6.0961779550690867E-3</v>
      </c>
      <c r="H28" s="1373"/>
      <c r="I28" s="1391">
        <v>0.99390382204493088</v>
      </c>
      <c r="J28" s="1391"/>
      <c r="K28" s="1391">
        <v>1</v>
      </c>
      <c r="L28" s="1370"/>
      <c r="M28" s="1392" t="s">
        <v>343</v>
      </c>
      <c r="N28" s="1392"/>
      <c r="O28" s="1393">
        <v>1953.4400000000003</v>
      </c>
      <c r="P28" s="1393"/>
      <c r="Q28" s="1390">
        <v>318483.40000000002</v>
      </c>
      <c r="R28" s="1393"/>
      <c r="S28" s="1393">
        <v>320436.84000000003</v>
      </c>
      <c r="T28" s="1393"/>
      <c r="U28" s="1390">
        <v>0</v>
      </c>
      <c r="V28" s="1390"/>
      <c r="W28" s="1390">
        <v>1953.4400000000003</v>
      </c>
      <c r="X28" s="1392"/>
      <c r="Y28" s="1370"/>
    </row>
    <row r="29" spans="1:25">
      <c r="A29" s="1373">
        <v>9</v>
      </c>
      <c r="B29" s="1370"/>
      <c r="C29" s="1372" t="s">
        <v>1874</v>
      </c>
      <c r="D29" s="1370"/>
      <c r="E29" s="1370" t="s">
        <v>2392</v>
      </c>
      <c r="F29" s="1370"/>
      <c r="G29" s="1391">
        <v>6.0961972539015329E-3</v>
      </c>
      <c r="H29" s="1373"/>
      <c r="I29" s="1391">
        <v>0.99390380274609835</v>
      </c>
      <c r="J29" s="1391"/>
      <c r="K29" s="1391">
        <v>1</v>
      </c>
      <c r="L29" s="1370"/>
      <c r="M29" s="1392" t="s">
        <v>343</v>
      </c>
      <c r="N29" s="1370"/>
      <c r="O29" s="1393">
        <v>4223.3100000000004</v>
      </c>
      <c r="P29" s="1390"/>
      <c r="Q29" s="1390">
        <v>688554.47</v>
      </c>
      <c r="R29" s="1390"/>
      <c r="S29" s="1393">
        <v>692777.78</v>
      </c>
      <c r="T29" s="1390"/>
      <c r="U29" s="1390">
        <v>0</v>
      </c>
      <c r="V29" s="1390"/>
      <c r="W29" s="1390">
        <v>4223.3100000000004</v>
      </c>
      <c r="X29" s="1370"/>
      <c r="Y29" s="1370"/>
    </row>
    <row r="30" spans="1:25">
      <c r="A30" s="1373">
        <v>10</v>
      </c>
      <c r="B30" s="1370"/>
      <c r="C30" s="1372" t="s">
        <v>1863</v>
      </c>
      <c r="D30" s="1370"/>
      <c r="E30" s="1370" t="s">
        <v>2391</v>
      </c>
      <c r="F30" s="1370"/>
      <c r="G30" s="1391">
        <v>6.0963328315386742E-3</v>
      </c>
      <c r="H30" s="1373"/>
      <c r="I30" s="1391">
        <v>0.99390366716846135</v>
      </c>
      <c r="J30" s="1391"/>
      <c r="K30" s="1391">
        <v>1</v>
      </c>
      <c r="L30" s="1370"/>
      <c r="M30" s="1392" t="s">
        <v>343</v>
      </c>
      <c r="N30" s="1370"/>
      <c r="O30" s="1393">
        <v>477.62000000000006</v>
      </c>
      <c r="P30" s="1390"/>
      <c r="Q30" s="1390">
        <v>77867.840000000026</v>
      </c>
      <c r="R30" s="1390"/>
      <c r="S30" s="1393">
        <v>78345.460000000021</v>
      </c>
      <c r="T30" s="1390"/>
      <c r="U30" s="1390">
        <v>0</v>
      </c>
      <c r="V30" s="1390"/>
      <c r="W30" s="1390">
        <v>477.62000000000006</v>
      </c>
      <c r="X30" s="1370"/>
      <c r="Y30" s="1370"/>
    </row>
    <row r="31" spans="1:25">
      <c r="A31" s="1373">
        <v>11</v>
      </c>
      <c r="B31" s="1370"/>
      <c r="C31" s="1372" t="s">
        <v>1928</v>
      </c>
      <c r="D31" s="1370"/>
      <c r="E31" s="1370" t="s">
        <v>2403</v>
      </c>
      <c r="F31" s="1370"/>
      <c r="G31" s="1391">
        <v>6.0961122705929949E-3</v>
      </c>
      <c r="H31" s="1373"/>
      <c r="I31" s="1391">
        <v>0.99390388772940697</v>
      </c>
      <c r="J31" s="1391"/>
      <c r="K31" s="1391">
        <v>1</v>
      </c>
      <c r="L31" s="1370"/>
      <c r="M31" s="1392" t="s">
        <v>343</v>
      </c>
      <c r="N31" s="1370"/>
      <c r="O31" s="1393">
        <v>464.15999999999997</v>
      </c>
      <c r="P31" s="1390"/>
      <c r="Q31" s="1390">
        <v>75676.17</v>
      </c>
      <c r="R31" s="1390"/>
      <c r="S31" s="1393">
        <v>76140.33</v>
      </c>
      <c r="T31" s="1390"/>
      <c r="U31" s="1390">
        <v>0</v>
      </c>
      <c r="V31" s="1390"/>
      <c r="W31" s="1390">
        <v>464.15999999999997</v>
      </c>
      <c r="X31" s="1370"/>
      <c r="Y31" s="1370"/>
    </row>
    <row r="32" spans="1:25">
      <c r="A32" s="1373">
        <v>12</v>
      </c>
      <c r="B32" s="1370"/>
      <c r="C32" s="1372" t="s">
        <v>1935</v>
      </c>
      <c r="D32" s="1370"/>
      <c r="E32" s="1370" t="s">
        <v>1199</v>
      </c>
      <c r="F32" s="1370"/>
      <c r="G32" s="1391">
        <v>0</v>
      </c>
      <c r="H32" s="1373"/>
      <c r="I32" s="1391">
        <v>0</v>
      </c>
      <c r="J32" s="1391"/>
      <c r="K32" s="1391">
        <v>0</v>
      </c>
      <c r="L32" s="1370"/>
      <c r="M32" s="1392" t="s">
        <v>343</v>
      </c>
      <c r="N32" s="1370"/>
      <c r="O32" s="1393">
        <v>0</v>
      </c>
      <c r="P32" s="1390"/>
      <c r="Q32" s="1390">
        <v>0</v>
      </c>
      <c r="R32" s="1390"/>
      <c r="S32" s="1393">
        <v>0</v>
      </c>
      <c r="T32" s="1390"/>
      <c r="U32" s="1390">
        <v>0</v>
      </c>
      <c r="V32" s="1390"/>
      <c r="W32" s="1390">
        <v>0</v>
      </c>
      <c r="X32" s="1370"/>
      <c r="Y32" s="1370"/>
    </row>
    <row r="33" spans="1:25">
      <c r="A33" s="1373">
        <v>13</v>
      </c>
      <c r="B33" s="1370"/>
      <c r="C33" s="1372" t="s">
        <v>1853</v>
      </c>
      <c r="D33" s="1370"/>
      <c r="E33" s="1370" t="s">
        <v>1201</v>
      </c>
      <c r="F33" s="1370"/>
      <c r="G33" s="1391">
        <v>6.0962092192913151E-3</v>
      </c>
      <c r="H33" s="1373"/>
      <c r="I33" s="1391">
        <v>0.99390379078070878</v>
      </c>
      <c r="J33" s="1391"/>
      <c r="K33" s="1391">
        <v>1</v>
      </c>
      <c r="L33" s="1370"/>
      <c r="M33" s="1392" t="s">
        <v>343</v>
      </c>
      <c r="N33" s="1370"/>
      <c r="O33" s="1393">
        <v>719.65000000000009</v>
      </c>
      <c r="P33" s="1390"/>
      <c r="Q33" s="1390">
        <v>117329.12000000001</v>
      </c>
      <c r="R33" s="1390"/>
      <c r="S33" s="1393">
        <v>118048.77</v>
      </c>
      <c r="T33" s="1390"/>
      <c r="U33" s="1390">
        <v>0</v>
      </c>
      <c r="V33" s="1390"/>
      <c r="W33" s="1390">
        <v>719.65000000000009</v>
      </c>
      <c r="X33" s="1370"/>
      <c r="Y33" s="1370"/>
    </row>
    <row r="34" spans="1:25">
      <c r="A34" s="1373">
        <v>14</v>
      </c>
      <c r="B34" s="1370"/>
      <c r="C34" s="1372" t="s">
        <v>2402</v>
      </c>
      <c r="D34" s="1370"/>
      <c r="E34" s="1370" t="s">
        <v>2401</v>
      </c>
      <c r="F34" s="1370"/>
      <c r="G34" s="1391">
        <v>6.0965848452508012E-3</v>
      </c>
      <c r="H34" s="1373"/>
      <c r="I34" s="1391">
        <v>0.99390341515474923</v>
      </c>
      <c r="J34" s="1391"/>
      <c r="K34" s="1391">
        <v>1</v>
      </c>
      <c r="L34" s="1370"/>
      <c r="M34" s="1392" t="s">
        <v>343</v>
      </c>
      <c r="N34" s="1370"/>
      <c r="O34" s="1393">
        <v>22.85</v>
      </c>
      <c r="P34" s="1390"/>
      <c r="Q34" s="1390">
        <v>3725.15</v>
      </c>
      <c r="R34" s="1390"/>
      <c r="S34" s="1393">
        <v>3748</v>
      </c>
      <c r="T34" s="1390"/>
      <c r="U34" s="1390">
        <v>0</v>
      </c>
      <c r="V34" s="1390"/>
      <c r="W34" s="1390">
        <v>22.85</v>
      </c>
      <c r="X34" s="1370"/>
      <c r="Y34" s="1370"/>
    </row>
    <row r="35" spans="1:25">
      <c r="A35" s="1373">
        <v>15</v>
      </c>
      <c r="B35" s="1370"/>
      <c r="C35" s="1372" t="s">
        <v>1948</v>
      </c>
      <c r="D35" s="1370"/>
      <c r="E35" s="1370" t="s">
        <v>2089</v>
      </c>
      <c r="F35" s="1370"/>
      <c r="G35" s="1391">
        <v>6.0893554030413133E-3</v>
      </c>
      <c r="H35" s="1373"/>
      <c r="I35" s="1391">
        <v>0.99391064459695866</v>
      </c>
      <c r="J35" s="1391"/>
      <c r="K35" s="1391">
        <v>1</v>
      </c>
      <c r="L35" s="1370"/>
      <c r="M35" s="1392" t="s">
        <v>343</v>
      </c>
      <c r="N35" s="1370"/>
      <c r="O35" s="1393">
        <v>1.81</v>
      </c>
      <c r="P35" s="1390"/>
      <c r="Q35" s="1390">
        <v>295.43</v>
      </c>
      <c r="R35" s="1390"/>
      <c r="S35" s="1393">
        <v>297.24</v>
      </c>
      <c r="T35" s="1390"/>
      <c r="U35" s="1390">
        <v>0</v>
      </c>
      <c r="V35" s="1390"/>
      <c r="W35" s="1390">
        <v>1.81</v>
      </c>
      <c r="X35" s="1370"/>
      <c r="Y35" s="1370"/>
    </row>
    <row r="36" spans="1:25">
      <c r="A36" s="1373">
        <v>16</v>
      </c>
      <c r="B36" s="1370"/>
      <c r="C36" s="1372" t="s">
        <v>2400</v>
      </c>
      <c r="D36" s="1370"/>
      <c r="E36" s="1370" t="s">
        <v>2085</v>
      </c>
      <c r="F36" s="1370"/>
      <c r="G36" s="1391">
        <v>6.0962009297390986E-3</v>
      </c>
      <c r="H36" s="1373"/>
      <c r="I36" s="1391">
        <v>0.99390379907026094</v>
      </c>
      <c r="J36" s="1391"/>
      <c r="K36" s="1391">
        <v>1</v>
      </c>
      <c r="L36" s="1370"/>
      <c r="M36" s="1392" t="s">
        <v>343</v>
      </c>
      <c r="N36" s="1370"/>
      <c r="O36" s="1393">
        <v>1177.71</v>
      </c>
      <c r="P36" s="1390"/>
      <c r="Q36" s="1390">
        <v>192009.82</v>
      </c>
      <c r="R36" s="1390"/>
      <c r="S36" s="1393">
        <v>193187.53</v>
      </c>
      <c r="T36" s="1390"/>
      <c r="U36" s="1390">
        <v>0</v>
      </c>
      <c r="V36" s="1390"/>
      <c r="W36" s="1390">
        <v>1177.71</v>
      </c>
      <c r="X36" s="1370"/>
      <c r="Y36" s="1370"/>
    </row>
    <row r="37" spans="1:25">
      <c r="A37" s="1373">
        <v>17</v>
      </c>
      <c r="B37" s="1370"/>
      <c r="C37" s="1372" t="s">
        <v>1887</v>
      </c>
      <c r="D37" s="1370"/>
      <c r="E37" s="1370" t="s">
        <v>2399</v>
      </c>
      <c r="F37" s="1370"/>
      <c r="G37" s="1391">
        <v>6.0961700704430452E-3</v>
      </c>
      <c r="H37" s="1373"/>
      <c r="I37" s="1391">
        <v>0.99390382992955695</v>
      </c>
      <c r="J37" s="1391"/>
      <c r="K37" s="1391">
        <v>1</v>
      </c>
      <c r="L37" s="1370"/>
      <c r="M37" s="1392" t="s">
        <v>343</v>
      </c>
      <c r="N37" s="1370"/>
      <c r="O37" s="1393">
        <v>-162.22</v>
      </c>
      <c r="P37" s="1390"/>
      <c r="Q37" s="1390">
        <v>-26447.93</v>
      </c>
      <c r="R37" s="1390"/>
      <c r="S37" s="1393">
        <v>-26610.15</v>
      </c>
      <c r="T37" s="1390"/>
      <c r="U37" s="1390">
        <v>0</v>
      </c>
      <c r="V37" s="1390"/>
      <c r="W37" s="1390">
        <v>-162.22</v>
      </c>
      <c r="X37" s="1370"/>
      <c r="Y37" s="1370"/>
    </row>
    <row r="38" spans="1:25">
      <c r="A38" s="1373">
        <v>18</v>
      </c>
      <c r="B38" s="1370"/>
      <c r="C38" s="1372" t="s">
        <v>1856</v>
      </c>
      <c r="D38" s="1370"/>
      <c r="E38" s="1370" t="s">
        <v>1204</v>
      </c>
      <c r="F38" s="1370"/>
      <c r="G38" s="1391">
        <v>6.0946030570035023E-3</v>
      </c>
      <c r="H38" s="1373"/>
      <c r="I38" s="1391">
        <v>0.9939053969429964</v>
      </c>
      <c r="J38" s="1391"/>
      <c r="K38" s="1391">
        <v>1</v>
      </c>
      <c r="L38" s="1370"/>
      <c r="M38" s="1392" t="s">
        <v>343</v>
      </c>
      <c r="N38" s="1370"/>
      <c r="O38" s="1393">
        <v>6.91</v>
      </c>
      <c r="P38" s="1390"/>
      <c r="Q38" s="1390">
        <v>1126.8799999999999</v>
      </c>
      <c r="R38" s="1390"/>
      <c r="S38" s="1393">
        <v>1133.79</v>
      </c>
      <c r="T38" s="1390"/>
      <c r="U38" s="1390">
        <v>0</v>
      </c>
      <c r="V38" s="1390"/>
      <c r="W38" s="1390">
        <v>6.91</v>
      </c>
      <c r="X38" s="1370"/>
      <c r="Y38" s="1370"/>
    </row>
    <row r="39" spans="1:25">
      <c r="A39" s="1373">
        <v>19</v>
      </c>
      <c r="B39" s="1370"/>
      <c r="C39" s="1372" t="s">
        <v>1870</v>
      </c>
      <c r="D39" s="1370"/>
      <c r="E39" s="1370" t="s">
        <v>2073</v>
      </c>
      <c r="F39" s="1370"/>
      <c r="G39" s="1391">
        <v>6.0960186337190173E-3</v>
      </c>
      <c r="H39" s="1373"/>
      <c r="I39" s="1391">
        <v>0.993903981366281</v>
      </c>
      <c r="J39" s="1391"/>
      <c r="K39" s="1391">
        <v>1</v>
      </c>
      <c r="L39" s="1370"/>
      <c r="M39" s="1392" t="s">
        <v>343</v>
      </c>
      <c r="N39" s="1370"/>
      <c r="O39" s="1393">
        <v>824.4699999999998</v>
      </c>
      <c r="P39" s="1390"/>
      <c r="Q39" s="1390">
        <v>134422.82</v>
      </c>
      <c r="R39" s="1390"/>
      <c r="S39" s="1393">
        <v>135247.29</v>
      </c>
      <c r="T39" s="1390"/>
      <c r="U39" s="1390">
        <v>0</v>
      </c>
      <c r="V39" s="1390"/>
      <c r="W39" s="1390">
        <v>824.4699999999998</v>
      </c>
      <c r="X39" s="1370"/>
      <c r="Y39" s="1370"/>
    </row>
    <row r="40" spans="1:25" ht="13.8" thickBot="1">
      <c r="A40" s="1373">
        <v>20</v>
      </c>
      <c r="B40" s="1370"/>
      <c r="C40" s="1372"/>
      <c r="D40" s="1370"/>
      <c r="E40" s="1370"/>
      <c r="F40" s="1370"/>
      <c r="G40" s="1391"/>
      <c r="H40" s="1373"/>
      <c r="I40" s="1373"/>
      <c r="J40" s="1373"/>
      <c r="K40" s="1373"/>
      <c r="L40" s="1370"/>
      <c r="M40" s="1370"/>
      <c r="N40" s="1370"/>
      <c r="O40" s="1394">
        <v>12299.91</v>
      </c>
      <c r="P40" s="1390"/>
      <c r="Q40" s="1394">
        <v>1916643.9200000002</v>
      </c>
      <c r="R40" s="1390"/>
      <c r="S40" s="1394">
        <v>1928943.8300000003</v>
      </c>
      <c r="T40" s="1390"/>
      <c r="U40" s="1395">
        <v>0</v>
      </c>
      <c r="V40" s="1390"/>
      <c r="W40" s="1395">
        <v>12299.91</v>
      </c>
      <c r="X40" s="1370"/>
      <c r="Y40" s="1370"/>
    </row>
    <row r="41" spans="1:25" ht="13.8" thickTop="1">
      <c r="A41" s="1373">
        <v>21</v>
      </c>
      <c r="B41" s="1370"/>
      <c r="C41" s="1372"/>
      <c r="D41" s="1370"/>
      <c r="E41" s="1370"/>
      <c r="F41" s="1370"/>
      <c r="G41" s="1391"/>
      <c r="H41" s="1373"/>
      <c r="I41" s="1373"/>
      <c r="J41" s="1373"/>
      <c r="K41" s="1373"/>
      <c r="L41" s="1370"/>
      <c r="M41" s="1370"/>
      <c r="N41" s="1370"/>
      <c r="O41" s="1390"/>
      <c r="P41" s="1390"/>
      <c r="Q41" s="1390"/>
      <c r="R41" s="1390"/>
      <c r="S41" s="1390"/>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2.2154082049907393E-2</v>
      </c>
      <c r="H44" s="1373"/>
      <c r="I44" s="1391">
        <v>0.97784591795009268</v>
      </c>
      <c r="J44" s="1391"/>
      <c r="K44" s="1391">
        <v>1</v>
      </c>
      <c r="L44" s="1370"/>
      <c r="M44" s="1392" t="s">
        <v>343</v>
      </c>
      <c r="N44" s="1370"/>
      <c r="O44" s="1393">
        <v>649.6</v>
      </c>
      <c r="P44" s="1393"/>
      <c r="Q44" s="1393">
        <v>28672.309999999998</v>
      </c>
      <c r="R44" s="1393"/>
      <c r="S44" s="1393">
        <v>29321.909999999996</v>
      </c>
      <c r="T44" s="1393"/>
      <c r="U44" s="692">
        <v>0</v>
      </c>
      <c r="V44" s="692"/>
      <c r="W44" s="692">
        <v>649.6</v>
      </c>
      <c r="X44" s="1370"/>
      <c r="Y44" s="1370"/>
    </row>
    <row r="45" spans="1:25">
      <c r="A45" s="1373">
        <v>25</v>
      </c>
      <c r="B45" s="1370"/>
      <c r="C45" s="1372">
        <v>408</v>
      </c>
      <c r="D45" s="1370"/>
      <c r="E45" s="1370" t="s">
        <v>24</v>
      </c>
      <c r="F45" s="1370"/>
      <c r="G45" s="1391">
        <v>2.6097643194756402E-2</v>
      </c>
      <c r="H45" s="1373"/>
      <c r="I45" s="1391">
        <v>0.97390235680524362</v>
      </c>
      <c r="J45" s="1391"/>
      <c r="K45" s="1391">
        <v>1</v>
      </c>
      <c r="L45" s="1370"/>
      <c r="M45" s="1392" t="s">
        <v>343</v>
      </c>
      <c r="N45" s="1370"/>
      <c r="O45" s="1393">
        <v>579.08999999999992</v>
      </c>
      <c r="P45" s="1390"/>
      <c r="Q45" s="1393">
        <v>21610.27</v>
      </c>
      <c r="R45" s="1390"/>
      <c r="S45" s="1393">
        <v>22189.360000000001</v>
      </c>
      <c r="T45" s="1390"/>
      <c r="U45" s="692">
        <v>0</v>
      </c>
      <c r="V45" s="692"/>
      <c r="W45" s="692">
        <v>579.08999999999992</v>
      </c>
      <c r="X45" s="1370"/>
      <c r="Y45" s="1370"/>
    </row>
    <row r="46" spans="1:25">
      <c r="A46" s="1373">
        <v>26</v>
      </c>
      <c r="B46" s="1370"/>
      <c r="C46" s="1372">
        <v>410</v>
      </c>
      <c r="D46" s="1370"/>
      <c r="E46" s="1370" t="s">
        <v>2396</v>
      </c>
      <c r="F46" s="1370"/>
      <c r="G46" s="1391">
        <v>2.6411574546691942E-2</v>
      </c>
      <c r="H46" s="1373"/>
      <c r="I46" s="1391">
        <v>0.97358842545330815</v>
      </c>
      <c r="J46" s="1391"/>
      <c r="K46" s="1391">
        <v>1</v>
      </c>
      <c r="L46" s="1370"/>
      <c r="M46" s="1392" t="s">
        <v>343</v>
      </c>
      <c r="N46" s="1370"/>
      <c r="O46" s="1393">
        <v>86.929999999999993</v>
      </c>
      <c r="P46" s="1390"/>
      <c r="Q46" s="1393">
        <v>3204.4300000000003</v>
      </c>
      <c r="R46" s="1390"/>
      <c r="S46" s="1393">
        <v>3291.36</v>
      </c>
      <c r="T46" s="1390"/>
      <c r="U46" s="692">
        <v>0</v>
      </c>
      <c r="V46" s="692"/>
      <c r="W46" s="692">
        <v>86.929999999999993</v>
      </c>
      <c r="X46" s="1370"/>
      <c r="Y46" s="1370"/>
    </row>
    <row r="47" spans="1:25">
      <c r="A47" s="1373">
        <v>27</v>
      </c>
      <c r="B47" s="1370"/>
      <c r="C47" s="1372" t="s">
        <v>2395</v>
      </c>
      <c r="D47" s="1370"/>
      <c r="E47" s="1370" t="s">
        <v>24</v>
      </c>
      <c r="F47" s="1370"/>
      <c r="G47" s="1391">
        <v>0</v>
      </c>
      <c r="H47" s="1373"/>
      <c r="I47" s="1391">
        <v>0</v>
      </c>
      <c r="J47" s="1391"/>
      <c r="K47" s="1391">
        <v>0</v>
      </c>
      <c r="L47" s="1370"/>
      <c r="M47" s="1392" t="s">
        <v>343</v>
      </c>
      <c r="N47" s="1370"/>
      <c r="O47" s="1393">
        <v>0</v>
      </c>
      <c r="P47" s="1390"/>
      <c r="Q47" s="1393">
        <v>0</v>
      </c>
      <c r="R47" s="1390"/>
      <c r="S47" s="1393">
        <v>0</v>
      </c>
      <c r="T47" s="1390"/>
      <c r="U47" s="692">
        <v>0</v>
      </c>
      <c r="V47" s="692"/>
      <c r="W47" s="692">
        <v>0</v>
      </c>
      <c r="X47" s="1370"/>
      <c r="Y47" s="1370"/>
    </row>
    <row r="48" spans="1:25">
      <c r="A48" s="1373">
        <v>28</v>
      </c>
      <c r="B48" s="1370"/>
      <c r="C48" s="1372">
        <v>427</v>
      </c>
      <c r="D48" s="1370"/>
      <c r="E48" s="1370" t="s">
        <v>2311</v>
      </c>
      <c r="F48" s="1370"/>
      <c r="G48" s="1391">
        <v>2.616279069767442E-2</v>
      </c>
      <c r="H48" s="1373"/>
      <c r="I48" s="1391">
        <v>0.97383720930232565</v>
      </c>
      <c r="J48" s="1391"/>
      <c r="K48" s="1391">
        <v>1</v>
      </c>
      <c r="L48" s="1370"/>
      <c r="M48" s="1392" t="s">
        <v>343</v>
      </c>
      <c r="N48" s="1370"/>
      <c r="O48" s="1393">
        <v>0.45</v>
      </c>
      <c r="P48" s="1390"/>
      <c r="Q48" s="1393">
        <v>16.75</v>
      </c>
      <c r="R48" s="1390"/>
      <c r="S48" s="1393">
        <v>17.2</v>
      </c>
      <c r="T48" s="1390"/>
      <c r="U48" s="692">
        <v>0</v>
      </c>
      <c r="V48" s="692"/>
      <c r="W48" s="692">
        <v>0.45</v>
      </c>
      <c r="X48" s="1370"/>
      <c r="Y48" s="1370"/>
    </row>
    <row r="49" spans="1:25">
      <c r="A49" s="1373">
        <v>29</v>
      </c>
      <c r="B49" s="1370"/>
      <c r="C49" s="1372" t="s">
        <v>2394</v>
      </c>
      <c r="D49" s="1370"/>
      <c r="E49" s="1370" t="s">
        <v>2393</v>
      </c>
      <c r="F49" s="1370"/>
      <c r="G49" s="1391">
        <v>2.641001062879425E-2</v>
      </c>
      <c r="H49" s="1373"/>
      <c r="I49" s="1391">
        <v>0.97358998937120578</v>
      </c>
      <c r="J49" s="1391"/>
      <c r="K49" s="1391">
        <v>1</v>
      </c>
      <c r="L49" s="1370"/>
      <c r="M49" s="1392" t="s">
        <v>343</v>
      </c>
      <c r="N49" s="1392"/>
      <c r="O49" s="1393">
        <v>2025.08</v>
      </c>
      <c r="P49" s="1390"/>
      <c r="Q49" s="1393">
        <v>74653.42</v>
      </c>
      <c r="R49" s="1390"/>
      <c r="S49" s="1393">
        <v>76678.5</v>
      </c>
      <c r="T49" s="1390"/>
      <c r="U49" s="692">
        <v>0</v>
      </c>
      <c r="V49" s="692"/>
      <c r="W49" s="692">
        <v>2025.08</v>
      </c>
      <c r="X49" s="1392"/>
      <c r="Y49" s="1370"/>
    </row>
    <row r="50" spans="1:25">
      <c r="A50" s="1373">
        <v>30</v>
      </c>
      <c r="B50" s="1370"/>
      <c r="C50" s="1372" t="s">
        <v>1874</v>
      </c>
      <c r="D50" s="1370"/>
      <c r="E50" s="1370" t="s">
        <v>2392</v>
      </c>
      <c r="F50" s="1370"/>
      <c r="G50" s="1391">
        <v>2.6039119804400979E-2</v>
      </c>
      <c r="H50" s="1373"/>
      <c r="I50" s="1391">
        <v>0.97396088019559912</v>
      </c>
      <c r="J50" s="1391"/>
      <c r="K50" s="1391">
        <v>1</v>
      </c>
      <c r="L50" s="1370"/>
      <c r="M50" s="1392" t="s">
        <v>343</v>
      </c>
      <c r="N50" s="1370"/>
      <c r="O50" s="1393">
        <v>-2.13</v>
      </c>
      <c r="P50" s="1390"/>
      <c r="Q50" s="1393">
        <v>-79.67</v>
      </c>
      <c r="R50" s="1390"/>
      <c r="S50" s="1393">
        <v>-81.8</v>
      </c>
      <c r="T50" s="1390"/>
      <c r="U50" s="692">
        <v>0</v>
      </c>
      <c r="V50" s="692"/>
      <c r="W50" s="692">
        <v>-2.13</v>
      </c>
      <c r="X50" s="1370"/>
      <c r="Y50" s="1370"/>
    </row>
    <row r="51" spans="1:25">
      <c r="A51" s="1373">
        <v>31</v>
      </c>
      <c r="B51" s="1370"/>
      <c r="C51" s="1372" t="s">
        <v>1863</v>
      </c>
      <c r="D51" s="1370"/>
      <c r="E51" s="1370" t="s">
        <v>2391</v>
      </c>
      <c r="F51" s="1370"/>
      <c r="G51" s="1391">
        <v>2.6066027107302582E-2</v>
      </c>
      <c r="H51" s="1373"/>
      <c r="I51" s="1391">
        <v>0.97393397289269745</v>
      </c>
      <c r="J51" s="1391"/>
      <c r="K51" s="1391">
        <v>1</v>
      </c>
      <c r="L51" s="1370"/>
      <c r="M51" s="1392" t="s">
        <v>343</v>
      </c>
      <c r="N51" s="1370"/>
      <c r="O51" s="1393">
        <v>15.27</v>
      </c>
      <c r="P51" s="1390"/>
      <c r="Q51" s="1393">
        <v>570.55000000000007</v>
      </c>
      <c r="R51" s="1390"/>
      <c r="S51" s="1393">
        <v>585.82000000000005</v>
      </c>
      <c r="T51" s="1390"/>
      <c r="U51" s="692">
        <v>0</v>
      </c>
      <c r="V51" s="692"/>
      <c r="W51" s="692">
        <v>15.27</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v>
      </c>
      <c r="P52" s="1390"/>
      <c r="Q52" s="1393">
        <v>0</v>
      </c>
      <c r="R52" s="1390"/>
      <c r="S52" s="1393">
        <v>0</v>
      </c>
      <c r="T52" s="1390"/>
      <c r="U52" s="692">
        <v>0</v>
      </c>
      <c r="V52" s="692"/>
      <c r="W52" s="692">
        <v>0</v>
      </c>
      <c r="X52" s="1370"/>
      <c r="Y52" s="1370"/>
    </row>
    <row r="53" spans="1:25">
      <c r="A53" s="1373">
        <v>33</v>
      </c>
      <c r="B53" s="1370"/>
      <c r="C53" s="1372" t="s">
        <v>1935</v>
      </c>
      <c r="D53" s="1370"/>
      <c r="E53" s="1370" t="s">
        <v>1199</v>
      </c>
      <c r="F53" s="1370"/>
      <c r="G53" s="1391">
        <v>2.6066971324728079E-2</v>
      </c>
      <c r="H53" s="1373"/>
      <c r="I53" s="1391">
        <v>0.97393302867527198</v>
      </c>
      <c r="J53" s="1391"/>
      <c r="K53" s="1391">
        <v>1</v>
      </c>
      <c r="L53" s="1370"/>
      <c r="M53" s="1392" t="s">
        <v>343</v>
      </c>
      <c r="N53" s="1370"/>
      <c r="O53" s="1393">
        <v>48.77</v>
      </c>
      <c r="P53" s="1390"/>
      <c r="Q53" s="1393">
        <v>1822.18</v>
      </c>
      <c r="R53" s="1390"/>
      <c r="S53" s="1393">
        <v>1870.95</v>
      </c>
      <c r="T53" s="1390"/>
      <c r="U53" s="692">
        <v>0</v>
      </c>
      <c r="V53" s="692"/>
      <c r="W53" s="692">
        <v>48.77</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0</v>
      </c>
      <c r="P54" s="1390"/>
      <c r="Q54" s="1393">
        <v>0</v>
      </c>
      <c r="R54" s="1390"/>
      <c r="S54" s="1393">
        <v>0</v>
      </c>
      <c r="T54" s="1390"/>
      <c r="U54" s="692">
        <v>0</v>
      </c>
      <c r="V54" s="692"/>
      <c r="W54" s="692">
        <v>0</v>
      </c>
      <c r="X54" s="1370"/>
      <c r="Y54" s="1370"/>
    </row>
    <row r="55" spans="1:25">
      <c r="A55" s="1373">
        <v>35</v>
      </c>
      <c r="B55" s="1370"/>
      <c r="C55" s="1372" t="s">
        <v>1853</v>
      </c>
      <c r="D55" s="1370"/>
      <c r="E55" s="1370" t="s">
        <v>1201</v>
      </c>
      <c r="F55" s="1370"/>
      <c r="G55" s="1391">
        <v>2.6068467991462181E-2</v>
      </c>
      <c r="H55" s="1373"/>
      <c r="I55" s="1391">
        <v>0.97393153200853788</v>
      </c>
      <c r="J55" s="1391"/>
      <c r="K55" s="1391">
        <v>1</v>
      </c>
      <c r="L55" s="1370"/>
      <c r="M55" s="1392" t="s">
        <v>343</v>
      </c>
      <c r="N55" s="1370"/>
      <c r="O55" s="1393">
        <v>220.57</v>
      </c>
      <c r="P55" s="1390"/>
      <c r="Q55" s="1393">
        <v>8240.61</v>
      </c>
      <c r="R55" s="1390"/>
      <c r="S55" s="1393">
        <v>8461.18</v>
      </c>
      <c r="T55" s="1390"/>
      <c r="U55" s="692">
        <v>0</v>
      </c>
      <c r="V55" s="692"/>
      <c r="W55" s="692">
        <v>220.57</v>
      </c>
      <c r="X55" s="1370"/>
      <c r="Y55" s="1370"/>
    </row>
    <row r="56" spans="1:25">
      <c r="A56" s="1373">
        <v>36</v>
      </c>
      <c r="B56" s="1370"/>
      <c r="C56" s="1372" t="s">
        <v>1946</v>
      </c>
      <c r="D56" s="1370"/>
      <c r="E56" s="1370" t="s">
        <v>2091</v>
      </c>
      <c r="F56" s="1370"/>
      <c r="G56" s="1391">
        <v>2.6067962903283563E-2</v>
      </c>
      <c r="H56" s="1373"/>
      <c r="I56" s="1391">
        <v>0.9739320370967165</v>
      </c>
      <c r="J56" s="1391"/>
      <c r="K56" s="1391">
        <v>1</v>
      </c>
      <c r="L56" s="1370"/>
      <c r="M56" s="1392" t="s">
        <v>343</v>
      </c>
      <c r="N56" s="1370"/>
      <c r="O56" s="1393">
        <v>7.28</v>
      </c>
      <c r="P56" s="1390"/>
      <c r="Q56" s="1393">
        <v>271.99</v>
      </c>
      <c r="R56" s="1390"/>
      <c r="S56" s="1393">
        <v>279.27</v>
      </c>
      <c r="T56" s="1390"/>
      <c r="U56" s="692">
        <v>0</v>
      </c>
      <c r="V56" s="692"/>
      <c r="W56" s="692">
        <v>7.28</v>
      </c>
      <c r="X56" s="1370"/>
      <c r="Y56" s="1370"/>
    </row>
    <row r="57" spans="1:25">
      <c r="A57" s="1373">
        <v>37</v>
      </c>
      <c r="B57" s="1370"/>
      <c r="C57" s="1372" t="s">
        <v>1948</v>
      </c>
      <c r="D57" s="1370"/>
      <c r="E57" s="1370" t="s">
        <v>1202</v>
      </c>
      <c r="F57" s="1370"/>
      <c r="G57" s="1391">
        <v>2.6067941824455786E-2</v>
      </c>
      <c r="H57" s="1373"/>
      <c r="I57" s="1391">
        <v>0.97393205817554429</v>
      </c>
      <c r="J57" s="1391"/>
      <c r="K57" s="1391">
        <v>1</v>
      </c>
      <c r="L57" s="1370"/>
      <c r="M57" s="1392" t="s">
        <v>343</v>
      </c>
      <c r="N57" s="1370"/>
      <c r="O57" s="1393">
        <v>538.48</v>
      </c>
      <c r="P57" s="1390"/>
      <c r="Q57" s="1393">
        <v>20118.310000000001</v>
      </c>
      <c r="R57" s="1390"/>
      <c r="S57" s="1393">
        <v>20656.79</v>
      </c>
      <c r="T57" s="1390"/>
      <c r="U57" s="692">
        <v>0</v>
      </c>
      <c r="V57" s="692"/>
      <c r="W57" s="692">
        <v>538.48</v>
      </c>
      <c r="X57" s="1370"/>
      <c r="Y57" s="1370"/>
    </row>
    <row r="58" spans="1:25">
      <c r="A58" s="1373">
        <v>38</v>
      </c>
      <c r="B58" s="1370"/>
      <c r="C58" s="1372" t="s">
        <v>1943</v>
      </c>
      <c r="D58" s="1370"/>
      <c r="E58" s="1370" t="s">
        <v>2388</v>
      </c>
      <c r="F58" s="1370"/>
      <c r="G58" s="1391">
        <v>2.6066929957090142E-2</v>
      </c>
      <c r="H58" s="1373"/>
      <c r="I58" s="1391">
        <v>0.97393307004290974</v>
      </c>
      <c r="J58" s="1391"/>
      <c r="K58" s="1391">
        <v>1</v>
      </c>
      <c r="L58" s="1370"/>
      <c r="M58" s="1392" t="s">
        <v>343</v>
      </c>
      <c r="N58" s="1370"/>
      <c r="O58" s="1393">
        <v>88.51</v>
      </c>
      <c r="P58" s="1390"/>
      <c r="Q58" s="1393">
        <v>3306.9799999999996</v>
      </c>
      <c r="R58" s="1390"/>
      <c r="S58" s="1393">
        <v>3395.49</v>
      </c>
      <c r="T58" s="1390"/>
      <c r="U58" s="692">
        <v>0</v>
      </c>
      <c r="V58" s="692"/>
      <c r="W58" s="692">
        <v>88.51</v>
      </c>
      <c r="X58" s="1370"/>
      <c r="Y58" s="1370"/>
    </row>
    <row r="59" spans="1:25">
      <c r="A59" s="1373">
        <v>39</v>
      </c>
      <c r="B59" s="1370"/>
      <c r="C59" s="1372" t="s">
        <v>1870</v>
      </c>
      <c r="D59" s="1370"/>
      <c r="E59" s="1370" t="s">
        <v>2073</v>
      </c>
      <c r="F59" s="1370"/>
      <c r="G59" s="1391">
        <v>2.6084964960977852E-2</v>
      </c>
      <c r="H59" s="1373"/>
      <c r="I59" s="1391">
        <v>0.97391503503902221</v>
      </c>
      <c r="J59" s="1391"/>
      <c r="K59" s="1391">
        <v>1</v>
      </c>
      <c r="L59" s="1370"/>
      <c r="M59" s="1392" t="s">
        <v>343</v>
      </c>
      <c r="N59" s="1370"/>
      <c r="O59" s="1393">
        <v>523.91000000000008</v>
      </c>
      <c r="P59" s="1390"/>
      <c r="Q59" s="1393">
        <v>19560.840000000007</v>
      </c>
      <c r="R59" s="1390"/>
      <c r="S59" s="1393">
        <v>20084.750000000007</v>
      </c>
      <c r="T59" s="1390"/>
      <c r="U59" s="692">
        <v>0</v>
      </c>
      <c r="V59" s="692"/>
      <c r="W59" s="692">
        <v>523.91000000000008</v>
      </c>
      <c r="X59" s="1370"/>
      <c r="Y59" s="1370"/>
    </row>
    <row r="60" spans="1:25" ht="13.8" thickBot="1">
      <c r="A60" s="1373">
        <v>40</v>
      </c>
      <c r="B60" s="1370"/>
      <c r="C60" s="1372"/>
      <c r="D60" s="1370"/>
      <c r="E60" s="1370"/>
      <c r="F60" s="1370"/>
      <c r="G60" s="1373"/>
      <c r="H60" s="1373"/>
      <c r="I60" s="1373"/>
      <c r="J60" s="1373"/>
      <c r="K60" s="1391"/>
      <c r="L60" s="1370"/>
      <c r="M60" s="1370"/>
      <c r="N60" s="1370"/>
      <c r="O60" s="1396">
        <v>4781.8100000000004</v>
      </c>
      <c r="P60" s="1390"/>
      <c r="Q60" s="1396">
        <v>181968.96999999997</v>
      </c>
      <c r="R60" s="1390"/>
      <c r="S60" s="1397">
        <v>186750.78</v>
      </c>
      <c r="T60" s="1390"/>
      <c r="U60" s="1398">
        <v>0</v>
      </c>
      <c r="V60" s="1390"/>
      <c r="W60" s="1398">
        <v>4781.8100000000004</v>
      </c>
      <c r="X60" s="1370"/>
      <c r="Y60" s="1370"/>
    </row>
    <row r="61" spans="1:25" ht="13.8" thickTop="1">
      <c r="A61" s="1373">
        <v>41</v>
      </c>
      <c r="B61" s="1370"/>
      <c r="C61" s="1372"/>
      <c r="D61" s="1370"/>
      <c r="E61" s="1370"/>
      <c r="F61" s="1370"/>
      <c r="G61" s="1373"/>
      <c r="H61" s="1373"/>
      <c r="I61" s="1373"/>
      <c r="J61" s="1373"/>
      <c r="K61" s="1373"/>
      <c r="L61" s="1370"/>
      <c r="M61" s="1370"/>
      <c r="N61" s="1370"/>
      <c r="O61" s="1370"/>
      <c r="P61" s="1370"/>
      <c r="Q61" s="1370"/>
      <c r="R61" s="1370"/>
      <c r="S61" s="1370"/>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3.6247955818888974E-3</v>
      </c>
      <c r="H64" s="1373"/>
      <c r="I64" s="1391">
        <v>0.99637520441811112</v>
      </c>
      <c r="J64" s="1391"/>
      <c r="K64" s="1391">
        <v>1</v>
      </c>
      <c r="L64" s="1370"/>
      <c r="M64" s="1392" t="s">
        <v>2386</v>
      </c>
      <c r="N64" s="1370"/>
      <c r="O64" s="1393">
        <v>11524.02</v>
      </c>
      <c r="P64" s="1393"/>
      <c r="Q64" s="1393">
        <v>3167695.26</v>
      </c>
      <c r="R64" s="1393"/>
      <c r="S64" s="1393">
        <v>3179219.28</v>
      </c>
      <c r="T64" s="1393"/>
      <c r="U64" s="692">
        <v>0</v>
      </c>
      <c r="V64" s="692"/>
      <c r="W64" s="692">
        <v>11524.02</v>
      </c>
      <c r="X64" s="1370"/>
      <c r="Y64" s="1370"/>
    </row>
    <row r="65" spans="1:25" ht="13.8" thickBot="1">
      <c r="A65" s="1373">
        <v>45</v>
      </c>
      <c r="B65" s="1370"/>
      <c r="C65" s="1372"/>
      <c r="D65" s="1370"/>
      <c r="E65" s="1370"/>
      <c r="F65" s="1370"/>
      <c r="G65" s="1373"/>
      <c r="H65" s="1373"/>
      <c r="I65" s="1373"/>
      <c r="J65" s="1373"/>
      <c r="K65" s="1391"/>
      <c r="L65" s="1370"/>
      <c r="M65" s="1370"/>
      <c r="N65" s="1370"/>
      <c r="O65" s="1396">
        <v>11524.02</v>
      </c>
      <c r="P65" s="1390"/>
      <c r="Q65" s="1396">
        <v>3167695.26</v>
      </c>
      <c r="R65" s="1390"/>
      <c r="S65" s="1397">
        <v>3179219.28</v>
      </c>
      <c r="T65" s="1390"/>
      <c r="U65" s="1398">
        <v>0</v>
      </c>
      <c r="V65" s="1390"/>
      <c r="W65" s="1398">
        <v>11524.02</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c r="P66" s="1370"/>
      <c r="Q66" s="1370"/>
      <c r="R66" s="1370"/>
      <c r="S66" s="1370"/>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6.xml><?xml version="1.0" encoding="utf-8"?>
<worksheet xmlns="http://schemas.openxmlformats.org/spreadsheetml/2006/main" xmlns:r="http://schemas.openxmlformats.org/officeDocument/2006/relationships">
  <sheetPr codeName="Sheet58">
    <pageSetUpPr fitToPage="1"/>
  </sheetPr>
  <dimension ref="A1:Y74"/>
  <sheetViews>
    <sheetView view="pageBreakPreview" zoomScale="60" workbookViewId="0">
      <selection activeCell="A66" sqref="A66"/>
    </sheetView>
  </sheetViews>
  <sheetFormatPr defaultColWidth="10.6640625" defaultRowHeight="13.2"/>
  <cols>
    <col min="1" max="1" width="6.44140625" style="1242" customWidth="1"/>
    <col min="2" max="2" width="4.44140625" style="1242" bestFit="1" customWidth="1"/>
    <col min="3" max="3" width="10.88671875" style="1244" customWidth="1"/>
    <col min="4" max="4" width="2.33203125" style="1242" customWidth="1"/>
    <col min="5" max="5" width="33" style="1242" bestFit="1" customWidth="1"/>
    <col min="6" max="6" width="2.33203125" style="1242" customWidth="1"/>
    <col min="7" max="7" width="12.6640625" style="1367" customWidth="1"/>
    <col min="8" max="8" width="2.33203125" style="1367" customWidth="1"/>
    <col min="9" max="9" width="12.6640625" style="1367" customWidth="1"/>
    <col min="10" max="10" width="2.33203125" style="1367" customWidth="1"/>
    <col min="11" max="11" width="9.6640625" style="1367" customWidth="1"/>
    <col min="12" max="12" width="2.33203125" style="1242" customWidth="1"/>
    <col min="13" max="13" width="13.5546875" style="1242" customWidth="1"/>
    <col min="14" max="14" width="2.33203125" style="1242" customWidth="1"/>
    <col min="15" max="15" width="12.6640625" style="1242" customWidth="1"/>
    <col min="16" max="16" width="2.33203125" style="1242" customWidth="1"/>
    <col min="17" max="17" width="11.6640625" style="1242" customWidth="1"/>
    <col min="18" max="18" width="2.6640625" style="1242" customWidth="1"/>
    <col min="19" max="19" width="10.44140625" style="1242" bestFit="1" customWidth="1"/>
    <col min="20" max="20" width="2.33203125" style="1242" customWidth="1"/>
    <col min="21" max="21" width="13" style="1242" customWidth="1"/>
    <col min="22" max="22" width="2.33203125" style="1242" customWidth="1"/>
    <col min="23" max="23" width="12" style="1242" customWidth="1"/>
    <col min="24" max="24" width="2.33203125" style="1242" customWidth="1"/>
    <col min="25" max="25" width="2.6640625" style="1242" customWidth="1"/>
    <col min="26" max="40" width="8.6640625" style="1242" customWidth="1"/>
    <col min="41" max="16384" width="10.6640625" style="1242"/>
  </cols>
  <sheetData>
    <row r="1" spans="1:25">
      <c r="A1" s="1249" t="s">
        <v>2422</v>
      </c>
      <c r="B1" s="1246"/>
      <c r="C1" s="1247"/>
      <c r="D1" s="1246"/>
      <c r="E1" s="1246"/>
      <c r="F1" s="1246"/>
      <c r="G1" s="1248"/>
      <c r="H1" s="1248"/>
      <c r="I1" s="1248"/>
      <c r="J1" s="1248"/>
      <c r="K1" s="1248"/>
      <c r="L1" s="1246"/>
      <c r="M1" s="1246"/>
      <c r="N1" s="1246"/>
      <c r="O1" s="1246"/>
      <c r="P1" s="1246"/>
      <c r="Q1" s="1246"/>
      <c r="R1" s="1246"/>
      <c r="S1" s="1246"/>
      <c r="T1" s="1246"/>
      <c r="U1" s="1246"/>
      <c r="V1" s="1246"/>
      <c r="W1" s="1247" t="s">
        <v>1171</v>
      </c>
      <c r="X1" s="1372"/>
      <c r="Y1" s="1370"/>
    </row>
    <row r="2" spans="1:25">
      <c r="A2" s="1249"/>
      <c r="B2" s="1246"/>
      <c r="C2" s="1247"/>
      <c r="D2" s="1246"/>
      <c r="E2" s="1246"/>
      <c r="F2" s="1246"/>
      <c r="G2" s="1248"/>
      <c r="H2" s="1250"/>
      <c r="I2" s="1250"/>
      <c r="J2" s="1250"/>
      <c r="K2" s="1250"/>
      <c r="L2" s="1251"/>
      <c r="M2" s="1246"/>
      <c r="N2" s="1246"/>
      <c r="O2" s="1246"/>
      <c r="P2" s="1246"/>
      <c r="Q2" s="1246"/>
      <c r="R2" s="1246"/>
      <c r="S2" s="1249"/>
      <c r="T2" s="1246"/>
      <c r="U2" s="1246"/>
      <c r="V2" s="1246"/>
      <c r="W2" s="1247" t="s">
        <v>2421</v>
      </c>
      <c r="X2" s="1372"/>
      <c r="Y2" s="1370"/>
    </row>
    <row r="3" spans="1:25">
      <c r="A3" s="603" t="s">
        <v>2364</v>
      </c>
      <c r="B3" s="1249"/>
      <c r="C3" s="1249"/>
      <c r="D3" s="1246"/>
      <c r="E3" s="1246"/>
      <c r="F3" s="1246"/>
      <c r="G3" s="1248"/>
      <c r="H3" s="1250"/>
      <c r="I3" s="1250"/>
      <c r="J3" s="1250"/>
      <c r="K3" s="1250"/>
      <c r="L3" s="1251"/>
      <c r="M3" s="1246"/>
      <c r="N3" s="1246"/>
      <c r="O3" s="1246"/>
      <c r="P3" s="1246"/>
      <c r="Q3" s="1246"/>
      <c r="R3" s="1246"/>
      <c r="S3" s="1247"/>
      <c r="T3" s="1246"/>
      <c r="U3" s="1246"/>
      <c r="V3" s="1246"/>
      <c r="W3" s="1247" t="s">
        <v>2420</v>
      </c>
      <c r="X3" s="1372"/>
      <c r="Y3" s="1370"/>
    </row>
    <row r="4" spans="1:25">
      <c r="A4" s="603" t="s">
        <v>2363</v>
      </c>
      <c r="B4" s="1246"/>
      <c r="C4" s="1247"/>
      <c r="D4" s="1246"/>
      <c r="E4" s="1246"/>
      <c r="F4" s="1249"/>
      <c r="G4" s="1248"/>
      <c r="H4" s="1250"/>
      <c r="I4" s="1250"/>
      <c r="J4" s="1250"/>
      <c r="K4" s="1250"/>
      <c r="L4" s="1251"/>
      <c r="M4" s="1246"/>
      <c r="N4" s="1246"/>
      <c r="O4" s="1246"/>
      <c r="P4" s="1246"/>
      <c r="Q4" s="1246"/>
      <c r="R4" s="1246"/>
      <c r="S4" s="1247"/>
      <c r="T4" s="1246"/>
      <c r="U4" s="1246"/>
      <c r="V4" s="1246"/>
      <c r="W4" s="1247"/>
      <c r="X4" s="1372"/>
      <c r="Y4" s="1370"/>
    </row>
    <row r="5" spans="1:25">
      <c r="A5" s="603" t="s">
        <v>1776</v>
      </c>
      <c r="B5" s="1246"/>
      <c r="C5" s="1247"/>
      <c r="D5" s="1246"/>
      <c r="E5" s="1252"/>
      <c r="F5" s="1249"/>
      <c r="G5" s="1248"/>
      <c r="H5" s="1250"/>
      <c r="I5" s="1250"/>
      <c r="J5" s="1250"/>
      <c r="K5" s="1250"/>
      <c r="L5" s="1251"/>
      <c r="M5" s="1246"/>
      <c r="N5" s="1246"/>
      <c r="O5" s="1246"/>
      <c r="P5" s="1246"/>
      <c r="Q5" s="1246"/>
      <c r="R5" s="1246"/>
      <c r="S5" s="1249"/>
      <c r="T5" s="1246"/>
      <c r="U5" s="1246"/>
      <c r="V5" s="1246"/>
      <c r="W5" s="1247" t="s">
        <v>2604</v>
      </c>
      <c r="X5" s="1372"/>
      <c r="Y5" s="1370"/>
    </row>
    <row r="6" spans="1:25">
      <c r="A6" s="1249" t="s">
        <v>1052</v>
      </c>
      <c r="B6" s="1246"/>
      <c r="C6" s="1247"/>
      <c r="D6" s="1246"/>
      <c r="E6" s="1246"/>
      <c r="F6" s="1249"/>
      <c r="G6" s="1248"/>
      <c r="H6" s="1250"/>
      <c r="I6" s="1250"/>
      <c r="J6" s="1250"/>
      <c r="K6" s="1250"/>
      <c r="L6" s="1251"/>
      <c r="M6" s="1246"/>
      <c r="N6" s="1246"/>
      <c r="O6" s="1246"/>
      <c r="P6" s="1246"/>
      <c r="Q6" s="1246"/>
      <c r="R6" s="1246"/>
      <c r="S6" s="1247"/>
      <c r="T6" s="1246"/>
      <c r="U6" s="1246"/>
      <c r="V6" s="1246"/>
      <c r="W6" s="1247"/>
      <c r="X6" s="1370"/>
      <c r="Y6" s="1370"/>
    </row>
    <row r="7" spans="1:25">
      <c r="A7" s="1249" t="s">
        <v>694</v>
      </c>
      <c r="B7" s="1246"/>
      <c r="C7" s="1247"/>
      <c r="D7" s="1246"/>
      <c r="E7" s="1246"/>
      <c r="F7" s="1249"/>
      <c r="G7" s="1248"/>
      <c r="H7" s="1250"/>
      <c r="I7" s="1250"/>
      <c r="J7" s="1250"/>
      <c r="K7" s="1250"/>
      <c r="L7" s="1251"/>
      <c r="M7" s="1246"/>
      <c r="N7" s="1246"/>
      <c r="O7" s="1246"/>
      <c r="P7" s="1246"/>
      <c r="Q7" s="1246"/>
      <c r="R7" s="1246"/>
      <c r="S7" s="1246"/>
      <c r="T7" s="1246"/>
      <c r="U7" s="1246"/>
      <c r="V7" s="1246"/>
      <c r="W7" s="1246"/>
      <c r="X7" s="1370"/>
      <c r="Y7" s="1370"/>
    </row>
    <row r="8" spans="1:25">
      <c r="A8" s="1370"/>
      <c r="B8" s="1370"/>
      <c r="C8" s="1372"/>
      <c r="D8" s="1370"/>
      <c r="E8" s="1370"/>
      <c r="F8" s="1370"/>
      <c r="G8" s="1373"/>
      <c r="H8" s="1373"/>
      <c r="I8" s="1373"/>
      <c r="J8" s="1373"/>
      <c r="K8" s="1373"/>
      <c r="L8" s="1370"/>
      <c r="M8" s="1370"/>
      <c r="N8" s="1370"/>
      <c r="O8" s="1370"/>
      <c r="P8" s="1370"/>
      <c r="Q8" s="1370"/>
      <c r="R8" s="1370"/>
      <c r="S8" s="1370"/>
      <c r="T8" s="1370"/>
      <c r="U8" s="1370"/>
      <c r="V8" s="1370"/>
      <c r="W8" s="1370"/>
      <c r="X8" s="1370"/>
      <c r="Y8" s="1370"/>
    </row>
    <row r="9" spans="1:25">
      <c r="A9" s="1246" t="s">
        <v>2419</v>
      </c>
      <c r="B9" s="1370"/>
      <c r="C9" s="1372"/>
      <c r="D9" s="1370"/>
      <c r="E9" s="1370"/>
      <c r="F9" s="1370"/>
      <c r="G9" s="1373"/>
      <c r="H9" s="1373"/>
      <c r="I9" s="1373"/>
      <c r="J9" s="1373"/>
      <c r="K9" s="1373"/>
      <c r="L9" s="1370"/>
      <c r="M9" s="1370"/>
      <c r="N9" s="1370"/>
      <c r="O9" s="1370"/>
      <c r="P9" s="1370"/>
      <c r="Q9" s="1370"/>
      <c r="R9" s="1370"/>
      <c r="S9" s="1370"/>
      <c r="T9" s="1370"/>
      <c r="U9" s="1787" t="s">
        <v>2643</v>
      </c>
      <c r="V9" s="1787"/>
      <c r="W9" s="1787"/>
      <c r="X9" s="1370"/>
      <c r="Y9" s="1370"/>
    </row>
    <row r="10" spans="1:25">
      <c r="A10" s="1249" t="s">
        <v>2418</v>
      </c>
      <c r="B10" s="1370"/>
      <c r="C10" s="1372"/>
      <c r="D10" s="1370"/>
      <c r="E10" s="1370"/>
      <c r="F10" s="1370"/>
      <c r="G10" s="1373"/>
      <c r="H10" s="1373"/>
      <c r="I10" s="1373"/>
      <c r="J10" s="1373"/>
      <c r="K10" s="1373"/>
      <c r="L10" s="1370"/>
      <c r="M10" s="1370"/>
      <c r="N10" s="1370"/>
      <c r="O10" s="1370"/>
      <c r="P10" s="1370"/>
      <c r="Q10" s="1370"/>
      <c r="R10" s="1370"/>
      <c r="S10" s="1370"/>
      <c r="T10" s="1370"/>
      <c r="U10" s="1786" t="s">
        <v>2417</v>
      </c>
      <c r="V10" s="1786"/>
      <c r="W10" s="1786"/>
      <c r="X10" s="1370"/>
      <c r="Y10" s="1370"/>
    </row>
    <row r="11" spans="1:25" ht="12" customHeight="1">
      <c r="A11" s="1371"/>
      <c r="B11" s="1370"/>
      <c r="C11" s="1372"/>
      <c r="D11" s="1370"/>
      <c r="E11" s="1370"/>
      <c r="F11" s="1370"/>
      <c r="G11" s="1373"/>
      <c r="H11" s="1373"/>
      <c r="I11" s="1373"/>
      <c r="J11" s="1373"/>
      <c r="K11" s="1373"/>
      <c r="L11" s="1370"/>
      <c r="M11" s="1370"/>
      <c r="N11" s="1370"/>
      <c r="O11" s="1370"/>
      <c r="P11" s="1370"/>
      <c r="Q11" s="1370"/>
      <c r="R11" s="1370"/>
      <c r="S11" s="1370"/>
      <c r="T11" s="1370"/>
      <c r="U11" s="1370"/>
      <c r="V11" s="1370"/>
      <c r="W11" s="1370"/>
      <c r="X11" s="1370"/>
      <c r="Y11" s="1370"/>
    </row>
    <row r="12" spans="1:25" ht="12.75" hidden="1" customHeight="1">
      <c r="A12" s="1371"/>
      <c r="B12" s="1370"/>
      <c r="C12" s="1372"/>
      <c r="D12" s="1370"/>
      <c r="E12" s="1370"/>
      <c r="F12" s="1370"/>
      <c r="G12" s="1373"/>
      <c r="H12" s="1373"/>
      <c r="I12" s="1373"/>
      <c r="J12" s="1373"/>
      <c r="K12" s="1373"/>
      <c r="L12" s="1370"/>
      <c r="M12" s="1370"/>
      <c r="N12" s="1370"/>
      <c r="O12" s="1370"/>
      <c r="P12" s="1370"/>
      <c r="Q12" s="1370"/>
      <c r="R12" s="1370"/>
      <c r="S12" s="1370"/>
      <c r="T12" s="1370"/>
      <c r="U12" s="1370"/>
      <c r="V12" s="1370"/>
      <c r="W12" s="1370"/>
      <c r="X12" s="1370"/>
      <c r="Y12" s="1370"/>
    </row>
    <row r="13" spans="1:25" ht="12.75" hidden="1" customHeight="1">
      <c r="A13" s="1374"/>
      <c r="B13" s="1374"/>
      <c r="C13" s="1375"/>
      <c r="D13" s="1374"/>
      <c r="E13" s="1374"/>
      <c r="F13" s="1374"/>
      <c r="G13" s="1376"/>
      <c r="H13" s="1376"/>
      <c r="I13" s="1376"/>
      <c r="J13" s="1376"/>
      <c r="K13" s="1376"/>
      <c r="L13" s="1374"/>
      <c r="M13" s="1374"/>
      <c r="N13" s="1374"/>
      <c r="O13" s="1374"/>
      <c r="P13" s="1374"/>
      <c r="Q13" s="1374"/>
      <c r="R13" s="1374"/>
      <c r="S13" s="1374"/>
      <c r="T13" s="1374"/>
      <c r="U13" s="1788"/>
      <c r="V13" s="1788"/>
      <c r="W13" s="1788"/>
      <c r="X13" s="1377"/>
      <c r="Y13" s="1370"/>
    </row>
    <row r="14" spans="1:25" s="1245" customFormat="1" ht="12.9" customHeight="1">
      <c r="A14" s="1378"/>
      <c r="B14" s="1378"/>
      <c r="C14" s="1379"/>
      <c r="D14" s="1378"/>
      <c r="E14" s="1378"/>
      <c r="F14" s="1378"/>
      <c r="G14" s="1380">
        <v>-1</v>
      </c>
      <c r="H14" s="1380"/>
      <c r="I14" s="1380">
        <v>-2</v>
      </c>
      <c r="J14" s="1380"/>
      <c r="K14" s="1380">
        <v>-3</v>
      </c>
      <c r="L14" s="1378"/>
      <c r="M14" s="1380">
        <v>-4</v>
      </c>
      <c r="N14" s="1378"/>
      <c r="O14" s="1380">
        <v>-5</v>
      </c>
      <c r="P14" s="1378"/>
      <c r="Q14" s="1380">
        <v>-6</v>
      </c>
      <c r="R14" s="1378"/>
      <c r="S14" s="1380">
        <v>-7</v>
      </c>
      <c r="T14" s="1378"/>
      <c r="U14" s="1789">
        <v>-8</v>
      </c>
      <c r="V14" s="1789"/>
      <c r="W14" s="1789"/>
      <c r="X14" s="1381"/>
      <c r="Y14" s="1381"/>
    </row>
    <row r="15" spans="1:25" s="1245" customFormat="1">
      <c r="A15" s="1381"/>
      <c r="B15" s="1381"/>
      <c r="C15" s="1382"/>
      <c r="D15" s="1381"/>
      <c r="E15" s="1381"/>
      <c r="F15" s="1381"/>
      <c r="G15" s="1383"/>
      <c r="H15" s="1383"/>
      <c r="I15" s="1383"/>
      <c r="J15" s="1383"/>
      <c r="K15" s="1383"/>
      <c r="L15" s="1381"/>
      <c r="M15" s="1383"/>
      <c r="N15" s="1381"/>
      <c r="O15" s="1790" t="s">
        <v>2416</v>
      </c>
      <c r="P15" s="1790"/>
      <c r="Q15" s="1790"/>
      <c r="R15" s="1790"/>
      <c r="S15" s="1790"/>
      <c r="T15" s="1790"/>
      <c r="U15" s="1790"/>
      <c r="V15" s="1790"/>
      <c r="W15" s="1790"/>
      <c r="X15" s="1381"/>
      <c r="Y15" s="1381"/>
    </row>
    <row r="16" spans="1:25">
      <c r="A16" s="1370"/>
      <c r="B16" s="1370"/>
      <c r="C16" s="1372"/>
      <c r="D16" s="1370"/>
      <c r="E16" s="1370"/>
      <c r="F16" s="1370"/>
      <c r="G16" s="1786" t="s">
        <v>2415</v>
      </c>
      <c r="H16" s="1786"/>
      <c r="I16" s="1786"/>
      <c r="J16" s="1786"/>
      <c r="K16" s="1786"/>
      <c r="L16" s="1384"/>
      <c r="M16" s="1384"/>
      <c r="N16" s="1384"/>
      <c r="O16" s="1384"/>
      <c r="P16" s="1374"/>
      <c r="Q16" s="1376" t="s">
        <v>2414</v>
      </c>
      <c r="R16" s="1374"/>
      <c r="S16" s="1374"/>
      <c r="T16" s="1370"/>
      <c r="U16" s="1384"/>
      <c r="V16" s="1376"/>
      <c r="W16" s="1376"/>
      <c r="X16" s="1385"/>
      <c r="Y16" s="1370"/>
    </row>
    <row r="17" spans="1:25">
      <c r="A17" s="1370"/>
      <c r="B17" s="1370"/>
      <c r="C17" s="1373" t="s">
        <v>2413</v>
      </c>
      <c r="D17" s="1370"/>
      <c r="E17" s="1370"/>
      <c r="F17" s="1370"/>
      <c r="G17" s="1373"/>
      <c r="H17" s="1373"/>
      <c r="I17" s="1373" t="s">
        <v>1132</v>
      </c>
      <c r="J17" s="1373"/>
      <c r="K17" s="1373"/>
      <c r="L17" s="1370"/>
      <c r="M17" s="1373" t="s">
        <v>708</v>
      </c>
      <c r="N17" s="1370"/>
      <c r="O17" s="1373"/>
      <c r="P17" s="1370"/>
      <c r="Q17" s="1373" t="s">
        <v>1132</v>
      </c>
      <c r="R17" s="1370"/>
      <c r="S17" s="1373"/>
      <c r="T17" s="1370"/>
      <c r="U17" s="1373"/>
      <c r="V17" s="1370"/>
      <c r="W17" s="1373"/>
      <c r="X17" s="1385"/>
      <c r="Y17" s="1370"/>
    </row>
    <row r="18" spans="1:25">
      <c r="A18" s="1373" t="s">
        <v>52</v>
      </c>
      <c r="B18" s="1370"/>
      <c r="C18" s="1373" t="s">
        <v>2412</v>
      </c>
      <c r="D18" s="1370"/>
      <c r="E18" s="1370"/>
      <c r="F18" s="1385"/>
      <c r="G18" s="1386"/>
      <c r="H18" s="1386"/>
      <c r="I18" s="1386" t="s">
        <v>2410</v>
      </c>
      <c r="J18" s="1386"/>
      <c r="K18" s="1386"/>
      <c r="L18" s="1385"/>
      <c r="M18" s="1373" t="s">
        <v>2411</v>
      </c>
      <c r="N18" s="1385"/>
      <c r="O18" s="1386"/>
      <c r="P18" s="1385"/>
      <c r="Q18" s="1386" t="s">
        <v>2410</v>
      </c>
      <c r="R18" s="1385"/>
      <c r="S18" s="1377"/>
      <c r="T18" s="1385"/>
      <c r="U18" s="1387">
        <v>0</v>
      </c>
      <c r="V18" s="1385"/>
      <c r="W18" s="1387">
        <v>1</v>
      </c>
      <c r="X18" s="1385"/>
      <c r="Y18" s="1370"/>
    </row>
    <row r="19" spans="1:25">
      <c r="A19" s="1376" t="s">
        <v>707</v>
      </c>
      <c r="B19" s="1384"/>
      <c r="C19" s="1376" t="s">
        <v>707</v>
      </c>
      <c r="D19" s="1384"/>
      <c r="E19" s="1376" t="s">
        <v>708</v>
      </c>
      <c r="F19" s="1384"/>
      <c r="G19" s="1388" t="s">
        <v>2643</v>
      </c>
      <c r="H19" s="1376"/>
      <c r="I19" s="1376" t="s">
        <v>2407</v>
      </c>
      <c r="J19" s="1376"/>
      <c r="K19" s="1376" t="s">
        <v>81</v>
      </c>
      <c r="L19" s="1384"/>
      <c r="M19" s="1376" t="s">
        <v>2409</v>
      </c>
      <c r="N19" s="1384"/>
      <c r="O19" s="1388" t="s">
        <v>2643</v>
      </c>
      <c r="P19" s="1384"/>
      <c r="Q19" s="1376" t="s">
        <v>2407</v>
      </c>
      <c r="R19" s="1384"/>
      <c r="S19" s="1376" t="s">
        <v>81</v>
      </c>
      <c r="T19" s="1384"/>
      <c r="U19" s="1376" t="s">
        <v>481</v>
      </c>
      <c r="V19" s="1384"/>
      <c r="W19" s="1376" t="s">
        <v>648</v>
      </c>
      <c r="X19" s="1385"/>
      <c r="Y19" s="1370"/>
    </row>
    <row r="20" spans="1:25">
      <c r="A20" s="1370"/>
      <c r="B20" s="1370"/>
      <c r="C20" s="1372"/>
      <c r="D20" s="1370"/>
      <c r="E20" s="1370"/>
      <c r="F20" s="1370"/>
      <c r="G20" s="1373"/>
      <c r="H20" s="1373"/>
      <c r="I20" s="1373"/>
      <c r="J20" s="1373"/>
      <c r="K20" s="1373"/>
      <c r="L20" s="1370"/>
      <c r="M20" s="1370"/>
      <c r="N20" s="1370"/>
      <c r="O20" s="1370"/>
      <c r="P20" s="1370"/>
      <c r="Q20" s="1370"/>
      <c r="R20" s="1370"/>
      <c r="S20" s="1370"/>
      <c r="T20" s="1370"/>
      <c r="U20" s="1370"/>
      <c r="V20" s="1370"/>
      <c r="W20" s="1370"/>
      <c r="X20" s="1385"/>
      <c r="Y20" s="1370"/>
    </row>
    <row r="21" spans="1:25">
      <c r="A21" s="1373">
        <v>1</v>
      </c>
      <c r="B21" s="1389" t="s">
        <v>2406</v>
      </c>
      <c r="C21" s="1372"/>
      <c r="D21" s="1370"/>
      <c r="E21" s="1370"/>
      <c r="F21" s="1370"/>
      <c r="G21" s="1373"/>
      <c r="H21" s="1373"/>
      <c r="I21" s="1373"/>
      <c r="J21" s="1373"/>
      <c r="K21" s="1373"/>
      <c r="L21" s="1370"/>
      <c r="M21" s="1370"/>
      <c r="N21" s="1370"/>
      <c r="O21" s="1390"/>
      <c r="P21" s="1390"/>
      <c r="Q21" s="1390"/>
      <c r="R21" s="1390"/>
      <c r="S21" s="1390"/>
      <c r="T21" s="1390"/>
      <c r="U21" s="1390"/>
      <c r="V21" s="1390"/>
      <c r="W21" s="1390"/>
      <c r="X21" s="1370"/>
      <c r="Y21" s="1370"/>
    </row>
    <row r="22" spans="1:25">
      <c r="A22" s="1373">
        <v>2</v>
      </c>
      <c r="B22" s="1370"/>
      <c r="C22" s="1372">
        <v>403</v>
      </c>
      <c r="D22" s="1370"/>
      <c r="E22" s="1370" t="s">
        <v>362</v>
      </c>
      <c r="F22" s="1370"/>
      <c r="G22" s="1391">
        <v>6.0816743108906167E-3</v>
      </c>
      <c r="H22" s="1373"/>
      <c r="I22" s="1391">
        <v>0.99391832568910943</v>
      </c>
      <c r="J22" s="1391"/>
      <c r="K22" s="1391">
        <v>1</v>
      </c>
      <c r="L22" s="1370"/>
      <c r="M22" s="1392" t="s">
        <v>343</v>
      </c>
      <c r="N22" s="1370"/>
      <c r="O22" s="1393">
        <v>23629.71</v>
      </c>
      <c r="P22" s="1393"/>
      <c r="Q22" s="1390">
        <v>3861765.7899999996</v>
      </c>
      <c r="R22" s="1393"/>
      <c r="S22" s="1393">
        <v>3885395.4999999995</v>
      </c>
      <c r="T22" s="1393"/>
      <c r="U22" s="1390">
        <v>0</v>
      </c>
      <c r="V22" s="1390"/>
      <c r="W22" s="1390">
        <v>23629.71</v>
      </c>
      <c r="X22" s="1370"/>
      <c r="Y22" s="1370"/>
    </row>
    <row r="23" spans="1:25">
      <c r="A23" s="1373">
        <v>3</v>
      </c>
      <c r="B23" s="1370"/>
      <c r="C23" s="1372">
        <v>408</v>
      </c>
      <c r="D23" s="1370"/>
      <c r="E23" s="1370" t="s">
        <v>24</v>
      </c>
      <c r="F23" s="1370"/>
      <c r="G23" s="1391">
        <v>6.2774041875230399E-3</v>
      </c>
      <c r="H23" s="1373"/>
      <c r="I23" s="1391">
        <v>0.99372259581247691</v>
      </c>
      <c r="J23" s="1391"/>
      <c r="K23" s="1391">
        <v>1</v>
      </c>
      <c r="L23" s="1370"/>
      <c r="M23" s="1392" t="s">
        <v>343</v>
      </c>
      <c r="N23" s="1370"/>
      <c r="O23" s="1393">
        <v>2504.25</v>
      </c>
      <c r="P23" s="1390"/>
      <c r="Q23" s="1390">
        <v>396426.57</v>
      </c>
      <c r="R23" s="1390"/>
      <c r="S23" s="1393">
        <v>398930.82</v>
      </c>
      <c r="T23" s="1390"/>
      <c r="U23" s="1390">
        <v>0</v>
      </c>
      <c r="V23" s="1390"/>
      <c r="W23" s="1390">
        <v>2504.25</v>
      </c>
      <c r="X23" s="1370"/>
      <c r="Y23" s="1370"/>
    </row>
    <row r="24" spans="1:25">
      <c r="A24" s="1373">
        <v>4</v>
      </c>
      <c r="B24" s="1370"/>
      <c r="C24" s="1372">
        <v>409</v>
      </c>
      <c r="D24" s="1370"/>
      <c r="E24" s="1370" t="s">
        <v>2405</v>
      </c>
      <c r="F24" s="1370"/>
      <c r="G24" s="1391">
        <v>6.0999999999999995E-3</v>
      </c>
      <c r="H24" s="1373"/>
      <c r="I24" s="1391">
        <v>0.99390000000000001</v>
      </c>
      <c r="J24" s="1391"/>
      <c r="K24" s="1391">
        <v>1</v>
      </c>
      <c r="L24" s="1370"/>
      <c r="M24" s="1392" t="s">
        <v>343</v>
      </c>
      <c r="N24" s="1370"/>
      <c r="O24" s="1393">
        <v>0.61</v>
      </c>
      <c r="P24" s="1390"/>
      <c r="Q24" s="1390">
        <v>99.39</v>
      </c>
      <c r="R24" s="1390"/>
      <c r="S24" s="1393">
        <v>100</v>
      </c>
      <c r="T24" s="1390"/>
      <c r="U24" s="1390">
        <v>0</v>
      </c>
      <c r="V24" s="1390"/>
      <c r="W24" s="1390">
        <v>0.61</v>
      </c>
      <c r="X24" s="1370"/>
      <c r="Y24" s="1370"/>
    </row>
    <row r="25" spans="1:25">
      <c r="A25" s="1373">
        <v>5</v>
      </c>
      <c r="B25" s="1370"/>
      <c r="C25" s="1372">
        <v>410</v>
      </c>
      <c r="D25" s="1370"/>
      <c r="E25" s="1370" t="s">
        <v>2396</v>
      </c>
      <c r="F25" s="1370"/>
      <c r="G25" s="1391">
        <v>6.0965347455023315E-3</v>
      </c>
      <c r="H25" s="1373"/>
      <c r="I25" s="1391">
        <v>0.99390346525449769</v>
      </c>
      <c r="J25" s="1391"/>
      <c r="K25" s="1391">
        <v>1</v>
      </c>
      <c r="L25" s="1370"/>
      <c r="M25" s="1392" t="s">
        <v>343</v>
      </c>
      <c r="N25" s="1370"/>
      <c r="O25" s="1393">
        <v>124.61</v>
      </c>
      <c r="P25" s="1390"/>
      <c r="Q25" s="1390">
        <v>20314.87</v>
      </c>
      <c r="R25" s="1390"/>
      <c r="S25" s="1393">
        <v>20439.48</v>
      </c>
      <c r="T25" s="1390"/>
      <c r="U25" s="1390">
        <v>0</v>
      </c>
      <c r="V25" s="1390"/>
      <c r="W25" s="1390">
        <v>124.61</v>
      </c>
      <c r="X25" s="1370"/>
      <c r="Y25" s="1370"/>
    </row>
    <row r="26" spans="1:25">
      <c r="A26" s="1373">
        <v>6</v>
      </c>
      <c r="B26" s="1370"/>
      <c r="C26" s="1372" t="s">
        <v>2404</v>
      </c>
      <c r="D26" s="1370"/>
      <c r="E26" s="1370" t="s">
        <v>513</v>
      </c>
      <c r="F26" s="1370"/>
      <c r="G26" s="1391">
        <v>6.1917748728344598E-3</v>
      </c>
      <c r="H26" s="1373"/>
      <c r="I26" s="1391">
        <v>0.99380822512716549</v>
      </c>
      <c r="J26" s="1391"/>
      <c r="K26" s="1391">
        <v>1</v>
      </c>
      <c r="L26" s="1370"/>
      <c r="M26" s="1392" t="s">
        <v>343</v>
      </c>
      <c r="N26" s="1370"/>
      <c r="O26" s="1393">
        <v>-114.63</v>
      </c>
      <c r="P26" s="1390"/>
      <c r="Q26" s="1390">
        <v>-18398.639999999996</v>
      </c>
      <c r="R26" s="1390"/>
      <c r="S26" s="1393">
        <v>-18513.269999999997</v>
      </c>
      <c r="T26" s="1390"/>
      <c r="U26" s="1390">
        <v>0</v>
      </c>
      <c r="V26" s="1390"/>
      <c r="W26" s="1390">
        <v>-114.63</v>
      </c>
      <c r="X26" s="1370"/>
      <c r="Y26" s="1370"/>
    </row>
    <row r="27" spans="1:25">
      <c r="A27" s="1373">
        <v>7</v>
      </c>
      <c r="B27" s="1370"/>
      <c r="C27" s="1372">
        <v>427</v>
      </c>
      <c r="D27" s="1370"/>
      <c r="E27" s="1370" t="s">
        <v>2311</v>
      </c>
      <c r="F27" s="1370"/>
      <c r="G27" s="1391">
        <v>-1.0140607870122029</v>
      </c>
      <c r="H27" s="1373"/>
      <c r="I27" s="1391">
        <v>2.0140607870122031</v>
      </c>
      <c r="J27" s="1391"/>
      <c r="K27" s="1391">
        <v>1</v>
      </c>
      <c r="L27" s="1370"/>
      <c r="M27" s="1392" t="s">
        <v>343</v>
      </c>
      <c r="N27" s="1370"/>
      <c r="O27" s="1393">
        <v>2173.6899999999996</v>
      </c>
      <c r="P27" s="1390"/>
      <c r="Q27" s="1390">
        <v>-4317.2399999999916</v>
      </c>
      <c r="R27" s="1390"/>
      <c r="S27" s="1393">
        <v>-2143.549999999992</v>
      </c>
      <c r="T27" s="1390"/>
      <c r="U27" s="1390">
        <v>0</v>
      </c>
      <c r="V27" s="1390"/>
      <c r="W27" s="1390">
        <v>2173.6899999999996</v>
      </c>
      <c r="X27" s="1370"/>
      <c r="Y27" s="1370"/>
    </row>
    <row r="28" spans="1:25">
      <c r="A28" s="1373">
        <v>8</v>
      </c>
      <c r="B28" s="1370"/>
      <c r="C28" s="1372" t="s">
        <v>2394</v>
      </c>
      <c r="D28" s="1370"/>
      <c r="E28" s="1370" t="s">
        <v>2393</v>
      </c>
      <c r="F28" s="1370"/>
      <c r="G28" s="1391">
        <v>6.2511084502663485E-3</v>
      </c>
      <c r="H28" s="1373"/>
      <c r="I28" s="1391">
        <v>0.99374889154973367</v>
      </c>
      <c r="J28" s="1391"/>
      <c r="K28" s="1391">
        <v>1</v>
      </c>
      <c r="L28" s="1370"/>
      <c r="M28" s="1392" t="s">
        <v>343</v>
      </c>
      <c r="N28" s="1392"/>
      <c r="O28" s="1393">
        <v>27764.329999999998</v>
      </c>
      <c r="P28" s="1393"/>
      <c r="Q28" s="1390">
        <v>4413740.76</v>
      </c>
      <c r="R28" s="1393"/>
      <c r="S28" s="1393">
        <v>4441505.09</v>
      </c>
      <c r="T28" s="1393"/>
      <c r="U28" s="1390">
        <v>0</v>
      </c>
      <c r="V28" s="1390"/>
      <c r="W28" s="1390">
        <v>27764.329999999998</v>
      </c>
      <c r="X28" s="1392"/>
      <c r="Y28" s="1370"/>
    </row>
    <row r="29" spans="1:25">
      <c r="A29" s="1373">
        <v>9</v>
      </c>
      <c r="B29" s="1370"/>
      <c r="C29" s="1372" t="s">
        <v>1874</v>
      </c>
      <c r="D29" s="1370"/>
      <c r="E29" s="1370" t="s">
        <v>2392</v>
      </c>
      <c r="F29" s="1370"/>
      <c r="G29" s="1391">
        <v>6.2525850477891595E-3</v>
      </c>
      <c r="H29" s="1373"/>
      <c r="I29" s="1391">
        <v>0.99374741495221086</v>
      </c>
      <c r="J29" s="1391"/>
      <c r="K29" s="1391">
        <v>1</v>
      </c>
      <c r="L29" s="1370"/>
      <c r="M29" s="1392" t="s">
        <v>343</v>
      </c>
      <c r="N29" s="1370"/>
      <c r="O29" s="1393">
        <v>38650.42</v>
      </c>
      <c r="P29" s="1390"/>
      <c r="Q29" s="1390">
        <v>6142860.0600000015</v>
      </c>
      <c r="R29" s="1390"/>
      <c r="S29" s="1393">
        <v>6181510.4800000014</v>
      </c>
      <c r="T29" s="1390"/>
      <c r="U29" s="1390">
        <v>0</v>
      </c>
      <c r="V29" s="1390"/>
      <c r="W29" s="1390">
        <v>38650.42</v>
      </c>
      <c r="X29" s="1370"/>
      <c r="Y29" s="1370"/>
    </row>
    <row r="30" spans="1:25">
      <c r="A30" s="1373">
        <v>10</v>
      </c>
      <c r="B30" s="1370"/>
      <c r="C30" s="1372" t="s">
        <v>1863</v>
      </c>
      <c r="D30" s="1370"/>
      <c r="E30" s="1370" t="s">
        <v>2391</v>
      </c>
      <c r="F30" s="1370"/>
      <c r="G30" s="1391">
        <v>6.2550785072446567E-3</v>
      </c>
      <c r="H30" s="1373"/>
      <c r="I30" s="1391">
        <v>0.9937449214927554</v>
      </c>
      <c r="J30" s="1391"/>
      <c r="K30" s="1391">
        <v>1</v>
      </c>
      <c r="L30" s="1370"/>
      <c r="M30" s="1392" t="s">
        <v>343</v>
      </c>
      <c r="N30" s="1370"/>
      <c r="O30" s="1393">
        <v>5453.7099999999991</v>
      </c>
      <c r="P30" s="1390"/>
      <c r="Q30" s="1390">
        <v>866431.43000000017</v>
      </c>
      <c r="R30" s="1390"/>
      <c r="S30" s="1393">
        <v>871885.14000000013</v>
      </c>
      <c r="T30" s="1390"/>
      <c r="U30" s="1390">
        <v>0</v>
      </c>
      <c r="V30" s="1390"/>
      <c r="W30" s="1390">
        <v>5453.7099999999991</v>
      </c>
      <c r="X30" s="1370"/>
      <c r="Y30" s="1370"/>
    </row>
    <row r="31" spans="1:25">
      <c r="A31" s="1373">
        <v>11</v>
      </c>
      <c r="B31" s="1370"/>
      <c r="C31" s="1372" t="s">
        <v>1928</v>
      </c>
      <c r="D31" s="1370"/>
      <c r="E31" s="1370" t="s">
        <v>2403</v>
      </c>
      <c r="F31" s="1370"/>
      <c r="G31" s="1391">
        <v>6.2425072351453533E-3</v>
      </c>
      <c r="H31" s="1373"/>
      <c r="I31" s="1391">
        <v>0.9937574927648547</v>
      </c>
      <c r="J31" s="1391"/>
      <c r="K31" s="1391">
        <v>1</v>
      </c>
      <c r="L31" s="1370"/>
      <c r="M31" s="1392" t="s">
        <v>343</v>
      </c>
      <c r="N31" s="1370"/>
      <c r="O31" s="1393">
        <v>4596.1099999999997</v>
      </c>
      <c r="P31" s="1390"/>
      <c r="Q31" s="1390">
        <v>731664.15000000014</v>
      </c>
      <c r="R31" s="1390"/>
      <c r="S31" s="1393">
        <v>736260.26000000013</v>
      </c>
      <c r="T31" s="1390"/>
      <c r="U31" s="1390">
        <v>0</v>
      </c>
      <c r="V31" s="1390"/>
      <c r="W31" s="1390">
        <v>4596.1099999999997</v>
      </c>
      <c r="X31" s="1370"/>
      <c r="Y31" s="1370"/>
    </row>
    <row r="32" spans="1:25">
      <c r="A32" s="1373">
        <v>12</v>
      </c>
      <c r="B32" s="1370"/>
      <c r="C32" s="1372" t="s">
        <v>1935</v>
      </c>
      <c r="D32" s="1370"/>
      <c r="E32" s="1370" t="s">
        <v>1199</v>
      </c>
      <c r="F32" s="1370"/>
      <c r="G32" s="1391">
        <v>6.2576083296640665E-3</v>
      </c>
      <c r="H32" s="1373"/>
      <c r="I32" s="1391">
        <v>0.99374239167033596</v>
      </c>
      <c r="J32" s="1391"/>
      <c r="K32" s="1391">
        <v>1</v>
      </c>
      <c r="L32" s="1370"/>
      <c r="M32" s="1392" t="s">
        <v>343</v>
      </c>
      <c r="N32" s="1370"/>
      <c r="O32" s="1393">
        <v>-144.95999999999998</v>
      </c>
      <c r="P32" s="1390"/>
      <c r="Q32" s="1390">
        <v>-23020.440000000002</v>
      </c>
      <c r="R32" s="1390"/>
      <c r="S32" s="1393">
        <v>-23165.4</v>
      </c>
      <c r="T32" s="1390"/>
      <c r="U32" s="1390">
        <v>0</v>
      </c>
      <c r="V32" s="1390"/>
      <c r="W32" s="1390">
        <v>-144.95999999999998</v>
      </c>
      <c r="X32" s="1370"/>
      <c r="Y32" s="1370"/>
    </row>
    <row r="33" spans="1:25">
      <c r="A33" s="1373">
        <v>13</v>
      </c>
      <c r="B33" s="1370"/>
      <c r="C33" s="1372" t="s">
        <v>1853</v>
      </c>
      <c r="D33" s="1370"/>
      <c r="E33" s="1370" t="s">
        <v>1201</v>
      </c>
      <c r="F33" s="1370"/>
      <c r="G33" s="1391">
        <v>6.243744265744945E-3</v>
      </c>
      <c r="H33" s="1373"/>
      <c r="I33" s="1391">
        <v>0.99375625573425497</v>
      </c>
      <c r="J33" s="1391"/>
      <c r="K33" s="1391">
        <v>1</v>
      </c>
      <c r="L33" s="1370"/>
      <c r="M33" s="1392" t="s">
        <v>343</v>
      </c>
      <c r="N33" s="1370"/>
      <c r="O33" s="1393">
        <v>8322.83</v>
      </c>
      <c r="P33" s="1390"/>
      <c r="Q33" s="1390">
        <v>1324664.18</v>
      </c>
      <c r="R33" s="1390"/>
      <c r="S33" s="1393">
        <v>1332987.01</v>
      </c>
      <c r="T33" s="1390"/>
      <c r="U33" s="1390">
        <v>0</v>
      </c>
      <c r="V33" s="1390"/>
      <c r="W33" s="1390">
        <v>8322.83</v>
      </c>
      <c r="X33" s="1370"/>
      <c r="Y33" s="1370"/>
    </row>
    <row r="34" spans="1:25">
      <c r="A34" s="1373">
        <v>14</v>
      </c>
      <c r="B34" s="1370"/>
      <c r="C34" s="1372" t="s">
        <v>2402</v>
      </c>
      <c r="D34" s="1370"/>
      <c r="E34" s="1370" t="s">
        <v>2401</v>
      </c>
      <c r="F34" s="1370"/>
      <c r="G34" s="1391">
        <v>6.2382762991128006E-3</v>
      </c>
      <c r="H34" s="1373"/>
      <c r="I34" s="1391">
        <v>0.99376172370088722</v>
      </c>
      <c r="J34" s="1391"/>
      <c r="K34" s="1391">
        <v>1</v>
      </c>
      <c r="L34" s="1370"/>
      <c r="M34" s="1392" t="s">
        <v>343</v>
      </c>
      <c r="N34" s="1370"/>
      <c r="O34" s="1393">
        <v>147.66</v>
      </c>
      <c r="P34" s="1390"/>
      <c r="Q34" s="1390">
        <v>23522.34</v>
      </c>
      <c r="R34" s="1390"/>
      <c r="S34" s="1393">
        <v>23670</v>
      </c>
      <c r="T34" s="1390"/>
      <c r="U34" s="1390">
        <v>0</v>
      </c>
      <c r="V34" s="1390"/>
      <c r="W34" s="1390">
        <v>147.66</v>
      </c>
      <c r="X34" s="1370"/>
      <c r="Y34" s="1370"/>
    </row>
    <row r="35" spans="1:25">
      <c r="A35" s="1373">
        <v>15</v>
      </c>
      <c r="B35" s="1370"/>
      <c r="C35" s="1372" t="s">
        <v>1948</v>
      </c>
      <c r="D35" s="1370"/>
      <c r="E35" s="1370" t="s">
        <v>2089</v>
      </c>
      <c r="F35" s="1370"/>
      <c r="G35" s="1391">
        <v>6.2722582615210359E-3</v>
      </c>
      <c r="H35" s="1373"/>
      <c r="I35" s="1391">
        <v>0.993727741738479</v>
      </c>
      <c r="J35" s="1391"/>
      <c r="K35" s="1391">
        <v>1</v>
      </c>
      <c r="L35" s="1370"/>
      <c r="M35" s="1392" t="s">
        <v>343</v>
      </c>
      <c r="N35" s="1370"/>
      <c r="O35" s="1393">
        <v>35.33</v>
      </c>
      <c r="P35" s="1390"/>
      <c r="Q35" s="1390">
        <v>5597.41</v>
      </c>
      <c r="R35" s="1390"/>
      <c r="S35" s="1393">
        <v>5632.74</v>
      </c>
      <c r="T35" s="1390"/>
      <c r="U35" s="1390">
        <v>0</v>
      </c>
      <c r="V35" s="1390"/>
      <c r="W35" s="1390">
        <v>35.33</v>
      </c>
      <c r="X35" s="1370"/>
      <c r="Y35" s="1370"/>
    </row>
    <row r="36" spans="1:25">
      <c r="A36" s="1373">
        <v>16</v>
      </c>
      <c r="B36" s="1370"/>
      <c r="C36" s="1372" t="s">
        <v>2400</v>
      </c>
      <c r="D36" s="1370"/>
      <c r="E36" s="1370" t="s">
        <v>2085</v>
      </c>
      <c r="F36" s="1370"/>
      <c r="G36" s="1391">
        <v>6.2505491135662486E-3</v>
      </c>
      <c r="H36" s="1373"/>
      <c r="I36" s="1391">
        <v>0.99374945088643374</v>
      </c>
      <c r="J36" s="1391"/>
      <c r="K36" s="1391">
        <v>1</v>
      </c>
      <c r="L36" s="1370"/>
      <c r="M36" s="1392" t="s">
        <v>343</v>
      </c>
      <c r="N36" s="1370"/>
      <c r="O36" s="1393">
        <v>13953.400000000001</v>
      </c>
      <c r="P36" s="1390"/>
      <c r="Q36" s="1390">
        <v>2218394.4699999997</v>
      </c>
      <c r="R36" s="1390"/>
      <c r="S36" s="1393">
        <v>2232347.8699999996</v>
      </c>
      <c r="T36" s="1390"/>
      <c r="U36" s="1390">
        <v>0</v>
      </c>
      <c r="V36" s="1390"/>
      <c r="W36" s="1390">
        <v>13953.400000000001</v>
      </c>
      <c r="X36" s="1370"/>
      <c r="Y36" s="1370"/>
    </row>
    <row r="37" spans="1:25">
      <c r="A37" s="1373">
        <v>17</v>
      </c>
      <c r="B37" s="1370"/>
      <c r="C37" s="1372" t="s">
        <v>1887</v>
      </c>
      <c r="D37" s="1370"/>
      <c r="E37" s="1370" t="s">
        <v>2399</v>
      </c>
      <c r="F37" s="1370"/>
      <c r="G37" s="1391">
        <v>6.2150114780273264E-3</v>
      </c>
      <c r="H37" s="1373"/>
      <c r="I37" s="1391">
        <v>0.99378498852197272</v>
      </c>
      <c r="J37" s="1391"/>
      <c r="K37" s="1391">
        <v>1</v>
      </c>
      <c r="L37" s="1370"/>
      <c r="M37" s="1392" t="s">
        <v>343</v>
      </c>
      <c r="N37" s="1370"/>
      <c r="O37" s="1393">
        <v>3046.61</v>
      </c>
      <c r="P37" s="1390"/>
      <c r="Q37" s="1390">
        <v>487155.22</v>
      </c>
      <c r="R37" s="1390"/>
      <c r="S37" s="1393">
        <v>490201.82999999996</v>
      </c>
      <c r="T37" s="1390"/>
      <c r="U37" s="1390">
        <v>0</v>
      </c>
      <c r="V37" s="1390"/>
      <c r="W37" s="1390">
        <v>3046.61</v>
      </c>
      <c r="X37" s="1370"/>
      <c r="Y37" s="1370"/>
    </row>
    <row r="38" spans="1:25">
      <c r="A38" s="1373">
        <v>18</v>
      </c>
      <c r="B38" s="1370"/>
      <c r="C38" s="1372" t="s">
        <v>1856</v>
      </c>
      <c r="D38" s="1370"/>
      <c r="E38" s="1370" t="s">
        <v>1204</v>
      </c>
      <c r="F38" s="1370"/>
      <c r="G38" s="1391">
        <v>6.2476568639148926E-3</v>
      </c>
      <c r="H38" s="1373"/>
      <c r="I38" s="1391">
        <v>0.99375234313608507</v>
      </c>
      <c r="J38" s="1391"/>
      <c r="K38" s="1391">
        <v>1</v>
      </c>
      <c r="L38" s="1370"/>
      <c r="M38" s="1392" t="s">
        <v>343</v>
      </c>
      <c r="N38" s="1370"/>
      <c r="O38" s="1393">
        <v>88.49</v>
      </c>
      <c r="P38" s="1390"/>
      <c r="Q38" s="1390">
        <v>14075.22</v>
      </c>
      <c r="R38" s="1390"/>
      <c r="S38" s="1393">
        <v>14163.71</v>
      </c>
      <c r="T38" s="1390"/>
      <c r="U38" s="1390">
        <v>0</v>
      </c>
      <c r="V38" s="1390"/>
      <c r="W38" s="1390">
        <v>88.49</v>
      </c>
      <c r="X38" s="1370"/>
      <c r="Y38" s="1370"/>
    </row>
    <row r="39" spans="1:25">
      <c r="A39" s="1373">
        <v>19</v>
      </c>
      <c r="B39" s="1370"/>
      <c r="C39" s="1372" t="s">
        <v>1870</v>
      </c>
      <c r="D39" s="1370"/>
      <c r="E39" s="1370" t="s">
        <v>2073</v>
      </c>
      <c r="F39" s="1370"/>
      <c r="G39" s="1391">
        <v>6.2519194936978932E-3</v>
      </c>
      <c r="H39" s="1373"/>
      <c r="I39" s="1391">
        <v>0.99374808050630214</v>
      </c>
      <c r="J39" s="1391"/>
      <c r="K39" s="1391">
        <v>1</v>
      </c>
      <c r="L39" s="1370"/>
      <c r="M39" s="1392" t="s">
        <v>343</v>
      </c>
      <c r="N39" s="1370"/>
      <c r="O39" s="1393">
        <v>10543.939999999999</v>
      </c>
      <c r="P39" s="1390"/>
      <c r="Q39" s="1390">
        <v>1675968.5</v>
      </c>
      <c r="R39" s="1390"/>
      <c r="S39" s="1393">
        <v>1686512.44</v>
      </c>
      <c r="T39" s="1390"/>
      <c r="U39" s="1390">
        <v>0</v>
      </c>
      <c r="V39" s="1390"/>
      <c r="W39" s="1390">
        <v>10543.939999999999</v>
      </c>
      <c r="X39" s="1370"/>
      <c r="Y39" s="1370"/>
    </row>
    <row r="40" spans="1:25" ht="13.8" thickBot="1">
      <c r="A40" s="1373">
        <v>20</v>
      </c>
      <c r="B40" s="1370"/>
      <c r="C40" s="1372"/>
      <c r="D40" s="1370"/>
      <c r="E40" s="1370"/>
      <c r="F40" s="1370"/>
      <c r="G40" s="1391"/>
      <c r="H40" s="1373"/>
      <c r="I40" s="1373"/>
      <c r="J40" s="1373"/>
      <c r="K40" s="1373"/>
      <c r="L40" s="1370"/>
      <c r="M40" s="1370"/>
      <c r="N40" s="1370"/>
      <c r="O40" s="1394">
        <v>140776.10999999999</v>
      </c>
      <c r="P40" s="1390"/>
      <c r="Q40" s="1394">
        <v>22136944.039999999</v>
      </c>
      <c r="R40" s="1390"/>
      <c r="S40" s="1394">
        <v>22277720.150000002</v>
      </c>
      <c r="T40" s="1390"/>
      <c r="U40" s="1395">
        <v>0</v>
      </c>
      <c r="V40" s="1390"/>
      <c r="W40" s="1395">
        <v>140776.10999999999</v>
      </c>
      <c r="X40" s="1370"/>
      <c r="Y40" s="1370"/>
    </row>
    <row r="41" spans="1:25" ht="13.8" thickTop="1">
      <c r="A41" s="1373">
        <v>21</v>
      </c>
      <c r="B41" s="1370"/>
      <c r="C41" s="1372"/>
      <c r="D41" s="1370"/>
      <c r="E41" s="1370"/>
      <c r="F41" s="1370"/>
      <c r="G41" s="1391"/>
      <c r="H41" s="1373"/>
      <c r="I41" s="1373"/>
      <c r="J41" s="1373"/>
      <c r="K41" s="1373"/>
      <c r="L41" s="1370"/>
      <c r="M41" s="1370"/>
      <c r="N41" s="1370"/>
      <c r="O41" s="1390">
        <v>0</v>
      </c>
      <c r="P41" s="1390"/>
      <c r="Q41" s="1390"/>
      <c r="R41" s="1390"/>
      <c r="S41" s="1390">
        <v>0</v>
      </c>
      <c r="T41" s="1390"/>
      <c r="U41" s="1390"/>
      <c r="V41" s="1390"/>
      <c r="W41" s="1390"/>
      <c r="X41" s="1370"/>
      <c r="Y41" s="1370"/>
    </row>
    <row r="42" spans="1:25">
      <c r="A42" s="1373">
        <v>22</v>
      </c>
      <c r="B42" s="1389" t="s">
        <v>2398</v>
      </c>
      <c r="C42" s="1372"/>
      <c r="D42" s="1370"/>
      <c r="E42" s="1370"/>
      <c r="F42" s="1370"/>
      <c r="G42" s="1391"/>
      <c r="H42" s="1373"/>
      <c r="I42" s="1391"/>
      <c r="J42" s="1391"/>
      <c r="K42" s="1391"/>
      <c r="L42" s="1370"/>
      <c r="M42" s="1370"/>
      <c r="N42" s="1370"/>
      <c r="O42" s="1390"/>
      <c r="P42" s="1390"/>
      <c r="Q42" s="1390"/>
      <c r="R42" s="1390"/>
      <c r="S42" s="1390"/>
      <c r="T42" s="1390"/>
      <c r="U42" s="1390"/>
      <c r="V42" s="1390"/>
      <c r="W42" s="1390"/>
      <c r="X42" s="1370"/>
      <c r="Y42" s="1370"/>
    </row>
    <row r="43" spans="1:25">
      <c r="A43" s="1373">
        <v>23</v>
      </c>
      <c r="B43" s="1370"/>
      <c r="C43" s="1372"/>
      <c r="D43" s="1370"/>
      <c r="E43" s="1370"/>
      <c r="F43" s="1370"/>
      <c r="G43" s="1391"/>
      <c r="H43" s="1373"/>
      <c r="I43" s="1391"/>
      <c r="J43" s="1391"/>
      <c r="K43" s="1391"/>
      <c r="L43" s="1370"/>
      <c r="M43" s="1370"/>
      <c r="N43" s="1370"/>
      <c r="O43" s="1390"/>
      <c r="P43" s="1390"/>
      <c r="Q43" s="1390"/>
      <c r="R43" s="1390"/>
      <c r="S43" s="1390"/>
      <c r="T43" s="1390"/>
      <c r="U43" s="1390"/>
      <c r="V43" s="1390"/>
      <c r="W43" s="1390"/>
      <c r="X43" s="1370"/>
      <c r="Y43" s="1370"/>
    </row>
    <row r="44" spans="1:25">
      <c r="A44" s="1373">
        <v>24</v>
      </c>
      <c r="B44" s="1370"/>
      <c r="C44" s="1372">
        <v>403</v>
      </c>
      <c r="D44" s="1370"/>
      <c r="E44" s="1370" t="s">
        <v>2397</v>
      </c>
      <c r="F44" s="1370"/>
      <c r="G44" s="1391">
        <v>2.3200011489573534E-2</v>
      </c>
      <c r="H44" s="1373"/>
      <c r="I44" s="1391">
        <v>0.97679998851042649</v>
      </c>
      <c r="J44" s="1391"/>
      <c r="K44" s="1391">
        <v>1</v>
      </c>
      <c r="L44" s="1370"/>
      <c r="M44" s="1392" t="s">
        <v>343</v>
      </c>
      <c r="N44" s="1370"/>
      <c r="O44" s="1393">
        <v>9433.81</v>
      </c>
      <c r="P44" s="1393"/>
      <c r="Q44" s="1393">
        <v>397195.72999999992</v>
      </c>
      <c r="R44" s="1393"/>
      <c r="S44" s="1393">
        <v>406629.53999999992</v>
      </c>
      <c r="T44" s="1393"/>
      <c r="U44" s="692">
        <v>0</v>
      </c>
      <c r="V44" s="692"/>
      <c r="W44" s="692">
        <v>9433.81</v>
      </c>
      <c r="X44" s="1370"/>
      <c r="Y44" s="1370"/>
    </row>
    <row r="45" spans="1:25">
      <c r="A45" s="1373">
        <v>25</v>
      </c>
      <c r="B45" s="1370"/>
      <c r="C45" s="1372">
        <v>408</v>
      </c>
      <c r="D45" s="1370"/>
      <c r="E45" s="1370" t="s">
        <v>24</v>
      </c>
      <c r="F45" s="1370"/>
      <c r="G45" s="1391">
        <v>2.6685383766662109E-2</v>
      </c>
      <c r="H45" s="1373"/>
      <c r="I45" s="1391">
        <v>0.97331461623333793</v>
      </c>
      <c r="J45" s="1391"/>
      <c r="K45" s="1391">
        <v>1</v>
      </c>
      <c r="L45" s="1370"/>
      <c r="M45" s="1392" t="s">
        <v>343</v>
      </c>
      <c r="N45" s="1370"/>
      <c r="O45" s="1393">
        <v>7265.48</v>
      </c>
      <c r="P45" s="1390"/>
      <c r="Q45" s="1393">
        <v>264998.92000000004</v>
      </c>
      <c r="R45" s="1390"/>
      <c r="S45" s="1393">
        <v>272264.40000000002</v>
      </c>
      <c r="T45" s="1390"/>
      <c r="U45" s="692">
        <v>0</v>
      </c>
      <c r="V45" s="692"/>
      <c r="W45" s="692">
        <v>7265.48</v>
      </c>
      <c r="X45" s="1370"/>
      <c r="Y45" s="1370"/>
    </row>
    <row r="46" spans="1:25">
      <c r="A46" s="1373">
        <v>26</v>
      </c>
      <c r="B46" s="1370"/>
      <c r="C46" s="1372">
        <v>410</v>
      </c>
      <c r="D46" s="1370"/>
      <c r="E46" s="1370" t="s">
        <v>2396</v>
      </c>
      <c r="F46" s="1370"/>
      <c r="G46" s="1391">
        <v>2.6411574546691942E-2</v>
      </c>
      <c r="H46" s="1373"/>
      <c r="I46" s="1391">
        <v>0.97358842545330815</v>
      </c>
      <c r="J46" s="1391"/>
      <c r="K46" s="1391">
        <v>1</v>
      </c>
      <c r="L46" s="1370"/>
      <c r="M46" s="1392" t="s">
        <v>343</v>
      </c>
      <c r="N46" s="1370"/>
      <c r="O46" s="1393">
        <v>86.929999999999993</v>
      </c>
      <c r="P46" s="1390"/>
      <c r="Q46" s="1393">
        <v>3204.4300000000003</v>
      </c>
      <c r="R46" s="1390"/>
      <c r="S46" s="1393">
        <v>3291.36</v>
      </c>
      <c r="T46" s="1390"/>
      <c r="U46" s="692">
        <v>0</v>
      </c>
      <c r="V46" s="692"/>
      <c r="W46" s="692">
        <v>86.929999999999993</v>
      </c>
      <c r="X46" s="1370"/>
      <c r="Y46" s="1370"/>
    </row>
    <row r="47" spans="1:25">
      <c r="A47" s="1373">
        <v>27</v>
      </c>
      <c r="B47" s="1370"/>
      <c r="C47" s="1372" t="s">
        <v>2395</v>
      </c>
      <c r="D47" s="1370"/>
      <c r="E47" s="1370" t="s">
        <v>24</v>
      </c>
      <c r="F47" s="1370"/>
      <c r="G47" s="1391">
        <v>2.6813333333333331E-2</v>
      </c>
      <c r="H47" s="1373"/>
      <c r="I47" s="1391">
        <v>0.97318666666666664</v>
      </c>
      <c r="J47" s="1391"/>
      <c r="K47" s="1391">
        <v>1</v>
      </c>
      <c r="L47" s="1370"/>
      <c r="M47" s="1392" t="s">
        <v>343</v>
      </c>
      <c r="N47" s="1370"/>
      <c r="O47" s="1393">
        <v>-120.66</v>
      </c>
      <c r="P47" s="1390"/>
      <c r="Q47" s="1393">
        <v>-4379.34</v>
      </c>
      <c r="R47" s="1390"/>
      <c r="S47" s="1393">
        <v>-4500</v>
      </c>
      <c r="T47" s="1390"/>
      <c r="U47" s="692">
        <v>0</v>
      </c>
      <c r="V47" s="692"/>
      <c r="W47" s="692">
        <v>-120.66</v>
      </c>
      <c r="X47" s="1370"/>
      <c r="Y47" s="1370"/>
    </row>
    <row r="48" spans="1:25">
      <c r="A48" s="1373">
        <v>28</v>
      </c>
      <c r="B48" s="1370"/>
      <c r="C48" s="1372">
        <v>427</v>
      </c>
      <c r="D48" s="1370"/>
      <c r="E48" s="1370" t="s">
        <v>2311</v>
      </c>
      <c r="F48" s="1370"/>
      <c r="G48" s="1391">
        <v>2.6388759074056769E-2</v>
      </c>
      <c r="H48" s="1373"/>
      <c r="I48" s="1391">
        <v>0.9736112409259432</v>
      </c>
      <c r="J48" s="1391"/>
      <c r="K48" s="1391">
        <v>1</v>
      </c>
      <c r="L48" s="1370"/>
      <c r="M48" s="1392" t="s">
        <v>343</v>
      </c>
      <c r="N48" s="1370"/>
      <c r="O48" s="1393">
        <v>8.4700000000000006</v>
      </c>
      <c r="P48" s="1390"/>
      <c r="Q48" s="1393">
        <v>312.49999999999994</v>
      </c>
      <c r="R48" s="1390"/>
      <c r="S48" s="1393">
        <v>320.96999999999997</v>
      </c>
      <c r="T48" s="1390"/>
      <c r="U48" s="692">
        <v>0</v>
      </c>
      <c r="V48" s="692"/>
      <c r="W48" s="692">
        <v>8.4700000000000006</v>
      </c>
      <c r="X48" s="1370"/>
      <c r="Y48" s="1370"/>
    </row>
    <row r="49" spans="1:25">
      <c r="A49" s="1373">
        <v>29</v>
      </c>
      <c r="B49" s="1370"/>
      <c r="C49" s="1372" t="s">
        <v>2394</v>
      </c>
      <c r="D49" s="1370"/>
      <c r="E49" s="1370" t="s">
        <v>2393</v>
      </c>
      <c r="F49" s="1370"/>
      <c r="G49" s="1391">
        <v>2.6904584469698276E-2</v>
      </c>
      <c r="H49" s="1373"/>
      <c r="I49" s="1391">
        <v>0.97309541553030177</v>
      </c>
      <c r="J49" s="1391"/>
      <c r="K49" s="1391">
        <v>1</v>
      </c>
      <c r="L49" s="1370"/>
      <c r="M49" s="1392" t="s">
        <v>343</v>
      </c>
      <c r="N49" s="1392"/>
      <c r="O49" s="1393">
        <v>19089.57</v>
      </c>
      <c r="P49" s="1390"/>
      <c r="Q49" s="1393">
        <v>690438.95</v>
      </c>
      <c r="R49" s="1390"/>
      <c r="S49" s="1393">
        <v>709528.5199999999</v>
      </c>
      <c r="T49" s="1390"/>
      <c r="U49" s="692">
        <v>0</v>
      </c>
      <c r="V49" s="692"/>
      <c r="W49" s="692">
        <v>19089.57</v>
      </c>
      <c r="X49" s="1392"/>
      <c r="Y49" s="1370"/>
    </row>
    <row r="50" spans="1:25">
      <c r="A50" s="1373">
        <v>30</v>
      </c>
      <c r="B50" s="1370"/>
      <c r="C50" s="1372" t="s">
        <v>1874</v>
      </c>
      <c r="D50" s="1370"/>
      <c r="E50" s="1370" t="s">
        <v>2392</v>
      </c>
      <c r="F50" s="1370"/>
      <c r="G50" s="1391">
        <v>2.6654738725464405E-2</v>
      </c>
      <c r="H50" s="1373"/>
      <c r="I50" s="1391">
        <v>0.97334526127453558</v>
      </c>
      <c r="J50" s="1391"/>
      <c r="K50" s="1391">
        <v>1</v>
      </c>
      <c r="L50" s="1370"/>
      <c r="M50" s="1392" t="s">
        <v>343</v>
      </c>
      <c r="N50" s="1370"/>
      <c r="O50" s="1393">
        <v>126.63000000000002</v>
      </c>
      <c r="P50" s="1390"/>
      <c r="Q50" s="1393">
        <v>4624.12</v>
      </c>
      <c r="R50" s="1390"/>
      <c r="S50" s="1393">
        <v>4750.75</v>
      </c>
      <c r="T50" s="1390"/>
      <c r="U50" s="692">
        <v>0</v>
      </c>
      <c r="V50" s="692"/>
      <c r="W50" s="692">
        <v>126.63000000000002</v>
      </c>
      <c r="X50" s="1370"/>
      <c r="Y50" s="1370"/>
    </row>
    <row r="51" spans="1:25">
      <c r="A51" s="1373">
        <v>31</v>
      </c>
      <c r="B51" s="1370"/>
      <c r="C51" s="1372" t="s">
        <v>1863</v>
      </c>
      <c r="D51" s="1370"/>
      <c r="E51" s="1370" t="s">
        <v>2391</v>
      </c>
      <c r="F51" s="1370"/>
      <c r="G51" s="1391">
        <v>2.5295881840755912E-2</v>
      </c>
      <c r="H51" s="1373"/>
      <c r="I51" s="1391">
        <v>0.97470411815924407</v>
      </c>
      <c r="J51" s="1391"/>
      <c r="K51" s="1391">
        <v>1</v>
      </c>
      <c r="L51" s="1370"/>
      <c r="M51" s="1392" t="s">
        <v>343</v>
      </c>
      <c r="N51" s="1370"/>
      <c r="O51" s="1393">
        <v>196.10000000000002</v>
      </c>
      <c r="P51" s="1390"/>
      <c r="Q51" s="1393">
        <v>7556.15</v>
      </c>
      <c r="R51" s="1390"/>
      <c r="S51" s="1393">
        <v>7752.25</v>
      </c>
      <c r="T51" s="1390"/>
      <c r="U51" s="692">
        <v>0</v>
      </c>
      <c r="V51" s="692"/>
      <c r="W51" s="692">
        <v>196.10000000000002</v>
      </c>
      <c r="X51" s="1370"/>
      <c r="Y51" s="1370"/>
    </row>
    <row r="52" spans="1:25">
      <c r="A52" s="1373">
        <v>32</v>
      </c>
      <c r="B52" s="1370"/>
      <c r="C52" s="1372" t="s">
        <v>1924</v>
      </c>
      <c r="D52" s="1370"/>
      <c r="E52" s="1370" t="s">
        <v>2390</v>
      </c>
      <c r="F52" s="1370"/>
      <c r="G52" s="1391">
        <v>0</v>
      </c>
      <c r="H52" s="1373"/>
      <c r="I52" s="1391">
        <v>0</v>
      </c>
      <c r="J52" s="1391"/>
      <c r="K52" s="1391">
        <v>0</v>
      </c>
      <c r="L52" s="1370"/>
      <c r="M52" s="1392" t="s">
        <v>343</v>
      </c>
      <c r="N52" s="1370"/>
      <c r="O52" s="1393">
        <v>0.28999999999999204</v>
      </c>
      <c r="P52" s="1390"/>
      <c r="Q52" s="1393">
        <v>-0.28999999999999204</v>
      </c>
      <c r="R52" s="1390"/>
      <c r="S52" s="1393">
        <v>0</v>
      </c>
      <c r="T52" s="1390"/>
      <c r="U52" s="692">
        <v>0</v>
      </c>
      <c r="V52" s="692"/>
      <c r="W52" s="692">
        <v>0.28999999999999204</v>
      </c>
      <c r="X52" s="1370"/>
      <c r="Y52" s="1370"/>
    </row>
    <row r="53" spans="1:25">
      <c r="A53" s="1373">
        <v>33</v>
      </c>
      <c r="B53" s="1370"/>
      <c r="C53" s="1372" t="s">
        <v>1935</v>
      </c>
      <c r="D53" s="1370"/>
      <c r="E53" s="1370" t="s">
        <v>1199</v>
      </c>
      <c r="F53" s="1370"/>
      <c r="G53" s="1391">
        <v>2.6151818792113181E-2</v>
      </c>
      <c r="H53" s="1373"/>
      <c r="I53" s="1391">
        <v>0.97384818120788685</v>
      </c>
      <c r="J53" s="1391"/>
      <c r="K53" s="1391">
        <v>1</v>
      </c>
      <c r="L53" s="1370"/>
      <c r="M53" s="1392" t="s">
        <v>343</v>
      </c>
      <c r="N53" s="1370"/>
      <c r="O53" s="1393">
        <v>52.59</v>
      </c>
      <c r="P53" s="1390"/>
      <c r="Q53" s="1393">
        <v>1958.3600000000001</v>
      </c>
      <c r="R53" s="1390"/>
      <c r="S53" s="1393">
        <v>2010.95</v>
      </c>
      <c r="T53" s="1390"/>
      <c r="U53" s="692">
        <v>0</v>
      </c>
      <c r="V53" s="692"/>
      <c r="W53" s="692">
        <v>52.59</v>
      </c>
      <c r="X53" s="1370"/>
      <c r="Y53" s="1370"/>
    </row>
    <row r="54" spans="1:25">
      <c r="A54" s="1373">
        <v>34</v>
      </c>
      <c r="B54" s="1370"/>
      <c r="C54" s="1372">
        <v>635</v>
      </c>
      <c r="D54" s="1370"/>
      <c r="E54" s="1370" t="s">
        <v>2389</v>
      </c>
      <c r="F54" s="1370"/>
      <c r="G54" s="1391">
        <v>0</v>
      </c>
      <c r="H54" s="1373"/>
      <c r="I54" s="1391">
        <v>0</v>
      </c>
      <c r="J54" s="1391"/>
      <c r="K54" s="1391">
        <v>0</v>
      </c>
      <c r="L54" s="1370"/>
      <c r="M54" s="1392" t="s">
        <v>343</v>
      </c>
      <c r="N54" s="1370"/>
      <c r="O54" s="1393">
        <v>1.0099999999999909</v>
      </c>
      <c r="P54" s="1390"/>
      <c r="Q54" s="1393">
        <v>-1.0099999999999909</v>
      </c>
      <c r="R54" s="1390"/>
      <c r="S54" s="1393">
        <v>0</v>
      </c>
      <c r="T54" s="1390"/>
      <c r="U54" s="692">
        <v>0</v>
      </c>
      <c r="V54" s="692"/>
      <c r="W54" s="692">
        <v>1.0099999999999909</v>
      </c>
      <c r="X54" s="1370"/>
      <c r="Y54" s="1370"/>
    </row>
    <row r="55" spans="1:25">
      <c r="A55" s="1373">
        <v>35</v>
      </c>
      <c r="B55" s="1370"/>
      <c r="C55" s="1372" t="s">
        <v>1853</v>
      </c>
      <c r="D55" s="1370"/>
      <c r="E55" s="1370" t="s">
        <v>1201</v>
      </c>
      <c r="F55" s="1370"/>
      <c r="G55" s="1391">
        <v>2.6502707852877134E-2</v>
      </c>
      <c r="H55" s="1373"/>
      <c r="I55" s="1391">
        <v>0.97349729214712277</v>
      </c>
      <c r="J55" s="1391"/>
      <c r="K55" s="1391">
        <v>1</v>
      </c>
      <c r="L55" s="1370"/>
      <c r="M55" s="1392" t="s">
        <v>343</v>
      </c>
      <c r="N55" s="1370"/>
      <c r="O55" s="1393">
        <v>638.38</v>
      </c>
      <c r="P55" s="1390"/>
      <c r="Q55" s="1393">
        <v>23448.969999999998</v>
      </c>
      <c r="R55" s="1390"/>
      <c r="S55" s="1393">
        <v>24087.35</v>
      </c>
      <c r="T55" s="1390"/>
      <c r="U55" s="692">
        <v>0</v>
      </c>
      <c r="V55" s="692"/>
      <c r="W55" s="692">
        <v>638.38</v>
      </c>
      <c r="X55" s="1370"/>
      <c r="Y55" s="1370"/>
    </row>
    <row r="56" spans="1:25">
      <c r="A56" s="1373">
        <v>36</v>
      </c>
      <c r="B56" s="1370"/>
      <c r="C56" s="1372" t="s">
        <v>1946</v>
      </c>
      <c r="D56" s="1370"/>
      <c r="E56" s="1370" t="s">
        <v>2091</v>
      </c>
      <c r="F56" s="1370"/>
      <c r="G56" s="1391">
        <v>2.6520593869731802E-2</v>
      </c>
      <c r="H56" s="1373"/>
      <c r="I56" s="1391">
        <v>0.97347940613026818</v>
      </c>
      <c r="J56" s="1391"/>
      <c r="K56" s="1391">
        <v>1</v>
      </c>
      <c r="L56" s="1370"/>
      <c r="M56" s="1392" t="s">
        <v>343</v>
      </c>
      <c r="N56" s="1370"/>
      <c r="O56" s="1393">
        <v>22.15</v>
      </c>
      <c r="P56" s="1390"/>
      <c r="Q56" s="1393">
        <v>813.05</v>
      </c>
      <c r="R56" s="1390"/>
      <c r="S56" s="1393">
        <v>835.19999999999993</v>
      </c>
      <c r="T56" s="1390"/>
      <c r="U56" s="692">
        <v>0</v>
      </c>
      <c r="V56" s="692"/>
      <c r="W56" s="692">
        <v>22.15</v>
      </c>
      <c r="X56" s="1370"/>
      <c r="Y56" s="1370"/>
    </row>
    <row r="57" spans="1:25">
      <c r="A57" s="1373">
        <v>37</v>
      </c>
      <c r="B57" s="1370"/>
      <c r="C57" s="1372" t="s">
        <v>1948</v>
      </c>
      <c r="D57" s="1370"/>
      <c r="E57" s="1370" t="s">
        <v>1202</v>
      </c>
      <c r="F57" s="1370"/>
      <c r="G57" s="1391">
        <v>2.6597986291998055E-2</v>
      </c>
      <c r="H57" s="1373"/>
      <c r="I57" s="1391">
        <v>0.97340201370800195</v>
      </c>
      <c r="J57" s="1391"/>
      <c r="K57" s="1391">
        <v>1</v>
      </c>
      <c r="L57" s="1370"/>
      <c r="M57" s="1392" t="s">
        <v>343</v>
      </c>
      <c r="N57" s="1370"/>
      <c r="O57" s="1393">
        <v>7295.43</v>
      </c>
      <c r="P57" s="1390"/>
      <c r="Q57" s="1393">
        <v>266989.62</v>
      </c>
      <c r="R57" s="1390"/>
      <c r="S57" s="1393">
        <v>274285.05</v>
      </c>
      <c r="T57" s="1390"/>
      <c r="U57" s="692">
        <v>0</v>
      </c>
      <c r="V57" s="692"/>
      <c r="W57" s="692">
        <v>7295.43</v>
      </c>
      <c r="X57" s="1370"/>
      <c r="Y57" s="1370"/>
    </row>
    <row r="58" spans="1:25">
      <c r="A58" s="1373">
        <v>38</v>
      </c>
      <c r="B58" s="1370"/>
      <c r="C58" s="1372" t="s">
        <v>1943</v>
      </c>
      <c r="D58" s="1370"/>
      <c r="E58" s="1370" t="s">
        <v>2388</v>
      </c>
      <c r="F58" s="1370"/>
      <c r="G58" s="1391">
        <v>2.5446165502146647E-2</v>
      </c>
      <c r="H58" s="1373"/>
      <c r="I58" s="1391">
        <v>0.97455383449785338</v>
      </c>
      <c r="J58" s="1391"/>
      <c r="K58" s="1391">
        <v>1</v>
      </c>
      <c r="L58" s="1370"/>
      <c r="M58" s="1392" t="s">
        <v>343</v>
      </c>
      <c r="N58" s="1370"/>
      <c r="O58" s="1393">
        <v>120.91</v>
      </c>
      <c r="P58" s="1390"/>
      <c r="Q58" s="1393">
        <v>4630.6899999999996</v>
      </c>
      <c r="R58" s="1390"/>
      <c r="S58" s="1393">
        <v>4751.5999999999995</v>
      </c>
      <c r="T58" s="1390"/>
      <c r="U58" s="692">
        <v>0</v>
      </c>
      <c r="V58" s="692"/>
      <c r="W58" s="692">
        <v>120.91</v>
      </c>
      <c r="X58" s="1370"/>
      <c r="Y58" s="1370"/>
    </row>
    <row r="59" spans="1:25">
      <c r="A59" s="1373">
        <v>39</v>
      </c>
      <c r="B59" s="1370"/>
      <c r="C59" s="1372" t="s">
        <v>1870</v>
      </c>
      <c r="D59" s="1370"/>
      <c r="E59" s="1370" t="s">
        <v>2073</v>
      </c>
      <c r="F59" s="1370"/>
      <c r="G59" s="1391">
        <v>2.658175063222078E-2</v>
      </c>
      <c r="H59" s="1373"/>
      <c r="I59" s="1391">
        <v>0.97341824936777921</v>
      </c>
      <c r="J59" s="1391"/>
      <c r="K59" s="1391">
        <v>1</v>
      </c>
      <c r="L59" s="1370"/>
      <c r="M59" s="1392" t="s">
        <v>343</v>
      </c>
      <c r="N59" s="1370"/>
      <c r="O59" s="1393">
        <v>3658.9700000000003</v>
      </c>
      <c r="P59" s="1390"/>
      <c r="Q59" s="1393">
        <v>133990.72999999998</v>
      </c>
      <c r="R59" s="1390"/>
      <c r="S59" s="1393">
        <v>137649.69999999998</v>
      </c>
      <c r="T59" s="1390"/>
      <c r="U59" s="692">
        <v>0</v>
      </c>
      <c r="V59" s="692"/>
      <c r="W59" s="692">
        <v>3658.9700000000003</v>
      </c>
      <c r="X59" s="1370"/>
      <c r="Y59" s="1370"/>
    </row>
    <row r="60" spans="1:25" ht="13.8" thickBot="1">
      <c r="A60" s="1373">
        <v>40</v>
      </c>
      <c r="B60" s="1370"/>
      <c r="C60" s="1372"/>
      <c r="D60" s="1370"/>
      <c r="E60" s="1370"/>
      <c r="F60" s="1370"/>
      <c r="G60" s="1373"/>
      <c r="H60" s="1373"/>
      <c r="I60" s="1373"/>
      <c r="J60" s="1373"/>
      <c r="K60" s="1391"/>
      <c r="L60" s="1370"/>
      <c r="M60" s="1370"/>
      <c r="N60" s="1370"/>
      <c r="O60" s="1396">
        <v>47876.060000000005</v>
      </c>
      <c r="P60" s="1390"/>
      <c r="Q60" s="1396">
        <v>1795781.58</v>
      </c>
      <c r="R60" s="1390"/>
      <c r="S60" s="1397">
        <v>1843657.64</v>
      </c>
      <c r="T60" s="1390"/>
      <c r="U60" s="1398">
        <v>0</v>
      </c>
      <c r="V60" s="1390"/>
      <c r="W60" s="1398">
        <v>47876.060000000005</v>
      </c>
      <c r="X60" s="1370"/>
      <c r="Y60" s="1370"/>
    </row>
    <row r="61" spans="1:25" ht="13.8" thickTop="1">
      <c r="A61" s="1373">
        <v>41</v>
      </c>
      <c r="B61" s="1370"/>
      <c r="C61" s="1372"/>
      <c r="D61" s="1370"/>
      <c r="E61" s="1370"/>
      <c r="F61" s="1370"/>
      <c r="G61" s="1373"/>
      <c r="H61" s="1373"/>
      <c r="I61" s="1373"/>
      <c r="J61" s="1373"/>
      <c r="K61" s="1373"/>
      <c r="L61" s="1370"/>
      <c r="M61" s="1370"/>
      <c r="N61" s="1370"/>
      <c r="O61" s="1370">
        <v>0</v>
      </c>
      <c r="P61" s="1370"/>
      <c r="Q61" s="1370"/>
      <c r="R61" s="1370"/>
      <c r="S61" s="1370">
        <v>0</v>
      </c>
      <c r="T61" s="1370"/>
      <c r="U61" s="1370"/>
      <c r="V61" s="1370"/>
      <c r="W61" s="1370"/>
      <c r="X61" s="1370"/>
      <c r="Y61" s="1370"/>
    </row>
    <row r="62" spans="1:25">
      <c r="A62" s="1373">
        <v>42</v>
      </c>
      <c r="B62" s="1389" t="s">
        <v>2387</v>
      </c>
      <c r="C62" s="1372"/>
      <c r="D62" s="1370"/>
      <c r="E62" s="1370"/>
      <c r="F62" s="1370"/>
      <c r="G62" s="1391"/>
      <c r="H62" s="1373"/>
      <c r="I62" s="1391"/>
      <c r="J62" s="1391"/>
      <c r="K62" s="1391"/>
      <c r="L62" s="1370"/>
      <c r="M62" s="1370"/>
      <c r="N62" s="1370"/>
      <c r="O62" s="1390"/>
      <c r="P62" s="1390"/>
      <c r="Q62" s="1390"/>
      <c r="R62" s="1390"/>
      <c r="S62" s="1390"/>
      <c r="T62" s="1390"/>
      <c r="U62" s="1390"/>
      <c r="V62" s="1390"/>
      <c r="W62" s="1390"/>
      <c r="X62" s="1370"/>
      <c r="Y62" s="1370"/>
    </row>
    <row r="63" spans="1:25">
      <c r="A63" s="1373">
        <v>43</v>
      </c>
      <c r="B63" s="1370"/>
      <c r="C63" s="1372"/>
      <c r="D63" s="1370"/>
      <c r="E63" s="1370"/>
      <c r="F63" s="1370"/>
      <c r="G63" s="1391"/>
      <c r="H63" s="1373"/>
      <c r="I63" s="1391"/>
      <c r="J63" s="1391"/>
      <c r="K63" s="1391"/>
      <c r="L63" s="1370"/>
      <c r="M63" s="1370"/>
      <c r="N63" s="1370"/>
      <c r="O63" s="1390"/>
      <c r="P63" s="1390"/>
      <c r="Q63" s="1390"/>
      <c r="R63" s="1390"/>
      <c r="S63" s="1390"/>
      <c r="T63" s="1390"/>
      <c r="U63" s="1390"/>
      <c r="V63" s="1390"/>
      <c r="W63" s="1390"/>
      <c r="X63" s="1370"/>
      <c r="Y63" s="1370"/>
    </row>
    <row r="64" spans="1:25">
      <c r="A64" s="1373">
        <v>44</v>
      </c>
      <c r="B64" s="1370"/>
      <c r="C64" s="1372">
        <v>427</v>
      </c>
      <c r="D64" s="1370"/>
      <c r="E64" s="1370" t="s">
        <v>2311</v>
      </c>
      <c r="F64" s="1370"/>
      <c r="G64" s="1391">
        <v>3.7394498644295125E-3</v>
      </c>
      <c r="H64" s="1373"/>
      <c r="I64" s="1391">
        <v>0.99626055013557058</v>
      </c>
      <c r="J64" s="1391"/>
      <c r="K64" s="1391">
        <v>1</v>
      </c>
      <c r="L64" s="1370"/>
      <c r="M64" s="1392" t="s">
        <v>2386</v>
      </c>
      <c r="N64" s="1370"/>
      <c r="O64" s="1393">
        <v>45284.28</v>
      </c>
      <c r="P64" s="1393"/>
      <c r="Q64" s="1393">
        <v>12064593.280000001</v>
      </c>
      <c r="R64" s="1393"/>
      <c r="S64" s="1393">
        <v>12109877.560000001</v>
      </c>
      <c r="T64" s="1393"/>
      <c r="U64" s="692">
        <v>0</v>
      </c>
      <c r="V64" s="692"/>
      <c r="W64" s="692">
        <v>45284.28</v>
      </c>
      <c r="X64" s="1370"/>
      <c r="Y64" s="1370"/>
    </row>
    <row r="65" spans="1:25" ht="13.8" thickBot="1">
      <c r="A65" s="1373">
        <v>45</v>
      </c>
      <c r="B65" s="1370"/>
      <c r="C65" s="1372"/>
      <c r="D65" s="1370"/>
      <c r="E65" s="1370"/>
      <c r="F65" s="1370"/>
      <c r="G65" s="1373"/>
      <c r="H65" s="1373"/>
      <c r="I65" s="1373"/>
      <c r="J65" s="1373"/>
      <c r="K65" s="1391"/>
      <c r="L65" s="1370"/>
      <c r="M65" s="1370"/>
      <c r="N65" s="1370"/>
      <c r="O65" s="1396">
        <v>45284.28</v>
      </c>
      <c r="P65" s="1390"/>
      <c r="Q65" s="1396">
        <v>12064593.280000001</v>
      </c>
      <c r="R65" s="1390"/>
      <c r="S65" s="1397">
        <v>12109877.560000001</v>
      </c>
      <c r="T65" s="1390"/>
      <c r="U65" s="1398">
        <v>0</v>
      </c>
      <c r="V65" s="1390"/>
      <c r="W65" s="1398">
        <v>45284.28</v>
      </c>
      <c r="X65" s="1370"/>
      <c r="Y65" s="1370"/>
    </row>
    <row r="66" spans="1:25" ht="13.8" thickTop="1">
      <c r="A66" s="1373">
        <v>46</v>
      </c>
      <c r="B66" s="1370" t="s">
        <v>2385</v>
      </c>
      <c r="C66" s="1372"/>
      <c r="D66" s="1370"/>
      <c r="E66" s="1370"/>
      <c r="F66" s="1370"/>
      <c r="G66" s="1373"/>
      <c r="H66" s="1373"/>
      <c r="I66" s="1373"/>
      <c r="J66" s="1373"/>
      <c r="K66" s="1373"/>
      <c r="L66" s="1370"/>
      <c r="M66" s="1370"/>
      <c r="N66" s="1370"/>
      <c r="O66" s="1370">
        <v>0</v>
      </c>
      <c r="P66" s="1370"/>
      <c r="Q66" s="1370"/>
      <c r="R66" s="1370"/>
      <c r="S66" s="1370">
        <v>0</v>
      </c>
      <c r="T66" s="1370"/>
      <c r="U66" s="1370"/>
      <c r="V66" s="1370"/>
      <c r="W66" s="1370"/>
      <c r="X66" s="1370"/>
      <c r="Y66" s="1370"/>
    </row>
    <row r="67" spans="1:25">
      <c r="A67" s="1370"/>
      <c r="B67" s="1370"/>
      <c r="C67" s="1372"/>
      <c r="D67" s="1246"/>
      <c r="E67" s="1246"/>
      <c r="F67" s="1246"/>
      <c r="G67" s="1248"/>
      <c r="H67" s="1248"/>
      <c r="I67" s="1248"/>
      <c r="J67" s="1248"/>
      <c r="K67" s="1248"/>
      <c r="L67" s="1370"/>
      <c r="M67" s="1370"/>
      <c r="N67" s="1370"/>
      <c r="O67" s="1370"/>
      <c r="P67" s="1370"/>
      <c r="Q67" s="1370"/>
      <c r="R67" s="1370"/>
      <c r="S67" s="1370"/>
      <c r="T67" s="1370"/>
      <c r="U67" s="1370"/>
      <c r="V67" s="1370"/>
      <c r="W67" s="1370"/>
      <c r="X67" s="1370"/>
      <c r="Y67" s="1370"/>
    </row>
    <row r="68" spans="1:25">
      <c r="A68" s="1370"/>
      <c r="B68" s="1370"/>
      <c r="C68" s="1372"/>
      <c r="D68" s="1370"/>
      <c r="E68" s="1370"/>
      <c r="F68" s="1370"/>
      <c r="G68" s="1373"/>
      <c r="H68" s="1373"/>
      <c r="I68" s="1373"/>
      <c r="J68" s="1373"/>
      <c r="K68" s="1373"/>
      <c r="L68" s="1370"/>
      <c r="M68" s="1370"/>
      <c r="N68" s="1370"/>
      <c r="O68" s="1370"/>
      <c r="P68" s="1370"/>
      <c r="Q68" s="1370"/>
      <c r="R68" s="1370"/>
      <c r="S68" s="1370"/>
      <c r="T68" s="1370"/>
      <c r="U68" s="1370"/>
      <c r="V68" s="1370"/>
      <c r="W68" s="1370"/>
      <c r="X68" s="1370"/>
      <c r="Y68" s="1370"/>
    </row>
    <row r="69" spans="1:25">
      <c r="A69" s="1370"/>
      <c r="B69" s="1370"/>
      <c r="C69" s="1372"/>
      <c r="D69" s="1370"/>
      <c r="E69" s="1370"/>
      <c r="F69" s="1370"/>
      <c r="G69" s="1373"/>
      <c r="H69" s="1373"/>
      <c r="I69" s="1373"/>
      <c r="J69" s="1373"/>
      <c r="K69" s="1373"/>
      <c r="L69" s="1370"/>
      <c r="M69" s="1370"/>
      <c r="N69" s="1370"/>
      <c r="O69" s="1370"/>
      <c r="P69" s="1370"/>
      <c r="Q69" s="1370"/>
      <c r="R69" s="1370"/>
      <c r="S69" s="1370"/>
      <c r="T69" s="1370"/>
      <c r="U69" s="1370"/>
      <c r="V69" s="1370"/>
      <c r="W69" s="1370"/>
      <c r="X69" s="1370"/>
      <c r="Y69" s="1370"/>
    </row>
    <row r="70" spans="1:25">
      <c r="A70" s="1370"/>
      <c r="B70" s="1370"/>
      <c r="C70" s="1372"/>
      <c r="D70" s="1370"/>
      <c r="E70" s="1370"/>
      <c r="F70" s="1370"/>
      <c r="G70" s="1373"/>
      <c r="H70" s="1373"/>
      <c r="I70" s="1373"/>
      <c r="J70" s="1373"/>
      <c r="K70" s="1373"/>
      <c r="L70" s="1370"/>
      <c r="M70" s="1370"/>
      <c r="N70" s="1370"/>
      <c r="O70" s="1370"/>
      <c r="P70" s="1370"/>
      <c r="Q70" s="1370"/>
      <c r="R70" s="1370"/>
      <c r="S70" s="1370"/>
      <c r="T70" s="1370"/>
      <c r="U70" s="1370"/>
      <c r="V70" s="1370"/>
      <c r="W70" s="1370"/>
      <c r="X70" s="1370"/>
      <c r="Y70" s="1370"/>
    </row>
    <row r="71" spans="1:25">
      <c r="A71" s="1370"/>
      <c r="B71" s="1370"/>
      <c r="C71" s="1372"/>
      <c r="D71" s="1370"/>
      <c r="E71" s="1370"/>
      <c r="F71" s="1370"/>
      <c r="G71" s="1373"/>
      <c r="H71" s="1373"/>
      <c r="I71" s="1373"/>
      <c r="J71" s="1373"/>
      <c r="K71" s="1373"/>
      <c r="L71" s="1370"/>
      <c r="M71" s="1370"/>
      <c r="N71" s="1370"/>
      <c r="O71" s="1370"/>
      <c r="P71" s="1370"/>
      <c r="Q71" s="1370"/>
      <c r="R71" s="1370"/>
      <c r="S71" s="1370"/>
      <c r="T71" s="1370"/>
      <c r="U71" s="1370"/>
      <c r="V71" s="1370"/>
      <c r="W71" s="1370"/>
      <c r="X71" s="1370"/>
      <c r="Y71" s="1370"/>
    </row>
    <row r="72" spans="1:25">
      <c r="A72" s="1370"/>
      <c r="B72" s="1370"/>
      <c r="C72" s="1372"/>
      <c r="D72" s="1370"/>
      <c r="E72" s="1370" t="s">
        <v>879</v>
      </c>
      <c r="F72" s="1370"/>
      <c r="G72" s="1373"/>
      <c r="H72" s="1373"/>
      <c r="I72" s="1373"/>
      <c r="J72" s="1373"/>
      <c r="K72" s="1373"/>
      <c r="L72" s="1370"/>
      <c r="M72" s="1370"/>
      <c r="N72" s="1370"/>
      <c r="O72" s="1370"/>
      <c r="P72" s="1370"/>
      <c r="Q72" s="1370"/>
      <c r="R72" s="1370"/>
      <c r="S72" s="1370"/>
      <c r="T72" s="1370"/>
      <c r="U72" s="1370"/>
      <c r="V72" s="1370"/>
      <c r="W72" s="1370"/>
      <c r="X72" s="1370"/>
      <c r="Y72" s="1370"/>
    </row>
    <row r="73" spans="1:25">
      <c r="A73" s="1370"/>
      <c r="B73" s="1370"/>
      <c r="C73" s="1372"/>
      <c r="D73" s="1370"/>
      <c r="E73" s="1370"/>
      <c r="F73" s="1370"/>
      <c r="G73" s="1373"/>
      <c r="H73" s="1373"/>
      <c r="I73" s="1373"/>
      <c r="J73" s="1373"/>
      <c r="K73" s="1373"/>
      <c r="L73" s="1370"/>
      <c r="M73" s="1370"/>
      <c r="N73" s="1370"/>
      <c r="O73" s="1370"/>
      <c r="P73" s="1370"/>
      <c r="Q73" s="1370"/>
      <c r="R73" s="1370"/>
      <c r="S73" s="1370"/>
      <c r="T73" s="1370"/>
      <c r="U73" s="1370"/>
      <c r="V73" s="1370"/>
      <c r="W73" s="1370"/>
      <c r="X73" s="1370"/>
      <c r="Y73" s="1370"/>
    </row>
    <row r="74" spans="1:25">
      <c r="A74" s="1370"/>
      <c r="B74" s="1370"/>
      <c r="C74" s="1372"/>
      <c r="D74" s="1370"/>
      <c r="E74" s="1370"/>
      <c r="F74" s="1370"/>
      <c r="G74" s="1373"/>
      <c r="H74" s="1373"/>
      <c r="I74" s="1373"/>
      <c r="J74" s="1373"/>
      <c r="K74" s="1373"/>
      <c r="L74" s="1370"/>
      <c r="M74" s="1370"/>
      <c r="N74" s="1370"/>
      <c r="O74" s="1393"/>
      <c r="P74" s="1370"/>
      <c r="Q74" s="1370"/>
      <c r="R74" s="1370"/>
      <c r="S74" s="1393"/>
      <c r="T74" s="1370"/>
      <c r="U74" s="1370"/>
      <c r="V74" s="1370"/>
      <c r="W74" s="1370"/>
      <c r="X74" s="1370"/>
      <c r="Y74" s="1370"/>
    </row>
  </sheetData>
  <mergeCells count="6">
    <mergeCell ref="G16:K16"/>
    <mergeCell ref="U9:W9"/>
    <mergeCell ref="U10:W10"/>
    <mergeCell ref="U13:W13"/>
    <mergeCell ref="U14:W14"/>
    <mergeCell ref="O15:W15"/>
  </mergeCells>
  <pageMargins left="0.5" right="0.5" top="0.75" bottom="0.5" header="0.25" footer="0.25"/>
  <pageSetup scale="64" orientation="landscape" r:id="rId1"/>
  <headerFooter alignWithMargins="0"/>
  <colBreaks count="1" manualBreakCount="1">
    <brk id="23" max="1048575" man="1"/>
  </colBreaks>
</worksheet>
</file>

<file path=xl/worksheets/sheet47.xml><?xml version="1.0" encoding="utf-8"?>
<worksheet xmlns="http://schemas.openxmlformats.org/spreadsheetml/2006/main" xmlns:r="http://schemas.openxmlformats.org/officeDocument/2006/relationships">
  <sheetPr transitionEvaluation="1" transitionEntry="1" codeName="Sheet37">
    <pageSetUpPr fitToPage="1"/>
  </sheetPr>
  <dimension ref="A1:I315"/>
  <sheetViews>
    <sheetView view="pageBreakPreview" zoomScale="60" workbookViewId="0"/>
  </sheetViews>
  <sheetFormatPr defaultColWidth="10.88671875" defaultRowHeight="12"/>
  <cols>
    <col min="1" max="1" width="6.33203125" style="173" customWidth="1"/>
    <col min="2" max="2" width="35" style="256" customWidth="1"/>
    <col min="3" max="7" width="10.6640625" style="173" customWidth="1"/>
    <col min="8" max="16384" width="10.88671875" style="173"/>
  </cols>
  <sheetData>
    <row r="1" spans="1:7">
      <c r="A1" s="294" t="s">
        <v>846</v>
      </c>
      <c r="B1" s="1439"/>
      <c r="C1" s="294"/>
      <c r="E1" s="294" t="s">
        <v>1171</v>
      </c>
      <c r="G1" s="294"/>
    </row>
    <row r="2" spans="1:7">
      <c r="A2" s="294" t="s">
        <v>2364</v>
      </c>
      <c r="B2" s="1439"/>
      <c r="C2" s="294"/>
      <c r="E2" s="294" t="s">
        <v>847</v>
      </c>
      <c r="G2" s="294"/>
    </row>
    <row r="3" spans="1:7">
      <c r="A3" s="294" t="s">
        <v>2363</v>
      </c>
      <c r="B3" s="250"/>
      <c r="C3" s="294"/>
      <c r="E3" s="294" t="s">
        <v>742</v>
      </c>
      <c r="G3" s="294"/>
    </row>
    <row r="4" spans="1:7">
      <c r="A4" s="294" t="s">
        <v>1775</v>
      </c>
      <c r="B4" s="250"/>
      <c r="C4" s="294"/>
      <c r="E4" s="294" t="s">
        <v>2546</v>
      </c>
      <c r="G4" s="294"/>
    </row>
    <row r="5" spans="1:7">
      <c r="A5" s="106" t="s">
        <v>1260</v>
      </c>
      <c r="B5" s="1439"/>
      <c r="C5" s="294"/>
      <c r="E5" s="294" t="s">
        <v>848</v>
      </c>
      <c r="G5" s="294"/>
    </row>
    <row r="6" spans="1:7">
      <c r="A6" s="294" t="s">
        <v>563</v>
      </c>
      <c r="B6" s="250"/>
      <c r="C6" s="294"/>
      <c r="D6" s="294"/>
      <c r="E6" s="294"/>
      <c r="F6" s="294"/>
      <c r="G6" s="294"/>
    </row>
    <row r="7" spans="1:7" ht="12.75" customHeight="1" thickBot="1">
      <c r="A7" s="734"/>
      <c r="B7" s="1440"/>
      <c r="C7" s="734"/>
      <c r="D7" s="734"/>
      <c r="E7" s="734"/>
      <c r="F7" s="734"/>
      <c r="G7" s="734"/>
    </row>
    <row r="8" spans="1:7">
      <c r="A8" s="167"/>
      <c r="B8" s="254" t="s">
        <v>882</v>
      </c>
      <c r="C8" s="1361" t="s">
        <v>883</v>
      </c>
      <c r="D8" s="1361" t="s">
        <v>884</v>
      </c>
      <c r="E8" s="1361">
        <v>-4</v>
      </c>
      <c r="F8" s="1361">
        <v>-5</v>
      </c>
      <c r="G8" s="1361">
        <v>-6</v>
      </c>
    </row>
    <row r="9" spans="1:7">
      <c r="A9" s="223" t="s">
        <v>52</v>
      </c>
      <c r="B9" s="254"/>
      <c r="C9" s="223" t="s">
        <v>74</v>
      </c>
      <c r="D9" s="223" t="s">
        <v>710</v>
      </c>
      <c r="E9" s="223" t="s">
        <v>843</v>
      </c>
      <c r="F9" s="172" t="s">
        <v>941</v>
      </c>
      <c r="G9" s="223" t="s">
        <v>941</v>
      </c>
    </row>
    <row r="10" spans="1:7">
      <c r="A10" s="533" t="s">
        <v>707</v>
      </c>
      <c r="B10" s="1441" t="s">
        <v>942</v>
      </c>
      <c r="C10" s="532" t="s">
        <v>844</v>
      </c>
      <c r="D10" s="532" t="s">
        <v>459</v>
      </c>
      <c r="E10" s="532" t="s">
        <v>510</v>
      </c>
      <c r="F10" s="533" t="s">
        <v>944</v>
      </c>
      <c r="G10" s="532" t="s">
        <v>945</v>
      </c>
    </row>
    <row r="11" spans="1:7">
      <c r="A11" s="242">
        <v>1</v>
      </c>
      <c r="B11" s="249" t="s">
        <v>946</v>
      </c>
      <c r="C11" s="738"/>
      <c r="D11" s="738"/>
      <c r="E11" s="738"/>
      <c r="F11" s="738"/>
      <c r="G11" s="738"/>
    </row>
    <row r="12" spans="1:7">
      <c r="A12" s="242">
        <v>2</v>
      </c>
      <c r="B12" s="256" t="s">
        <v>546</v>
      </c>
      <c r="C12" s="176">
        <v>1328.22</v>
      </c>
      <c r="D12" s="176"/>
      <c r="E12" s="497">
        <v>1328.22</v>
      </c>
      <c r="F12" s="175" t="s">
        <v>543</v>
      </c>
      <c r="G12" s="188" t="s">
        <v>543</v>
      </c>
    </row>
    <row r="13" spans="1:7">
      <c r="A13" s="242">
        <v>3</v>
      </c>
      <c r="B13" s="256" t="s">
        <v>547</v>
      </c>
      <c r="C13" s="176">
        <v>0</v>
      </c>
      <c r="D13" s="176"/>
      <c r="E13" s="497">
        <v>0</v>
      </c>
      <c r="F13" s="175" t="s">
        <v>543</v>
      </c>
      <c r="G13" s="188" t="s">
        <v>543</v>
      </c>
    </row>
    <row r="14" spans="1:7">
      <c r="A14" s="242">
        <v>4</v>
      </c>
      <c r="B14" s="256" t="s">
        <v>548</v>
      </c>
      <c r="C14" s="176"/>
      <c r="D14" s="176"/>
      <c r="E14" s="497">
        <v>0</v>
      </c>
      <c r="F14" s="175" t="s">
        <v>543</v>
      </c>
      <c r="G14" s="188" t="s">
        <v>543</v>
      </c>
    </row>
    <row r="15" spans="1:7">
      <c r="A15" s="242">
        <v>5</v>
      </c>
      <c r="B15" s="249" t="s">
        <v>549</v>
      </c>
      <c r="C15" s="176"/>
      <c r="D15" s="176"/>
      <c r="E15" s="497"/>
      <c r="F15" s="175" t="s">
        <v>543</v>
      </c>
      <c r="G15" s="188" t="s">
        <v>543</v>
      </c>
    </row>
    <row r="16" spans="1:7">
      <c r="A16" s="242">
        <v>6</v>
      </c>
      <c r="B16" s="256" t="s">
        <v>550</v>
      </c>
      <c r="C16" s="176"/>
      <c r="D16" s="176"/>
      <c r="E16" s="497">
        <v>0</v>
      </c>
      <c r="F16" s="175" t="s">
        <v>543</v>
      </c>
      <c r="G16" s="188" t="s">
        <v>543</v>
      </c>
    </row>
    <row r="17" spans="1:7">
      <c r="A17" s="242">
        <v>7</v>
      </c>
      <c r="B17" s="256" t="s">
        <v>551</v>
      </c>
      <c r="C17" s="176">
        <v>206.29</v>
      </c>
      <c r="D17" s="176"/>
      <c r="E17" s="497">
        <v>206.29</v>
      </c>
      <c r="F17" s="175" t="s">
        <v>543</v>
      </c>
      <c r="G17" s="188" t="s">
        <v>543</v>
      </c>
    </row>
    <row r="18" spans="1:7">
      <c r="A18" s="242">
        <v>8</v>
      </c>
      <c r="B18" s="1442" t="s">
        <v>349</v>
      </c>
      <c r="C18" s="176">
        <v>22.2</v>
      </c>
      <c r="D18" s="176"/>
      <c r="E18" s="497">
        <v>22.2</v>
      </c>
      <c r="F18" s="175"/>
      <c r="G18" s="188"/>
    </row>
    <row r="19" spans="1:7">
      <c r="A19" s="242">
        <v>9</v>
      </c>
      <c r="B19" s="256" t="s">
        <v>552</v>
      </c>
      <c r="C19" s="176">
        <v>793.92</v>
      </c>
      <c r="D19" s="176">
        <v>11194.444444444445</v>
      </c>
      <c r="E19" s="497">
        <v>11988.364444444445</v>
      </c>
      <c r="F19" s="175" t="s">
        <v>543</v>
      </c>
      <c r="G19" s="188" t="s">
        <v>543</v>
      </c>
    </row>
    <row r="20" spans="1:7">
      <c r="A20" s="242">
        <v>10</v>
      </c>
      <c r="B20" s="256" t="s">
        <v>553</v>
      </c>
      <c r="C20" s="176">
        <v>27879</v>
      </c>
      <c r="D20" s="176"/>
      <c r="E20" s="497">
        <v>27879</v>
      </c>
      <c r="F20" s="175" t="s">
        <v>543</v>
      </c>
      <c r="G20" s="188" t="s">
        <v>543</v>
      </c>
    </row>
    <row r="21" spans="1:7">
      <c r="A21" s="242">
        <v>11</v>
      </c>
      <c r="B21" s="256" t="s">
        <v>554</v>
      </c>
      <c r="C21" s="176"/>
      <c r="D21" s="176"/>
      <c r="E21" s="497">
        <v>0</v>
      </c>
      <c r="F21" s="175" t="s">
        <v>543</v>
      </c>
      <c r="G21" s="188" t="s">
        <v>543</v>
      </c>
    </row>
    <row r="22" spans="1:7">
      <c r="A22" s="242">
        <v>12</v>
      </c>
      <c r="B22" s="256" t="s">
        <v>1064</v>
      </c>
      <c r="C22" s="176">
        <v>2106.02</v>
      </c>
      <c r="D22" s="176"/>
      <c r="E22" s="497">
        <v>2106.02</v>
      </c>
      <c r="F22" s="175" t="s">
        <v>543</v>
      </c>
      <c r="G22" s="188" t="s">
        <v>543</v>
      </c>
    </row>
    <row r="23" spans="1:7">
      <c r="A23" s="242">
        <v>13</v>
      </c>
      <c r="B23" s="256" t="s">
        <v>1065</v>
      </c>
      <c r="C23" s="176">
        <v>175.2</v>
      </c>
      <c r="D23" s="176"/>
      <c r="E23" s="497">
        <v>175.2</v>
      </c>
      <c r="F23" s="175" t="s">
        <v>543</v>
      </c>
      <c r="G23" s="188" t="s">
        <v>543</v>
      </c>
    </row>
    <row r="24" spans="1:7">
      <c r="A24" s="242">
        <v>14</v>
      </c>
      <c r="B24" s="256" t="s">
        <v>1066</v>
      </c>
      <c r="C24" s="176"/>
      <c r="D24" s="176"/>
      <c r="E24" s="497">
        <v>0</v>
      </c>
      <c r="F24" s="175" t="s">
        <v>543</v>
      </c>
      <c r="G24" s="188" t="s">
        <v>543</v>
      </c>
    </row>
    <row r="25" spans="1:7">
      <c r="A25" s="242">
        <v>15</v>
      </c>
      <c r="B25" s="256" t="s">
        <v>1067</v>
      </c>
      <c r="C25" s="176">
        <v>0</v>
      </c>
      <c r="D25" s="176"/>
      <c r="E25" s="497">
        <v>0</v>
      </c>
      <c r="F25" s="175" t="s">
        <v>543</v>
      </c>
      <c r="G25" s="188" t="s">
        <v>543</v>
      </c>
    </row>
    <row r="26" spans="1:7">
      <c r="A26" s="242">
        <v>16</v>
      </c>
      <c r="B26" s="249" t="s">
        <v>1068</v>
      </c>
      <c r="C26" s="176"/>
      <c r="D26" s="176"/>
      <c r="E26" s="497"/>
      <c r="F26" s="175" t="s">
        <v>543</v>
      </c>
      <c r="G26" s="188" t="s">
        <v>543</v>
      </c>
    </row>
    <row r="27" spans="1:7">
      <c r="A27" s="242">
        <v>17</v>
      </c>
      <c r="B27" s="256" t="s">
        <v>1069</v>
      </c>
      <c r="C27" s="176"/>
      <c r="D27" s="176"/>
      <c r="E27" s="497">
        <v>0</v>
      </c>
      <c r="F27" s="175" t="s">
        <v>543</v>
      </c>
      <c r="G27" s="188" t="s">
        <v>543</v>
      </c>
    </row>
    <row r="28" spans="1:7">
      <c r="A28" s="242">
        <v>18</v>
      </c>
      <c r="B28" s="256" t="s">
        <v>1070</v>
      </c>
      <c r="C28" s="176">
        <v>27072.06</v>
      </c>
      <c r="D28" s="176"/>
      <c r="E28" s="497">
        <v>27072.06</v>
      </c>
      <c r="F28" s="175" t="s">
        <v>543</v>
      </c>
      <c r="G28" s="188" t="s">
        <v>543</v>
      </c>
    </row>
    <row r="29" spans="1:7">
      <c r="A29" s="242">
        <v>19</v>
      </c>
      <c r="B29" s="256" t="s">
        <v>1071</v>
      </c>
      <c r="C29" s="176">
        <v>191.16</v>
      </c>
      <c r="D29" s="176"/>
      <c r="E29" s="497">
        <v>191.16</v>
      </c>
      <c r="F29" s="175" t="s">
        <v>543</v>
      </c>
      <c r="G29" s="188" t="s">
        <v>543</v>
      </c>
    </row>
    <row r="30" spans="1:7">
      <c r="A30" s="242">
        <v>20</v>
      </c>
      <c r="B30" s="256" t="s">
        <v>1072</v>
      </c>
      <c r="C30" s="176">
        <v>-241.64</v>
      </c>
      <c r="D30" s="176"/>
      <c r="E30" s="497">
        <v>-241.64</v>
      </c>
      <c r="F30" s="175"/>
      <c r="G30" s="188" t="s">
        <v>543</v>
      </c>
    </row>
    <row r="31" spans="1:7">
      <c r="A31" s="242">
        <v>21</v>
      </c>
      <c r="B31" s="256" t="s">
        <v>1073</v>
      </c>
      <c r="C31" s="176">
        <v>132.12</v>
      </c>
      <c r="D31" s="176"/>
      <c r="E31" s="497">
        <v>132.12</v>
      </c>
      <c r="F31" s="175" t="s">
        <v>543</v>
      </c>
      <c r="G31" s="188" t="s">
        <v>543</v>
      </c>
    </row>
    <row r="32" spans="1:7">
      <c r="A32" s="242">
        <v>22</v>
      </c>
      <c r="B32" s="249" t="s">
        <v>889</v>
      </c>
      <c r="C32" s="176"/>
      <c r="D32" s="176"/>
      <c r="E32" s="497"/>
      <c r="F32" s="175" t="s">
        <v>543</v>
      </c>
      <c r="G32" s="188" t="s">
        <v>543</v>
      </c>
    </row>
    <row r="33" spans="1:7">
      <c r="A33" s="242">
        <v>23</v>
      </c>
      <c r="B33" s="256" t="s">
        <v>767</v>
      </c>
      <c r="C33" s="176"/>
      <c r="D33" s="176"/>
      <c r="E33" s="497"/>
      <c r="F33" s="175" t="s">
        <v>543</v>
      </c>
      <c r="G33" s="188" t="s">
        <v>543</v>
      </c>
    </row>
    <row r="34" spans="1:7">
      <c r="A34" s="242">
        <v>24</v>
      </c>
      <c r="B34" s="1442" t="s">
        <v>348</v>
      </c>
      <c r="C34" s="176">
        <v>40920.86</v>
      </c>
      <c r="D34" s="176">
        <v>-40920.86</v>
      </c>
      <c r="E34" s="497">
        <v>0</v>
      </c>
      <c r="F34" s="175"/>
      <c r="G34" s="188" t="s">
        <v>543</v>
      </c>
    </row>
    <row r="35" spans="1:7">
      <c r="A35" s="242">
        <v>25</v>
      </c>
      <c r="B35" s="1442" t="s">
        <v>1557</v>
      </c>
      <c r="C35" s="176">
        <v>0</v>
      </c>
      <c r="D35" s="176"/>
      <c r="E35" s="497">
        <v>0</v>
      </c>
      <c r="F35" s="175"/>
      <c r="G35" s="188"/>
    </row>
    <row r="36" spans="1:7">
      <c r="A36" s="242">
        <v>26</v>
      </c>
      <c r="B36" s="256" t="s">
        <v>1401</v>
      </c>
      <c r="C36" s="176">
        <v>35145.699999999997</v>
      </c>
      <c r="D36" s="176">
        <v>-35145.699999999997</v>
      </c>
      <c r="E36" s="497">
        <v>0</v>
      </c>
      <c r="F36" s="175" t="s">
        <v>543</v>
      </c>
      <c r="G36" s="188" t="s">
        <v>543</v>
      </c>
    </row>
    <row r="37" spans="1:7">
      <c r="A37" s="242">
        <v>27</v>
      </c>
      <c r="B37" s="256" t="s">
        <v>1402</v>
      </c>
      <c r="C37" s="176">
        <v>463.66</v>
      </c>
      <c r="D37" s="176">
        <v>-463.66</v>
      </c>
      <c r="E37" s="497">
        <v>0</v>
      </c>
      <c r="F37" s="175" t="s">
        <v>543</v>
      </c>
      <c r="G37" s="188" t="s">
        <v>543</v>
      </c>
    </row>
    <row r="38" spans="1:7">
      <c r="A38" s="242">
        <v>28</v>
      </c>
      <c r="B38" s="256" t="s">
        <v>1403</v>
      </c>
      <c r="C38" s="176">
        <v>32.520000000000003</v>
      </c>
      <c r="D38" s="176">
        <v>-32.520000000000003</v>
      </c>
      <c r="E38" s="497">
        <v>0</v>
      </c>
      <c r="F38" s="175"/>
      <c r="G38" s="188" t="s">
        <v>543</v>
      </c>
    </row>
    <row r="39" spans="1:7">
      <c r="A39" s="242">
        <v>29</v>
      </c>
      <c r="B39" s="256" t="s">
        <v>1319</v>
      </c>
      <c r="C39" s="176">
        <v>495</v>
      </c>
      <c r="D39" s="176">
        <v>-495</v>
      </c>
      <c r="E39" s="497">
        <v>0</v>
      </c>
      <c r="F39" s="175" t="s">
        <v>543</v>
      </c>
      <c r="G39" s="188" t="s">
        <v>543</v>
      </c>
    </row>
    <row r="40" spans="1:7">
      <c r="A40" s="242">
        <v>30</v>
      </c>
      <c r="B40" s="249" t="s">
        <v>1209</v>
      </c>
      <c r="C40" s="176"/>
      <c r="D40" s="176"/>
      <c r="E40" s="497"/>
      <c r="F40" s="175"/>
      <c r="G40" s="188"/>
    </row>
    <row r="41" spans="1:7">
      <c r="A41" s="242">
        <v>31</v>
      </c>
      <c r="B41" s="470" t="s">
        <v>154</v>
      </c>
      <c r="C41" s="166">
        <v>0</v>
      </c>
      <c r="D41" s="166"/>
      <c r="E41" s="497">
        <v>0</v>
      </c>
      <c r="F41" s="175"/>
      <c r="G41" s="188"/>
    </row>
    <row r="42" spans="1:7">
      <c r="A42" s="242">
        <v>32</v>
      </c>
      <c r="B42" s="1442" t="s">
        <v>351</v>
      </c>
      <c r="C42" s="176">
        <v>0</v>
      </c>
      <c r="D42" s="176"/>
      <c r="E42" s="497">
        <v>0</v>
      </c>
      <c r="F42" s="175"/>
      <c r="G42" s="188"/>
    </row>
    <row r="43" spans="1:7">
      <c r="A43" s="242">
        <v>33</v>
      </c>
      <c r="B43" s="470" t="s">
        <v>413</v>
      </c>
      <c r="C43" s="166">
        <v>304.52999999999997</v>
      </c>
      <c r="D43" s="166"/>
      <c r="E43" s="497">
        <v>304.52999999999997</v>
      </c>
      <c r="F43" s="175"/>
      <c r="G43" s="188"/>
    </row>
    <row r="44" spans="1:7">
      <c r="A44" s="242">
        <v>34</v>
      </c>
      <c r="B44" s="1442" t="s">
        <v>350</v>
      </c>
      <c r="C44" s="176">
        <v>9.1199999999999992</v>
      </c>
      <c r="D44" s="176"/>
      <c r="E44" s="497">
        <v>9.1199999999999992</v>
      </c>
      <c r="F44" s="175"/>
      <c r="G44" s="188"/>
    </row>
    <row r="45" spans="1:7">
      <c r="A45" s="242">
        <v>35</v>
      </c>
      <c r="B45" s="1442" t="s">
        <v>1720</v>
      </c>
      <c r="C45" s="176">
        <v>0</v>
      </c>
      <c r="D45" s="176"/>
      <c r="E45" s="497">
        <v>0</v>
      </c>
      <c r="F45" s="175"/>
      <c r="G45" s="188"/>
    </row>
    <row r="46" spans="1:7">
      <c r="A46" s="242">
        <v>36</v>
      </c>
      <c r="B46" s="1442" t="s">
        <v>356</v>
      </c>
      <c r="C46" s="176">
        <v>0</v>
      </c>
      <c r="D46" s="176"/>
      <c r="E46" s="497">
        <v>0</v>
      </c>
      <c r="F46" s="175"/>
      <c r="G46" s="188"/>
    </row>
    <row r="47" spans="1:7">
      <c r="A47" s="242">
        <v>37</v>
      </c>
      <c r="B47" s="1442" t="s">
        <v>357</v>
      </c>
      <c r="C47" s="176">
        <v>0</v>
      </c>
      <c r="D47" s="176"/>
      <c r="E47" s="497">
        <v>0</v>
      </c>
      <c r="F47" s="175"/>
      <c r="G47" s="188"/>
    </row>
    <row r="48" spans="1:7">
      <c r="A48" s="242">
        <v>38</v>
      </c>
      <c r="B48" s="249" t="s">
        <v>1134</v>
      </c>
      <c r="C48" s="176"/>
      <c r="D48" s="176"/>
      <c r="E48" s="497"/>
      <c r="F48" s="175" t="s">
        <v>543</v>
      </c>
      <c r="G48" s="188" t="s">
        <v>543</v>
      </c>
    </row>
    <row r="49" spans="1:9">
      <c r="A49" s="242">
        <v>39</v>
      </c>
      <c r="B49" s="282" t="s">
        <v>728</v>
      </c>
      <c r="C49" s="176"/>
      <c r="D49" s="176"/>
      <c r="E49" s="497">
        <v>0</v>
      </c>
      <c r="F49" s="175" t="s">
        <v>543</v>
      </c>
      <c r="G49" s="188" t="s">
        <v>543</v>
      </c>
    </row>
    <row r="50" spans="1:9">
      <c r="A50" s="242">
        <v>40</v>
      </c>
      <c r="B50" s="282" t="s">
        <v>729</v>
      </c>
      <c r="C50" s="176">
        <v>-11558.93</v>
      </c>
      <c r="D50" s="176"/>
      <c r="E50" s="497">
        <v>-11558.93</v>
      </c>
      <c r="F50" s="175" t="s">
        <v>543</v>
      </c>
      <c r="G50" s="188"/>
    </row>
    <row r="51" spans="1:9">
      <c r="A51" s="242">
        <v>41</v>
      </c>
      <c r="B51" s="282" t="s">
        <v>730</v>
      </c>
      <c r="C51" s="176">
        <v>24642.670000000002</v>
      </c>
      <c r="D51" s="176">
        <v>-748.66666666666652</v>
      </c>
      <c r="E51" s="497">
        <v>23894.003333333334</v>
      </c>
      <c r="F51" s="175" t="s">
        <v>543</v>
      </c>
      <c r="G51" s="188" t="s">
        <v>543</v>
      </c>
    </row>
    <row r="52" spans="1:9">
      <c r="A52" s="242">
        <v>42</v>
      </c>
      <c r="B52" s="282" t="s">
        <v>731</v>
      </c>
      <c r="C52" s="176">
        <v>9419.16</v>
      </c>
      <c r="D52" s="176">
        <v>1019.1999999999998</v>
      </c>
      <c r="E52" s="497">
        <v>10438.36</v>
      </c>
      <c r="F52" s="175"/>
      <c r="G52" s="188"/>
    </row>
    <row r="53" spans="1:9">
      <c r="A53" s="242">
        <v>43</v>
      </c>
      <c r="B53" s="282" t="s">
        <v>732</v>
      </c>
      <c r="C53" s="176"/>
      <c r="D53" s="176"/>
      <c r="E53" s="497">
        <v>0</v>
      </c>
      <c r="F53" s="175"/>
      <c r="G53" s="188"/>
    </row>
    <row r="54" spans="1:9">
      <c r="A54" s="242">
        <v>44</v>
      </c>
      <c r="B54" s="282" t="s">
        <v>733</v>
      </c>
      <c r="C54" s="176">
        <v>938.41</v>
      </c>
      <c r="D54" s="176"/>
      <c r="E54" s="497">
        <v>938.41</v>
      </c>
      <c r="F54" s="175"/>
      <c r="G54" s="188"/>
    </row>
    <row r="55" spans="1:9">
      <c r="A55" s="242">
        <v>45</v>
      </c>
      <c r="B55" s="759" t="s">
        <v>734</v>
      </c>
      <c r="C55" s="176">
        <v>208.44</v>
      </c>
      <c r="D55" s="176"/>
      <c r="E55" s="497">
        <v>208.44</v>
      </c>
      <c r="F55" s="175"/>
      <c r="G55" s="188"/>
    </row>
    <row r="56" spans="1:9">
      <c r="A56" s="242">
        <v>46</v>
      </c>
      <c r="B56" s="282" t="s">
        <v>735</v>
      </c>
      <c r="C56" s="176">
        <v>131.52000000000001</v>
      </c>
      <c r="D56" s="176"/>
      <c r="E56" s="497">
        <v>131.52000000000001</v>
      </c>
      <c r="F56" s="175" t="s">
        <v>543</v>
      </c>
      <c r="G56" s="188" t="s">
        <v>543</v>
      </c>
    </row>
    <row r="57" spans="1:9">
      <c r="A57" s="242">
        <v>47</v>
      </c>
      <c r="B57" s="282" t="s">
        <v>736</v>
      </c>
      <c r="C57" s="176">
        <v>504.72</v>
      </c>
      <c r="D57" s="176"/>
      <c r="E57" s="497">
        <v>504.72</v>
      </c>
      <c r="F57" s="175" t="s">
        <v>543</v>
      </c>
      <c r="G57" s="188" t="s">
        <v>543</v>
      </c>
    </row>
    <row r="58" spans="1:9">
      <c r="A58" s="242">
        <v>48</v>
      </c>
      <c r="B58" s="282" t="s">
        <v>737</v>
      </c>
      <c r="C58" s="176">
        <v>995.4</v>
      </c>
      <c r="D58" s="176"/>
      <c r="E58" s="497">
        <v>995.4</v>
      </c>
      <c r="F58" s="175"/>
      <c r="G58" s="188" t="s">
        <v>543</v>
      </c>
      <c r="H58" s="263"/>
      <c r="I58" s="263"/>
    </row>
    <row r="59" spans="1:9" ht="13.8">
      <c r="A59" s="242">
        <v>49</v>
      </c>
      <c r="B59" s="470" t="s">
        <v>1295</v>
      </c>
      <c r="C59" s="1443">
        <v>111.12</v>
      </c>
      <c r="D59" s="1443"/>
      <c r="E59" s="1443">
        <v>111.12</v>
      </c>
      <c r="F59" s="1444"/>
      <c r="G59" s="1445"/>
      <c r="H59" s="1446"/>
      <c r="I59" s="1446"/>
    </row>
    <row r="60" spans="1:9">
      <c r="A60" s="242">
        <v>50</v>
      </c>
      <c r="B60" s="256" t="s">
        <v>73</v>
      </c>
      <c r="C60" s="174">
        <v>162428.44999999998</v>
      </c>
      <c r="D60" s="174">
        <v>-65592.762222222227</v>
      </c>
      <c r="E60" s="174">
        <v>96835.68777777777</v>
      </c>
      <c r="F60" s="174"/>
      <c r="G60" s="1447" t="s">
        <v>851</v>
      </c>
      <c r="H60" s="263"/>
      <c r="I60" s="263"/>
    </row>
    <row r="61" spans="1:9" ht="13.8">
      <c r="A61" s="242">
        <v>51</v>
      </c>
      <c r="B61" s="256" t="s">
        <v>845</v>
      </c>
      <c r="C61" s="232">
        <v>-50205.599999999999</v>
      </c>
      <c r="D61" s="232"/>
      <c r="E61" s="232">
        <v>-50205.599999999999</v>
      </c>
      <c r="F61" s="188"/>
      <c r="G61" s="232"/>
      <c r="H61" s="1446"/>
      <c r="I61" s="1446"/>
    </row>
    <row r="62" spans="1:9">
      <c r="A62" s="242">
        <v>52</v>
      </c>
      <c r="C62" s="188"/>
      <c r="D62" s="188"/>
      <c r="E62" s="188"/>
      <c r="F62" s="188"/>
      <c r="G62" s="188"/>
      <c r="H62" s="263"/>
      <c r="I62" s="263"/>
    </row>
    <row r="63" spans="1:9" ht="12.6" thickBot="1">
      <c r="A63" s="242">
        <v>53</v>
      </c>
      <c r="B63" s="1448" t="s">
        <v>642</v>
      </c>
      <c r="C63" s="234">
        <v>112222.84999999998</v>
      </c>
      <c r="D63" s="234">
        <v>-65592.762222222227</v>
      </c>
      <c r="E63" s="234">
        <v>46630.087777777771</v>
      </c>
      <c r="F63" s="178"/>
      <c r="G63" s="746" t="s">
        <v>851</v>
      </c>
      <c r="H63" s="263"/>
      <c r="I63" s="263"/>
    </row>
    <row r="64" spans="1:9" ht="12.6" thickTop="1">
      <c r="A64" s="242"/>
      <c r="B64" s="1448"/>
      <c r="H64" s="263"/>
      <c r="I64" s="263"/>
    </row>
    <row r="65" spans="1:9">
      <c r="A65" s="741"/>
      <c r="B65" s="1439"/>
      <c r="H65" s="263"/>
      <c r="I65" s="263"/>
    </row>
    <row r="66" spans="1:9">
      <c r="H66" s="263"/>
      <c r="I66" s="263"/>
    </row>
    <row r="68" spans="1:9">
      <c r="C68" s="166"/>
    </row>
    <row r="72" spans="1:9">
      <c r="A72" s="738"/>
      <c r="B72" s="1448"/>
    </row>
    <row r="73" spans="1:9">
      <c r="A73" s="738"/>
      <c r="B73" s="1448"/>
    </row>
    <row r="74" spans="1:9">
      <c r="A74" s="738"/>
      <c r="B74" s="1448"/>
    </row>
    <row r="75" spans="1:9">
      <c r="A75" s="738"/>
      <c r="B75" s="1448"/>
    </row>
    <row r="76" spans="1:9">
      <c r="A76" s="738"/>
      <c r="B76" s="1448"/>
    </row>
    <row r="77" spans="1:9">
      <c r="A77" s="738"/>
      <c r="B77" s="1448"/>
    </row>
    <row r="78" spans="1:9">
      <c r="A78" s="738"/>
      <c r="B78" s="1448"/>
    </row>
    <row r="79" spans="1:9">
      <c r="A79" s="738"/>
      <c r="B79" s="1448"/>
    </row>
    <row r="80" spans="1:9">
      <c r="A80" s="738"/>
      <c r="B80" s="1448"/>
    </row>
    <row r="81" spans="1:2">
      <c r="A81" s="738"/>
      <c r="B81" s="1448"/>
    </row>
    <row r="82" spans="1:2">
      <c r="A82" s="738"/>
      <c r="B82" s="1448"/>
    </row>
    <row r="83" spans="1:2">
      <c r="A83" s="738"/>
      <c r="B83" s="1448"/>
    </row>
    <row r="84" spans="1:2">
      <c r="A84" s="738"/>
      <c r="B84" s="1448"/>
    </row>
    <row r="85" spans="1:2">
      <c r="A85" s="738"/>
      <c r="B85" s="1448"/>
    </row>
    <row r="86" spans="1:2">
      <c r="A86" s="738"/>
      <c r="B86" s="1448"/>
    </row>
    <row r="87" spans="1:2">
      <c r="A87" s="738"/>
      <c r="B87" s="1448"/>
    </row>
    <row r="88" spans="1:2">
      <c r="A88" s="738"/>
      <c r="B88" s="1448"/>
    </row>
    <row r="89" spans="1:2">
      <c r="A89" s="738"/>
      <c r="B89" s="1448"/>
    </row>
    <row r="90" spans="1:2">
      <c r="A90" s="738"/>
      <c r="B90" s="1448"/>
    </row>
    <row r="91" spans="1:2">
      <c r="A91" s="738"/>
      <c r="B91" s="1448"/>
    </row>
    <row r="110" spans="1:2">
      <c r="A110" s="738"/>
      <c r="B110" s="1448"/>
    </row>
    <row r="111" spans="1:2">
      <c r="A111" s="738"/>
      <c r="B111" s="1448"/>
    </row>
    <row r="112" spans="1:2">
      <c r="A112" s="738"/>
      <c r="B112" s="1448"/>
    </row>
    <row r="113" spans="1:2">
      <c r="A113" s="738"/>
      <c r="B113" s="1448"/>
    </row>
    <row r="114" spans="1:2">
      <c r="A114" s="738"/>
      <c r="B114" s="1448"/>
    </row>
    <row r="115" spans="1:2">
      <c r="A115" s="738"/>
      <c r="B115" s="1448"/>
    </row>
    <row r="116" spans="1:2">
      <c r="A116" s="738"/>
      <c r="B116" s="1448"/>
    </row>
    <row r="117" spans="1:2">
      <c r="A117" s="738"/>
      <c r="B117" s="1448"/>
    </row>
    <row r="118" spans="1:2">
      <c r="A118" s="738"/>
      <c r="B118" s="1448"/>
    </row>
    <row r="119" spans="1:2">
      <c r="A119" s="738"/>
      <c r="B119" s="1448"/>
    </row>
    <row r="120" spans="1:2">
      <c r="A120" s="738"/>
      <c r="B120" s="1448"/>
    </row>
    <row r="121" spans="1:2">
      <c r="A121" s="738"/>
      <c r="B121" s="1448"/>
    </row>
    <row r="122" spans="1:2">
      <c r="A122" s="738"/>
      <c r="B122" s="1448"/>
    </row>
    <row r="123" spans="1:2">
      <c r="A123" s="738"/>
      <c r="B123" s="1448"/>
    </row>
    <row r="124" spans="1:2">
      <c r="A124" s="738"/>
      <c r="B124" s="1448"/>
    </row>
    <row r="125" spans="1:2">
      <c r="A125" s="738"/>
      <c r="B125" s="1448"/>
    </row>
    <row r="126" spans="1:2">
      <c r="A126" s="738"/>
      <c r="B126" s="1448"/>
    </row>
    <row r="127" spans="1:2">
      <c r="A127" s="738"/>
      <c r="B127" s="1448"/>
    </row>
    <row r="128" spans="1:2">
      <c r="A128" s="738"/>
      <c r="B128" s="1448"/>
    </row>
    <row r="129" spans="1:2">
      <c r="A129" s="738"/>
      <c r="B129" s="1448"/>
    </row>
    <row r="130" spans="1:2">
      <c r="A130" s="738"/>
      <c r="B130" s="1448"/>
    </row>
    <row r="131" spans="1:2">
      <c r="A131" s="738"/>
      <c r="B131" s="1448"/>
    </row>
    <row r="132" spans="1:2">
      <c r="A132" s="738"/>
      <c r="B132" s="1448"/>
    </row>
    <row r="133" spans="1:2">
      <c r="A133" s="738"/>
      <c r="B133" s="1448"/>
    </row>
    <row r="134" spans="1:2">
      <c r="A134" s="738"/>
      <c r="B134" s="1448"/>
    </row>
    <row r="135" spans="1:2">
      <c r="A135" s="738"/>
      <c r="B135" s="1448"/>
    </row>
    <row r="136" spans="1:2">
      <c r="A136" s="738"/>
      <c r="B136" s="1448"/>
    </row>
    <row r="137" spans="1:2">
      <c r="A137" s="738"/>
      <c r="B137" s="1448"/>
    </row>
    <row r="138" spans="1:2">
      <c r="A138" s="738"/>
      <c r="B138" s="1448"/>
    </row>
    <row r="139" spans="1:2">
      <c r="A139" s="738"/>
      <c r="B139" s="1448"/>
    </row>
    <row r="140" spans="1:2">
      <c r="A140" s="738"/>
      <c r="B140" s="1448"/>
    </row>
    <row r="141" spans="1:2">
      <c r="A141" s="247"/>
      <c r="B141" s="1449"/>
    </row>
    <row r="142" spans="1:2">
      <c r="A142" s="247"/>
      <c r="B142" s="1449"/>
    </row>
    <row r="143" spans="1:2">
      <c r="A143" s="247"/>
      <c r="B143" s="1449"/>
    </row>
    <row r="144" spans="1:2">
      <c r="A144" s="247"/>
      <c r="B144" s="1449"/>
    </row>
    <row r="145" spans="1:2">
      <c r="A145" s="247"/>
      <c r="B145" s="1449"/>
    </row>
    <row r="146" spans="1:2">
      <c r="A146" s="738"/>
      <c r="B146" s="1448"/>
    </row>
    <row r="148" spans="1:2">
      <c r="A148" s="738"/>
      <c r="B148" s="1448"/>
    </row>
    <row r="150" spans="1:2">
      <c r="A150" s="738"/>
      <c r="B150" s="1448"/>
    </row>
    <row r="170" spans="1:2">
      <c r="A170" s="738"/>
      <c r="B170" s="1448"/>
    </row>
    <row r="171" spans="1:2">
      <c r="A171" s="738"/>
      <c r="B171" s="1448"/>
    </row>
    <row r="172" spans="1:2">
      <c r="A172" s="738"/>
      <c r="B172" s="1448"/>
    </row>
    <row r="173" spans="1:2">
      <c r="A173" s="738"/>
      <c r="B173" s="1448"/>
    </row>
    <row r="174" spans="1:2">
      <c r="A174" s="738"/>
      <c r="B174" s="1448"/>
    </row>
    <row r="175" spans="1:2">
      <c r="A175" s="247"/>
      <c r="B175" s="1449"/>
    </row>
    <row r="176" spans="1:2">
      <c r="A176" s="738"/>
      <c r="B176" s="1448"/>
    </row>
    <row r="177" spans="1:2">
      <c r="A177" s="738"/>
      <c r="B177" s="1448"/>
    </row>
    <row r="178" spans="1:2">
      <c r="A178" s="738"/>
      <c r="B178" s="1448"/>
    </row>
    <row r="179" spans="1:2">
      <c r="A179" s="738"/>
      <c r="B179" s="1448"/>
    </row>
    <row r="180" spans="1:2">
      <c r="A180" s="738"/>
      <c r="B180" s="1448"/>
    </row>
    <row r="181" spans="1:2">
      <c r="A181" s="738"/>
      <c r="B181" s="1448"/>
    </row>
    <row r="182" spans="1:2">
      <c r="A182" s="738"/>
      <c r="B182" s="1448"/>
    </row>
    <row r="183" spans="1:2">
      <c r="A183" s="738"/>
      <c r="B183" s="1448"/>
    </row>
    <row r="184" spans="1:2">
      <c r="A184" s="738"/>
      <c r="B184" s="1448"/>
    </row>
    <row r="185" spans="1:2">
      <c r="A185" s="738"/>
      <c r="B185" s="1448"/>
    </row>
    <row r="186" spans="1:2">
      <c r="A186" s="738"/>
      <c r="B186" s="1448"/>
    </row>
    <row r="187" spans="1:2">
      <c r="A187" s="738"/>
      <c r="B187" s="1448"/>
    </row>
    <row r="188" spans="1:2">
      <c r="A188" s="738"/>
      <c r="B188" s="1448"/>
    </row>
    <row r="189" spans="1:2">
      <c r="A189" s="738"/>
      <c r="B189" s="1448"/>
    </row>
    <row r="190" spans="1:2">
      <c r="A190" s="738"/>
      <c r="B190" s="1448"/>
    </row>
    <row r="191" spans="1:2">
      <c r="A191" s="738"/>
      <c r="B191" s="1448"/>
    </row>
    <row r="192" spans="1:2">
      <c r="A192" s="738"/>
      <c r="B192" s="1448"/>
    </row>
    <row r="193" spans="1:2">
      <c r="A193" s="738"/>
      <c r="B193" s="1448"/>
    </row>
    <row r="194" spans="1:2">
      <c r="A194" s="738"/>
      <c r="B194" s="1448"/>
    </row>
    <row r="195" spans="1:2">
      <c r="A195" s="738"/>
      <c r="B195" s="1448"/>
    </row>
    <row r="196" spans="1:2">
      <c r="A196" s="738"/>
      <c r="B196" s="1448"/>
    </row>
    <row r="197" spans="1:2">
      <c r="A197" s="738"/>
      <c r="B197" s="1448"/>
    </row>
    <row r="198" spans="1:2">
      <c r="A198" s="738"/>
      <c r="B198" s="1448"/>
    </row>
    <row r="199" spans="1:2">
      <c r="A199" s="738"/>
      <c r="B199" s="1448"/>
    </row>
    <row r="200" spans="1:2">
      <c r="A200" s="738"/>
      <c r="B200" s="1448"/>
    </row>
    <row r="201" spans="1:2">
      <c r="A201" s="738"/>
      <c r="B201" s="1448"/>
    </row>
    <row r="202" spans="1:2">
      <c r="A202" s="738"/>
      <c r="B202" s="1448"/>
    </row>
    <row r="203" spans="1:2">
      <c r="A203" s="738"/>
      <c r="B203" s="1448"/>
    </row>
    <row r="204" spans="1:2">
      <c r="A204" s="738"/>
      <c r="B204" s="1448"/>
    </row>
    <row r="205" spans="1:2">
      <c r="A205" s="738"/>
      <c r="B205" s="1448"/>
    </row>
    <row r="206" spans="1:2">
      <c r="A206" s="738"/>
      <c r="B206" s="1448"/>
    </row>
    <row r="208" spans="1:2">
      <c r="A208" s="738"/>
      <c r="B208" s="1448"/>
    </row>
    <row r="210" spans="1:2">
      <c r="A210" s="738"/>
      <c r="B210" s="1448"/>
    </row>
    <row r="244" spans="1:1">
      <c r="A244" s="294"/>
    </row>
    <row r="261" spans="1:1">
      <c r="A261" s="247"/>
    </row>
    <row r="262" spans="1:1">
      <c r="A262" s="247"/>
    </row>
    <row r="263" spans="1:1">
      <c r="A263" s="247"/>
    </row>
    <row r="264" spans="1:1">
      <c r="A264" s="247"/>
    </row>
    <row r="265" spans="1:1">
      <c r="A265" s="247"/>
    </row>
    <row r="266" spans="1:1">
      <c r="A266" s="247"/>
    </row>
    <row r="267" spans="1:1">
      <c r="A267" s="247"/>
    </row>
    <row r="268" spans="1:1">
      <c r="A268" s="247"/>
    </row>
    <row r="269" spans="1:1">
      <c r="A269" s="247"/>
    </row>
    <row r="270" spans="1:1">
      <c r="A270" s="247"/>
    </row>
    <row r="271" spans="1:1">
      <c r="A271" s="247"/>
    </row>
    <row r="272" spans="1:1">
      <c r="A272" s="247"/>
    </row>
    <row r="273" spans="1:1">
      <c r="A273" s="247"/>
    </row>
    <row r="274" spans="1:1">
      <c r="A274" s="247"/>
    </row>
    <row r="275" spans="1:1">
      <c r="A275" s="247"/>
    </row>
    <row r="276" spans="1:1">
      <c r="A276" s="247"/>
    </row>
    <row r="277" spans="1:1">
      <c r="A277" s="247"/>
    </row>
    <row r="278" spans="1:1">
      <c r="A278" s="247"/>
    </row>
    <row r="279" spans="1:1">
      <c r="A279" s="247"/>
    </row>
    <row r="280" spans="1:1">
      <c r="A280" s="247"/>
    </row>
    <row r="281" spans="1:1">
      <c r="A281" s="247"/>
    </row>
    <row r="282" spans="1:1">
      <c r="A282" s="247"/>
    </row>
    <row r="283" spans="1:1">
      <c r="A283" s="247"/>
    </row>
    <row r="284" spans="1:1">
      <c r="A284" s="247"/>
    </row>
    <row r="285" spans="1:1">
      <c r="A285" s="247"/>
    </row>
    <row r="286" spans="1:1">
      <c r="A286" s="247"/>
    </row>
    <row r="287" spans="1:1">
      <c r="A287" s="247"/>
    </row>
    <row r="288" spans="1:1">
      <c r="A288" s="247"/>
    </row>
    <row r="289" spans="1:1">
      <c r="A289" s="247"/>
    </row>
    <row r="290" spans="1:1">
      <c r="A290" s="247"/>
    </row>
    <row r="291" spans="1:1">
      <c r="A291" s="247"/>
    </row>
    <row r="292" spans="1:1">
      <c r="A292" s="247"/>
    </row>
    <row r="293" spans="1:1">
      <c r="A293" s="247"/>
    </row>
    <row r="294" spans="1:1">
      <c r="A294" s="247"/>
    </row>
    <row r="295" spans="1:1">
      <c r="A295" s="247"/>
    </row>
    <row r="296" spans="1:1">
      <c r="A296" s="247"/>
    </row>
    <row r="297" spans="1:1">
      <c r="A297" s="247"/>
    </row>
    <row r="298" spans="1:1">
      <c r="A298" s="247"/>
    </row>
    <row r="299" spans="1:1">
      <c r="A299" s="247"/>
    </row>
    <row r="300" spans="1:1">
      <c r="A300" s="247"/>
    </row>
    <row r="301" spans="1:1">
      <c r="A301" s="247"/>
    </row>
    <row r="302" spans="1:1">
      <c r="A302" s="247"/>
    </row>
    <row r="303" spans="1:1">
      <c r="A303" s="247"/>
    </row>
    <row r="304" spans="1:1">
      <c r="A304" s="247"/>
    </row>
    <row r="305" spans="1:1">
      <c r="A305" s="247"/>
    </row>
    <row r="306" spans="1:1">
      <c r="A306" s="247"/>
    </row>
    <row r="307" spans="1:1">
      <c r="A307" s="247"/>
    </row>
    <row r="308" spans="1:1">
      <c r="A308" s="247"/>
    </row>
    <row r="309" spans="1:1">
      <c r="A309" s="247"/>
    </row>
    <row r="310" spans="1:1">
      <c r="A310" s="247"/>
    </row>
    <row r="311" spans="1:1">
      <c r="A311" s="247"/>
    </row>
    <row r="312" spans="1:1">
      <c r="A312" s="247"/>
    </row>
    <row r="313" spans="1:1">
      <c r="A313" s="247"/>
    </row>
    <row r="314" spans="1:1">
      <c r="A314" s="247"/>
    </row>
    <row r="315" spans="1:1">
      <c r="A315" s="247"/>
    </row>
  </sheetData>
  <phoneticPr fontId="28" type="noConversion"/>
  <pageMargins left="0.75" right="0.5" top="0.5" bottom="0.5" header="0.25" footer="0.25"/>
  <pageSetup scale="97" orientation="portrait" r:id="rId1"/>
  <headerFooter alignWithMargins="0"/>
</worksheet>
</file>

<file path=xl/worksheets/sheet48.xml><?xml version="1.0" encoding="utf-8"?>
<worksheet xmlns="http://schemas.openxmlformats.org/spreadsheetml/2006/main" xmlns:r="http://schemas.openxmlformats.org/officeDocument/2006/relationships">
  <sheetPr transitionEvaluation="1" transitionEntry="1" codeName="Sheet38"/>
  <dimension ref="A1:J111"/>
  <sheetViews>
    <sheetView view="pageBreakPreview" zoomScale="60" workbookViewId="0"/>
  </sheetViews>
  <sheetFormatPr defaultColWidth="10.88671875" defaultRowHeight="12"/>
  <cols>
    <col min="1" max="1" width="6" style="173" customWidth="1"/>
    <col min="2" max="2" width="11.88671875" style="173" customWidth="1"/>
    <col min="3" max="3" width="24" style="173" customWidth="1"/>
    <col min="4" max="5" width="12.88671875" style="173" customWidth="1"/>
    <col min="6" max="6" width="14.33203125" style="173" customWidth="1"/>
    <col min="7" max="8" width="12.88671875" style="173" customWidth="1"/>
    <col min="9" max="16384" width="10.88671875" style="173"/>
  </cols>
  <sheetData>
    <row r="1" spans="1:10">
      <c r="A1" s="167" t="s">
        <v>643</v>
      </c>
      <c r="B1" s="167"/>
      <c r="C1" s="167"/>
      <c r="E1" s="167"/>
      <c r="F1" s="752" t="s">
        <v>1171</v>
      </c>
      <c r="G1" s="167"/>
      <c r="H1" s="167"/>
    </row>
    <row r="2" spans="1:10">
      <c r="A2" s="167"/>
      <c r="B2" s="167"/>
      <c r="C2" s="167"/>
      <c r="E2" s="167"/>
      <c r="F2" s="752" t="s">
        <v>644</v>
      </c>
      <c r="G2" s="167"/>
      <c r="H2" s="167"/>
    </row>
    <row r="3" spans="1:10">
      <c r="A3" s="167" t="s">
        <v>2364</v>
      </c>
      <c r="B3" s="167"/>
      <c r="C3" s="167"/>
      <c r="E3" s="167"/>
      <c r="F3" s="106" t="s">
        <v>742</v>
      </c>
      <c r="G3" s="294"/>
      <c r="H3" s="167"/>
    </row>
    <row r="4" spans="1:10">
      <c r="A4" s="167" t="s">
        <v>2363</v>
      </c>
      <c r="B4" s="167"/>
      <c r="C4" s="106"/>
      <c r="E4" s="167"/>
      <c r="F4" s="158" t="s">
        <v>2546</v>
      </c>
      <c r="G4" s="167"/>
      <c r="H4" s="167"/>
    </row>
    <row r="5" spans="1:10">
      <c r="A5" s="167" t="s">
        <v>1775</v>
      </c>
      <c r="B5" s="167"/>
      <c r="C5" s="167"/>
      <c r="E5" s="167"/>
      <c r="G5" s="167"/>
      <c r="H5" s="167"/>
    </row>
    <row r="6" spans="1:10">
      <c r="A6" s="106" t="s">
        <v>1260</v>
      </c>
      <c r="B6" s="167"/>
      <c r="C6" s="167"/>
      <c r="D6" s="167"/>
      <c r="E6" s="167"/>
      <c r="F6" s="167" t="s">
        <v>60</v>
      </c>
      <c r="G6" s="167"/>
      <c r="H6" s="167"/>
    </row>
    <row r="7" spans="1:10">
      <c r="A7" s="167" t="s">
        <v>661</v>
      </c>
      <c r="B7" s="167"/>
      <c r="C7" s="167"/>
      <c r="D7" s="167"/>
      <c r="E7" s="167"/>
      <c r="F7" s="167"/>
      <c r="G7" s="167"/>
      <c r="H7" s="167"/>
    </row>
    <row r="8" spans="1:10">
      <c r="A8" s="1781" t="s">
        <v>727</v>
      </c>
      <c r="B8" s="1767"/>
      <c r="C8" s="1767"/>
      <c r="D8" s="1767"/>
      <c r="E8" s="1767"/>
      <c r="F8" s="1767"/>
      <c r="G8" s="1767"/>
      <c r="H8" s="1767"/>
    </row>
    <row r="9" spans="1:10">
      <c r="A9" s="1767"/>
      <c r="B9" s="1767"/>
      <c r="C9" s="1767"/>
      <c r="D9" s="1767"/>
      <c r="E9" s="1767"/>
      <c r="F9" s="1767"/>
      <c r="G9" s="1767"/>
      <c r="H9" s="1767"/>
    </row>
    <row r="10" spans="1:10" ht="12.6" thickBot="1">
      <c r="A10" s="244"/>
      <c r="B10" s="244"/>
      <c r="C10" s="244"/>
      <c r="D10" s="244"/>
      <c r="E10" s="244"/>
      <c r="F10" s="244"/>
      <c r="G10" s="244"/>
      <c r="H10" s="244"/>
    </row>
    <row r="11" spans="1:10">
      <c r="A11" s="167"/>
      <c r="B11" s="172" t="s">
        <v>882</v>
      </c>
      <c r="C11" s="172"/>
      <c r="D11" s="223" t="s">
        <v>883</v>
      </c>
      <c r="E11" s="223" t="s">
        <v>884</v>
      </c>
      <c r="F11" s="223" t="s">
        <v>885</v>
      </c>
      <c r="G11" s="223" t="s">
        <v>509</v>
      </c>
      <c r="H11" s="223" t="s">
        <v>75</v>
      </c>
    </row>
    <row r="12" spans="1:10">
      <c r="A12" s="167"/>
      <c r="B12" s="172"/>
      <c r="C12" s="172"/>
      <c r="D12" s="223" t="s">
        <v>61</v>
      </c>
      <c r="E12" s="167"/>
      <c r="F12" s="223" t="s">
        <v>62</v>
      </c>
      <c r="G12" s="223"/>
      <c r="H12" s="167"/>
    </row>
    <row r="13" spans="1:10">
      <c r="A13" s="172" t="s">
        <v>52</v>
      </c>
      <c r="B13" s="615" t="s">
        <v>543</v>
      </c>
      <c r="C13" s="172"/>
      <c r="D13" s="223" t="s">
        <v>63</v>
      </c>
      <c r="E13" s="223" t="s">
        <v>64</v>
      </c>
      <c r="F13" s="223" t="s">
        <v>65</v>
      </c>
      <c r="G13" s="223" t="s">
        <v>1132</v>
      </c>
      <c r="H13" s="167"/>
    </row>
    <row r="14" spans="1:10">
      <c r="A14" s="533" t="s">
        <v>707</v>
      </c>
      <c r="B14" s="533" t="s">
        <v>708</v>
      </c>
      <c r="C14" s="533"/>
      <c r="D14" s="532" t="s">
        <v>66</v>
      </c>
      <c r="E14" s="532" t="s">
        <v>67</v>
      </c>
      <c r="F14" s="532" t="s">
        <v>857</v>
      </c>
      <c r="G14" s="1279" t="s">
        <v>2501</v>
      </c>
      <c r="H14" s="532" t="s">
        <v>81</v>
      </c>
    </row>
    <row r="15" spans="1:10">
      <c r="A15" s="753">
        <v>1</v>
      </c>
      <c r="D15" s="188"/>
      <c r="E15" s="188"/>
      <c r="F15" s="188"/>
      <c r="G15" s="188"/>
      <c r="H15" s="188"/>
      <c r="J15" s="166"/>
    </row>
    <row r="16" spans="1:10">
      <c r="A16" s="753">
        <v>2</v>
      </c>
      <c r="B16" s="167" t="s">
        <v>1218</v>
      </c>
      <c r="D16" s="188"/>
      <c r="E16" s="188"/>
      <c r="F16" s="188"/>
      <c r="G16" s="188"/>
      <c r="H16" s="188"/>
    </row>
    <row r="17" spans="1:10">
      <c r="A17" s="753">
        <v>3</v>
      </c>
      <c r="B17" s="173" t="s">
        <v>74</v>
      </c>
      <c r="D17" s="188">
        <v>36285.520000000004</v>
      </c>
      <c r="E17" s="188">
        <v>9228.94</v>
      </c>
      <c r="F17" s="188">
        <v>43575.659999999996</v>
      </c>
      <c r="G17" s="188">
        <v>205.02</v>
      </c>
      <c r="H17" s="174">
        <v>89295.14</v>
      </c>
    </row>
    <row r="18" spans="1:10">
      <c r="A18" s="753">
        <v>4</v>
      </c>
      <c r="B18" s="173" t="s">
        <v>1678</v>
      </c>
      <c r="D18" s="188"/>
      <c r="E18" s="188"/>
      <c r="F18" s="188"/>
      <c r="G18" s="188"/>
      <c r="H18" s="174">
        <v>0</v>
      </c>
    </row>
    <row r="19" spans="1:10">
      <c r="A19" s="753">
        <v>5</v>
      </c>
      <c r="B19" s="173" t="s">
        <v>858</v>
      </c>
      <c r="D19" s="259">
        <v>36285.520000000004</v>
      </c>
      <c r="E19" s="259">
        <v>9228.94</v>
      </c>
      <c r="F19" s="259">
        <v>43575.659999999996</v>
      </c>
      <c r="G19" s="259">
        <v>205.02</v>
      </c>
      <c r="H19" s="259">
        <v>89295.14</v>
      </c>
    </row>
    <row r="20" spans="1:10">
      <c r="A20" s="753">
        <v>6</v>
      </c>
      <c r="D20" s="188"/>
      <c r="E20" s="188"/>
      <c r="F20" s="188"/>
      <c r="G20" s="188"/>
      <c r="H20" s="188"/>
    </row>
    <row r="21" spans="1:10">
      <c r="A21" s="753">
        <v>7</v>
      </c>
      <c r="B21" s="173" t="s">
        <v>1618</v>
      </c>
      <c r="D21" s="174"/>
      <c r="E21" s="174"/>
      <c r="F21" s="174"/>
      <c r="G21" s="174"/>
      <c r="H21" s="174"/>
    </row>
    <row r="22" spans="1:10">
      <c r="A22" s="753">
        <v>8</v>
      </c>
      <c r="B22" s="598" t="s">
        <v>1681</v>
      </c>
      <c r="D22" s="174">
        <v>-444.74305000000459</v>
      </c>
      <c r="E22" s="174"/>
      <c r="F22" s="174"/>
      <c r="G22" s="174"/>
      <c r="H22" s="174">
        <v>-444.74305000000459</v>
      </c>
    </row>
    <row r="23" spans="1:10">
      <c r="A23" s="753">
        <v>9</v>
      </c>
      <c r="B23" s="598" t="s">
        <v>738</v>
      </c>
      <c r="C23" s="598"/>
      <c r="D23" s="174"/>
      <c r="E23" s="174"/>
      <c r="F23" s="174">
        <v>9565.6064271999985</v>
      </c>
      <c r="G23" s="174"/>
      <c r="H23" s="174">
        <v>9565.6064271999985</v>
      </c>
    </row>
    <row r="24" spans="1:10" ht="12" customHeight="1">
      <c r="A24" s="753">
        <v>10</v>
      </c>
      <c r="B24" s="598" t="s">
        <v>10</v>
      </c>
      <c r="C24" s="598"/>
      <c r="D24" s="174"/>
      <c r="E24" s="174">
        <v>647</v>
      </c>
      <c r="F24" s="174"/>
      <c r="G24" s="174"/>
      <c r="H24" s="174">
        <v>647</v>
      </c>
    </row>
    <row r="25" spans="1:10" ht="24.75" customHeight="1">
      <c r="A25" s="753">
        <v>11</v>
      </c>
      <c r="B25" s="1791" t="s">
        <v>1356</v>
      </c>
      <c r="C25" s="1791"/>
      <c r="D25" s="232">
        <v>555.78915000000495</v>
      </c>
      <c r="E25" s="232"/>
      <c r="F25" s="232"/>
      <c r="G25" s="232"/>
      <c r="H25" s="232">
        <v>555.78915000000495</v>
      </c>
      <c r="I25" s="166"/>
    </row>
    <row r="26" spans="1:10">
      <c r="A26" s="753">
        <v>12</v>
      </c>
      <c r="B26" s="173" t="s">
        <v>489</v>
      </c>
      <c r="D26" s="232">
        <v>111.04610000000037</v>
      </c>
      <c r="E26" s="232">
        <v>647</v>
      </c>
      <c r="F26" s="232">
        <v>9565.6064271999985</v>
      </c>
      <c r="G26" s="232">
        <v>0</v>
      </c>
      <c r="H26" s="232">
        <v>10323.652527199998</v>
      </c>
    </row>
    <row r="27" spans="1:10">
      <c r="A27" s="753">
        <v>13</v>
      </c>
      <c r="D27" s="188"/>
      <c r="E27" s="188"/>
      <c r="F27" s="188"/>
      <c r="G27" s="188"/>
      <c r="H27" s="188"/>
    </row>
    <row r="28" spans="1:10">
      <c r="A28" s="753">
        <v>14</v>
      </c>
      <c r="B28" s="173" t="s">
        <v>490</v>
      </c>
      <c r="D28" s="174">
        <v>36396.566100000004</v>
      </c>
      <c r="E28" s="174">
        <v>9875.94</v>
      </c>
      <c r="F28" s="174">
        <v>53141.266427199997</v>
      </c>
      <c r="G28" s="174">
        <v>205.02</v>
      </c>
      <c r="H28" s="174">
        <v>99618.792527199999</v>
      </c>
    </row>
    <row r="29" spans="1:10">
      <c r="A29" s="753">
        <v>15</v>
      </c>
      <c r="B29" s="1791" t="s">
        <v>738</v>
      </c>
      <c r="C29" s="1791"/>
    </row>
    <row r="30" spans="1:10">
      <c r="A30" s="753">
        <v>16</v>
      </c>
      <c r="B30" s="598" t="s">
        <v>491</v>
      </c>
      <c r="C30" s="598"/>
      <c r="D30" s="232">
        <v>1554.9156716739267</v>
      </c>
      <c r="E30" s="232">
        <v>0</v>
      </c>
      <c r="F30" s="232">
        <v>0</v>
      </c>
      <c r="G30" s="232">
        <v>0</v>
      </c>
      <c r="H30" s="232">
        <v>1554.9156716739267</v>
      </c>
      <c r="J30" s="269"/>
    </row>
    <row r="31" spans="1:10">
      <c r="A31" s="753">
        <v>17</v>
      </c>
      <c r="B31" s="173" t="s">
        <v>26</v>
      </c>
      <c r="D31" s="478">
        <v>1554.9156716739267</v>
      </c>
      <c r="E31" s="478">
        <v>0</v>
      </c>
      <c r="F31" s="478">
        <v>0</v>
      </c>
      <c r="G31" s="478">
        <v>0</v>
      </c>
      <c r="H31" s="478">
        <v>1554.9156716739267</v>
      </c>
    </row>
    <row r="32" spans="1:10">
      <c r="A32" s="753">
        <v>18</v>
      </c>
      <c r="D32" s="188"/>
      <c r="E32" s="188"/>
      <c r="F32" s="188"/>
      <c r="G32" s="188"/>
      <c r="H32" s="188"/>
    </row>
    <row r="33" spans="1:8" ht="12.6" thickBot="1">
      <c r="A33" s="753">
        <v>19</v>
      </c>
      <c r="B33" s="173" t="s">
        <v>492</v>
      </c>
      <c r="D33" s="234">
        <v>37951.481771673927</v>
      </c>
      <c r="E33" s="234">
        <v>9875.94</v>
      </c>
      <c r="F33" s="234">
        <v>53141.266427199997</v>
      </c>
      <c r="G33" s="234">
        <v>205.02</v>
      </c>
      <c r="H33" s="234">
        <v>101173.70819887392</v>
      </c>
    </row>
    <row r="34" spans="1:8" ht="12.6" thickTop="1">
      <c r="A34" s="172"/>
      <c r="B34" s="167"/>
    </row>
    <row r="35" spans="1:8">
      <c r="A35" s="220"/>
      <c r="B35" s="242"/>
      <c r="C35" s="242"/>
      <c r="D35" s="242"/>
      <c r="E35" s="242"/>
      <c r="F35" s="242"/>
      <c r="G35" s="242"/>
      <c r="H35" s="242"/>
    </row>
    <row r="38" spans="1:8">
      <c r="D38" s="269"/>
      <c r="E38" s="269"/>
      <c r="F38" s="269"/>
      <c r="G38" s="269"/>
      <c r="H38" s="269"/>
    </row>
    <row r="40" spans="1:8">
      <c r="A40" s="167"/>
    </row>
    <row r="57" spans="1:1">
      <c r="A57" s="247"/>
    </row>
    <row r="58" spans="1:1">
      <c r="A58" s="247"/>
    </row>
    <row r="59" spans="1:1">
      <c r="A59" s="247"/>
    </row>
    <row r="60" spans="1:1">
      <c r="A60" s="247"/>
    </row>
    <row r="61" spans="1:1">
      <c r="A61" s="247"/>
    </row>
    <row r="62" spans="1:1">
      <c r="A62" s="247"/>
    </row>
    <row r="63" spans="1:1">
      <c r="A63" s="247"/>
    </row>
    <row r="64" spans="1:1">
      <c r="A64" s="247"/>
    </row>
    <row r="65" spans="1:1">
      <c r="A65" s="247"/>
    </row>
    <row r="66" spans="1:1">
      <c r="A66" s="247"/>
    </row>
    <row r="67" spans="1:1">
      <c r="A67" s="247"/>
    </row>
    <row r="68" spans="1:1">
      <c r="A68" s="247"/>
    </row>
    <row r="69" spans="1:1">
      <c r="A69" s="247"/>
    </row>
    <row r="70" spans="1:1">
      <c r="A70" s="247"/>
    </row>
    <row r="71" spans="1:1">
      <c r="A71" s="247"/>
    </row>
    <row r="72" spans="1:1">
      <c r="A72" s="247"/>
    </row>
    <row r="73" spans="1:1">
      <c r="A73" s="247"/>
    </row>
    <row r="74" spans="1:1">
      <c r="A74" s="247"/>
    </row>
    <row r="75" spans="1:1">
      <c r="A75" s="247"/>
    </row>
    <row r="76" spans="1:1">
      <c r="A76" s="247"/>
    </row>
    <row r="77" spans="1:1">
      <c r="A77" s="247"/>
    </row>
    <row r="78" spans="1:1">
      <c r="A78" s="247"/>
    </row>
    <row r="79" spans="1:1">
      <c r="A79" s="247"/>
    </row>
    <row r="80" spans="1:1">
      <c r="A80" s="247"/>
    </row>
    <row r="81" spans="1:1">
      <c r="A81" s="247"/>
    </row>
    <row r="82" spans="1:1">
      <c r="A82" s="247"/>
    </row>
    <row r="83" spans="1:1">
      <c r="A83" s="247"/>
    </row>
    <row r="84" spans="1:1">
      <c r="A84" s="247"/>
    </row>
    <row r="85" spans="1:1">
      <c r="A85" s="247"/>
    </row>
    <row r="86" spans="1:1">
      <c r="A86" s="247"/>
    </row>
    <row r="87" spans="1:1">
      <c r="A87" s="247"/>
    </row>
    <row r="88" spans="1:1">
      <c r="A88" s="247"/>
    </row>
    <row r="89" spans="1:1">
      <c r="A89" s="247"/>
    </row>
    <row r="90" spans="1:1">
      <c r="A90" s="247"/>
    </row>
    <row r="91" spans="1:1">
      <c r="A91" s="247"/>
    </row>
    <row r="92" spans="1:1">
      <c r="A92" s="247"/>
    </row>
    <row r="93" spans="1:1">
      <c r="A93" s="247"/>
    </row>
    <row r="94" spans="1:1">
      <c r="A94" s="247"/>
    </row>
    <row r="95" spans="1:1">
      <c r="A95" s="247"/>
    </row>
    <row r="96" spans="1:1">
      <c r="A96" s="247"/>
    </row>
    <row r="97" spans="1:1">
      <c r="A97" s="247"/>
    </row>
    <row r="98" spans="1:1">
      <c r="A98" s="247"/>
    </row>
    <row r="99" spans="1:1">
      <c r="A99" s="247"/>
    </row>
    <row r="100" spans="1:1">
      <c r="A100" s="247"/>
    </row>
    <row r="101" spans="1:1">
      <c r="A101" s="247"/>
    </row>
    <row r="102" spans="1:1">
      <c r="A102" s="247"/>
    </row>
    <row r="103" spans="1:1">
      <c r="A103" s="247"/>
    </row>
    <row r="104" spans="1:1">
      <c r="A104" s="247"/>
    </row>
    <row r="105" spans="1:1">
      <c r="A105" s="247"/>
    </row>
    <row r="106" spans="1:1">
      <c r="A106" s="247"/>
    </row>
    <row r="107" spans="1:1">
      <c r="A107" s="247"/>
    </row>
    <row r="108" spans="1:1">
      <c r="A108" s="247"/>
    </row>
    <row r="109" spans="1:1">
      <c r="A109" s="247"/>
    </row>
    <row r="110" spans="1:1">
      <c r="A110" s="247"/>
    </row>
    <row r="111" spans="1:1">
      <c r="A111" s="247"/>
    </row>
  </sheetData>
  <mergeCells count="3">
    <mergeCell ref="B29:C29"/>
    <mergeCell ref="A8:H9"/>
    <mergeCell ref="B25:C25"/>
  </mergeCells>
  <phoneticPr fontId="28" type="noConversion"/>
  <pageMargins left="0.75" right="0.5" top="0.5" bottom="0.5" header="0.25" footer="0.25"/>
  <pageSetup scale="85" fitToHeight="0" orientation="portrait" horizontalDpi="4294967293" verticalDpi="4294967293" r:id="rId1"/>
  <headerFooter alignWithMargins="0"/>
</worksheet>
</file>

<file path=xl/worksheets/sheet49.xml><?xml version="1.0" encoding="utf-8"?>
<worksheet xmlns="http://schemas.openxmlformats.org/spreadsheetml/2006/main" xmlns:r="http://schemas.openxmlformats.org/officeDocument/2006/relationships">
  <sheetPr transitionEvaluation="1" transitionEntry="1" codeName="Sheet40">
    <pageSetUpPr fitToPage="1"/>
  </sheetPr>
  <dimension ref="A1:H354"/>
  <sheetViews>
    <sheetView view="pageBreakPreview" zoomScale="60" workbookViewId="0">
      <selection activeCell="L41" sqref="L41"/>
    </sheetView>
  </sheetViews>
  <sheetFormatPr defaultColWidth="10.88671875" defaultRowHeight="13.2"/>
  <cols>
    <col min="1" max="1" width="4.88671875" style="90" customWidth="1"/>
    <col min="2" max="2" width="26.33203125" style="90" customWidth="1"/>
    <col min="3" max="3" width="7" style="90" customWidth="1"/>
    <col min="4" max="4" width="14" style="173" customWidth="1"/>
    <col min="5" max="5" width="13.88671875" style="173" customWidth="1"/>
    <col min="6" max="6" width="15.44140625" style="173" customWidth="1"/>
    <col min="7" max="8" width="13.88671875" style="173" customWidth="1"/>
    <col min="9" max="16384" width="10.88671875" style="13"/>
  </cols>
  <sheetData>
    <row r="1" spans="1:8">
      <c r="A1" s="89" t="s">
        <v>462</v>
      </c>
      <c r="B1" s="89"/>
      <c r="C1" s="108"/>
      <c r="E1" s="167"/>
      <c r="F1" s="167" t="s">
        <v>1171</v>
      </c>
      <c r="G1" s="167"/>
      <c r="H1" s="167"/>
    </row>
    <row r="2" spans="1:8">
      <c r="A2" s="89"/>
      <c r="B2" s="89"/>
      <c r="C2" s="108"/>
      <c r="E2" s="167"/>
      <c r="F2" s="167" t="s">
        <v>1130</v>
      </c>
      <c r="G2" s="167"/>
      <c r="H2" s="167"/>
    </row>
    <row r="3" spans="1:8">
      <c r="A3" s="89" t="s">
        <v>2364</v>
      </c>
      <c r="B3" s="89"/>
      <c r="C3" s="108"/>
      <c r="E3" s="167"/>
      <c r="F3" s="106" t="s">
        <v>742</v>
      </c>
      <c r="G3" s="294"/>
      <c r="H3" s="167"/>
    </row>
    <row r="4" spans="1:8">
      <c r="A4" s="89" t="s">
        <v>2363</v>
      </c>
      <c r="B4" s="89"/>
      <c r="C4" s="109"/>
      <c r="E4" s="167"/>
      <c r="F4" s="167" t="s">
        <v>2546</v>
      </c>
      <c r="G4" s="167"/>
      <c r="H4" s="167"/>
    </row>
    <row r="5" spans="1:8">
      <c r="A5" s="89" t="s">
        <v>1775</v>
      </c>
      <c r="B5" s="89"/>
      <c r="C5" s="89"/>
      <c r="E5" s="167"/>
      <c r="G5" s="167"/>
      <c r="H5" s="167"/>
    </row>
    <row r="6" spans="1:8">
      <c r="A6" s="92" t="s">
        <v>661</v>
      </c>
      <c r="B6" s="89"/>
      <c r="C6" s="89"/>
      <c r="D6" s="167"/>
      <c r="E6" s="167"/>
      <c r="F6" s="167"/>
      <c r="G6" s="167"/>
      <c r="H6" s="167"/>
    </row>
    <row r="7" spans="1:8">
      <c r="A7" s="92" t="s">
        <v>1260</v>
      </c>
      <c r="B7" s="89"/>
      <c r="C7" s="89"/>
      <c r="D7" s="167"/>
      <c r="E7" s="167"/>
      <c r="F7" s="167"/>
      <c r="G7" s="167"/>
      <c r="H7" s="167"/>
    </row>
    <row r="8" spans="1:8">
      <c r="A8" s="89"/>
      <c r="B8" s="89"/>
      <c r="C8" s="89"/>
      <c r="D8" s="167"/>
      <c r="E8" s="167"/>
      <c r="F8" s="167"/>
      <c r="G8" s="167"/>
      <c r="H8" s="167"/>
    </row>
    <row r="9" spans="1:8">
      <c r="A9" s="1792" t="s">
        <v>645</v>
      </c>
      <c r="B9" s="1770"/>
      <c r="C9" s="1770"/>
      <c r="D9" s="1770"/>
      <c r="E9" s="1770"/>
      <c r="F9" s="1770"/>
      <c r="G9" s="1770"/>
      <c r="H9" s="1770"/>
    </row>
    <row r="10" spans="1:8">
      <c r="A10" s="1770"/>
      <c r="B10" s="1770"/>
      <c r="C10" s="1770"/>
      <c r="D10" s="1770"/>
      <c r="E10" s="1770"/>
      <c r="F10" s="1770"/>
      <c r="G10" s="1770"/>
      <c r="H10" s="1770"/>
    </row>
    <row r="11" spans="1:8" ht="13.8" thickBot="1">
      <c r="A11" s="93"/>
      <c r="B11" s="93"/>
      <c r="C11" s="159"/>
      <c r="D11" s="252"/>
      <c r="E11" s="252"/>
      <c r="F11" s="252"/>
      <c r="G11" s="252"/>
      <c r="H11" s="252"/>
    </row>
    <row r="12" spans="1:8">
      <c r="A12" s="94" t="s">
        <v>52</v>
      </c>
      <c r="B12" s="89"/>
      <c r="C12" s="89"/>
      <c r="D12" s="223" t="s">
        <v>81</v>
      </c>
      <c r="E12" s="223" t="s">
        <v>705</v>
      </c>
      <c r="F12" s="223" t="s">
        <v>705</v>
      </c>
      <c r="G12" s="167"/>
      <c r="H12" s="167"/>
    </row>
    <row r="13" spans="1:8">
      <c r="A13" s="530" t="s">
        <v>707</v>
      </c>
      <c r="B13" s="529" t="s">
        <v>708</v>
      </c>
      <c r="C13" s="529" t="s">
        <v>1016</v>
      </c>
      <c r="D13" s="533" t="s">
        <v>1211</v>
      </c>
      <c r="E13" s="533" t="s">
        <v>710</v>
      </c>
      <c r="F13" s="533" t="s">
        <v>843</v>
      </c>
      <c r="G13" s="532" t="s">
        <v>481</v>
      </c>
      <c r="H13" s="532" t="s">
        <v>648</v>
      </c>
    </row>
    <row r="14" spans="1:8">
      <c r="A14" s="625">
        <v>1</v>
      </c>
      <c r="B14" s="90" t="s">
        <v>1019</v>
      </c>
      <c r="C14" s="110" t="s">
        <v>890</v>
      </c>
      <c r="D14" s="295">
        <v>44453</v>
      </c>
      <c r="E14" s="295">
        <v>26679</v>
      </c>
      <c r="F14" s="295">
        <v>71132</v>
      </c>
      <c r="G14" s="178"/>
      <c r="H14" s="178">
        <v>71132</v>
      </c>
    </row>
    <row r="15" spans="1:8">
      <c r="A15" s="625">
        <v>2</v>
      </c>
      <c r="C15" s="110"/>
      <c r="D15" s="296"/>
      <c r="E15" s="296"/>
      <c r="F15" s="296"/>
      <c r="G15" s="174"/>
      <c r="H15" s="174"/>
    </row>
    <row r="16" spans="1:8" s="32" customFormat="1">
      <c r="A16" s="226">
        <v>3</v>
      </c>
      <c r="B16" s="173" t="s">
        <v>640</v>
      </c>
      <c r="C16" s="223" t="s">
        <v>891</v>
      </c>
      <c r="D16" s="174">
        <v>7022</v>
      </c>
      <c r="E16" s="174">
        <v>-7022</v>
      </c>
      <c r="F16" s="496">
        <v>0</v>
      </c>
      <c r="G16" s="174"/>
      <c r="H16" s="174"/>
    </row>
    <row r="17" spans="1:8">
      <c r="A17" s="625">
        <v>4</v>
      </c>
      <c r="C17" s="89"/>
      <c r="D17" s="174"/>
      <c r="E17" s="174"/>
      <c r="F17" s="174"/>
      <c r="G17" s="174"/>
      <c r="H17" s="174"/>
    </row>
    <row r="18" spans="1:8">
      <c r="A18" s="625">
        <v>5</v>
      </c>
      <c r="B18" s="90" t="s">
        <v>499</v>
      </c>
      <c r="C18" s="526" t="s">
        <v>815</v>
      </c>
      <c r="D18" s="174"/>
      <c r="E18" s="174"/>
      <c r="F18" s="174" t="s">
        <v>543</v>
      </c>
      <c r="G18" s="174" t="s">
        <v>543</v>
      </c>
      <c r="H18" s="174" t="s">
        <v>543</v>
      </c>
    </row>
    <row r="19" spans="1:8">
      <c r="A19" s="625">
        <v>6</v>
      </c>
      <c r="C19" s="89"/>
      <c r="D19" s="174"/>
      <c r="E19" s="174"/>
      <c r="F19" s="174"/>
      <c r="G19" s="174"/>
      <c r="H19" s="174"/>
    </row>
    <row r="20" spans="1:8">
      <c r="A20" s="625">
        <v>7</v>
      </c>
      <c r="B20" s="90" t="s">
        <v>1103</v>
      </c>
      <c r="C20" s="526" t="s">
        <v>815</v>
      </c>
      <c r="D20" s="174"/>
      <c r="E20" s="174"/>
      <c r="F20" s="174" t="s">
        <v>543</v>
      </c>
      <c r="G20" s="174" t="s">
        <v>543</v>
      </c>
      <c r="H20" s="174" t="s">
        <v>543</v>
      </c>
    </row>
    <row r="21" spans="1:8">
      <c r="A21" s="625">
        <v>8</v>
      </c>
      <c r="B21" s="90" t="s">
        <v>1105</v>
      </c>
      <c r="C21" s="89"/>
      <c r="D21" s="174"/>
      <c r="E21" s="174"/>
      <c r="F21" s="174"/>
      <c r="G21" s="174"/>
      <c r="H21" s="174"/>
    </row>
    <row r="22" spans="1:8">
      <c r="A22" s="625">
        <v>9</v>
      </c>
      <c r="C22" s="89"/>
      <c r="D22" s="174"/>
      <c r="E22" s="174"/>
      <c r="F22" s="174"/>
      <c r="G22" s="174"/>
      <c r="H22" s="174"/>
    </row>
    <row r="23" spans="1:8">
      <c r="A23" s="625">
        <v>10</v>
      </c>
      <c r="B23" s="90" t="s">
        <v>641</v>
      </c>
      <c r="C23" s="526" t="s">
        <v>892</v>
      </c>
      <c r="D23" s="232">
        <v>0</v>
      </c>
      <c r="E23" s="232">
        <v>0</v>
      </c>
      <c r="F23" s="232">
        <v>0</v>
      </c>
      <c r="G23" s="232">
        <v>0</v>
      </c>
      <c r="H23" s="232">
        <v>0</v>
      </c>
    </row>
    <row r="24" spans="1:8">
      <c r="A24" s="625">
        <v>11</v>
      </c>
      <c r="C24" s="89"/>
    </row>
    <row r="25" spans="1:8" ht="13.8" thickBot="1">
      <c r="A25" s="625">
        <v>12</v>
      </c>
      <c r="B25" s="90" t="s">
        <v>1228</v>
      </c>
      <c r="C25" s="89"/>
      <c r="D25" s="234">
        <v>51475</v>
      </c>
      <c r="E25" s="234">
        <v>19657</v>
      </c>
      <c r="F25" s="234">
        <v>71132</v>
      </c>
      <c r="G25" s="234">
        <v>0</v>
      </c>
      <c r="H25" s="234">
        <v>71132</v>
      </c>
    </row>
    <row r="26" spans="1:8" ht="13.8" thickTop="1">
      <c r="A26" s="94"/>
      <c r="B26" s="89"/>
      <c r="C26" s="89"/>
    </row>
    <row r="27" spans="1:8">
      <c r="A27" s="89"/>
      <c r="B27" s="89"/>
      <c r="C27" s="89"/>
    </row>
    <row r="28" spans="1:8">
      <c r="A28" s="89"/>
      <c r="B28" s="89"/>
      <c r="C28" s="89"/>
    </row>
    <row r="29" spans="1:8">
      <c r="A29" s="89"/>
      <c r="B29" s="89"/>
      <c r="C29" s="89"/>
    </row>
    <row r="30" spans="1:8">
      <c r="A30" s="89"/>
      <c r="B30" s="89"/>
      <c r="C30" s="89"/>
    </row>
    <row r="31" spans="1:8">
      <c r="A31" s="89"/>
      <c r="B31" s="89"/>
      <c r="C31" s="89"/>
    </row>
    <row r="32" spans="1:8">
      <c r="A32" s="89"/>
      <c r="B32" s="89"/>
      <c r="C32" s="89"/>
    </row>
    <row r="33" spans="1:8">
      <c r="A33" s="89"/>
      <c r="B33" s="89"/>
      <c r="C33" s="89"/>
    </row>
    <row r="42" spans="1:8">
      <c r="A42" s="90" t="s">
        <v>879</v>
      </c>
    </row>
    <row r="43" spans="1:8">
      <c r="B43" s="92" t="s">
        <v>1418</v>
      </c>
    </row>
    <row r="44" spans="1:8">
      <c r="B44" s="89" t="s">
        <v>3</v>
      </c>
    </row>
    <row r="47" spans="1:8">
      <c r="A47" s="155"/>
      <c r="B47" s="110"/>
      <c r="C47" s="110"/>
      <c r="D47" s="172"/>
      <c r="E47" s="172"/>
      <c r="F47" s="172"/>
      <c r="G47" s="172"/>
      <c r="H47" s="172"/>
    </row>
    <row r="54" spans="4:4">
      <c r="D54" s="285"/>
    </row>
    <row r="57" spans="4:4">
      <c r="D57" s="285"/>
    </row>
    <row r="180" spans="1:2">
      <c r="A180" s="104"/>
      <c r="B180" s="104"/>
    </row>
    <row r="181" spans="1:2">
      <c r="A181" s="104"/>
      <c r="B181" s="104"/>
    </row>
    <row r="182" spans="1:2">
      <c r="A182" s="104"/>
      <c r="B182" s="104"/>
    </row>
    <row r="183" spans="1:2">
      <c r="A183" s="104"/>
      <c r="B183" s="104"/>
    </row>
    <row r="184" spans="1:2">
      <c r="A184" s="104"/>
      <c r="B184" s="104"/>
    </row>
    <row r="214" spans="1:2">
      <c r="A214" s="104"/>
      <c r="B214" s="104"/>
    </row>
    <row r="283" spans="1:1">
      <c r="A283" s="89"/>
    </row>
    <row r="300" spans="1:1">
      <c r="A300" s="104"/>
    </row>
    <row r="301" spans="1:1">
      <c r="A301" s="104"/>
    </row>
    <row r="302" spans="1:1">
      <c r="A302" s="104"/>
    </row>
    <row r="303" spans="1:1">
      <c r="A303" s="104"/>
    </row>
    <row r="304" spans="1:1">
      <c r="A304" s="104"/>
    </row>
    <row r="305" spans="1:1">
      <c r="A305" s="104"/>
    </row>
    <row r="306" spans="1:1">
      <c r="A306" s="104"/>
    </row>
    <row r="307" spans="1:1">
      <c r="A307" s="104"/>
    </row>
    <row r="308" spans="1:1">
      <c r="A308" s="104"/>
    </row>
    <row r="309" spans="1:1">
      <c r="A309" s="104"/>
    </row>
    <row r="310" spans="1:1">
      <c r="A310" s="104"/>
    </row>
    <row r="311" spans="1:1">
      <c r="A311" s="104"/>
    </row>
    <row r="312" spans="1:1">
      <c r="A312" s="104"/>
    </row>
    <row r="313" spans="1:1">
      <c r="A313" s="104"/>
    </row>
    <row r="314" spans="1:1">
      <c r="A314" s="104"/>
    </row>
    <row r="315" spans="1:1">
      <c r="A315" s="104"/>
    </row>
    <row r="316" spans="1:1">
      <c r="A316" s="104"/>
    </row>
    <row r="317" spans="1:1">
      <c r="A317" s="104"/>
    </row>
    <row r="318" spans="1:1">
      <c r="A318" s="104"/>
    </row>
    <row r="319" spans="1:1">
      <c r="A319" s="104"/>
    </row>
    <row r="320" spans="1:1">
      <c r="A320" s="104"/>
    </row>
    <row r="321" spans="1:1">
      <c r="A321" s="104"/>
    </row>
    <row r="322" spans="1:1">
      <c r="A322" s="104"/>
    </row>
    <row r="323" spans="1:1">
      <c r="A323" s="104"/>
    </row>
    <row r="324" spans="1:1">
      <c r="A324" s="104"/>
    </row>
    <row r="325" spans="1:1">
      <c r="A325" s="104"/>
    </row>
    <row r="326" spans="1:1">
      <c r="A326" s="104"/>
    </row>
    <row r="327" spans="1:1">
      <c r="A327" s="104"/>
    </row>
    <row r="328" spans="1:1">
      <c r="A328" s="104"/>
    </row>
    <row r="329" spans="1:1">
      <c r="A329" s="104"/>
    </row>
    <row r="330" spans="1:1">
      <c r="A330" s="104"/>
    </row>
    <row r="331" spans="1:1">
      <c r="A331" s="104"/>
    </row>
    <row r="332" spans="1:1">
      <c r="A332" s="104"/>
    </row>
    <row r="333" spans="1:1">
      <c r="A333" s="104"/>
    </row>
    <row r="334" spans="1:1">
      <c r="A334" s="104"/>
    </row>
    <row r="335" spans="1:1">
      <c r="A335" s="104"/>
    </row>
    <row r="336" spans="1:1">
      <c r="A336" s="104"/>
    </row>
    <row r="337" spans="1:1">
      <c r="A337" s="104"/>
    </row>
    <row r="338" spans="1:1">
      <c r="A338" s="104"/>
    </row>
    <row r="339" spans="1:1">
      <c r="A339" s="104"/>
    </row>
    <row r="340" spans="1:1">
      <c r="A340" s="104"/>
    </row>
    <row r="341" spans="1:1">
      <c r="A341" s="104"/>
    </row>
    <row r="342" spans="1:1">
      <c r="A342" s="104"/>
    </row>
    <row r="343" spans="1:1">
      <c r="A343" s="104"/>
    </row>
    <row r="344" spans="1:1">
      <c r="A344" s="104"/>
    </row>
    <row r="345" spans="1:1">
      <c r="A345" s="104"/>
    </row>
    <row r="346" spans="1:1">
      <c r="A346" s="104"/>
    </row>
    <row r="347" spans="1:1">
      <c r="A347" s="104"/>
    </row>
    <row r="348" spans="1:1">
      <c r="A348" s="104"/>
    </row>
    <row r="349" spans="1:1">
      <c r="A349" s="104"/>
    </row>
    <row r="350" spans="1:1">
      <c r="A350" s="104"/>
    </row>
    <row r="351" spans="1:1">
      <c r="A351" s="104"/>
    </row>
    <row r="352" spans="1:1">
      <c r="A352" s="104"/>
    </row>
    <row r="353" spans="1:1">
      <c r="A353" s="104"/>
    </row>
    <row r="354" spans="1:1">
      <c r="A354" s="104"/>
    </row>
  </sheetData>
  <mergeCells count="1">
    <mergeCell ref="A9:H10"/>
  </mergeCells>
  <phoneticPr fontId="28" type="noConversion"/>
  <printOptions horizontalCentered="1"/>
  <pageMargins left="0.75" right="0.5" top="0.5" bottom="0.5" header="0.25" footer="0.25"/>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sheetPr transitionEvaluation="1" transitionEntry="1" codeName="Sheet8"/>
  <dimension ref="A1:E92"/>
  <sheetViews>
    <sheetView view="pageBreakPreview" zoomScale="60" workbookViewId="0">
      <selection activeCell="E1" sqref="E1:E1048576"/>
    </sheetView>
  </sheetViews>
  <sheetFormatPr defaultColWidth="10.88671875" defaultRowHeight="12"/>
  <cols>
    <col min="1" max="1" width="7.88671875" style="619" customWidth="1"/>
    <col min="2" max="2" width="42.88671875" style="619" customWidth="1"/>
    <col min="3" max="3" width="17.88671875" style="619" customWidth="1"/>
    <col min="4" max="4" width="17.6640625" style="619" customWidth="1"/>
    <col min="5" max="5" width="11.109375" style="619" bestFit="1" customWidth="1"/>
    <col min="6" max="16384" width="10.88671875" style="619"/>
  </cols>
  <sheetData>
    <row r="1" spans="1:4">
      <c r="A1" s="603" t="s">
        <v>486</v>
      </c>
      <c r="B1" s="603"/>
      <c r="C1" s="831" t="s">
        <v>1171</v>
      </c>
      <c r="D1" s="603"/>
    </row>
    <row r="2" spans="1:4">
      <c r="A2" s="603" t="s">
        <v>606</v>
      </c>
      <c r="B2" s="603"/>
      <c r="C2" s="603"/>
      <c r="D2" s="603"/>
    </row>
    <row r="3" spans="1:4" ht="9" customHeight="1">
      <c r="A3" s="603"/>
      <c r="B3" s="603"/>
      <c r="C3" s="603"/>
      <c r="D3" s="603"/>
    </row>
    <row r="4" spans="1:4">
      <c r="A4" s="603" t="s">
        <v>2364</v>
      </c>
      <c r="B4" s="603"/>
      <c r="C4" s="839" t="s">
        <v>607</v>
      </c>
      <c r="D4" s="603"/>
    </row>
    <row r="5" spans="1:4">
      <c r="A5" s="603" t="s">
        <v>2363</v>
      </c>
      <c r="B5" s="603"/>
      <c r="C5" s="830" t="s">
        <v>742</v>
      </c>
      <c r="D5" s="603"/>
    </row>
    <row r="6" spans="1:4">
      <c r="A6" s="603" t="s">
        <v>1776</v>
      </c>
      <c r="B6" s="603"/>
      <c r="C6" s="603" t="s">
        <v>2546</v>
      </c>
      <c r="D6" s="603"/>
    </row>
    <row r="7" spans="1:4" ht="10.5" customHeight="1">
      <c r="A7" s="1757" t="s">
        <v>1777</v>
      </c>
      <c r="B7" s="1758"/>
      <c r="C7" s="1758"/>
      <c r="D7" s="1758"/>
    </row>
    <row r="8" spans="1:4">
      <c r="A8" s="1758"/>
      <c r="B8" s="1758"/>
      <c r="C8" s="1758"/>
      <c r="D8" s="1758"/>
    </row>
    <row r="9" spans="1:4">
      <c r="A9" s="1758"/>
      <c r="B9" s="1758"/>
      <c r="C9" s="1758"/>
      <c r="D9" s="1758"/>
    </row>
    <row r="10" spans="1:4">
      <c r="A10" s="1758"/>
      <c r="B10" s="1758"/>
      <c r="C10" s="1758"/>
      <c r="D10" s="1758"/>
    </row>
    <row r="11" spans="1:4" ht="11.25" customHeight="1">
      <c r="A11" s="1758"/>
      <c r="B11" s="1758"/>
      <c r="C11" s="1758"/>
      <c r="D11" s="1758"/>
    </row>
    <row r="12" spans="1:4" ht="11.25" customHeight="1">
      <c r="A12" s="1758"/>
      <c r="B12" s="1758"/>
      <c r="C12" s="1758"/>
      <c r="D12" s="1758"/>
    </row>
    <row r="13" spans="1:4" ht="11.25" customHeight="1" thickBot="1">
      <c r="A13" s="871"/>
      <c r="B13" s="871"/>
      <c r="C13" s="871"/>
      <c r="D13" s="871"/>
    </row>
    <row r="14" spans="1:4">
      <c r="A14" s="834" t="s">
        <v>52</v>
      </c>
      <c r="B14" s="603"/>
      <c r="C14" s="887" t="s">
        <v>608</v>
      </c>
      <c r="D14" s="887"/>
    </row>
    <row r="15" spans="1:4" ht="13.8">
      <c r="A15" s="835" t="s">
        <v>707</v>
      </c>
      <c r="B15" s="836" t="s">
        <v>708</v>
      </c>
      <c r="C15" s="835" t="s">
        <v>481</v>
      </c>
      <c r="D15" s="835" t="s">
        <v>482</v>
      </c>
    </row>
    <row r="16" spans="1:4">
      <c r="A16" s="626">
        <v>1</v>
      </c>
      <c r="B16" s="872" t="s">
        <v>2548</v>
      </c>
      <c r="C16" s="873"/>
      <c r="D16" s="874">
        <v>4151080</v>
      </c>
    </row>
    <row r="17" spans="1:4">
      <c r="A17" s="626">
        <v>2</v>
      </c>
      <c r="B17" s="872" t="s">
        <v>1778</v>
      </c>
      <c r="C17" s="875"/>
      <c r="D17" s="874">
        <v>62280</v>
      </c>
    </row>
    <row r="18" spans="1:4">
      <c r="A18" s="1315">
        <v>3</v>
      </c>
      <c r="B18" s="872" t="s">
        <v>1428</v>
      </c>
      <c r="C18" s="892"/>
      <c r="D18" s="874"/>
    </row>
    <row r="19" spans="1:4">
      <c r="A19" s="1315">
        <v>4</v>
      </c>
      <c r="B19" s="872" t="s">
        <v>1781</v>
      </c>
      <c r="C19" s="894"/>
      <c r="D19" s="1239">
        <v>-1</v>
      </c>
    </row>
    <row r="20" spans="1:4">
      <c r="A20" s="1315">
        <v>5</v>
      </c>
      <c r="B20" s="872" t="s">
        <v>1780</v>
      </c>
      <c r="C20" s="892"/>
      <c r="D20" s="1057">
        <v>4213359</v>
      </c>
    </row>
    <row r="21" spans="1:4">
      <c r="A21" s="1315">
        <v>6</v>
      </c>
      <c r="B21" s="872" t="s">
        <v>1818</v>
      </c>
      <c r="C21" s="892"/>
      <c r="D21" s="874">
        <v>-85664</v>
      </c>
    </row>
    <row r="22" spans="1:4">
      <c r="A22" s="1315">
        <v>7</v>
      </c>
      <c r="B22" s="872" t="s">
        <v>1778</v>
      </c>
      <c r="C22" s="892"/>
      <c r="D22" s="874">
        <v>72746</v>
      </c>
    </row>
    <row r="23" spans="1:4">
      <c r="A23" s="1315">
        <v>8</v>
      </c>
      <c r="B23" s="872" t="s">
        <v>1428</v>
      </c>
      <c r="C23" s="894"/>
      <c r="D23" s="877">
        <v>-7903</v>
      </c>
    </row>
    <row r="24" spans="1:4">
      <c r="A24" s="1315">
        <v>9</v>
      </c>
      <c r="B24" s="872" t="s">
        <v>1781</v>
      </c>
      <c r="C24" s="894"/>
      <c r="D24" s="1239">
        <v>1</v>
      </c>
    </row>
    <row r="25" spans="1:4">
      <c r="A25" s="1315">
        <v>10</v>
      </c>
      <c r="B25" s="872" t="s">
        <v>1782</v>
      </c>
      <c r="C25" s="892"/>
      <c r="D25" s="878">
        <v>4192539</v>
      </c>
    </row>
    <row r="26" spans="1:4">
      <c r="A26" s="1315">
        <v>11</v>
      </c>
      <c r="B26" s="872" t="s">
        <v>1778</v>
      </c>
      <c r="C26" s="892"/>
      <c r="D26" s="874">
        <v>68512</v>
      </c>
    </row>
    <row r="27" spans="1:4">
      <c r="A27" s="1315">
        <v>12</v>
      </c>
      <c r="B27" s="872" t="s">
        <v>1428</v>
      </c>
      <c r="C27" s="894"/>
      <c r="D27" s="879">
        <v>-6041</v>
      </c>
    </row>
    <row r="28" spans="1:4">
      <c r="A28" s="1315">
        <v>13</v>
      </c>
      <c r="B28" s="872" t="s">
        <v>710</v>
      </c>
      <c r="C28" s="894"/>
      <c r="D28" s="1239">
        <v>0</v>
      </c>
    </row>
    <row r="29" spans="1:4">
      <c r="A29" s="1315">
        <v>14</v>
      </c>
      <c r="B29" s="872" t="s">
        <v>1783</v>
      </c>
      <c r="C29" s="892"/>
      <c r="D29" s="878">
        <v>4255010</v>
      </c>
    </row>
    <row r="30" spans="1:4">
      <c r="A30" s="1315">
        <v>15</v>
      </c>
      <c r="B30" s="872" t="s">
        <v>1778</v>
      </c>
      <c r="C30" s="892"/>
      <c r="D30" s="874">
        <v>59688</v>
      </c>
    </row>
    <row r="31" spans="1:4">
      <c r="A31" s="1315">
        <v>16</v>
      </c>
      <c r="B31" s="872" t="s">
        <v>1428</v>
      </c>
      <c r="C31" s="894"/>
      <c r="D31" s="877">
        <v>-29606</v>
      </c>
    </row>
    <row r="32" spans="1:4">
      <c r="A32" s="1315">
        <v>17</v>
      </c>
      <c r="B32" s="872" t="s">
        <v>710</v>
      </c>
      <c r="C32" s="894"/>
      <c r="D32" s="1239"/>
    </row>
    <row r="33" spans="1:5">
      <c r="A33" s="1315">
        <v>18</v>
      </c>
      <c r="B33" s="872" t="s">
        <v>1784</v>
      </c>
      <c r="C33" s="892"/>
      <c r="D33" s="878">
        <v>4285092</v>
      </c>
      <c r="E33" s="854"/>
    </row>
    <row r="34" spans="1:5">
      <c r="A34" s="1315">
        <v>19</v>
      </c>
      <c r="B34" s="872" t="s">
        <v>1778</v>
      </c>
      <c r="C34" s="892"/>
      <c r="D34" s="874">
        <v>93906</v>
      </c>
    </row>
    <row r="35" spans="1:5">
      <c r="A35" s="1315">
        <v>20</v>
      </c>
      <c r="B35" s="872" t="s">
        <v>1428</v>
      </c>
      <c r="C35" s="894"/>
      <c r="D35" s="877">
        <v>-15867</v>
      </c>
    </row>
    <row r="36" spans="1:5">
      <c r="A36" s="1315">
        <v>21</v>
      </c>
      <c r="B36" s="872" t="s">
        <v>1781</v>
      </c>
      <c r="C36" s="894"/>
      <c r="D36" s="1239">
        <v>1</v>
      </c>
    </row>
    <row r="37" spans="1:5">
      <c r="A37" s="1315">
        <v>22</v>
      </c>
      <c r="B37" s="872" t="s">
        <v>1785</v>
      </c>
      <c r="C37" s="892"/>
      <c r="D37" s="878">
        <v>4363132</v>
      </c>
    </row>
    <row r="38" spans="1:5">
      <c r="A38" s="1315">
        <v>23</v>
      </c>
      <c r="B38" s="872" t="s">
        <v>1778</v>
      </c>
      <c r="C38" s="892"/>
      <c r="D38" s="874">
        <v>87964</v>
      </c>
    </row>
    <row r="39" spans="1:5">
      <c r="A39" s="1315">
        <v>24</v>
      </c>
      <c r="B39" s="872" t="s">
        <v>1428</v>
      </c>
      <c r="C39" s="894"/>
      <c r="D39" s="877">
        <v>-12546</v>
      </c>
    </row>
    <row r="40" spans="1:5">
      <c r="A40" s="1315">
        <v>25</v>
      </c>
      <c r="B40" s="872" t="s">
        <v>1781</v>
      </c>
      <c r="C40" s="894"/>
      <c r="D40" s="1239">
        <v>1</v>
      </c>
    </row>
    <row r="41" spans="1:5">
      <c r="A41" s="1315">
        <v>26</v>
      </c>
      <c r="B41" s="872" t="s">
        <v>1786</v>
      </c>
      <c r="C41" s="892"/>
      <c r="D41" s="878">
        <v>4438551</v>
      </c>
      <c r="E41" s="620"/>
    </row>
    <row r="42" spans="1:5">
      <c r="A42" s="1315">
        <v>27</v>
      </c>
      <c r="B42" s="872" t="s">
        <v>1778</v>
      </c>
      <c r="C42" s="892"/>
      <c r="D42" s="874">
        <v>87493.370000000112</v>
      </c>
    </row>
    <row r="43" spans="1:5">
      <c r="A43" s="1315">
        <v>28</v>
      </c>
      <c r="B43" s="872" t="s">
        <v>1428</v>
      </c>
      <c r="C43" s="894"/>
      <c r="D43" s="877"/>
    </row>
    <row r="44" spans="1:5">
      <c r="A44" s="1315">
        <v>29</v>
      </c>
      <c r="B44" s="872" t="s">
        <v>710</v>
      </c>
      <c r="C44" s="894"/>
      <c r="D44" s="1239">
        <v>-1370082</v>
      </c>
    </row>
    <row r="45" spans="1:5">
      <c r="A45" s="1315">
        <v>30</v>
      </c>
      <c r="B45" s="872" t="s">
        <v>1787</v>
      </c>
      <c r="C45" s="892"/>
      <c r="D45" s="1467">
        <v>4526044.37</v>
      </c>
      <c r="E45" s="620"/>
    </row>
    <row r="46" spans="1:5">
      <c r="A46" s="1464">
        <v>31</v>
      </c>
      <c r="B46" s="872"/>
      <c r="C46" s="892"/>
      <c r="D46" s="875"/>
    </row>
    <row r="47" spans="1:5" ht="13.8">
      <c r="A47" s="1464">
        <v>32</v>
      </c>
      <c r="B47" s="830" t="s">
        <v>1819</v>
      </c>
      <c r="C47" s="898"/>
      <c r="D47" s="881"/>
    </row>
    <row r="48" spans="1:5" ht="13.8">
      <c r="A48" s="834"/>
      <c r="B48" s="830"/>
      <c r="C48" s="1495"/>
      <c r="D48" s="840"/>
    </row>
    <row r="49" spans="1:4">
      <c r="A49" s="834"/>
      <c r="B49" s="830"/>
      <c r="C49" s="885"/>
      <c r="D49" s="882"/>
    </row>
    <row r="50" spans="1:4" ht="13.8">
      <c r="A50" s="834"/>
      <c r="B50" s="830"/>
      <c r="C50" s="1496"/>
      <c r="D50" s="882"/>
    </row>
    <row r="51" spans="1:4">
      <c r="A51" s="834"/>
      <c r="B51" s="603"/>
      <c r="C51" s="885"/>
      <c r="D51" s="885"/>
    </row>
    <row r="52" spans="1:4">
      <c r="A52" s="834"/>
      <c r="B52" s="830"/>
      <c r="C52" s="623"/>
    </row>
    <row r="53" spans="1:4">
      <c r="A53" s="884"/>
      <c r="B53" s="603"/>
      <c r="C53" s="623"/>
    </row>
    <row r="54" spans="1:4">
      <c r="C54" s="623"/>
    </row>
    <row r="55" spans="1:4">
      <c r="C55" s="623"/>
    </row>
    <row r="56" spans="1:4">
      <c r="C56" s="886"/>
      <c r="D56" s="886"/>
    </row>
    <row r="57" spans="1:4">
      <c r="C57" s="623"/>
    </row>
    <row r="58" spans="1:4">
      <c r="A58" s="694"/>
      <c r="B58" s="886"/>
      <c r="C58" s="623"/>
    </row>
    <row r="78" spans="1:1">
      <c r="A78" s="696"/>
    </row>
    <row r="79" spans="1:1">
      <c r="A79" s="696"/>
    </row>
    <row r="80" spans="1:1">
      <c r="A80" s="696"/>
    </row>
    <row r="81" spans="1:1">
      <c r="A81" s="696"/>
    </row>
    <row r="82" spans="1:1">
      <c r="A82" s="696"/>
    </row>
    <row r="83" spans="1:1">
      <c r="A83" s="696"/>
    </row>
    <row r="84" spans="1:1">
      <c r="A84" s="696"/>
    </row>
    <row r="85" spans="1:1">
      <c r="A85" s="696"/>
    </row>
    <row r="86" spans="1:1">
      <c r="A86" s="696"/>
    </row>
    <row r="87" spans="1:1">
      <c r="A87" s="696"/>
    </row>
    <row r="88" spans="1:1">
      <c r="A88" s="696"/>
    </row>
    <row r="89" spans="1:1">
      <c r="A89" s="696"/>
    </row>
    <row r="90" spans="1:1">
      <c r="A90" s="696"/>
    </row>
    <row r="91" spans="1:1">
      <c r="A91" s="696"/>
    </row>
    <row r="92" spans="1:1">
      <c r="A92" s="696"/>
    </row>
  </sheetData>
  <mergeCells count="1">
    <mergeCell ref="A7:D12"/>
  </mergeCells>
  <phoneticPr fontId="28" type="noConversion"/>
  <pageMargins left="0.5" right="0.25" top="0.5" bottom="0.5" header="0.25" footer="0.25"/>
  <pageSetup scale="98" fitToHeight="0" orientation="portrait" r:id="rId1"/>
  <headerFooter alignWithMargins="0"/>
</worksheet>
</file>

<file path=xl/worksheets/sheet50.xml><?xml version="1.0" encoding="utf-8"?>
<worksheet xmlns="http://schemas.openxmlformats.org/spreadsheetml/2006/main" xmlns:r="http://schemas.openxmlformats.org/officeDocument/2006/relationships">
  <sheetPr transitionEvaluation="1" transitionEntry="1" codeName="Sheet41">
    <pageSetUpPr fitToPage="1"/>
  </sheetPr>
  <dimension ref="A1:I372"/>
  <sheetViews>
    <sheetView view="pageBreakPreview" zoomScale="60" workbookViewId="0"/>
  </sheetViews>
  <sheetFormatPr defaultColWidth="10.88671875" defaultRowHeight="12"/>
  <cols>
    <col min="1" max="1" width="4.33203125" style="90" customWidth="1"/>
    <col min="2" max="2" width="38" style="90" bestFit="1" customWidth="1"/>
    <col min="3" max="5" width="14.88671875" style="173" customWidth="1"/>
    <col min="6" max="6" width="10.109375" style="173" customWidth="1"/>
    <col min="7" max="7" width="12.33203125" style="173" customWidth="1"/>
    <col min="8" max="8" width="10.88671875" style="173"/>
    <col min="9" max="16384" width="10.88671875" style="90"/>
  </cols>
  <sheetData>
    <row r="1" spans="1:7">
      <c r="A1" s="89" t="s">
        <v>1030</v>
      </c>
      <c r="B1" s="89"/>
      <c r="C1" s="243"/>
      <c r="D1" s="90"/>
      <c r="E1" s="167" t="s">
        <v>1171</v>
      </c>
      <c r="F1" s="90"/>
      <c r="G1" s="167"/>
    </row>
    <row r="2" spans="1:7">
      <c r="A2" s="89" t="s">
        <v>2364</v>
      </c>
      <c r="B2" s="89"/>
      <c r="C2" s="243"/>
      <c r="D2" s="90"/>
      <c r="E2" s="167" t="s">
        <v>1131</v>
      </c>
      <c r="F2" s="90"/>
      <c r="G2" s="167"/>
    </row>
    <row r="3" spans="1:7">
      <c r="A3" s="89" t="s">
        <v>2363</v>
      </c>
      <c r="B3" s="89"/>
      <c r="C3" s="297"/>
      <c r="D3" s="90"/>
      <c r="E3" s="106" t="s">
        <v>742</v>
      </c>
      <c r="F3" s="90"/>
      <c r="G3" s="167"/>
    </row>
    <row r="4" spans="1:7">
      <c r="A4" s="89" t="s">
        <v>1775</v>
      </c>
      <c r="B4" s="89"/>
      <c r="C4" s="167"/>
      <c r="D4" s="90"/>
      <c r="E4" s="167" t="s">
        <v>2546</v>
      </c>
      <c r="F4" s="90"/>
      <c r="G4" s="167"/>
    </row>
    <row r="5" spans="1:7">
      <c r="A5" s="92" t="s">
        <v>661</v>
      </c>
      <c r="B5" s="89"/>
      <c r="C5" s="167"/>
      <c r="D5" s="90"/>
      <c r="E5" s="167"/>
      <c r="F5" s="90"/>
      <c r="G5" s="167"/>
    </row>
    <row r="6" spans="1:7">
      <c r="A6" s="92" t="s">
        <v>1260</v>
      </c>
      <c r="B6" s="89"/>
      <c r="C6" s="167"/>
      <c r="D6" s="167"/>
      <c r="E6" s="167"/>
      <c r="F6" s="167"/>
      <c r="G6" s="167"/>
    </row>
    <row r="7" spans="1:7">
      <c r="A7" s="89"/>
      <c r="B7" s="89"/>
      <c r="C7" s="167"/>
      <c r="D7" s="167"/>
      <c r="E7" s="167"/>
      <c r="F7" s="167"/>
      <c r="G7" s="167"/>
    </row>
    <row r="8" spans="1:7">
      <c r="A8" s="1769" t="s">
        <v>789</v>
      </c>
      <c r="B8" s="1770"/>
      <c r="C8" s="1770"/>
      <c r="D8" s="1770"/>
      <c r="E8" s="1770"/>
      <c r="F8" s="1770"/>
      <c r="G8" s="1770"/>
    </row>
    <row r="9" spans="1:7">
      <c r="A9" s="1770"/>
      <c r="B9" s="1770"/>
      <c r="C9" s="1770"/>
      <c r="D9" s="1770"/>
      <c r="E9" s="1770"/>
      <c r="F9" s="1770"/>
      <c r="G9" s="1770"/>
    </row>
    <row r="10" spans="1:7" ht="12.6" thickBot="1">
      <c r="A10" s="93"/>
      <c r="B10" s="244"/>
      <c r="C10" s="244"/>
      <c r="D10" s="244"/>
      <c r="E10" s="244"/>
      <c r="F10" s="244"/>
      <c r="G10" s="244"/>
    </row>
    <row r="11" spans="1:7">
      <c r="A11" s="1457" t="s">
        <v>52</v>
      </c>
      <c r="B11" s="89"/>
      <c r="C11" s="223" t="s">
        <v>81</v>
      </c>
      <c r="D11" s="223" t="s">
        <v>705</v>
      </c>
      <c r="E11" s="223" t="s">
        <v>705</v>
      </c>
      <c r="F11" s="298" t="s">
        <v>55</v>
      </c>
      <c r="G11" s="167"/>
    </row>
    <row r="12" spans="1:7">
      <c r="A12" s="869" t="s">
        <v>707</v>
      </c>
      <c r="B12" s="534"/>
      <c r="C12" s="532" t="s">
        <v>1211</v>
      </c>
      <c r="D12" s="535" t="s">
        <v>710</v>
      </c>
      <c r="E12" s="532" t="s">
        <v>843</v>
      </c>
      <c r="F12" s="535" t="s">
        <v>56</v>
      </c>
      <c r="G12" s="532" t="s">
        <v>648</v>
      </c>
    </row>
    <row r="13" spans="1:7">
      <c r="A13" s="756">
        <v>1</v>
      </c>
      <c r="B13" s="391" t="s">
        <v>770</v>
      </c>
      <c r="C13" s="178">
        <v>167452.66000000003</v>
      </c>
      <c r="D13" s="178">
        <v>-1318.9903049776622</v>
      </c>
      <c r="E13" s="178">
        <v>166133.66969502237</v>
      </c>
      <c r="F13" s="178">
        <v>20581.765921080001</v>
      </c>
      <c r="G13" s="178">
        <v>186715.43561610236</v>
      </c>
    </row>
    <row r="14" spans="1:7">
      <c r="A14" s="756">
        <v>2</v>
      </c>
      <c r="B14" s="90" t="s">
        <v>771</v>
      </c>
      <c r="C14" s="248">
        <v>15776.029999999999</v>
      </c>
      <c r="D14" s="232">
        <v>42937.97</v>
      </c>
      <c r="E14" s="232">
        <v>58714</v>
      </c>
      <c r="F14" s="232">
        <v>12417</v>
      </c>
      <c r="G14" s="248">
        <v>71131</v>
      </c>
    </row>
    <row r="15" spans="1:7">
      <c r="A15" s="756">
        <v>3</v>
      </c>
    </row>
    <row r="16" spans="1:7">
      <c r="A16" s="756">
        <v>4</v>
      </c>
      <c r="B16" s="90" t="s">
        <v>494</v>
      </c>
      <c r="C16" s="174">
        <v>183228.69000000003</v>
      </c>
      <c r="D16" s="174">
        <v>41617.979695022339</v>
      </c>
      <c r="E16" s="174">
        <v>224847.66969502237</v>
      </c>
      <c r="F16" s="174">
        <v>32998.765921080005</v>
      </c>
      <c r="G16" s="174">
        <v>257846.43561610236</v>
      </c>
    </row>
    <row r="17" spans="1:7">
      <c r="A17" s="756">
        <v>5</v>
      </c>
      <c r="B17" s="90" t="s">
        <v>498</v>
      </c>
      <c r="C17" s="232">
        <v>49379.189999999995</v>
      </c>
      <c r="D17" s="232">
        <v>19436.533110026059</v>
      </c>
      <c r="E17" s="232">
        <v>68815.723110026054</v>
      </c>
      <c r="F17" s="232"/>
      <c r="G17" s="232">
        <v>68815.723110026054</v>
      </c>
    </row>
    <row r="18" spans="1:7">
      <c r="A18" s="756">
        <v>6</v>
      </c>
    </row>
    <row r="19" spans="1:7">
      <c r="A19" s="756">
        <v>7</v>
      </c>
      <c r="B19" s="90" t="s">
        <v>501</v>
      </c>
      <c r="C19" s="174">
        <v>133849.50000000003</v>
      </c>
      <c r="D19" s="174">
        <v>22181.44658499628</v>
      </c>
      <c r="E19" s="174">
        <v>156030.9465849963</v>
      </c>
      <c r="F19" s="174">
        <v>32998.765921080005</v>
      </c>
      <c r="G19" s="174">
        <v>189029.71250607632</v>
      </c>
    </row>
    <row r="20" spans="1:7">
      <c r="A20" s="756">
        <v>8</v>
      </c>
      <c r="C20" s="174"/>
      <c r="D20" s="174"/>
      <c r="E20" s="174"/>
      <c r="F20" s="174"/>
      <c r="G20" s="174"/>
    </row>
    <row r="21" spans="1:7">
      <c r="A21" s="756">
        <v>9</v>
      </c>
      <c r="B21" s="90" t="s">
        <v>1106</v>
      </c>
      <c r="C21" s="174"/>
      <c r="D21" s="174"/>
      <c r="E21" s="174"/>
      <c r="F21" s="174"/>
      <c r="G21" s="174"/>
    </row>
    <row r="22" spans="1:7">
      <c r="A22" s="756">
        <v>10</v>
      </c>
      <c r="B22" s="436" t="s">
        <v>2587</v>
      </c>
      <c r="C22" s="174">
        <v>-16.905000000000001</v>
      </c>
      <c r="D22" s="174">
        <v>16.905000000000001</v>
      </c>
      <c r="E22" s="174">
        <v>0</v>
      </c>
      <c r="F22" s="174"/>
      <c r="G22" s="174">
        <v>0</v>
      </c>
    </row>
    <row r="23" spans="1:7">
      <c r="A23" s="756">
        <v>11</v>
      </c>
      <c r="B23" s="436" t="s">
        <v>2588</v>
      </c>
      <c r="C23" s="183">
        <v>18662.300000000047</v>
      </c>
      <c r="D23" s="183">
        <v>-18662.300000000047</v>
      </c>
      <c r="E23" s="183">
        <v>0</v>
      </c>
      <c r="F23" s="183"/>
      <c r="G23" s="174">
        <v>0</v>
      </c>
    </row>
    <row r="24" spans="1:7">
      <c r="A24" s="756">
        <v>12</v>
      </c>
      <c r="B24" s="436" t="s">
        <v>2589</v>
      </c>
      <c r="C24" s="1462">
        <v>-21750.660000000033</v>
      </c>
      <c r="D24" s="222">
        <v>21750.660000000033</v>
      </c>
      <c r="E24" s="1462">
        <v>0</v>
      </c>
      <c r="F24" s="1462"/>
      <c r="G24" s="1462">
        <v>0</v>
      </c>
    </row>
    <row r="25" spans="1:7">
      <c r="A25" s="756">
        <v>13</v>
      </c>
    </row>
    <row r="26" spans="1:7">
      <c r="A26" s="756">
        <v>14</v>
      </c>
      <c r="B26" s="90" t="s">
        <v>1229</v>
      </c>
      <c r="C26" s="232">
        <v>-3105.2649999999849</v>
      </c>
      <c r="D26" s="232">
        <v>3105.2649999999849</v>
      </c>
      <c r="E26" s="232">
        <v>0</v>
      </c>
      <c r="F26" s="232">
        <v>0</v>
      </c>
      <c r="G26" s="232">
        <v>0</v>
      </c>
    </row>
    <row r="27" spans="1:7">
      <c r="A27" s="756">
        <v>15</v>
      </c>
    </row>
    <row r="28" spans="1:7">
      <c r="A28" s="756">
        <v>16</v>
      </c>
      <c r="B28" s="90" t="s">
        <v>1231</v>
      </c>
      <c r="C28" s="174">
        <v>130744.23500000004</v>
      </c>
      <c r="D28" s="174">
        <v>25286.711584996265</v>
      </c>
      <c r="E28" s="174">
        <v>156030.9465849963</v>
      </c>
      <c r="F28" s="174">
        <v>32998.765921080005</v>
      </c>
      <c r="G28" s="174">
        <v>189029.71250607632</v>
      </c>
    </row>
    <row r="29" spans="1:7">
      <c r="A29" s="756">
        <v>17</v>
      </c>
      <c r="B29" s="90" t="s">
        <v>1297</v>
      </c>
      <c r="C29" s="232"/>
      <c r="D29" s="232"/>
      <c r="E29" s="232">
        <v>0</v>
      </c>
      <c r="F29" s="232"/>
      <c r="G29" s="232">
        <v>0</v>
      </c>
    </row>
    <row r="30" spans="1:7">
      <c r="A30" s="756">
        <v>18</v>
      </c>
    </row>
    <row r="31" spans="1:7">
      <c r="A31" s="756">
        <v>19</v>
      </c>
      <c r="B31" s="90" t="s">
        <v>1139</v>
      </c>
      <c r="C31" s="232">
        <v>130744.23500000004</v>
      </c>
      <c r="D31" s="232">
        <v>25286.711584996265</v>
      </c>
      <c r="E31" s="232">
        <v>156030.9465849963</v>
      </c>
      <c r="F31" s="232">
        <v>32998.765921080005</v>
      </c>
      <c r="G31" s="232">
        <v>189029.71250607632</v>
      </c>
    </row>
    <row r="32" spans="1:7">
      <c r="A32" s="756">
        <v>20</v>
      </c>
      <c r="B32" s="90" t="s">
        <v>1410</v>
      </c>
      <c r="C32" s="174">
        <v>7191</v>
      </c>
      <c r="D32" s="174">
        <v>1391</v>
      </c>
      <c r="E32" s="174">
        <v>8582</v>
      </c>
      <c r="F32" s="174">
        <v>1815</v>
      </c>
      <c r="G32" s="174">
        <v>10397</v>
      </c>
    </row>
    <row r="33" spans="1:7">
      <c r="A33" s="756">
        <v>21</v>
      </c>
      <c r="B33" s="391" t="s">
        <v>600</v>
      </c>
      <c r="C33" s="174">
        <v>-7191</v>
      </c>
      <c r="D33" s="174">
        <v>7191</v>
      </c>
      <c r="E33" s="174">
        <v>0</v>
      </c>
      <c r="F33" s="174"/>
      <c r="G33" s="174">
        <v>0</v>
      </c>
    </row>
    <row r="34" spans="1:7">
      <c r="A34" s="756">
        <v>22</v>
      </c>
      <c r="B34" s="90" t="s">
        <v>853</v>
      </c>
      <c r="C34" s="232" t="s">
        <v>879</v>
      </c>
      <c r="D34" s="232" t="s">
        <v>879</v>
      </c>
      <c r="E34" s="232" t="s">
        <v>879</v>
      </c>
      <c r="F34" s="232" t="s">
        <v>879</v>
      </c>
      <c r="G34" s="232" t="s">
        <v>879</v>
      </c>
    </row>
    <row r="35" spans="1:7">
      <c r="A35" s="756">
        <v>23</v>
      </c>
    </row>
    <row r="36" spans="1:7">
      <c r="A36" s="756">
        <v>24</v>
      </c>
      <c r="B36" s="90" t="s">
        <v>567</v>
      </c>
      <c r="C36" s="232">
        <v>0</v>
      </c>
      <c r="D36" s="232">
        <v>8582</v>
      </c>
      <c r="E36" s="232">
        <v>8582</v>
      </c>
      <c r="F36" s="232">
        <v>1815</v>
      </c>
      <c r="G36" s="232">
        <v>10397</v>
      </c>
    </row>
    <row r="37" spans="1:7">
      <c r="A37" s="756">
        <v>25</v>
      </c>
    </row>
    <row r="38" spans="1:7">
      <c r="A38" s="756">
        <v>26</v>
      </c>
      <c r="B38" s="391" t="s">
        <v>9</v>
      </c>
      <c r="C38" s="174">
        <v>130744.23500000004</v>
      </c>
      <c r="D38" s="174">
        <v>16704.711584996265</v>
      </c>
      <c r="E38" s="174">
        <v>147448.9465849963</v>
      </c>
      <c r="F38" s="174">
        <v>31183.765921080005</v>
      </c>
      <c r="G38" s="174">
        <v>178632.71250607632</v>
      </c>
    </row>
    <row r="39" spans="1:7">
      <c r="A39" s="756">
        <v>27</v>
      </c>
      <c r="B39" s="90" t="s">
        <v>571</v>
      </c>
      <c r="C39" s="299">
        <v>0.34</v>
      </c>
      <c r="D39" s="299">
        <v>0.34</v>
      </c>
      <c r="E39" s="299">
        <v>0.34</v>
      </c>
      <c r="F39" s="299">
        <v>0.34</v>
      </c>
      <c r="G39" s="299">
        <v>0.34</v>
      </c>
    </row>
    <row r="40" spans="1:7">
      <c r="A40" s="756">
        <v>28</v>
      </c>
      <c r="B40" s="90" t="s">
        <v>1411</v>
      </c>
      <c r="C40" s="174">
        <v>44453</v>
      </c>
      <c r="D40" s="174">
        <v>5680</v>
      </c>
      <c r="E40" s="174">
        <v>50133</v>
      </c>
      <c r="F40" s="174">
        <v>10602</v>
      </c>
      <c r="G40" s="174">
        <v>60735</v>
      </c>
    </row>
    <row r="41" spans="1:7">
      <c r="A41" s="756">
        <v>29</v>
      </c>
      <c r="B41" s="90" t="s">
        <v>572</v>
      </c>
      <c r="C41" s="174"/>
      <c r="D41" s="174"/>
      <c r="E41" s="174"/>
      <c r="F41" s="174"/>
      <c r="G41" s="174"/>
    </row>
    <row r="42" spans="1:7">
      <c r="A42" s="756">
        <v>30</v>
      </c>
      <c r="B42" s="90" t="s">
        <v>714</v>
      </c>
      <c r="C42" s="232">
        <v>0</v>
      </c>
      <c r="D42" s="232">
        <v>0</v>
      </c>
      <c r="E42" s="232">
        <v>0</v>
      </c>
      <c r="F42" s="232">
        <v>0</v>
      </c>
      <c r="G42" s="232">
        <v>0</v>
      </c>
    </row>
    <row r="43" spans="1:7">
      <c r="A43" s="756">
        <v>31</v>
      </c>
    </row>
    <row r="44" spans="1:7">
      <c r="A44" s="756">
        <v>32</v>
      </c>
      <c r="B44" s="90" t="s">
        <v>768</v>
      </c>
      <c r="C44" s="232">
        <v>44453</v>
      </c>
      <c r="D44" s="232">
        <v>5680</v>
      </c>
      <c r="E44" s="232">
        <v>50133</v>
      </c>
      <c r="F44" s="232">
        <v>10602</v>
      </c>
      <c r="G44" s="232">
        <v>60735</v>
      </c>
    </row>
    <row r="45" spans="1:7">
      <c r="A45" s="756">
        <v>33</v>
      </c>
    </row>
    <row r="46" spans="1:7">
      <c r="A46" s="756">
        <v>34</v>
      </c>
      <c r="B46" s="90" t="s">
        <v>575</v>
      </c>
    </row>
    <row r="47" spans="1:7">
      <c r="A47" s="756">
        <v>35</v>
      </c>
      <c r="B47" s="90" t="s">
        <v>1412</v>
      </c>
      <c r="C47" s="174">
        <v>0</v>
      </c>
      <c r="D47" s="174">
        <v>8582</v>
      </c>
      <c r="E47" s="174">
        <v>8582</v>
      </c>
      <c r="F47" s="174">
        <v>1815</v>
      </c>
      <c r="G47" s="174">
        <v>10397</v>
      </c>
    </row>
    <row r="48" spans="1:7">
      <c r="A48" s="756">
        <v>36</v>
      </c>
      <c r="B48" s="90" t="s">
        <v>769</v>
      </c>
      <c r="C48" s="232">
        <v>44453</v>
      </c>
      <c r="D48" s="232">
        <v>5680</v>
      </c>
      <c r="E48" s="232">
        <v>50133</v>
      </c>
      <c r="F48" s="232">
        <v>10602</v>
      </c>
      <c r="G48" s="232">
        <v>60735</v>
      </c>
    </row>
    <row r="49" spans="1:9">
      <c r="A49" s="756">
        <v>37</v>
      </c>
    </row>
    <row r="50" spans="1:9" ht="12.6" thickBot="1">
      <c r="A50" s="756">
        <v>38</v>
      </c>
      <c r="B50" s="90" t="s">
        <v>576</v>
      </c>
      <c r="C50" s="234">
        <v>44453</v>
      </c>
      <c r="D50" s="234">
        <v>14262</v>
      </c>
      <c r="E50" s="234">
        <v>58715</v>
      </c>
      <c r="F50" s="234">
        <v>12417</v>
      </c>
      <c r="G50" s="234">
        <v>71132</v>
      </c>
      <c r="I50" s="111"/>
    </row>
    <row r="51" spans="1:9" ht="12.6" thickTop="1">
      <c r="A51" s="756">
        <v>39</v>
      </c>
      <c r="C51" s="263"/>
      <c r="D51" s="263"/>
      <c r="E51" s="263"/>
      <c r="F51" s="263"/>
      <c r="G51" s="263"/>
      <c r="I51" s="165"/>
    </row>
    <row r="52" spans="1:9" ht="13.8">
      <c r="A52" s="756">
        <v>40</v>
      </c>
      <c r="B52" s="1793"/>
      <c r="C52" s="1771"/>
      <c r="D52" s="1771"/>
      <c r="E52" s="1771"/>
      <c r="F52" s="1771"/>
      <c r="G52" s="1771"/>
      <c r="I52" s="165"/>
    </row>
    <row r="53" spans="1:9">
      <c r="A53" s="756"/>
    </row>
    <row r="54" spans="1:9">
      <c r="A54" s="756"/>
    </row>
    <row r="55" spans="1:9">
      <c r="A55" s="756"/>
    </row>
    <row r="56" spans="1:9">
      <c r="A56" s="756"/>
      <c r="B56" s="90" t="s">
        <v>4</v>
      </c>
    </row>
    <row r="57" spans="1:9">
      <c r="A57" s="756"/>
      <c r="B57" s="90" t="s">
        <v>713</v>
      </c>
    </row>
    <row r="59" spans="1:9">
      <c r="A59" s="156"/>
      <c r="B59" s="117"/>
      <c r="C59" s="242"/>
      <c r="D59" s="242"/>
      <c r="E59" s="242"/>
      <c r="F59" s="242"/>
      <c r="G59" s="242"/>
    </row>
    <row r="61" spans="1:9">
      <c r="C61" s="90"/>
      <c r="D61" s="90"/>
      <c r="E61" s="90"/>
      <c r="F61" s="90"/>
    </row>
    <row r="62" spans="1:9">
      <c r="C62" s="90"/>
      <c r="D62" s="90"/>
      <c r="E62" s="90"/>
      <c r="F62" s="90"/>
    </row>
    <row r="63" spans="1:9">
      <c r="C63" s="90"/>
      <c r="D63" s="90"/>
      <c r="E63" s="90"/>
      <c r="F63" s="90"/>
    </row>
    <row r="64" spans="1:9">
      <c r="C64" s="90"/>
      <c r="D64" s="90"/>
      <c r="E64" s="90"/>
      <c r="F64" s="90"/>
    </row>
    <row r="65" spans="3:6">
      <c r="C65" s="111"/>
      <c r="D65" s="90"/>
      <c r="E65" s="90"/>
      <c r="F65" s="90"/>
    </row>
    <row r="66" spans="3:6">
      <c r="C66" s="111"/>
      <c r="D66" s="90"/>
      <c r="E66" s="90"/>
      <c r="F66" s="90"/>
    </row>
    <row r="72" spans="3:6">
      <c r="D72" s="285"/>
    </row>
    <row r="75" spans="3:6">
      <c r="D75" s="285"/>
    </row>
    <row r="198" spans="1:2">
      <c r="A198" s="104"/>
      <c r="B198" s="104"/>
    </row>
    <row r="199" spans="1:2">
      <c r="A199" s="104"/>
      <c r="B199" s="104"/>
    </row>
    <row r="200" spans="1:2">
      <c r="A200" s="104"/>
      <c r="B200" s="104"/>
    </row>
    <row r="201" spans="1:2">
      <c r="A201" s="104"/>
      <c r="B201" s="104"/>
    </row>
    <row r="202" spans="1:2">
      <c r="A202" s="104"/>
      <c r="B202" s="104"/>
    </row>
    <row r="232" spans="1:2">
      <c r="A232" s="104"/>
      <c r="B232" s="104"/>
    </row>
    <row r="301" spans="1:1">
      <c r="A301" s="89"/>
    </row>
    <row r="318" spans="1:1">
      <c r="A318" s="104"/>
    </row>
    <row r="319" spans="1:1">
      <c r="A319" s="104"/>
    </row>
    <row r="320" spans="1:1">
      <c r="A320" s="104"/>
    </row>
    <row r="321" spans="1:1">
      <c r="A321" s="104"/>
    </row>
    <row r="322" spans="1:1">
      <c r="A322" s="104"/>
    </row>
    <row r="323" spans="1:1">
      <c r="A323" s="104"/>
    </row>
    <row r="324" spans="1:1">
      <c r="A324" s="104"/>
    </row>
    <row r="325" spans="1:1">
      <c r="A325" s="104"/>
    </row>
    <row r="326" spans="1:1">
      <c r="A326" s="104"/>
    </row>
    <row r="327" spans="1:1">
      <c r="A327" s="104"/>
    </row>
    <row r="328" spans="1:1">
      <c r="A328" s="104"/>
    </row>
    <row r="329" spans="1:1">
      <c r="A329" s="104"/>
    </row>
    <row r="330" spans="1:1">
      <c r="A330" s="104"/>
    </row>
    <row r="331" spans="1:1">
      <c r="A331" s="104"/>
    </row>
    <row r="332" spans="1:1">
      <c r="A332" s="104"/>
    </row>
    <row r="333" spans="1:1">
      <c r="A333" s="104"/>
    </row>
    <row r="334" spans="1:1">
      <c r="A334" s="104"/>
    </row>
    <row r="335" spans="1:1">
      <c r="A335" s="104"/>
    </row>
    <row r="336" spans="1:1">
      <c r="A336" s="104"/>
    </row>
    <row r="337" spans="1:1">
      <c r="A337" s="104"/>
    </row>
    <row r="338" spans="1:1">
      <c r="A338" s="104"/>
    </row>
    <row r="339" spans="1:1">
      <c r="A339" s="104"/>
    </row>
    <row r="340" spans="1:1">
      <c r="A340" s="104"/>
    </row>
    <row r="341" spans="1:1">
      <c r="A341" s="104"/>
    </row>
    <row r="342" spans="1:1">
      <c r="A342" s="104"/>
    </row>
    <row r="343" spans="1:1">
      <c r="A343" s="104"/>
    </row>
    <row r="344" spans="1:1">
      <c r="A344" s="104"/>
    </row>
    <row r="345" spans="1:1">
      <c r="A345" s="104"/>
    </row>
    <row r="346" spans="1:1">
      <c r="A346" s="104"/>
    </row>
    <row r="347" spans="1:1">
      <c r="A347" s="104"/>
    </row>
    <row r="348" spans="1:1">
      <c r="A348" s="104"/>
    </row>
    <row r="349" spans="1:1">
      <c r="A349" s="104"/>
    </row>
    <row r="350" spans="1:1">
      <c r="A350" s="104"/>
    </row>
    <row r="351" spans="1:1">
      <c r="A351" s="104"/>
    </row>
    <row r="352" spans="1:1">
      <c r="A352" s="104"/>
    </row>
    <row r="353" spans="1:1">
      <c r="A353" s="104"/>
    </row>
    <row r="354" spans="1:1">
      <c r="A354" s="104"/>
    </row>
    <row r="355" spans="1:1">
      <c r="A355" s="104"/>
    </row>
    <row r="356" spans="1:1">
      <c r="A356" s="104"/>
    </row>
    <row r="357" spans="1:1">
      <c r="A357" s="104"/>
    </row>
    <row r="358" spans="1:1">
      <c r="A358" s="104"/>
    </row>
    <row r="359" spans="1:1">
      <c r="A359" s="104"/>
    </row>
    <row r="360" spans="1:1">
      <c r="A360" s="104"/>
    </row>
    <row r="361" spans="1:1">
      <c r="A361" s="104"/>
    </row>
    <row r="362" spans="1:1">
      <c r="A362" s="104"/>
    </row>
    <row r="363" spans="1:1">
      <c r="A363" s="104"/>
    </row>
    <row r="364" spans="1:1">
      <c r="A364" s="104"/>
    </row>
    <row r="365" spans="1:1">
      <c r="A365" s="104"/>
    </row>
    <row r="366" spans="1:1">
      <c r="A366" s="104"/>
    </row>
    <row r="367" spans="1:1">
      <c r="A367" s="104"/>
    </row>
    <row r="368" spans="1:1">
      <c r="A368" s="104"/>
    </row>
    <row r="369" spans="1:1">
      <c r="A369" s="104"/>
    </row>
    <row r="370" spans="1:1">
      <c r="A370" s="104"/>
    </row>
    <row r="371" spans="1:1">
      <c r="A371" s="104"/>
    </row>
    <row r="372" spans="1:1">
      <c r="A372" s="104"/>
    </row>
  </sheetData>
  <mergeCells count="2">
    <mergeCell ref="A8:G9"/>
    <mergeCell ref="B52:G52"/>
  </mergeCells>
  <phoneticPr fontId="28" type="noConversion"/>
  <printOptions horizontalCentered="1"/>
  <pageMargins left="0.75" right="0.5" top="0.5" bottom="0.5" header="0.25" footer="0.25"/>
  <pageSetup scale="85" orientation="portrait" r:id="rId1"/>
  <headerFooter alignWithMargins="0"/>
</worksheet>
</file>

<file path=xl/worksheets/sheet51.xml><?xml version="1.0" encoding="utf-8"?>
<worksheet xmlns="http://schemas.openxmlformats.org/spreadsheetml/2006/main" xmlns:r="http://schemas.openxmlformats.org/officeDocument/2006/relationships">
  <sheetPr transitionEvaluation="1" transitionEntry="1" codeName="Sheet54">
    <pageSetUpPr fitToPage="1"/>
  </sheetPr>
  <dimension ref="A1:H361"/>
  <sheetViews>
    <sheetView view="pageBreakPreview" zoomScale="60" workbookViewId="0"/>
  </sheetViews>
  <sheetFormatPr defaultColWidth="10.88671875" defaultRowHeight="13.2"/>
  <cols>
    <col min="1" max="1" width="4.44140625" style="90" customWidth="1"/>
    <col min="2" max="2" width="31.33203125" style="90" customWidth="1"/>
    <col min="3" max="3" width="12.88671875" style="90" customWidth="1"/>
    <col min="4" max="4" width="12.109375" style="90" customWidth="1"/>
    <col min="5" max="5" width="12" style="90" customWidth="1"/>
    <col min="6" max="6" width="11.44140625" style="90" customWidth="1"/>
    <col min="7" max="7" width="12.33203125" style="90" customWidth="1"/>
    <col min="8" max="8" width="10.88671875" style="90"/>
    <col min="9" max="16384" width="10.88671875" style="13"/>
  </cols>
  <sheetData>
    <row r="1" spans="1:8" s="21" customFormat="1" ht="12">
      <c r="A1" s="89" t="s">
        <v>353</v>
      </c>
      <c r="B1" s="89"/>
      <c r="C1" s="108"/>
      <c r="E1" s="89" t="s">
        <v>1171</v>
      </c>
      <c r="G1" s="89"/>
      <c r="H1" s="90"/>
    </row>
    <row r="2" spans="1:8" s="21" customFormat="1" ht="12">
      <c r="A2" s="89"/>
      <c r="B2" s="89"/>
      <c r="C2" s="108"/>
      <c r="E2" s="89" t="s">
        <v>1129</v>
      </c>
      <c r="G2" s="89"/>
      <c r="H2" s="90"/>
    </row>
    <row r="3" spans="1:8" s="21" customFormat="1" ht="12">
      <c r="A3" s="89" t="s">
        <v>2364</v>
      </c>
      <c r="B3" s="89"/>
      <c r="C3" s="108"/>
      <c r="E3" s="106" t="s">
        <v>742</v>
      </c>
      <c r="G3" s="89"/>
      <c r="H3" s="90"/>
    </row>
    <row r="4" spans="1:8" s="21" customFormat="1" ht="12">
      <c r="A4" s="89" t="s">
        <v>2363</v>
      </c>
      <c r="B4" s="89"/>
      <c r="C4" s="109"/>
      <c r="E4" s="89" t="s">
        <v>2546</v>
      </c>
      <c r="G4" s="89"/>
      <c r="H4" s="90"/>
    </row>
    <row r="5" spans="1:8" s="21" customFormat="1" ht="12">
      <c r="A5" s="89" t="s">
        <v>1775</v>
      </c>
      <c r="B5" s="89"/>
      <c r="C5" s="89"/>
      <c r="E5" s="89" t="s">
        <v>5</v>
      </c>
      <c r="G5" s="89"/>
      <c r="H5" s="90"/>
    </row>
    <row r="6" spans="1:8" s="21" customFormat="1" ht="12">
      <c r="A6" s="92" t="s">
        <v>661</v>
      </c>
      <c r="B6" s="89"/>
      <c r="C6" s="89"/>
      <c r="D6" s="89"/>
      <c r="E6" s="89" t="s">
        <v>1396</v>
      </c>
      <c r="F6" s="89"/>
      <c r="G6" s="89"/>
      <c r="H6" s="90"/>
    </row>
    <row r="7" spans="1:8" s="21" customFormat="1" ht="12">
      <c r="A7" s="92" t="s">
        <v>1260</v>
      </c>
      <c r="B7" s="89"/>
      <c r="C7" s="89"/>
      <c r="D7" s="89"/>
      <c r="E7" s="90"/>
      <c r="F7" s="89"/>
      <c r="G7" s="89"/>
      <c r="H7" s="90"/>
    </row>
    <row r="8" spans="1:8" s="21" customFormat="1" ht="12">
      <c r="A8" s="89"/>
      <c r="B8" s="89"/>
      <c r="C8" s="89"/>
      <c r="D8" s="89"/>
      <c r="E8" s="89"/>
      <c r="F8" s="89"/>
      <c r="G8" s="89"/>
      <c r="H8" s="90"/>
    </row>
    <row r="9" spans="1:8" s="21" customFormat="1" ht="12">
      <c r="A9" s="1769" t="s">
        <v>603</v>
      </c>
      <c r="B9" s="1771"/>
      <c r="C9" s="1771"/>
      <c r="D9" s="1771"/>
      <c r="E9" s="1771"/>
      <c r="F9" s="1771"/>
      <c r="G9" s="1771"/>
      <c r="H9" s="90"/>
    </row>
    <row r="10" spans="1:8" s="21" customFormat="1" ht="12">
      <c r="A10" s="1771"/>
      <c r="B10" s="1771"/>
      <c r="C10" s="1771"/>
      <c r="D10" s="1771"/>
      <c r="E10" s="1771"/>
      <c r="F10" s="1771"/>
      <c r="G10" s="1771"/>
      <c r="H10" s="90"/>
    </row>
    <row r="11" spans="1:8" s="21" customFormat="1" ht="3" customHeight="1">
      <c r="A11" s="1771"/>
      <c r="B11" s="1771"/>
      <c r="C11" s="1771"/>
      <c r="D11" s="1771"/>
      <c r="E11" s="1771"/>
      <c r="F11" s="1771"/>
      <c r="G11" s="1771"/>
      <c r="H11" s="90"/>
    </row>
    <row r="12" spans="1:8" s="21" customFormat="1" ht="12" hidden="1">
      <c r="A12" s="1771"/>
      <c r="B12" s="1771"/>
      <c r="C12" s="1771"/>
      <c r="D12" s="1771"/>
      <c r="E12" s="1771"/>
      <c r="F12" s="1771"/>
      <c r="G12" s="1771"/>
      <c r="H12" s="90"/>
    </row>
    <row r="13" spans="1:8" s="21" customFormat="1" ht="12.6" thickBot="1">
      <c r="A13" s="93"/>
      <c r="B13" s="93"/>
      <c r="C13" s="93"/>
      <c r="D13" s="93"/>
      <c r="E13" s="93"/>
      <c r="F13" s="93"/>
      <c r="G13" s="93"/>
      <c r="H13" s="90"/>
    </row>
    <row r="14" spans="1:8" s="21" customFormat="1" ht="12">
      <c r="A14" s="94" t="s">
        <v>52</v>
      </c>
      <c r="B14" s="89"/>
      <c r="C14" s="110" t="s">
        <v>81</v>
      </c>
      <c r="D14" s="110" t="s">
        <v>705</v>
      </c>
      <c r="E14" s="110" t="s">
        <v>705</v>
      </c>
      <c r="F14" s="158"/>
      <c r="G14" s="158"/>
      <c r="H14" s="90"/>
    </row>
    <row r="15" spans="1:8" s="21" customFormat="1" ht="12">
      <c r="A15" s="530" t="s">
        <v>707</v>
      </c>
      <c r="B15" s="529" t="s">
        <v>708</v>
      </c>
      <c r="C15" s="529" t="s">
        <v>1211</v>
      </c>
      <c r="D15" s="529" t="s">
        <v>710</v>
      </c>
      <c r="E15" s="529" t="s">
        <v>843</v>
      </c>
      <c r="F15" s="529" t="s">
        <v>481</v>
      </c>
      <c r="G15" s="529" t="s">
        <v>482</v>
      </c>
      <c r="H15" s="90"/>
    </row>
    <row r="16" spans="1:8" s="21" customFormat="1" ht="12">
      <c r="A16" s="117">
        <v>1</v>
      </c>
      <c r="B16" s="90" t="s">
        <v>495</v>
      </c>
      <c r="C16" s="146"/>
      <c r="D16" s="146"/>
      <c r="E16" s="146">
        <v>0</v>
      </c>
      <c r="F16" s="146"/>
      <c r="G16" s="146"/>
      <c r="H16" s="90"/>
    </row>
    <row r="17" spans="1:8" s="21" customFormat="1" ht="12">
      <c r="A17" s="117">
        <v>2</v>
      </c>
      <c r="B17" s="90"/>
      <c r="C17" s="112"/>
      <c r="D17" s="112"/>
      <c r="E17" s="112"/>
      <c r="F17" s="112"/>
      <c r="G17" s="112"/>
      <c r="H17" s="90"/>
    </row>
    <row r="18" spans="1:8" s="21" customFormat="1" ht="12">
      <c r="A18" s="117">
        <v>3</v>
      </c>
      <c r="B18" s="90" t="s">
        <v>500</v>
      </c>
      <c r="C18" s="112"/>
      <c r="D18" s="112"/>
      <c r="E18" s="112">
        <v>0</v>
      </c>
      <c r="F18" s="112"/>
      <c r="G18" s="112"/>
      <c r="H18" s="90"/>
    </row>
    <row r="19" spans="1:8" s="21" customFormat="1" ht="12">
      <c r="A19" s="117">
        <v>4</v>
      </c>
      <c r="B19" s="90" t="s">
        <v>1102</v>
      </c>
      <c r="C19" s="112"/>
      <c r="D19" s="112"/>
      <c r="E19" s="112"/>
      <c r="F19" s="112"/>
      <c r="G19" s="112"/>
      <c r="H19" s="90"/>
    </row>
    <row r="20" spans="1:8" s="21" customFormat="1" ht="12">
      <c r="A20" s="117">
        <v>5</v>
      </c>
      <c r="B20" s="90"/>
      <c r="C20" s="112"/>
      <c r="D20" s="112"/>
      <c r="E20" s="112"/>
      <c r="F20" s="112"/>
      <c r="G20" s="112"/>
      <c r="H20" s="90"/>
    </row>
    <row r="21" spans="1:8" s="21" customFormat="1" ht="12">
      <c r="A21" s="117">
        <v>6</v>
      </c>
      <c r="B21" s="90" t="s">
        <v>1227</v>
      </c>
      <c r="C21" s="174">
        <v>1907.49</v>
      </c>
      <c r="D21" s="112">
        <v>499.33839881019981</v>
      </c>
      <c r="E21" s="112">
        <v>2406.8283988101998</v>
      </c>
      <c r="F21" s="112">
        <v>0</v>
      </c>
      <c r="G21" s="112">
        <v>2406.8283988101998</v>
      </c>
      <c r="H21" s="90"/>
    </row>
    <row r="22" spans="1:8" s="21" customFormat="1" ht="12">
      <c r="A22" s="117">
        <v>7</v>
      </c>
      <c r="B22" s="90"/>
      <c r="C22" s="174"/>
      <c r="D22" s="112"/>
      <c r="E22" s="112"/>
      <c r="F22" s="112"/>
      <c r="G22" s="112"/>
      <c r="H22" s="90"/>
    </row>
    <row r="23" spans="1:8" s="21" customFormat="1" ht="12">
      <c r="A23" s="117">
        <v>8</v>
      </c>
      <c r="B23" s="391" t="s">
        <v>580</v>
      </c>
      <c r="C23" s="174">
        <v>47471.7</v>
      </c>
      <c r="D23" s="112">
        <v>18937.194711215852</v>
      </c>
      <c r="E23" s="174">
        <v>66408.894711215849</v>
      </c>
      <c r="F23" s="174">
        <v>0</v>
      </c>
      <c r="G23" s="112">
        <v>66408.894711215849</v>
      </c>
      <c r="H23" s="90"/>
    </row>
    <row r="24" spans="1:8" s="21" customFormat="1" ht="12">
      <c r="A24" s="117">
        <v>9</v>
      </c>
      <c r="B24" s="90"/>
      <c r="C24" s="112"/>
      <c r="D24" s="112"/>
      <c r="E24" s="112"/>
      <c r="F24" s="112"/>
      <c r="G24" s="112"/>
      <c r="H24" s="90"/>
    </row>
    <row r="25" spans="1:8" s="21" customFormat="1" ht="12">
      <c r="A25" s="117">
        <v>10</v>
      </c>
      <c r="B25" s="391" t="s">
        <v>54</v>
      </c>
      <c r="C25" s="112">
        <v>-114.63</v>
      </c>
      <c r="D25" s="112">
        <v>114.63</v>
      </c>
      <c r="E25" s="112">
        <v>0</v>
      </c>
      <c r="F25" s="112"/>
      <c r="G25" s="112"/>
      <c r="H25" s="90"/>
    </row>
    <row r="26" spans="1:8" s="21" customFormat="1" ht="12">
      <c r="A26" s="117">
        <v>11</v>
      </c>
      <c r="B26" s="90"/>
      <c r="C26" s="112"/>
      <c r="D26" s="112"/>
      <c r="E26" s="112"/>
      <c r="F26" s="112"/>
      <c r="G26" s="112"/>
      <c r="H26" s="90"/>
    </row>
    <row r="27" spans="1:8" s="21" customFormat="1" ht="12">
      <c r="A27" s="117">
        <v>12</v>
      </c>
      <c r="B27" s="90" t="s">
        <v>1296</v>
      </c>
      <c r="C27" s="132"/>
      <c r="D27" s="112"/>
      <c r="E27" s="112"/>
      <c r="F27" s="112"/>
      <c r="G27" s="112"/>
      <c r="H27" s="90"/>
    </row>
    <row r="28" spans="1:8" s="21" customFormat="1" ht="12">
      <c r="A28" s="117">
        <v>13</v>
      </c>
      <c r="B28" s="90" t="s">
        <v>1137</v>
      </c>
      <c r="C28" s="147">
        <v>0</v>
      </c>
      <c r="D28" s="147">
        <v>0</v>
      </c>
      <c r="E28" s="147">
        <v>0</v>
      </c>
      <c r="F28" s="147">
        <v>0</v>
      </c>
      <c r="G28" s="147">
        <v>0</v>
      </c>
      <c r="H28" s="90"/>
    </row>
    <row r="29" spans="1:8" s="21" customFormat="1" ht="12">
      <c r="A29" s="117">
        <v>14</v>
      </c>
      <c r="B29" s="90"/>
      <c r="C29" s="90"/>
      <c r="D29" s="90"/>
      <c r="E29" s="90"/>
      <c r="F29" s="90"/>
      <c r="G29" s="90"/>
      <c r="H29" s="90"/>
    </row>
    <row r="30" spans="1:8" s="21" customFormat="1" ht="12.6" thickBot="1">
      <c r="A30" s="117">
        <v>15</v>
      </c>
      <c r="B30" s="90" t="s">
        <v>880</v>
      </c>
      <c r="C30" s="151">
        <v>49264.56</v>
      </c>
      <c r="D30" s="151">
        <v>19551.163110026053</v>
      </c>
      <c r="E30" s="151">
        <v>68815.723110026054</v>
      </c>
      <c r="F30" s="151">
        <v>0</v>
      </c>
      <c r="G30" s="151">
        <v>68815.723110026054</v>
      </c>
      <c r="H30" s="90"/>
    </row>
    <row r="31" spans="1:8" s="21" customFormat="1" ht="12.6" thickTop="1">
      <c r="A31" s="117">
        <v>16</v>
      </c>
      <c r="B31" s="90"/>
      <c r="C31" s="90"/>
      <c r="D31" s="90"/>
      <c r="E31" s="90"/>
      <c r="F31" s="90"/>
      <c r="G31" s="122"/>
      <c r="H31" s="90"/>
    </row>
    <row r="32" spans="1:8" s="21" customFormat="1" ht="12">
      <c r="A32" s="117">
        <v>17</v>
      </c>
      <c r="B32" s="100" t="s">
        <v>564</v>
      </c>
      <c r="C32" s="90"/>
      <c r="D32" s="90"/>
      <c r="E32" s="90"/>
      <c r="F32" s="90"/>
      <c r="G32" s="90"/>
      <c r="H32" s="90"/>
    </row>
    <row r="33" spans="1:8" s="21" customFormat="1" ht="12">
      <c r="A33" s="117">
        <v>18</v>
      </c>
      <c r="B33" s="100" t="s">
        <v>565</v>
      </c>
      <c r="C33" s="90"/>
      <c r="D33" s="90"/>
      <c r="E33" s="90"/>
      <c r="F33" s="90"/>
      <c r="G33" s="90"/>
      <c r="H33" s="90"/>
    </row>
    <row r="34" spans="1:8" s="21" customFormat="1" ht="12">
      <c r="A34" s="117">
        <v>19</v>
      </c>
      <c r="B34" s="90"/>
      <c r="C34" s="89"/>
      <c r="D34" s="89"/>
      <c r="E34" s="89"/>
      <c r="F34" s="94" t="s">
        <v>81</v>
      </c>
      <c r="G34" s="94" t="s">
        <v>566</v>
      </c>
      <c r="H34" s="90"/>
    </row>
    <row r="35" spans="1:8" s="21" customFormat="1" ht="12">
      <c r="A35" s="117">
        <v>20</v>
      </c>
      <c r="B35" s="90"/>
      <c r="C35" s="89"/>
      <c r="D35" s="89"/>
      <c r="E35" s="89"/>
      <c r="F35" s="94" t="s">
        <v>598</v>
      </c>
      <c r="G35" s="94" t="s">
        <v>598</v>
      </c>
      <c r="H35" s="90"/>
    </row>
    <row r="36" spans="1:8" s="21" customFormat="1" ht="13.8">
      <c r="A36" s="117">
        <v>21</v>
      </c>
      <c r="B36" s="486" t="s">
        <v>569</v>
      </c>
      <c r="C36" s="95" t="s">
        <v>945</v>
      </c>
      <c r="D36" s="95" t="s">
        <v>570</v>
      </c>
      <c r="E36" s="95" t="s">
        <v>597</v>
      </c>
      <c r="F36" s="95" t="s">
        <v>597</v>
      </c>
      <c r="G36" s="95" t="s">
        <v>597</v>
      </c>
      <c r="H36" s="90"/>
    </row>
    <row r="37" spans="1:8" s="21" customFormat="1" ht="12">
      <c r="A37" s="117">
        <v>22</v>
      </c>
      <c r="B37" s="90"/>
      <c r="C37" s="90"/>
      <c r="D37" s="90"/>
      <c r="E37" s="90"/>
      <c r="F37" s="90"/>
      <c r="G37" s="90"/>
      <c r="H37" s="90"/>
    </row>
    <row r="38" spans="1:8" s="21" customFormat="1" ht="12">
      <c r="A38" s="117">
        <v>23</v>
      </c>
      <c r="B38" s="90" t="s">
        <v>497</v>
      </c>
      <c r="C38" s="1794" t="s">
        <v>417</v>
      </c>
      <c r="D38" s="1794"/>
      <c r="E38" s="1794"/>
      <c r="F38" s="1794"/>
      <c r="G38" s="1794"/>
      <c r="H38" s="90"/>
    </row>
    <row r="39" spans="1:8" s="21" customFormat="1" ht="12">
      <c r="A39" s="117">
        <v>24</v>
      </c>
      <c r="B39" s="90"/>
      <c r="C39" s="112"/>
      <c r="D39" s="112"/>
      <c r="E39" s="112"/>
      <c r="F39" s="112"/>
      <c r="G39" s="112"/>
      <c r="H39" s="90"/>
    </row>
    <row r="40" spans="1:8" s="21" customFormat="1" ht="12">
      <c r="A40" s="117">
        <v>25</v>
      </c>
      <c r="B40" s="90" t="s">
        <v>638</v>
      </c>
      <c r="C40" s="112"/>
      <c r="D40" s="112"/>
      <c r="E40" s="112"/>
      <c r="F40" s="112"/>
      <c r="G40" s="112"/>
      <c r="H40" s="90"/>
    </row>
    <row r="41" spans="1:8" s="21" customFormat="1" ht="12">
      <c r="A41" s="117">
        <v>26</v>
      </c>
      <c r="B41" s="90" t="s">
        <v>639</v>
      </c>
      <c r="C41" s="112"/>
      <c r="D41" s="112"/>
      <c r="E41" s="112"/>
      <c r="F41" s="112"/>
      <c r="G41" s="132"/>
      <c r="H41" s="90"/>
    </row>
    <row r="42" spans="1:8" s="21" customFormat="1" ht="12">
      <c r="A42" s="117">
        <v>27</v>
      </c>
      <c r="B42" s="90"/>
      <c r="C42" s="112"/>
      <c r="D42" s="112"/>
      <c r="E42" s="112"/>
      <c r="F42" s="112"/>
      <c r="G42" s="112"/>
      <c r="H42" s="90"/>
    </row>
    <row r="43" spans="1:8" s="21" customFormat="1" ht="13.8">
      <c r="A43" s="117">
        <v>28</v>
      </c>
      <c r="B43" s="90" t="s">
        <v>574</v>
      </c>
      <c r="C43" s="154"/>
      <c r="D43" s="154"/>
      <c r="E43" s="154"/>
      <c r="F43" s="154"/>
      <c r="G43" s="300"/>
      <c r="H43" s="90"/>
    </row>
    <row r="44" spans="1:8" s="21" customFormat="1" ht="12">
      <c r="A44" s="117">
        <v>29</v>
      </c>
      <c r="B44" s="90"/>
      <c r="C44" s="90"/>
      <c r="D44" s="90"/>
      <c r="E44" s="90"/>
      <c r="F44" s="90"/>
      <c r="G44" s="90"/>
      <c r="H44" s="90"/>
    </row>
    <row r="45" spans="1:8" s="21" customFormat="1" ht="13.8">
      <c r="A45" s="117">
        <v>30</v>
      </c>
      <c r="B45" s="90" t="s">
        <v>1217</v>
      </c>
      <c r="C45" s="148"/>
      <c r="D45" s="148"/>
      <c r="E45" s="148"/>
      <c r="F45" s="148"/>
      <c r="G45" s="148"/>
      <c r="H45" s="90"/>
    </row>
    <row r="46" spans="1:8" s="21" customFormat="1" ht="12">
      <c r="A46" s="117">
        <v>31</v>
      </c>
      <c r="B46" s="90"/>
      <c r="C46" s="90"/>
      <c r="D46" s="90"/>
      <c r="E46" s="90"/>
      <c r="F46" s="90"/>
      <c r="G46" s="90"/>
      <c r="H46" s="90"/>
    </row>
    <row r="47" spans="1:8" s="21" customFormat="1" ht="12">
      <c r="A47" s="117">
        <v>32</v>
      </c>
      <c r="B47" s="90" t="s">
        <v>832</v>
      </c>
      <c r="C47" s="90"/>
      <c r="D47" s="90"/>
      <c r="E47" s="90"/>
      <c r="F47" s="90"/>
      <c r="G47" s="90"/>
      <c r="H47" s="90"/>
    </row>
    <row r="48" spans="1:8" s="21" customFormat="1" ht="12">
      <c r="A48" s="117">
        <v>33</v>
      </c>
      <c r="B48" s="90"/>
      <c r="C48" s="90"/>
      <c r="D48" s="90"/>
      <c r="E48" s="90"/>
      <c r="F48" s="90"/>
      <c r="G48" s="90"/>
      <c r="H48" s="90"/>
    </row>
    <row r="49" spans="1:8" s="21" customFormat="1" ht="13.8">
      <c r="A49" s="117">
        <v>34</v>
      </c>
      <c r="B49" s="90" t="s">
        <v>833</v>
      </c>
      <c r="C49" s="154"/>
      <c r="D49" s="90"/>
      <c r="E49" s="90"/>
      <c r="F49" s="90"/>
      <c r="G49" s="90"/>
      <c r="H49" s="90"/>
    </row>
    <row r="50" spans="1:8" s="21" customFormat="1" ht="12">
      <c r="A50" s="117">
        <v>35</v>
      </c>
      <c r="B50" s="90"/>
      <c r="C50" s="90"/>
      <c r="D50" s="90"/>
      <c r="E50" s="90"/>
      <c r="F50" s="90"/>
      <c r="G50" s="90"/>
      <c r="H50" s="90"/>
    </row>
    <row r="51" spans="1:8" s="21" customFormat="1" ht="13.8">
      <c r="A51" s="117">
        <v>36</v>
      </c>
      <c r="B51" s="90" t="s">
        <v>712</v>
      </c>
      <c r="C51" s="148"/>
      <c r="D51" s="90"/>
      <c r="E51" s="90"/>
      <c r="F51" s="90"/>
      <c r="G51" s="90"/>
      <c r="H51" s="90"/>
    </row>
    <row r="52" spans="1:8" s="21" customFormat="1" ht="12">
      <c r="A52" s="110"/>
      <c r="B52" s="90"/>
      <c r="C52" s="90"/>
      <c r="D52" s="90"/>
      <c r="E52" s="90"/>
      <c r="F52" s="90"/>
      <c r="G52" s="90"/>
      <c r="H52" s="90"/>
    </row>
    <row r="53" spans="1:8" s="21" customFormat="1" ht="12">
      <c r="A53" s="117"/>
      <c r="B53" s="90"/>
      <c r="C53" s="90"/>
      <c r="D53" s="90"/>
      <c r="E53" s="90"/>
      <c r="F53" s="90"/>
      <c r="G53" s="90"/>
      <c r="H53" s="90"/>
    </row>
    <row r="54" spans="1:8" s="21" customFormat="1" ht="12">
      <c r="A54" s="117"/>
      <c r="B54" s="90"/>
      <c r="C54" s="90"/>
      <c r="D54" s="90"/>
      <c r="E54" s="90"/>
      <c r="F54" s="90"/>
      <c r="G54" s="90"/>
      <c r="H54" s="90"/>
    </row>
    <row r="55" spans="1:8" s="21" customFormat="1" ht="12">
      <c r="A55" s="90"/>
      <c r="B55" s="90"/>
      <c r="C55" s="90"/>
      <c r="D55" s="90"/>
      <c r="E55" s="90"/>
      <c r="F55" s="90"/>
      <c r="G55" s="90"/>
      <c r="H55" s="90"/>
    </row>
    <row r="56" spans="1:8" s="21" customFormat="1" ht="12">
      <c r="A56" s="90"/>
      <c r="B56" s="90"/>
      <c r="C56" s="90"/>
      <c r="D56" s="90"/>
      <c r="E56" s="90"/>
      <c r="F56" s="90"/>
      <c r="G56" s="90"/>
      <c r="H56" s="90"/>
    </row>
    <row r="57" spans="1:8" s="21" customFormat="1" ht="12">
      <c r="A57" s="90"/>
      <c r="B57" s="90"/>
      <c r="C57" s="90"/>
      <c r="D57" s="90"/>
      <c r="E57" s="90"/>
      <c r="F57" s="90"/>
      <c r="G57" s="90"/>
      <c r="H57" s="90"/>
    </row>
    <row r="58" spans="1:8" s="21" customFormat="1" ht="12">
      <c r="A58" s="90"/>
      <c r="B58" s="90"/>
      <c r="C58" s="90"/>
      <c r="D58" s="90"/>
      <c r="E58" s="90"/>
      <c r="F58" s="90"/>
      <c r="G58" s="90"/>
      <c r="H58" s="90"/>
    </row>
    <row r="59" spans="1:8" s="21" customFormat="1" ht="12">
      <c r="A59" s="90"/>
      <c r="B59" s="90"/>
      <c r="C59" s="90"/>
      <c r="D59" s="90"/>
      <c r="E59" s="90"/>
      <c r="F59" s="90"/>
      <c r="G59" s="90"/>
      <c r="H59" s="90"/>
    </row>
    <row r="60" spans="1:8" s="21" customFormat="1" ht="12">
      <c r="A60" s="90"/>
      <c r="B60" s="90"/>
      <c r="C60" s="90"/>
      <c r="D60" s="90"/>
      <c r="E60" s="90"/>
      <c r="F60" s="90"/>
      <c r="G60" s="90"/>
      <c r="H60" s="90"/>
    </row>
    <row r="61" spans="1:8" s="21" customFormat="1" ht="12">
      <c r="A61" s="90"/>
      <c r="B61" s="90"/>
      <c r="C61" s="90"/>
      <c r="D61" s="103"/>
      <c r="E61" s="90"/>
      <c r="F61" s="90"/>
      <c r="G61" s="90"/>
      <c r="H61" s="90"/>
    </row>
    <row r="62" spans="1:8" s="21" customFormat="1" ht="12">
      <c r="A62" s="90"/>
      <c r="B62" s="90"/>
      <c r="C62" s="90"/>
      <c r="D62" s="90"/>
      <c r="E62" s="90"/>
      <c r="F62" s="90"/>
      <c r="G62" s="90"/>
      <c r="H62" s="90"/>
    </row>
    <row r="63" spans="1:8" s="21" customFormat="1" ht="12">
      <c r="A63" s="90"/>
      <c r="B63" s="90"/>
      <c r="C63" s="90"/>
      <c r="D63" s="90"/>
      <c r="E63" s="90"/>
      <c r="F63" s="90"/>
      <c r="G63" s="90"/>
      <c r="H63" s="90"/>
    </row>
    <row r="64" spans="1:8" s="21" customFormat="1" ht="12">
      <c r="A64" s="90"/>
      <c r="B64" s="90"/>
      <c r="C64" s="90"/>
      <c r="D64" s="103"/>
      <c r="E64" s="90"/>
      <c r="F64" s="90"/>
      <c r="G64" s="90"/>
      <c r="H64" s="90"/>
    </row>
    <row r="65" spans="1:8" s="21" customFormat="1" ht="12">
      <c r="A65" s="90"/>
      <c r="B65" s="90"/>
      <c r="C65" s="90"/>
      <c r="D65" s="90"/>
      <c r="E65" s="90"/>
      <c r="F65" s="90"/>
      <c r="G65" s="90"/>
      <c r="H65" s="90"/>
    </row>
    <row r="66" spans="1:8" s="21" customFormat="1" ht="12">
      <c r="A66" s="90"/>
      <c r="B66" s="90"/>
      <c r="C66" s="90"/>
      <c r="D66" s="90"/>
      <c r="E66" s="90"/>
      <c r="F66" s="90"/>
      <c r="G66" s="90"/>
      <c r="H66" s="90"/>
    </row>
    <row r="67" spans="1:8" s="21" customFormat="1" ht="12">
      <c r="A67" s="90"/>
      <c r="B67" s="90"/>
      <c r="C67" s="90"/>
      <c r="D67" s="90"/>
      <c r="E67" s="90"/>
      <c r="F67" s="90"/>
      <c r="G67" s="90"/>
      <c r="H67" s="90"/>
    </row>
    <row r="68" spans="1:8" s="21" customFormat="1" ht="12">
      <c r="A68" s="90"/>
      <c r="B68" s="90"/>
      <c r="C68" s="90"/>
      <c r="D68" s="90"/>
      <c r="E68" s="90"/>
      <c r="F68" s="90"/>
      <c r="G68" s="90"/>
      <c r="H68" s="90"/>
    </row>
    <row r="69" spans="1:8" s="21" customFormat="1" ht="12">
      <c r="A69" s="90"/>
      <c r="B69" s="90"/>
      <c r="C69" s="90"/>
      <c r="D69" s="90"/>
      <c r="E69" s="90"/>
      <c r="F69" s="90"/>
      <c r="G69" s="90"/>
      <c r="H69" s="90"/>
    </row>
    <row r="70" spans="1:8" s="21" customFormat="1" ht="12">
      <c r="A70" s="90"/>
      <c r="B70" s="90"/>
      <c r="C70" s="90"/>
      <c r="D70" s="90"/>
      <c r="E70" s="90"/>
      <c r="F70" s="90"/>
      <c r="G70" s="90"/>
      <c r="H70" s="90"/>
    </row>
    <row r="71" spans="1:8" s="21" customFormat="1" ht="12">
      <c r="A71" s="90"/>
      <c r="B71" s="90"/>
      <c r="C71" s="90"/>
      <c r="D71" s="90"/>
      <c r="E71" s="90"/>
      <c r="F71" s="90"/>
      <c r="G71" s="90"/>
      <c r="H71" s="90"/>
    </row>
    <row r="72" spans="1:8" s="21" customFormat="1" ht="12">
      <c r="A72" s="90"/>
      <c r="B72" s="90"/>
      <c r="C72" s="90"/>
      <c r="D72" s="90"/>
      <c r="E72" s="90"/>
      <c r="F72" s="90"/>
      <c r="G72" s="90"/>
      <c r="H72" s="90"/>
    </row>
    <row r="73" spans="1:8" s="21" customFormat="1" ht="12">
      <c r="A73" s="90"/>
      <c r="B73" s="90"/>
      <c r="C73" s="90"/>
      <c r="D73" s="90"/>
      <c r="E73" s="90"/>
      <c r="F73" s="90"/>
      <c r="G73" s="90"/>
      <c r="H73" s="90"/>
    </row>
    <row r="74" spans="1:8" s="21" customFormat="1" ht="12">
      <c r="A74" s="90"/>
      <c r="B74" s="90"/>
      <c r="C74" s="90"/>
      <c r="D74" s="90"/>
      <c r="E74" s="90"/>
      <c r="F74" s="90"/>
      <c r="G74" s="90"/>
      <c r="H74" s="90"/>
    </row>
    <row r="75" spans="1:8" s="21" customFormat="1" ht="12">
      <c r="A75" s="90"/>
      <c r="B75" s="90"/>
      <c r="C75" s="90"/>
      <c r="D75" s="90"/>
      <c r="E75" s="90"/>
      <c r="F75" s="90"/>
      <c r="G75" s="90"/>
      <c r="H75" s="90"/>
    </row>
    <row r="76" spans="1:8" s="21" customFormat="1" ht="12">
      <c r="A76" s="90"/>
      <c r="B76" s="90"/>
      <c r="C76" s="90"/>
      <c r="D76" s="90"/>
      <c r="E76" s="90"/>
      <c r="F76" s="90"/>
      <c r="G76" s="90"/>
      <c r="H76" s="90"/>
    </row>
    <row r="77" spans="1:8" s="21" customFormat="1" ht="12">
      <c r="A77" s="90"/>
      <c r="B77" s="90"/>
      <c r="C77" s="90"/>
      <c r="D77" s="90"/>
      <c r="E77" s="90"/>
      <c r="F77" s="90"/>
      <c r="G77" s="90"/>
      <c r="H77" s="90"/>
    </row>
    <row r="78" spans="1:8" s="21" customFormat="1" ht="12">
      <c r="A78" s="90"/>
      <c r="B78" s="90"/>
      <c r="C78" s="90"/>
      <c r="D78" s="90"/>
      <c r="E78" s="90"/>
      <c r="F78" s="90"/>
      <c r="G78" s="90"/>
      <c r="H78" s="90"/>
    </row>
    <row r="79" spans="1:8" s="21" customFormat="1" ht="12">
      <c r="A79" s="90"/>
      <c r="B79" s="90"/>
      <c r="C79" s="90"/>
      <c r="D79" s="90"/>
      <c r="E79" s="90"/>
      <c r="F79" s="90"/>
      <c r="G79" s="90"/>
      <c r="H79" s="90"/>
    </row>
    <row r="80" spans="1:8" s="21" customFormat="1" ht="12">
      <c r="A80" s="90"/>
      <c r="B80" s="90"/>
      <c r="C80" s="90"/>
      <c r="D80" s="90"/>
      <c r="E80" s="90"/>
      <c r="F80" s="90"/>
      <c r="G80" s="90"/>
      <c r="H80" s="90"/>
    </row>
    <row r="81" spans="1:8" s="21" customFormat="1" ht="12">
      <c r="A81" s="90"/>
      <c r="B81" s="90"/>
      <c r="C81" s="90"/>
      <c r="D81" s="90"/>
      <c r="E81" s="90"/>
      <c r="F81" s="90"/>
      <c r="G81" s="90"/>
      <c r="H81" s="90"/>
    </row>
    <row r="82" spans="1:8" s="21" customFormat="1" ht="12">
      <c r="A82" s="90"/>
      <c r="B82" s="90"/>
      <c r="C82" s="90"/>
      <c r="D82" s="90"/>
      <c r="E82" s="90"/>
      <c r="F82" s="90"/>
      <c r="G82" s="90"/>
      <c r="H82" s="90"/>
    </row>
    <row r="83" spans="1:8" s="21" customFormat="1" ht="12">
      <c r="A83" s="90"/>
      <c r="B83" s="90"/>
      <c r="C83" s="90"/>
      <c r="D83" s="90"/>
      <c r="E83" s="90"/>
      <c r="F83" s="90"/>
      <c r="G83" s="90"/>
      <c r="H83" s="90"/>
    </row>
    <row r="84" spans="1:8" s="21" customFormat="1" ht="12">
      <c r="A84" s="90"/>
      <c r="B84" s="90"/>
      <c r="C84" s="90"/>
      <c r="D84" s="90"/>
      <c r="E84" s="90"/>
      <c r="F84" s="90"/>
      <c r="G84" s="90"/>
      <c r="H84" s="90"/>
    </row>
    <row r="85" spans="1:8" s="21" customFormat="1" ht="12">
      <c r="A85" s="90"/>
      <c r="B85" s="90"/>
      <c r="C85" s="90"/>
      <c r="D85" s="90"/>
      <c r="E85" s="90"/>
      <c r="F85" s="90"/>
      <c r="G85" s="90"/>
      <c r="H85" s="90"/>
    </row>
    <row r="86" spans="1:8" s="21" customFormat="1" ht="12">
      <c r="A86" s="90"/>
      <c r="B86" s="90"/>
      <c r="C86" s="90"/>
      <c r="D86" s="90"/>
      <c r="E86" s="90"/>
      <c r="F86" s="90"/>
      <c r="G86" s="90"/>
      <c r="H86" s="90"/>
    </row>
    <row r="87" spans="1:8" s="21" customFormat="1" ht="12">
      <c r="A87" s="90"/>
      <c r="B87" s="90"/>
      <c r="C87" s="90"/>
      <c r="D87" s="90"/>
      <c r="E87" s="90"/>
      <c r="F87" s="90"/>
      <c r="G87" s="90"/>
      <c r="H87" s="90"/>
    </row>
    <row r="88" spans="1:8" s="21" customFormat="1" ht="12">
      <c r="A88" s="90"/>
      <c r="B88" s="90"/>
      <c r="C88" s="90"/>
      <c r="D88" s="90"/>
      <c r="E88" s="90"/>
      <c r="F88" s="90"/>
      <c r="G88" s="90"/>
      <c r="H88" s="90"/>
    </row>
    <row r="89" spans="1:8" s="21" customFormat="1" ht="12">
      <c r="A89" s="90"/>
      <c r="B89" s="90"/>
      <c r="C89" s="90"/>
      <c r="D89" s="90"/>
      <c r="E89" s="90"/>
      <c r="F89" s="90"/>
      <c r="G89" s="90"/>
      <c r="H89" s="90"/>
    </row>
    <row r="90" spans="1:8" s="21" customFormat="1" ht="12">
      <c r="A90" s="90"/>
      <c r="B90" s="90"/>
      <c r="C90" s="90"/>
      <c r="D90" s="90"/>
      <c r="E90" s="90"/>
      <c r="F90" s="90"/>
      <c r="G90" s="90"/>
      <c r="H90" s="90"/>
    </row>
    <row r="91" spans="1:8" s="21" customFormat="1" ht="12">
      <c r="A91" s="90"/>
      <c r="B91" s="90"/>
      <c r="C91" s="90"/>
      <c r="D91" s="90"/>
      <c r="E91" s="90"/>
      <c r="F91" s="90"/>
      <c r="G91" s="90"/>
      <c r="H91" s="90"/>
    </row>
    <row r="92" spans="1:8" s="21" customFormat="1" ht="12">
      <c r="A92" s="90"/>
      <c r="B92" s="90"/>
      <c r="C92" s="90"/>
      <c r="D92" s="90"/>
      <c r="E92" s="90"/>
      <c r="F92" s="90"/>
      <c r="G92" s="90"/>
      <c r="H92" s="90"/>
    </row>
    <row r="93" spans="1:8" s="21" customFormat="1" ht="12">
      <c r="A93" s="90"/>
      <c r="B93" s="90"/>
      <c r="C93" s="90"/>
      <c r="D93" s="90"/>
      <c r="E93" s="90"/>
      <c r="F93" s="90"/>
      <c r="G93" s="90"/>
      <c r="H93" s="90"/>
    </row>
    <row r="94" spans="1:8" s="21" customFormat="1" ht="12">
      <c r="A94" s="90"/>
      <c r="B94" s="90"/>
      <c r="C94" s="90"/>
      <c r="D94" s="90"/>
      <c r="E94" s="90"/>
      <c r="F94" s="90"/>
      <c r="G94" s="90"/>
      <c r="H94" s="90"/>
    </row>
    <row r="95" spans="1:8" s="21" customFormat="1" ht="12">
      <c r="A95" s="90"/>
      <c r="B95" s="90"/>
      <c r="C95" s="90"/>
      <c r="D95" s="90"/>
      <c r="E95" s="90"/>
      <c r="F95" s="90"/>
      <c r="G95" s="90"/>
      <c r="H95" s="90"/>
    </row>
    <row r="96" spans="1:8" s="21" customFormat="1" ht="12">
      <c r="A96" s="90"/>
      <c r="B96" s="90"/>
      <c r="C96" s="90"/>
      <c r="D96" s="90"/>
      <c r="E96" s="90"/>
      <c r="F96" s="90"/>
      <c r="G96" s="90"/>
      <c r="H96" s="90"/>
    </row>
    <row r="97" spans="1:8" s="21" customFormat="1" ht="12">
      <c r="A97" s="90"/>
      <c r="B97" s="90"/>
      <c r="C97" s="90"/>
      <c r="D97" s="90"/>
      <c r="E97" s="90"/>
      <c r="F97" s="90"/>
      <c r="G97" s="90"/>
      <c r="H97" s="90"/>
    </row>
    <row r="98" spans="1:8" s="21" customFormat="1" ht="12">
      <c r="A98" s="90"/>
      <c r="B98" s="90"/>
      <c r="C98" s="90"/>
      <c r="D98" s="90"/>
      <c r="E98" s="90"/>
      <c r="F98" s="90"/>
      <c r="G98" s="90"/>
      <c r="H98" s="90"/>
    </row>
    <row r="99" spans="1:8" s="21" customFormat="1" ht="12">
      <c r="A99" s="90"/>
      <c r="B99" s="90"/>
      <c r="C99" s="90"/>
      <c r="D99" s="90"/>
      <c r="E99" s="90"/>
      <c r="F99" s="90"/>
      <c r="G99" s="90"/>
      <c r="H99" s="90"/>
    </row>
    <row r="100" spans="1:8" s="21" customFormat="1" ht="12">
      <c r="A100" s="90"/>
      <c r="B100" s="90"/>
      <c r="C100" s="90"/>
      <c r="D100" s="90"/>
      <c r="E100" s="90"/>
      <c r="F100" s="90"/>
      <c r="G100" s="90"/>
      <c r="H100" s="90"/>
    </row>
    <row r="101" spans="1:8" s="21" customFormat="1" ht="12">
      <c r="A101" s="90"/>
      <c r="B101" s="90"/>
      <c r="C101" s="90"/>
      <c r="D101" s="90"/>
      <c r="E101" s="90"/>
      <c r="F101" s="90"/>
      <c r="G101" s="90"/>
      <c r="H101" s="90"/>
    </row>
    <row r="102" spans="1:8" s="21" customFormat="1" ht="12">
      <c r="A102" s="90"/>
      <c r="B102" s="90"/>
      <c r="C102" s="90"/>
      <c r="D102" s="90"/>
      <c r="E102" s="90"/>
      <c r="F102" s="90"/>
      <c r="G102" s="90"/>
      <c r="H102" s="90"/>
    </row>
    <row r="103" spans="1:8" s="21" customFormat="1" ht="12">
      <c r="A103" s="90"/>
      <c r="B103" s="90"/>
      <c r="C103" s="90"/>
      <c r="D103" s="90"/>
      <c r="E103" s="90"/>
      <c r="F103" s="90"/>
      <c r="G103" s="90"/>
      <c r="H103" s="90"/>
    </row>
    <row r="104" spans="1:8" s="21" customFormat="1" ht="12">
      <c r="A104" s="90"/>
      <c r="B104" s="90"/>
      <c r="C104" s="90"/>
      <c r="D104" s="90"/>
      <c r="E104" s="90"/>
      <c r="F104" s="90"/>
      <c r="G104" s="90"/>
      <c r="H104" s="90"/>
    </row>
    <row r="105" spans="1:8" s="21" customFormat="1" ht="12">
      <c r="A105" s="90"/>
      <c r="B105" s="90"/>
      <c r="C105" s="90"/>
      <c r="D105" s="90"/>
      <c r="E105" s="90"/>
      <c r="F105" s="90"/>
      <c r="G105" s="90"/>
      <c r="H105" s="90"/>
    </row>
    <row r="106" spans="1:8" s="21" customFormat="1" ht="12">
      <c r="A106" s="90"/>
      <c r="B106" s="90"/>
      <c r="C106" s="90"/>
      <c r="D106" s="90"/>
      <c r="E106" s="90"/>
      <c r="F106" s="90"/>
      <c r="G106" s="90"/>
      <c r="H106" s="90"/>
    </row>
    <row r="107" spans="1:8" s="21" customFormat="1" ht="12">
      <c r="A107" s="90"/>
      <c r="B107" s="90"/>
      <c r="C107" s="90"/>
      <c r="D107" s="90"/>
      <c r="E107" s="90"/>
      <c r="F107" s="90"/>
      <c r="G107" s="90"/>
      <c r="H107" s="90"/>
    </row>
    <row r="108" spans="1:8" s="21" customFormat="1" ht="12">
      <c r="A108" s="90"/>
      <c r="B108" s="90"/>
      <c r="C108" s="90"/>
      <c r="D108" s="90"/>
      <c r="E108" s="90"/>
      <c r="F108" s="90"/>
      <c r="G108" s="90"/>
      <c r="H108" s="90"/>
    </row>
    <row r="109" spans="1:8" s="21" customFormat="1" ht="12">
      <c r="A109" s="90"/>
      <c r="B109" s="90"/>
      <c r="C109" s="90"/>
      <c r="D109" s="90"/>
      <c r="E109" s="90"/>
      <c r="F109" s="90"/>
      <c r="G109" s="90"/>
      <c r="H109" s="90"/>
    </row>
    <row r="110" spans="1:8" s="21" customFormat="1" ht="12">
      <c r="A110" s="90"/>
      <c r="B110" s="90"/>
      <c r="C110" s="90"/>
      <c r="D110" s="90"/>
      <c r="E110" s="90"/>
      <c r="F110" s="90"/>
      <c r="G110" s="90"/>
      <c r="H110" s="90"/>
    </row>
    <row r="111" spans="1:8" s="21" customFormat="1" ht="12">
      <c r="A111" s="90"/>
      <c r="B111" s="90"/>
      <c r="C111" s="90"/>
      <c r="D111" s="90"/>
      <c r="E111" s="90"/>
      <c r="F111" s="90"/>
      <c r="G111" s="90"/>
      <c r="H111" s="90"/>
    </row>
    <row r="112" spans="1:8" s="21" customFormat="1" ht="12">
      <c r="A112" s="90"/>
      <c r="B112" s="90"/>
      <c r="C112" s="90"/>
      <c r="D112" s="90"/>
      <c r="E112" s="90"/>
      <c r="F112" s="90"/>
      <c r="G112" s="90"/>
      <c r="H112" s="90"/>
    </row>
    <row r="113" spans="1:8" s="21" customFormat="1" ht="12">
      <c r="A113" s="90"/>
      <c r="B113" s="90"/>
      <c r="C113" s="90"/>
      <c r="D113" s="90"/>
      <c r="E113" s="90"/>
      <c r="F113" s="90"/>
      <c r="G113" s="90"/>
      <c r="H113" s="90"/>
    </row>
    <row r="114" spans="1:8" s="21" customFormat="1" ht="12">
      <c r="A114" s="90"/>
      <c r="B114" s="90"/>
      <c r="C114" s="90"/>
      <c r="D114" s="90"/>
      <c r="E114" s="90"/>
      <c r="F114" s="90"/>
      <c r="G114" s="90"/>
      <c r="H114" s="90"/>
    </row>
    <row r="115" spans="1:8" s="21" customFormat="1" ht="12">
      <c r="A115" s="90"/>
      <c r="B115" s="90"/>
      <c r="C115" s="90"/>
      <c r="D115" s="90"/>
      <c r="E115" s="90"/>
      <c r="F115" s="90"/>
      <c r="G115" s="90"/>
      <c r="H115" s="90"/>
    </row>
    <row r="116" spans="1:8" s="21" customFormat="1" ht="12">
      <c r="A116" s="90"/>
      <c r="B116" s="90"/>
      <c r="C116" s="90"/>
      <c r="D116" s="90"/>
      <c r="E116" s="90"/>
      <c r="F116" s="90"/>
      <c r="G116" s="90"/>
      <c r="H116" s="90"/>
    </row>
    <row r="117" spans="1:8" s="21" customFormat="1" ht="12">
      <c r="A117" s="90"/>
      <c r="B117" s="90"/>
      <c r="C117" s="90"/>
      <c r="D117" s="90"/>
      <c r="E117" s="90"/>
      <c r="F117" s="90"/>
      <c r="G117" s="90"/>
      <c r="H117" s="90"/>
    </row>
    <row r="118" spans="1:8" s="21" customFormat="1" ht="12">
      <c r="A118" s="90"/>
      <c r="B118" s="90"/>
      <c r="C118" s="90"/>
      <c r="D118" s="90"/>
      <c r="E118" s="90"/>
      <c r="F118" s="90"/>
      <c r="G118" s="90"/>
      <c r="H118" s="90"/>
    </row>
    <row r="119" spans="1:8" s="21" customFormat="1" ht="12">
      <c r="A119" s="90"/>
      <c r="B119" s="90"/>
      <c r="C119" s="90"/>
      <c r="D119" s="90"/>
      <c r="E119" s="90"/>
      <c r="F119" s="90"/>
      <c r="G119" s="90"/>
      <c r="H119" s="90"/>
    </row>
    <row r="120" spans="1:8" s="21" customFormat="1" ht="12">
      <c r="A120" s="90"/>
      <c r="B120" s="90"/>
      <c r="C120" s="90"/>
      <c r="D120" s="90"/>
      <c r="E120" s="90"/>
      <c r="F120" s="90"/>
      <c r="G120" s="90"/>
      <c r="H120" s="90"/>
    </row>
    <row r="121" spans="1:8" s="21" customFormat="1" ht="12">
      <c r="A121" s="90"/>
      <c r="B121" s="90"/>
      <c r="C121" s="90"/>
      <c r="D121" s="90"/>
      <c r="E121" s="90"/>
      <c r="F121" s="90"/>
      <c r="G121" s="90"/>
      <c r="H121" s="90"/>
    </row>
    <row r="122" spans="1:8" s="21" customFormat="1" ht="12">
      <c r="A122" s="90"/>
      <c r="B122" s="90"/>
      <c r="C122" s="90"/>
      <c r="D122" s="90"/>
      <c r="E122" s="90"/>
      <c r="F122" s="90"/>
      <c r="G122" s="90"/>
      <c r="H122" s="90"/>
    </row>
    <row r="123" spans="1:8" s="21" customFormat="1" ht="12">
      <c r="A123" s="90"/>
      <c r="B123" s="90"/>
      <c r="C123" s="90"/>
      <c r="D123" s="90"/>
      <c r="E123" s="90"/>
      <c r="F123" s="90"/>
      <c r="G123" s="90"/>
      <c r="H123" s="90"/>
    </row>
    <row r="124" spans="1:8" s="21" customFormat="1" ht="12">
      <c r="A124" s="90"/>
      <c r="B124" s="90"/>
      <c r="C124" s="90"/>
      <c r="D124" s="90"/>
      <c r="E124" s="90"/>
      <c r="F124" s="90"/>
      <c r="G124" s="90"/>
      <c r="H124" s="90"/>
    </row>
    <row r="125" spans="1:8" s="21" customFormat="1" ht="12">
      <c r="A125" s="90"/>
      <c r="B125" s="90"/>
      <c r="C125" s="90"/>
      <c r="D125" s="90"/>
      <c r="E125" s="90"/>
      <c r="F125" s="90"/>
      <c r="G125" s="90"/>
      <c r="H125" s="90"/>
    </row>
    <row r="126" spans="1:8" s="21" customFormat="1" ht="12">
      <c r="A126" s="90"/>
      <c r="B126" s="90"/>
      <c r="C126" s="90"/>
      <c r="D126" s="90"/>
      <c r="E126" s="90"/>
      <c r="F126" s="90"/>
      <c r="G126" s="90"/>
      <c r="H126" s="90"/>
    </row>
    <row r="127" spans="1:8" s="21" customFormat="1" ht="12">
      <c r="A127" s="90"/>
      <c r="B127" s="90"/>
      <c r="C127" s="90"/>
      <c r="D127" s="90"/>
      <c r="E127" s="90"/>
      <c r="F127" s="90"/>
      <c r="G127" s="90"/>
      <c r="H127" s="90"/>
    </row>
    <row r="128" spans="1:8" s="21" customFormat="1" ht="12">
      <c r="A128" s="90"/>
      <c r="B128" s="90"/>
      <c r="C128" s="90"/>
      <c r="D128" s="90"/>
      <c r="E128" s="90"/>
      <c r="F128" s="90"/>
      <c r="G128" s="90"/>
      <c r="H128" s="90"/>
    </row>
    <row r="129" spans="1:8" s="21" customFormat="1" ht="12">
      <c r="A129" s="90"/>
      <c r="B129" s="90"/>
      <c r="C129" s="90"/>
      <c r="D129" s="90"/>
      <c r="E129" s="90"/>
      <c r="F129" s="90"/>
      <c r="G129" s="90"/>
      <c r="H129" s="90"/>
    </row>
    <row r="130" spans="1:8" s="21" customFormat="1" ht="12">
      <c r="A130" s="90"/>
      <c r="B130" s="90"/>
      <c r="C130" s="90"/>
      <c r="D130" s="90"/>
      <c r="E130" s="90"/>
      <c r="F130" s="90"/>
      <c r="G130" s="90"/>
      <c r="H130" s="90"/>
    </row>
    <row r="131" spans="1:8" s="21" customFormat="1" ht="12">
      <c r="A131" s="90"/>
      <c r="B131" s="90"/>
      <c r="C131" s="90"/>
      <c r="D131" s="90"/>
      <c r="E131" s="90"/>
      <c r="F131" s="90"/>
      <c r="G131" s="90"/>
      <c r="H131" s="90"/>
    </row>
    <row r="132" spans="1:8" s="21" customFormat="1" ht="12">
      <c r="A132" s="90"/>
      <c r="B132" s="90"/>
      <c r="C132" s="90"/>
      <c r="D132" s="90"/>
      <c r="E132" s="90"/>
      <c r="F132" s="90"/>
      <c r="G132" s="90"/>
      <c r="H132" s="90"/>
    </row>
    <row r="133" spans="1:8" s="21" customFormat="1" ht="12">
      <c r="A133" s="90"/>
      <c r="B133" s="90"/>
      <c r="C133" s="90"/>
      <c r="D133" s="90"/>
      <c r="E133" s="90"/>
      <c r="F133" s="90"/>
      <c r="G133" s="90"/>
      <c r="H133" s="90"/>
    </row>
    <row r="134" spans="1:8" s="21" customFormat="1" ht="12">
      <c r="A134" s="90"/>
      <c r="B134" s="90"/>
      <c r="C134" s="90"/>
      <c r="D134" s="90"/>
      <c r="E134" s="90"/>
      <c r="F134" s="90"/>
      <c r="G134" s="90"/>
      <c r="H134" s="90"/>
    </row>
    <row r="135" spans="1:8" s="21" customFormat="1" ht="12">
      <c r="A135" s="90"/>
      <c r="B135" s="90"/>
      <c r="C135" s="90"/>
      <c r="D135" s="90"/>
      <c r="E135" s="90"/>
      <c r="F135" s="90"/>
      <c r="G135" s="90"/>
      <c r="H135" s="90"/>
    </row>
    <row r="136" spans="1:8" s="21" customFormat="1" ht="12">
      <c r="A136" s="90"/>
      <c r="B136" s="90"/>
      <c r="C136" s="90"/>
      <c r="D136" s="90"/>
      <c r="E136" s="90"/>
      <c r="F136" s="90"/>
      <c r="G136" s="90"/>
      <c r="H136" s="90"/>
    </row>
    <row r="137" spans="1:8" s="21" customFormat="1" ht="12">
      <c r="A137" s="90"/>
      <c r="B137" s="90"/>
      <c r="C137" s="90"/>
      <c r="D137" s="90"/>
      <c r="E137" s="90"/>
      <c r="F137" s="90"/>
      <c r="G137" s="90"/>
      <c r="H137" s="90"/>
    </row>
    <row r="138" spans="1:8" s="21" customFormat="1" ht="12">
      <c r="A138" s="90"/>
      <c r="B138" s="90"/>
      <c r="C138" s="90"/>
      <c r="D138" s="90"/>
      <c r="E138" s="90"/>
      <c r="F138" s="90"/>
      <c r="G138" s="90"/>
      <c r="H138" s="90"/>
    </row>
    <row r="139" spans="1:8" s="21" customFormat="1" ht="12">
      <c r="A139" s="90"/>
      <c r="B139" s="90"/>
      <c r="C139" s="90"/>
      <c r="D139" s="90"/>
      <c r="E139" s="90"/>
      <c r="F139" s="90"/>
      <c r="G139" s="90"/>
      <c r="H139" s="90"/>
    </row>
    <row r="140" spans="1:8" s="21" customFormat="1" ht="12">
      <c r="A140" s="90"/>
      <c r="B140" s="90"/>
      <c r="C140" s="90"/>
      <c r="D140" s="90"/>
      <c r="E140" s="90"/>
      <c r="F140" s="90"/>
      <c r="G140" s="90"/>
      <c r="H140" s="90"/>
    </row>
    <row r="141" spans="1:8" s="21" customFormat="1" ht="12">
      <c r="A141" s="90"/>
      <c r="B141" s="90"/>
      <c r="C141" s="90"/>
      <c r="D141" s="90"/>
      <c r="E141" s="90"/>
      <c r="F141" s="90"/>
      <c r="G141" s="90"/>
      <c r="H141" s="90"/>
    </row>
    <row r="142" spans="1:8" s="21" customFormat="1" ht="12">
      <c r="A142" s="90"/>
      <c r="B142" s="90"/>
      <c r="C142" s="90"/>
      <c r="D142" s="90"/>
      <c r="E142" s="90"/>
      <c r="F142" s="90"/>
      <c r="G142" s="90"/>
      <c r="H142" s="90"/>
    </row>
    <row r="143" spans="1:8" s="21" customFormat="1" ht="12">
      <c r="A143" s="90"/>
      <c r="B143" s="90"/>
      <c r="C143" s="90"/>
      <c r="D143" s="90"/>
      <c r="E143" s="90"/>
      <c r="F143" s="90"/>
      <c r="G143" s="90"/>
      <c r="H143" s="90"/>
    </row>
    <row r="144" spans="1:8" s="21" customFormat="1" ht="12">
      <c r="A144" s="90"/>
      <c r="B144" s="90"/>
      <c r="C144" s="90"/>
      <c r="D144" s="90"/>
      <c r="E144" s="90"/>
      <c r="F144" s="90"/>
      <c r="G144" s="90"/>
      <c r="H144" s="90"/>
    </row>
    <row r="145" spans="1:8" s="21" customFormat="1" ht="12">
      <c r="A145" s="90"/>
      <c r="B145" s="90"/>
      <c r="C145" s="90"/>
      <c r="D145" s="90"/>
      <c r="E145" s="90"/>
      <c r="F145" s="90"/>
      <c r="G145" s="90"/>
      <c r="H145" s="90"/>
    </row>
    <row r="187" spans="1:2">
      <c r="A187" s="104"/>
      <c r="B187" s="104"/>
    </row>
    <row r="188" spans="1:2">
      <c r="A188" s="104"/>
      <c r="B188" s="104"/>
    </row>
    <row r="189" spans="1:2">
      <c r="A189" s="104"/>
      <c r="B189" s="104"/>
    </row>
    <row r="190" spans="1:2">
      <c r="A190" s="104"/>
      <c r="B190" s="104"/>
    </row>
    <row r="191" spans="1:2">
      <c r="A191" s="104"/>
      <c r="B191" s="104"/>
    </row>
    <row r="221" spans="1:2">
      <c r="A221" s="104"/>
      <c r="B221" s="104"/>
    </row>
    <row r="290" spans="1:1">
      <c r="A290" s="89"/>
    </row>
    <row r="307" spans="1:1">
      <c r="A307" s="104"/>
    </row>
    <row r="308" spans="1:1">
      <c r="A308" s="104"/>
    </row>
    <row r="309" spans="1:1">
      <c r="A309" s="104"/>
    </row>
    <row r="310" spans="1:1">
      <c r="A310" s="104"/>
    </row>
    <row r="311" spans="1:1">
      <c r="A311" s="104"/>
    </row>
    <row r="312" spans="1:1">
      <c r="A312" s="104"/>
    </row>
    <row r="313" spans="1:1">
      <c r="A313" s="104"/>
    </row>
    <row r="314" spans="1:1">
      <c r="A314" s="104"/>
    </row>
    <row r="315" spans="1:1">
      <c r="A315" s="104"/>
    </row>
    <row r="316" spans="1:1">
      <c r="A316" s="104"/>
    </row>
    <row r="317" spans="1:1">
      <c r="A317" s="104"/>
    </row>
    <row r="318" spans="1:1">
      <c r="A318" s="104"/>
    </row>
    <row r="319" spans="1:1">
      <c r="A319" s="104"/>
    </row>
    <row r="320" spans="1:1">
      <c r="A320" s="104"/>
    </row>
    <row r="321" spans="1:1">
      <c r="A321" s="104"/>
    </row>
    <row r="322" spans="1:1">
      <c r="A322" s="104"/>
    </row>
    <row r="323" spans="1:1">
      <c r="A323" s="104"/>
    </row>
    <row r="324" spans="1:1">
      <c r="A324" s="104"/>
    </row>
    <row r="325" spans="1:1">
      <c r="A325" s="104"/>
    </row>
    <row r="326" spans="1:1">
      <c r="A326" s="104"/>
    </row>
    <row r="327" spans="1:1">
      <c r="A327" s="104"/>
    </row>
    <row r="328" spans="1:1">
      <c r="A328" s="104"/>
    </row>
    <row r="329" spans="1:1">
      <c r="A329" s="104"/>
    </row>
    <row r="330" spans="1:1">
      <c r="A330" s="104"/>
    </row>
    <row r="331" spans="1:1">
      <c r="A331" s="104"/>
    </row>
    <row r="332" spans="1:1">
      <c r="A332" s="104"/>
    </row>
    <row r="333" spans="1:1">
      <c r="A333" s="104"/>
    </row>
    <row r="334" spans="1:1">
      <c r="A334" s="104"/>
    </row>
    <row r="335" spans="1:1">
      <c r="A335" s="104"/>
    </row>
    <row r="336" spans="1:1">
      <c r="A336" s="104"/>
    </row>
    <row r="337" spans="1:1">
      <c r="A337" s="104"/>
    </row>
    <row r="338" spans="1:1">
      <c r="A338" s="104"/>
    </row>
    <row r="339" spans="1:1">
      <c r="A339" s="104"/>
    </row>
    <row r="340" spans="1:1">
      <c r="A340" s="104"/>
    </row>
    <row r="341" spans="1:1">
      <c r="A341" s="104"/>
    </row>
    <row r="342" spans="1:1">
      <c r="A342" s="104"/>
    </row>
    <row r="343" spans="1:1">
      <c r="A343" s="104"/>
    </row>
    <row r="344" spans="1:1">
      <c r="A344" s="104"/>
    </row>
    <row r="345" spans="1:1">
      <c r="A345" s="104"/>
    </row>
    <row r="346" spans="1:1">
      <c r="A346" s="104"/>
    </row>
    <row r="347" spans="1:1">
      <c r="A347" s="104"/>
    </row>
    <row r="348" spans="1:1">
      <c r="A348" s="104"/>
    </row>
    <row r="349" spans="1:1">
      <c r="A349" s="104"/>
    </row>
    <row r="350" spans="1:1">
      <c r="A350" s="104"/>
    </row>
    <row r="351" spans="1:1">
      <c r="A351" s="104"/>
    </row>
    <row r="352" spans="1:1">
      <c r="A352" s="104"/>
    </row>
    <row r="353" spans="1:1">
      <c r="A353" s="104"/>
    </row>
    <row r="354" spans="1:1">
      <c r="A354" s="104"/>
    </row>
    <row r="355" spans="1:1">
      <c r="A355" s="104"/>
    </row>
    <row r="356" spans="1:1">
      <c r="A356" s="104"/>
    </row>
    <row r="357" spans="1:1">
      <c r="A357" s="104"/>
    </row>
    <row r="358" spans="1:1">
      <c r="A358" s="104"/>
    </row>
    <row r="359" spans="1:1">
      <c r="A359" s="104"/>
    </row>
    <row r="360" spans="1:1">
      <c r="A360" s="104"/>
    </row>
    <row r="361" spans="1:1">
      <c r="A361" s="104"/>
    </row>
  </sheetData>
  <mergeCells count="2">
    <mergeCell ref="A9:G12"/>
    <mergeCell ref="C38:G38"/>
  </mergeCells>
  <phoneticPr fontId="28" type="noConversion"/>
  <printOptions horizontalCentered="1"/>
  <pageMargins left="0.75" right="0.5" top="0.5" bottom="0.5" header="0.25" footer="0.25"/>
  <pageSetup scale="96" orientation="portrait" r:id="rId1"/>
  <headerFooter alignWithMargins="0"/>
</worksheet>
</file>

<file path=xl/worksheets/sheet52.xml><?xml version="1.0" encoding="utf-8"?>
<worksheet xmlns="http://schemas.openxmlformats.org/spreadsheetml/2006/main" xmlns:r="http://schemas.openxmlformats.org/officeDocument/2006/relationships">
  <sheetPr transitionEvaluation="1" transitionEntry="1" codeName="Sheet43">
    <pageSetUpPr fitToPage="1"/>
  </sheetPr>
  <dimension ref="A1:G422"/>
  <sheetViews>
    <sheetView view="pageBreakPreview" zoomScale="60" workbookViewId="0"/>
  </sheetViews>
  <sheetFormatPr defaultColWidth="10.88671875" defaultRowHeight="13.2"/>
  <cols>
    <col min="1" max="1" width="5.88671875" style="90" customWidth="1"/>
    <col min="2" max="2" width="37.5546875" style="90" customWidth="1"/>
    <col min="3" max="7" width="10.88671875" style="90" customWidth="1"/>
    <col min="8" max="16384" width="10.88671875" style="630"/>
  </cols>
  <sheetData>
    <row r="1" spans="1:7">
      <c r="A1" s="89" t="s">
        <v>1127</v>
      </c>
      <c r="B1" s="89"/>
      <c r="C1" s="89"/>
      <c r="D1" s="89"/>
      <c r="E1" s="89" t="s">
        <v>1171</v>
      </c>
      <c r="G1" s="89"/>
    </row>
    <row r="2" spans="1:7">
      <c r="A2" s="89"/>
      <c r="B2" s="89"/>
      <c r="C2" s="89"/>
      <c r="D2" s="89"/>
      <c r="E2" s="89" t="s">
        <v>1414</v>
      </c>
      <c r="G2" s="89"/>
    </row>
    <row r="3" spans="1:7">
      <c r="A3" s="89" t="s">
        <v>2364</v>
      </c>
      <c r="B3" s="89"/>
      <c r="C3" s="89"/>
      <c r="D3" s="89"/>
      <c r="E3" s="106" t="s">
        <v>742</v>
      </c>
      <c r="G3" s="89"/>
    </row>
    <row r="4" spans="1:7">
      <c r="A4" s="89" t="s">
        <v>2363</v>
      </c>
      <c r="B4" s="89"/>
      <c r="C4" s="89"/>
      <c r="D4" s="89"/>
      <c r="E4" s="89" t="s">
        <v>2546</v>
      </c>
      <c r="G4" s="89"/>
    </row>
    <row r="5" spans="1:7">
      <c r="A5" s="89" t="s">
        <v>1775</v>
      </c>
      <c r="B5" s="89"/>
      <c r="C5" s="89"/>
      <c r="D5" s="89"/>
      <c r="E5" s="89"/>
      <c r="G5" s="89"/>
    </row>
    <row r="6" spans="1:7">
      <c r="A6" s="92" t="s">
        <v>1260</v>
      </c>
      <c r="B6" s="89"/>
      <c r="C6" s="89"/>
      <c r="D6" s="89"/>
      <c r="E6" s="89"/>
      <c r="F6" s="89"/>
      <c r="G6" s="89"/>
    </row>
    <row r="7" spans="1:7">
      <c r="A7" s="89"/>
      <c r="B7" s="89"/>
      <c r="C7" s="89"/>
      <c r="D7" s="89"/>
      <c r="E7" s="89"/>
      <c r="F7" s="89"/>
      <c r="G7" s="89"/>
    </row>
    <row r="8" spans="1:7">
      <c r="A8" s="1770" t="s">
        <v>588</v>
      </c>
      <c r="B8" s="1770"/>
      <c r="C8" s="1770"/>
      <c r="D8" s="1770"/>
      <c r="E8" s="1770"/>
      <c r="F8" s="1770"/>
      <c r="G8" s="1770"/>
    </row>
    <row r="9" spans="1:7">
      <c r="A9" s="1770"/>
      <c r="B9" s="1770"/>
      <c r="C9" s="1770"/>
      <c r="D9" s="1770"/>
      <c r="E9" s="1770"/>
      <c r="F9" s="1770"/>
      <c r="G9" s="1770"/>
    </row>
    <row r="10" spans="1:7" ht="13.8" thickBot="1">
      <c r="A10" s="93"/>
      <c r="B10" s="93"/>
      <c r="C10" s="93"/>
      <c r="D10" s="93"/>
      <c r="E10" s="93"/>
      <c r="F10" s="93"/>
      <c r="G10" s="93"/>
    </row>
    <row r="11" spans="1:7" s="1416" customFormat="1" ht="24">
      <c r="A11" s="1414" t="s">
        <v>778</v>
      </c>
      <c r="B11" s="1415" t="s">
        <v>708</v>
      </c>
      <c r="C11" s="1415" t="s">
        <v>2610</v>
      </c>
      <c r="D11" s="1415" t="s">
        <v>439</v>
      </c>
      <c r="E11" s="1415" t="s">
        <v>81</v>
      </c>
      <c r="F11" s="1415" t="s">
        <v>481</v>
      </c>
      <c r="G11" s="1415" t="s">
        <v>648</v>
      </c>
    </row>
    <row r="12" spans="1:7">
      <c r="A12" s="110"/>
    </row>
    <row r="13" spans="1:7">
      <c r="A13" s="117">
        <v>1</v>
      </c>
      <c r="B13" s="90" t="s">
        <v>2585</v>
      </c>
      <c r="C13" s="146">
        <v>-114.63</v>
      </c>
      <c r="D13" s="165"/>
      <c r="E13" s="301">
        <v>-114.63</v>
      </c>
      <c r="F13" s="301"/>
      <c r="G13" s="301">
        <v>-114.63</v>
      </c>
    </row>
    <row r="14" spans="1:7">
      <c r="A14" s="117">
        <v>2</v>
      </c>
      <c r="B14" s="90" t="s">
        <v>2646</v>
      </c>
      <c r="C14" s="1282">
        <v>97.724999999999994</v>
      </c>
      <c r="D14" s="1282"/>
      <c r="E14" s="114">
        <v>97.724999999999994</v>
      </c>
      <c r="G14" s="1465">
        <v>97.724999999999994</v>
      </c>
    </row>
    <row r="15" spans="1:7" ht="13.8" thickBot="1">
      <c r="A15" s="117">
        <v>3</v>
      </c>
      <c r="C15" s="1417">
        <v>-16.905000000000001</v>
      </c>
      <c r="D15" s="1417">
        <v>0</v>
      </c>
      <c r="E15" s="1417">
        <v>-16.905000000000001</v>
      </c>
      <c r="F15" s="1417">
        <v>0</v>
      </c>
      <c r="G15" s="1417">
        <v>-16.905000000000001</v>
      </c>
    </row>
    <row r="16" spans="1:7" ht="13.8" thickTop="1"/>
    <row r="26" spans="1:7">
      <c r="A26" s="90" t="s">
        <v>1121</v>
      </c>
    </row>
    <row r="27" spans="1:7">
      <c r="A27" s="90" t="s">
        <v>6</v>
      </c>
    </row>
    <row r="28" spans="1:7">
      <c r="B28" s="110"/>
      <c r="C28" s="110"/>
      <c r="D28" s="110"/>
      <c r="E28" s="110"/>
      <c r="F28" s="110"/>
      <c r="G28" s="110"/>
    </row>
    <row r="29" spans="1:7">
      <c r="A29" s="155"/>
      <c r="B29" s="117"/>
      <c r="C29" s="117"/>
      <c r="D29" s="117"/>
      <c r="E29" s="117"/>
      <c r="F29" s="117"/>
      <c r="G29" s="117"/>
    </row>
    <row r="122" spans="2:5">
      <c r="B122" s="103"/>
      <c r="C122" s="103"/>
      <c r="D122" s="103"/>
      <c r="E122" s="103"/>
    </row>
    <row r="125" spans="2:5">
      <c r="B125" s="103"/>
      <c r="C125" s="103"/>
      <c r="D125" s="103"/>
      <c r="E125" s="103"/>
    </row>
    <row r="248" spans="1:1">
      <c r="A248" s="104"/>
    </row>
    <row r="249" spans="1:1">
      <c r="A249" s="104"/>
    </row>
    <row r="250" spans="1:1">
      <c r="A250" s="104"/>
    </row>
    <row r="251" spans="1:1">
      <c r="A251" s="104"/>
    </row>
    <row r="252" spans="1:1">
      <c r="A252" s="104"/>
    </row>
    <row r="282" spans="1:1">
      <c r="A282" s="104"/>
    </row>
    <row r="351" spans="1:1">
      <c r="A351" s="89"/>
    </row>
    <row r="368" spans="1:1">
      <c r="A368" s="104"/>
    </row>
    <row r="369" spans="1:1">
      <c r="A369" s="104"/>
    </row>
    <row r="370" spans="1:1">
      <c r="A370" s="104"/>
    </row>
    <row r="371" spans="1:1">
      <c r="A371" s="104"/>
    </row>
    <row r="372" spans="1:1">
      <c r="A372" s="104"/>
    </row>
    <row r="373" spans="1:1">
      <c r="A373" s="104"/>
    </row>
    <row r="374" spans="1:1">
      <c r="A374" s="104"/>
    </row>
    <row r="375" spans="1:1">
      <c r="A375" s="104"/>
    </row>
    <row r="376" spans="1:1">
      <c r="A376" s="104"/>
    </row>
    <row r="377" spans="1:1">
      <c r="A377" s="104"/>
    </row>
    <row r="378" spans="1:1">
      <c r="A378" s="104"/>
    </row>
    <row r="379" spans="1:1">
      <c r="A379" s="104"/>
    </row>
    <row r="380" spans="1:1">
      <c r="A380" s="104"/>
    </row>
    <row r="381" spans="1:1">
      <c r="A381" s="104"/>
    </row>
    <row r="382" spans="1:1">
      <c r="A382" s="104"/>
    </row>
    <row r="383" spans="1:1">
      <c r="A383" s="104"/>
    </row>
    <row r="384" spans="1:1">
      <c r="A384" s="104"/>
    </row>
    <row r="385" spans="1:1">
      <c r="A385" s="104"/>
    </row>
    <row r="386" spans="1:1">
      <c r="A386" s="104"/>
    </row>
    <row r="387" spans="1:1">
      <c r="A387" s="104"/>
    </row>
    <row r="388" spans="1:1">
      <c r="A388" s="104"/>
    </row>
    <row r="389" spans="1:1">
      <c r="A389" s="104"/>
    </row>
    <row r="390" spans="1:1">
      <c r="A390" s="104"/>
    </row>
    <row r="391" spans="1:1">
      <c r="A391" s="104"/>
    </row>
    <row r="392" spans="1:1">
      <c r="A392" s="104"/>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sheetData>
  <mergeCells count="1">
    <mergeCell ref="A8:G9"/>
  </mergeCells>
  <phoneticPr fontId="28" type="noConversion"/>
  <printOptions horizontalCentered="1"/>
  <pageMargins left="0.75" right="0.5" top="0.5" bottom="0.5" header="0.25" footer="0.25"/>
  <pageSetup scale="96" orientation="portrait" r:id="rId1"/>
  <headerFooter alignWithMargins="0"/>
  <rowBreaks count="1" manualBreakCount="1">
    <brk id="29" max="16383" man="1"/>
  </rowBreaks>
</worksheet>
</file>

<file path=xl/worksheets/sheet53.xml><?xml version="1.0" encoding="utf-8"?>
<worksheet xmlns="http://schemas.openxmlformats.org/spreadsheetml/2006/main" xmlns:r="http://schemas.openxmlformats.org/officeDocument/2006/relationships">
  <sheetPr transitionEvaluation="1" transitionEntry="1" codeName="Sheet55">
    <pageSetUpPr fitToPage="1"/>
  </sheetPr>
  <dimension ref="A1:I300"/>
  <sheetViews>
    <sheetView view="pageBreakPreview" zoomScale="60" workbookViewId="0"/>
  </sheetViews>
  <sheetFormatPr defaultColWidth="10.88671875" defaultRowHeight="12"/>
  <cols>
    <col min="1" max="1" width="4.88671875" style="90" customWidth="1"/>
    <col min="2" max="2" width="35.33203125" style="90" customWidth="1"/>
    <col min="3" max="7" width="10.6640625" style="90" customWidth="1"/>
    <col min="8" max="16384" width="10.88671875" style="90"/>
  </cols>
  <sheetData>
    <row r="1" spans="1:9">
      <c r="A1" s="92" t="s">
        <v>27</v>
      </c>
      <c r="B1" s="89"/>
      <c r="C1" s="108"/>
      <c r="E1" s="89" t="s">
        <v>1171</v>
      </c>
    </row>
    <row r="2" spans="1:9">
      <c r="A2" s="89"/>
      <c r="B2" s="89"/>
      <c r="C2" s="108"/>
      <c r="E2" s="89" t="s">
        <v>1404</v>
      </c>
    </row>
    <row r="3" spans="1:9">
      <c r="A3" s="89" t="s">
        <v>2364</v>
      </c>
      <c r="B3" s="89"/>
      <c r="C3" s="108"/>
      <c r="E3" s="106" t="s">
        <v>742</v>
      </c>
    </row>
    <row r="4" spans="1:9">
      <c r="A4" s="89" t="s">
        <v>2363</v>
      </c>
      <c r="B4" s="89"/>
      <c r="C4" s="109"/>
      <c r="E4" s="89" t="s">
        <v>2546</v>
      </c>
    </row>
    <row r="5" spans="1:9">
      <c r="A5" s="89" t="s">
        <v>1775</v>
      </c>
      <c r="B5" s="89"/>
      <c r="C5" s="89"/>
    </row>
    <row r="6" spans="1:9">
      <c r="A6" s="92" t="s">
        <v>1260</v>
      </c>
      <c r="B6" s="89"/>
      <c r="C6" s="89"/>
      <c r="D6" s="89"/>
      <c r="E6" s="302"/>
      <c r="F6" s="302"/>
      <c r="G6" s="89"/>
    </row>
    <row r="7" spans="1:9">
      <c r="A7" s="89"/>
      <c r="B7" s="89"/>
      <c r="C7" s="89"/>
      <c r="D7" s="89"/>
      <c r="E7" s="89"/>
      <c r="F7" s="89"/>
      <c r="G7" s="89"/>
    </row>
    <row r="8" spans="1:9" ht="27" customHeight="1">
      <c r="A8" s="1770" t="s">
        <v>855</v>
      </c>
      <c r="B8" s="1770"/>
      <c r="C8" s="1770"/>
      <c r="D8" s="1770"/>
      <c r="E8" s="1770"/>
      <c r="F8" s="806"/>
      <c r="G8" s="471"/>
    </row>
    <row r="9" spans="1:9" ht="12.6" thickBot="1">
      <c r="A9" s="93"/>
      <c r="B9" s="93"/>
      <c r="C9" s="93"/>
      <c r="D9" s="93"/>
      <c r="E9" s="93"/>
      <c r="F9" s="93"/>
      <c r="G9" s="93"/>
    </row>
    <row r="10" spans="1:9">
      <c r="A10" s="94" t="s">
        <v>52</v>
      </c>
      <c r="B10" s="89"/>
      <c r="C10" s="94" t="s">
        <v>81</v>
      </c>
      <c r="D10" s="94" t="s">
        <v>705</v>
      </c>
      <c r="E10" s="94" t="s">
        <v>705</v>
      </c>
      <c r="F10" s="807" t="s">
        <v>74</v>
      </c>
      <c r="G10" s="89"/>
    </row>
    <row r="11" spans="1:9">
      <c r="A11" s="530" t="s">
        <v>707</v>
      </c>
      <c r="B11" s="529" t="s">
        <v>1015</v>
      </c>
      <c r="C11" s="530" t="s">
        <v>1211</v>
      </c>
      <c r="D11" s="536" t="s">
        <v>710</v>
      </c>
      <c r="E11" s="530" t="s">
        <v>843</v>
      </c>
      <c r="F11" s="809" t="s">
        <v>710</v>
      </c>
      <c r="G11" s="530" t="s">
        <v>482</v>
      </c>
    </row>
    <row r="12" spans="1:9">
      <c r="A12" s="117">
        <v>1</v>
      </c>
      <c r="B12" s="90" t="s">
        <v>1018</v>
      </c>
    </row>
    <row r="13" spans="1:9">
      <c r="A13" s="117">
        <v>2</v>
      </c>
      <c r="B13" s="90" t="s">
        <v>44</v>
      </c>
      <c r="C13" s="178">
        <v>128318</v>
      </c>
      <c r="D13" s="146">
        <v>0</v>
      </c>
      <c r="E13" s="146">
        <v>128318</v>
      </c>
      <c r="F13" s="146"/>
      <c r="G13" s="178">
        <v>128318</v>
      </c>
    </row>
    <row r="14" spans="1:9">
      <c r="A14" s="117">
        <v>3</v>
      </c>
      <c r="B14" s="90" t="s">
        <v>496</v>
      </c>
      <c r="C14" s="232">
        <v>112222.84999999998</v>
      </c>
      <c r="D14" s="147">
        <v>-65592.762222222227</v>
      </c>
      <c r="E14" s="147">
        <v>46630.08777777775</v>
      </c>
      <c r="F14" s="147">
        <v>0</v>
      </c>
      <c r="G14" s="147">
        <v>46630.08777777775</v>
      </c>
      <c r="I14" s="111"/>
    </row>
    <row r="15" spans="1:9">
      <c r="A15" s="117">
        <v>4</v>
      </c>
      <c r="C15" s="173"/>
      <c r="I15" s="111"/>
    </row>
    <row r="16" spans="1:9">
      <c r="A16" s="117">
        <v>5</v>
      </c>
      <c r="B16" s="90" t="s">
        <v>594</v>
      </c>
      <c r="C16" s="174">
        <v>16095.150000000023</v>
      </c>
      <c r="D16" s="112">
        <v>65592.762222222227</v>
      </c>
      <c r="E16" s="112">
        <v>81687.91222222225</v>
      </c>
      <c r="F16" s="112">
        <v>0</v>
      </c>
      <c r="G16" s="112">
        <v>81687.91222222225</v>
      </c>
      <c r="I16" s="111"/>
    </row>
    <row r="17" spans="1:7">
      <c r="A17" s="117">
        <v>6</v>
      </c>
      <c r="C17" s="174"/>
      <c r="D17" s="112"/>
      <c r="E17" s="112"/>
      <c r="F17" s="112"/>
      <c r="G17" s="112"/>
    </row>
    <row r="18" spans="1:7">
      <c r="A18" s="117">
        <v>7</v>
      </c>
      <c r="B18" s="90" t="s">
        <v>1104</v>
      </c>
      <c r="C18" s="174"/>
      <c r="D18" s="112"/>
      <c r="E18" s="112"/>
      <c r="F18" s="112"/>
      <c r="G18" s="112"/>
    </row>
    <row r="19" spans="1:7">
      <c r="A19" s="117">
        <v>8</v>
      </c>
      <c r="B19" s="90" t="s">
        <v>1179</v>
      </c>
      <c r="C19" s="174"/>
      <c r="D19" s="112"/>
      <c r="E19" s="112">
        <v>0</v>
      </c>
      <c r="F19" s="112">
        <v>0</v>
      </c>
      <c r="G19" s="112">
        <v>0</v>
      </c>
    </row>
    <row r="20" spans="1:7">
      <c r="A20" s="117">
        <v>9</v>
      </c>
      <c r="B20" s="100" t="s">
        <v>1598</v>
      </c>
      <c r="C20" s="174"/>
      <c r="D20" s="112">
        <v>0</v>
      </c>
      <c r="E20" s="112">
        <v>0</v>
      </c>
      <c r="F20" s="112"/>
      <c r="G20" s="112">
        <v>0</v>
      </c>
    </row>
    <row r="21" spans="1:7">
      <c r="A21" s="117">
        <v>10</v>
      </c>
      <c r="B21" s="100" t="s">
        <v>749</v>
      </c>
      <c r="C21" s="174"/>
      <c r="D21" s="112">
        <v>0</v>
      </c>
      <c r="E21" s="112">
        <v>0</v>
      </c>
      <c r="F21" s="174"/>
      <c r="G21" s="174">
        <v>0</v>
      </c>
    </row>
    <row r="22" spans="1:7">
      <c r="A22" s="117">
        <v>11</v>
      </c>
      <c r="B22" s="100" t="s">
        <v>1599</v>
      </c>
      <c r="C22" s="174"/>
      <c r="D22" s="112">
        <v>0</v>
      </c>
      <c r="E22" s="112">
        <v>0</v>
      </c>
      <c r="F22" s="174"/>
      <c r="G22" s="174">
        <v>0</v>
      </c>
    </row>
    <row r="23" spans="1:7">
      <c r="A23" s="117">
        <v>12</v>
      </c>
      <c r="B23" s="100" t="s">
        <v>1178</v>
      </c>
      <c r="C23" s="166">
        <v>1328</v>
      </c>
      <c r="D23" s="112"/>
      <c r="E23" s="112">
        <v>1328</v>
      </c>
      <c r="F23" s="112"/>
      <c r="G23" s="112">
        <v>1328</v>
      </c>
    </row>
    <row r="24" spans="1:7">
      <c r="A24" s="117">
        <v>13</v>
      </c>
      <c r="B24" s="90" t="s">
        <v>2586</v>
      </c>
      <c r="C24" s="166">
        <v>1367</v>
      </c>
      <c r="E24" s="112">
        <v>1367</v>
      </c>
      <c r="F24" s="112"/>
      <c r="G24" s="112">
        <v>1367</v>
      </c>
    </row>
    <row r="25" spans="1:7">
      <c r="A25" s="117">
        <v>14</v>
      </c>
      <c r="B25" s="90" t="s">
        <v>2590</v>
      </c>
      <c r="C25" s="166">
        <v>2682</v>
      </c>
      <c r="E25" s="112">
        <v>2682</v>
      </c>
      <c r="F25" s="112"/>
      <c r="G25" s="112">
        <v>2682</v>
      </c>
    </row>
    <row r="26" spans="1:7" ht="13.8">
      <c r="A26" s="117">
        <v>14</v>
      </c>
      <c r="B26" s="90" t="s">
        <v>1654</v>
      </c>
      <c r="C26" s="232">
        <v>-2809.8499999999767</v>
      </c>
      <c r="D26" s="147"/>
      <c r="E26" s="112">
        <v>-2809.8499999999767</v>
      </c>
      <c r="F26" s="112"/>
      <c r="G26" s="112">
        <v>-2809.8499999999767</v>
      </c>
    </row>
    <row r="27" spans="1:7">
      <c r="A27" s="117">
        <v>15</v>
      </c>
      <c r="C27" s="173"/>
      <c r="E27" s="566"/>
      <c r="F27" s="566"/>
      <c r="G27" s="566"/>
    </row>
    <row r="28" spans="1:7">
      <c r="A28" s="117">
        <v>16</v>
      </c>
      <c r="B28" s="90" t="s">
        <v>1230</v>
      </c>
      <c r="C28" s="232">
        <v>18662.300000000047</v>
      </c>
      <c r="D28" s="147">
        <v>65592.762222222227</v>
      </c>
      <c r="E28" s="147">
        <v>84255.062222222274</v>
      </c>
      <c r="F28" s="147">
        <v>0</v>
      </c>
      <c r="G28" s="147">
        <v>84255.062222222274</v>
      </c>
    </row>
    <row r="29" spans="1:7">
      <c r="A29" s="117">
        <v>17</v>
      </c>
      <c r="C29" s="173"/>
    </row>
    <row r="30" spans="1:7">
      <c r="A30" s="117">
        <v>18</v>
      </c>
      <c r="B30" s="90" t="s">
        <v>1138</v>
      </c>
      <c r="C30" s="565">
        <v>5.5E-2</v>
      </c>
      <c r="D30" s="303">
        <v>5.5E-2</v>
      </c>
      <c r="E30" s="303">
        <v>5.5E-2</v>
      </c>
      <c r="F30" s="303">
        <v>5.5E-2</v>
      </c>
      <c r="G30" s="303">
        <v>5.5E-2</v>
      </c>
    </row>
    <row r="31" spans="1:7">
      <c r="A31" s="117">
        <v>19</v>
      </c>
      <c r="B31" s="391" t="s">
        <v>1750</v>
      </c>
      <c r="C31" s="174">
        <v>1026</v>
      </c>
      <c r="D31" s="112">
        <v>3608</v>
      </c>
      <c r="E31" s="112">
        <v>4634</v>
      </c>
      <c r="F31" s="112">
        <v>0</v>
      </c>
      <c r="G31" s="112">
        <v>4634.0284222222253</v>
      </c>
    </row>
    <row r="32" spans="1:7">
      <c r="A32" s="117">
        <v>20</v>
      </c>
      <c r="B32" s="90" t="s">
        <v>775</v>
      </c>
      <c r="C32" s="232"/>
      <c r="D32" s="232"/>
      <c r="E32" s="112">
        <v>0</v>
      </c>
      <c r="F32" s="112"/>
      <c r="G32" s="232">
        <v>0</v>
      </c>
    </row>
    <row r="33" spans="1:7">
      <c r="A33" s="117">
        <v>21</v>
      </c>
      <c r="B33" s="90" t="s">
        <v>1180</v>
      </c>
      <c r="C33" s="563">
        <v>1026</v>
      </c>
      <c r="D33" s="221">
        <v>3608</v>
      </c>
      <c r="E33" s="221">
        <v>4634</v>
      </c>
      <c r="F33" s="221">
        <v>0</v>
      </c>
      <c r="G33" s="221">
        <v>4634.0284222222253</v>
      </c>
    </row>
    <row r="34" spans="1:7" ht="13.8">
      <c r="A34" s="117">
        <v>22</v>
      </c>
      <c r="C34" s="564"/>
      <c r="D34" s="154"/>
      <c r="E34" s="154"/>
      <c r="F34" s="154"/>
      <c r="G34" s="154"/>
    </row>
    <row r="35" spans="1:7">
      <c r="A35" s="117">
        <v>23</v>
      </c>
      <c r="B35" s="391" t="s">
        <v>1181</v>
      </c>
      <c r="C35" s="173"/>
    </row>
    <row r="36" spans="1:7">
      <c r="A36" s="117">
        <v>24</v>
      </c>
      <c r="B36" s="391" t="s">
        <v>1747</v>
      </c>
      <c r="C36" s="174">
        <v>17636.300000000047</v>
      </c>
      <c r="D36" s="174">
        <v>61984.762222222227</v>
      </c>
      <c r="E36" s="174">
        <v>79621.062222222274</v>
      </c>
      <c r="F36" s="174">
        <v>0</v>
      </c>
      <c r="G36" s="174">
        <v>79621.033800000048</v>
      </c>
    </row>
    <row r="37" spans="1:7">
      <c r="A37" s="117">
        <v>25</v>
      </c>
      <c r="B37" s="90" t="s">
        <v>568</v>
      </c>
      <c r="C37" s="299">
        <v>0.34</v>
      </c>
      <c r="D37" s="304">
        <v>0.34</v>
      </c>
      <c r="E37" s="304">
        <v>0.34</v>
      </c>
      <c r="F37" s="304">
        <v>0.34</v>
      </c>
      <c r="G37" s="304">
        <v>0.34</v>
      </c>
    </row>
    <row r="38" spans="1:7">
      <c r="A38" s="117">
        <v>26</v>
      </c>
      <c r="C38" s="173"/>
    </row>
    <row r="39" spans="1:7">
      <c r="A39" s="117">
        <v>27</v>
      </c>
      <c r="B39" s="391" t="s">
        <v>1748</v>
      </c>
      <c r="C39" s="174">
        <v>5996</v>
      </c>
      <c r="D39" s="112">
        <v>21075</v>
      </c>
      <c r="E39" s="112">
        <v>27071</v>
      </c>
      <c r="F39" s="112">
        <v>0</v>
      </c>
      <c r="G39" s="112">
        <v>27071</v>
      </c>
    </row>
    <row r="40" spans="1:7">
      <c r="A40" s="117">
        <v>28</v>
      </c>
      <c r="B40" s="391" t="s">
        <v>1749</v>
      </c>
      <c r="C40" s="232">
        <v>1026</v>
      </c>
      <c r="D40" s="232">
        <v>3608</v>
      </c>
      <c r="E40" s="232">
        <v>4634</v>
      </c>
      <c r="F40" s="232">
        <v>0</v>
      </c>
      <c r="G40" s="232">
        <v>4634.0284222222253</v>
      </c>
    </row>
    <row r="41" spans="1:7">
      <c r="A41" s="117">
        <v>29</v>
      </c>
      <c r="C41" s="173"/>
    </row>
    <row r="42" spans="1:7" ht="12.6" thickBot="1">
      <c r="A42" s="117">
        <v>30</v>
      </c>
      <c r="B42" s="90" t="s">
        <v>573</v>
      </c>
      <c r="C42" s="234">
        <v>7022</v>
      </c>
      <c r="D42" s="151">
        <v>24683</v>
      </c>
      <c r="E42" s="151">
        <v>31705</v>
      </c>
      <c r="F42" s="151">
        <v>0</v>
      </c>
      <c r="G42" s="151">
        <v>31705.028422222225</v>
      </c>
    </row>
    <row r="43" spans="1:7" ht="12.6" thickTop="1">
      <c r="A43" s="117">
        <v>31</v>
      </c>
    </row>
    <row r="44" spans="1:7" ht="13.2">
      <c r="A44" s="117">
        <v>32</v>
      </c>
      <c r="B44" s="1795" t="s">
        <v>1655</v>
      </c>
      <c r="C44" s="1796"/>
      <c r="D44" s="1796"/>
      <c r="E44" s="1796"/>
      <c r="F44" s="1796"/>
      <c r="G44" s="1796"/>
    </row>
    <row r="45" spans="1:7" s="122" customFormat="1">
      <c r="A45" s="219"/>
      <c r="C45" s="291"/>
      <c r="D45" s="291"/>
      <c r="E45" s="291"/>
      <c r="F45" s="291"/>
      <c r="G45" s="291"/>
    </row>
    <row r="46" spans="1:7" s="122" customFormat="1">
      <c r="A46" s="219"/>
      <c r="B46" s="494"/>
      <c r="D46" s="435"/>
      <c r="E46" s="125"/>
      <c r="F46" s="125"/>
    </row>
    <row r="47" spans="1:7">
      <c r="A47" s="117"/>
    </row>
    <row r="48" spans="1:7">
      <c r="A48" s="117"/>
    </row>
    <row r="49" spans="1:6">
      <c r="A49" s="117"/>
      <c r="B49" s="90" t="s">
        <v>881</v>
      </c>
    </row>
    <row r="50" spans="1:6">
      <c r="A50" s="117"/>
      <c r="B50" s="90" t="s">
        <v>1396</v>
      </c>
    </row>
    <row r="51" spans="1:6">
      <c r="A51" s="117"/>
    </row>
    <row r="52" spans="1:6">
      <c r="A52" s="117"/>
    </row>
    <row r="53" spans="1:6">
      <c r="A53" s="156"/>
      <c r="B53" s="117"/>
      <c r="C53" s="117"/>
      <c r="D53" s="117"/>
      <c r="E53" s="117"/>
      <c r="F53" s="117"/>
    </row>
    <row r="126" spans="1:2">
      <c r="A126" s="104"/>
      <c r="B126" s="104"/>
    </row>
    <row r="127" spans="1:2">
      <c r="A127" s="104"/>
      <c r="B127" s="104"/>
    </row>
    <row r="128" spans="1:2">
      <c r="A128" s="104"/>
      <c r="B128" s="104"/>
    </row>
    <row r="129" spans="1:2">
      <c r="A129" s="104"/>
      <c r="B129" s="104"/>
    </row>
    <row r="130" spans="1:2">
      <c r="A130" s="104"/>
      <c r="B130" s="104"/>
    </row>
    <row r="160" spans="1:2">
      <c r="A160" s="104"/>
      <c r="B160" s="104"/>
    </row>
    <row r="229" spans="1:1">
      <c r="A229" s="89"/>
    </row>
    <row r="246" spans="1:1">
      <c r="A246" s="104"/>
    </row>
    <row r="247" spans="1:1">
      <c r="A247" s="104"/>
    </row>
    <row r="248" spans="1:1">
      <c r="A248" s="104"/>
    </row>
    <row r="249" spans="1:1">
      <c r="A249" s="104"/>
    </row>
    <row r="250" spans="1:1">
      <c r="A250" s="104"/>
    </row>
    <row r="251" spans="1:1">
      <c r="A251" s="104"/>
    </row>
    <row r="252" spans="1:1">
      <c r="A252" s="104"/>
    </row>
    <row r="253" spans="1:1">
      <c r="A253" s="104"/>
    </row>
    <row r="254" spans="1:1">
      <c r="A254" s="104"/>
    </row>
    <row r="255" spans="1:1">
      <c r="A255" s="104"/>
    </row>
    <row r="256" spans="1:1">
      <c r="A256" s="104"/>
    </row>
    <row r="257" spans="1:1">
      <c r="A257" s="104"/>
    </row>
    <row r="258" spans="1:1">
      <c r="A258" s="104"/>
    </row>
    <row r="259" spans="1:1">
      <c r="A259" s="104"/>
    </row>
    <row r="260" spans="1:1">
      <c r="A260" s="104"/>
    </row>
    <row r="261" spans="1:1">
      <c r="A261" s="104"/>
    </row>
    <row r="262" spans="1:1">
      <c r="A262" s="104"/>
    </row>
    <row r="263" spans="1:1">
      <c r="A263" s="104"/>
    </row>
    <row r="264" spans="1:1">
      <c r="A264" s="104"/>
    </row>
    <row r="265" spans="1:1">
      <c r="A265" s="104"/>
    </row>
    <row r="266" spans="1:1">
      <c r="A266" s="104"/>
    </row>
    <row r="267" spans="1:1">
      <c r="A267" s="104"/>
    </row>
    <row r="268" spans="1:1">
      <c r="A268" s="104"/>
    </row>
    <row r="269" spans="1:1">
      <c r="A269" s="104"/>
    </row>
    <row r="270" spans="1:1">
      <c r="A270" s="104"/>
    </row>
    <row r="271" spans="1:1">
      <c r="A271" s="104"/>
    </row>
    <row r="272" spans="1:1">
      <c r="A272" s="104"/>
    </row>
    <row r="273" spans="1:1">
      <c r="A273" s="104"/>
    </row>
    <row r="274" spans="1:1">
      <c r="A274" s="104"/>
    </row>
    <row r="275" spans="1:1">
      <c r="A275" s="104"/>
    </row>
    <row r="276" spans="1:1">
      <c r="A276" s="104"/>
    </row>
    <row r="277" spans="1:1">
      <c r="A277" s="104"/>
    </row>
    <row r="278" spans="1:1">
      <c r="A278" s="104"/>
    </row>
    <row r="279" spans="1:1">
      <c r="A279" s="104"/>
    </row>
    <row r="280" spans="1:1">
      <c r="A280" s="104"/>
    </row>
    <row r="281" spans="1:1">
      <c r="A281" s="104"/>
    </row>
    <row r="282" spans="1:1">
      <c r="A282" s="104"/>
    </row>
    <row r="283" spans="1:1">
      <c r="A283" s="104"/>
    </row>
    <row r="284" spans="1:1">
      <c r="A284" s="104"/>
    </row>
    <row r="285" spans="1:1">
      <c r="A285" s="104"/>
    </row>
    <row r="286" spans="1:1">
      <c r="A286" s="104"/>
    </row>
    <row r="287" spans="1:1">
      <c r="A287" s="104"/>
    </row>
    <row r="288" spans="1:1">
      <c r="A288" s="104"/>
    </row>
    <row r="289" spans="1:1">
      <c r="A289" s="104"/>
    </row>
    <row r="290" spans="1:1">
      <c r="A290" s="104"/>
    </row>
    <row r="291" spans="1:1">
      <c r="A291" s="104"/>
    </row>
    <row r="292" spans="1:1">
      <c r="A292" s="104"/>
    </row>
    <row r="293" spans="1:1">
      <c r="A293" s="104"/>
    </row>
    <row r="294" spans="1:1">
      <c r="A294" s="104"/>
    </row>
    <row r="295" spans="1:1">
      <c r="A295" s="104"/>
    </row>
    <row r="296" spans="1:1">
      <c r="A296" s="104"/>
    </row>
    <row r="297" spans="1:1">
      <c r="A297" s="104"/>
    </row>
    <row r="298" spans="1:1">
      <c r="A298" s="104"/>
    </row>
    <row r="299" spans="1:1">
      <c r="A299" s="104"/>
    </row>
    <row r="300" spans="1:1">
      <c r="A300" s="104"/>
    </row>
  </sheetData>
  <mergeCells count="2">
    <mergeCell ref="A8:E8"/>
    <mergeCell ref="B44:G44"/>
  </mergeCells>
  <phoneticPr fontId="28" type="noConversion"/>
  <printOptions horizontalCentered="1"/>
  <pageMargins left="0.75" right="0.5" top="0.5" bottom="0.5" header="0.25" footer="0.25"/>
  <pageSetup orientation="portrait" r:id="rId1"/>
  <headerFooter alignWithMargins="0"/>
</worksheet>
</file>

<file path=xl/worksheets/sheet54.xml><?xml version="1.0" encoding="utf-8"?>
<worksheet xmlns="http://schemas.openxmlformats.org/spreadsheetml/2006/main" xmlns:r="http://schemas.openxmlformats.org/officeDocument/2006/relationships">
  <sheetPr transitionEvaluation="1" transitionEntry="1" codeName="Sheet45"/>
  <dimension ref="A1:Z264"/>
  <sheetViews>
    <sheetView view="pageBreakPreview" zoomScale="60" workbookViewId="0"/>
  </sheetViews>
  <sheetFormatPr defaultColWidth="10.88671875" defaultRowHeight="12"/>
  <cols>
    <col min="1" max="1" width="5.6640625" style="90" customWidth="1"/>
    <col min="2" max="2" width="9.5546875" style="756" customWidth="1"/>
    <col min="3" max="5" width="11.33203125" style="90" customWidth="1"/>
    <col min="6" max="6" width="11.88671875" style="122" customWidth="1"/>
    <col min="7" max="7" width="11.33203125" style="90" customWidth="1"/>
    <col min="8" max="8" width="10.6640625" style="90" bestFit="1" customWidth="1"/>
    <col min="9" max="9" width="11.33203125" style="90" customWidth="1"/>
    <col min="10" max="10" width="13.109375" style="122" customWidth="1"/>
    <col min="11" max="13" width="11.33203125" style="90" customWidth="1"/>
    <col min="14" max="14" width="10.44140625" style="90" bestFit="1" customWidth="1"/>
    <col min="15" max="15" width="15.109375" style="90" customWidth="1"/>
    <col min="16" max="16" width="14" style="90" bestFit="1" customWidth="1"/>
    <col min="17" max="20" width="10.88671875" style="90"/>
    <col min="21" max="21" width="1.6640625" style="122" customWidth="1"/>
    <col min="22" max="26" width="10.88671875" style="90"/>
    <col min="27" max="27" width="2.33203125" style="90" customWidth="1"/>
    <col min="28" max="34" width="10.88671875" style="90"/>
    <col min="35" max="35" width="1.6640625" style="90" customWidth="1"/>
    <col min="36" max="16384" width="10.88671875" style="90"/>
  </cols>
  <sheetData>
    <row r="1" spans="1:17">
      <c r="A1" s="89" t="s">
        <v>776</v>
      </c>
      <c r="B1" s="1457"/>
      <c r="C1" s="89"/>
      <c r="D1" s="122"/>
      <c r="E1" s="89"/>
      <c r="G1" s="89"/>
      <c r="H1" s="89"/>
      <c r="K1" s="89" t="s">
        <v>1171</v>
      </c>
      <c r="L1" s="89"/>
    </row>
    <row r="2" spans="1:17">
      <c r="A2" s="89" t="s">
        <v>2364</v>
      </c>
      <c r="B2" s="1457"/>
      <c r="C2" s="89"/>
      <c r="D2" s="122"/>
      <c r="E2" s="89"/>
      <c r="G2" s="89"/>
      <c r="H2" s="89"/>
      <c r="L2" s="89"/>
    </row>
    <row r="3" spans="1:17">
      <c r="A3" s="89" t="s">
        <v>2363</v>
      </c>
      <c r="B3" s="1457"/>
      <c r="C3" s="89"/>
      <c r="D3" s="122"/>
      <c r="E3" s="89"/>
      <c r="G3" s="89"/>
      <c r="H3" s="89"/>
      <c r="K3" s="89" t="s">
        <v>1232</v>
      </c>
      <c r="L3" s="89"/>
    </row>
    <row r="4" spans="1:17">
      <c r="A4" s="89" t="s">
        <v>1775</v>
      </c>
      <c r="B4" s="1457"/>
      <c r="C4" s="89"/>
      <c r="D4" s="122"/>
      <c r="E4" s="89"/>
      <c r="G4" s="89"/>
      <c r="H4" s="89"/>
      <c r="K4" s="89" t="s">
        <v>1172</v>
      </c>
      <c r="L4" s="89"/>
    </row>
    <row r="5" spans="1:17">
      <c r="A5" s="92" t="s">
        <v>1260</v>
      </c>
      <c r="B5" s="1457"/>
      <c r="C5" s="89"/>
      <c r="D5" s="122"/>
      <c r="E5" s="89"/>
      <c r="G5" s="89"/>
      <c r="H5" s="89"/>
      <c r="I5" s="89"/>
      <c r="J5" s="123"/>
      <c r="K5" s="89" t="s">
        <v>2546</v>
      </c>
      <c r="L5" s="89"/>
    </row>
    <row r="6" spans="1:17">
      <c r="A6" s="89"/>
      <c r="B6" s="1457"/>
      <c r="C6" s="89"/>
      <c r="D6" s="89"/>
      <c r="E6" s="89"/>
      <c r="F6" s="123"/>
      <c r="G6" s="89"/>
      <c r="H6" s="89"/>
      <c r="I6" s="89"/>
      <c r="J6" s="123"/>
      <c r="K6" s="89"/>
      <c r="L6" s="89"/>
    </row>
    <row r="7" spans="1:17" ht="12.75" customHeight="1">
      <c r="A7" s="1797" t="s">
        <v>1058</v>
      </c>
      <c r="B7" s="1771"/>
      <c r="C7" s="1771"/>
      <c r="D7" s="1771"/>
      <c r="E7" s="1771"/>
      <c r="F7" s="1771"/>
      <c r="G7" s="1771"/>
      <c r="H7" s="1771"/>
      <c r="I7" s="1771"/>
      <c r="J7" s="1771"/>
      <c r="K7" s="1771"/>
      <c r="L7" s="1771"/>
      <c r="M7" s="1771"/>
    </row>
    <row r="8" spans="1:17" ht="12.75" customHeight="1">
      <c r="A8" s="1771"/>
      <c r="B8" s="1771"/>
      <c r="C8" s="1771"/>
      <c r="D8" s="1771"/>
      <c r="E8" s="1771"/>
      <c r="F8" s="1771"/>
      <c r="G8" s="1771"/>
      <c r="H8" s="1771"/>
      <c r="I8" s="1771"/>
      <c r="J8" s="1771"/>
      <c r="K8" s="1771"/>
      <c r="L8" s="1771"/>
      <c r="M8" s="1771"/>
    </row>
    <row r="9" spans="1:17">
      <c r="A9" s="1201"/>
      <c r="B9" s="1202"/>
      <c r="C9" s="1201"/>
      <c r="D9" s="1201"/>
      <c r="E9" s="1201"/>
      <c r="F9" s="1201"/>
      <c r="G9" s="1201"/>
      <c r="H9" s="1201"/>
      <c r="I9" s="1201"/>
      <c r="J9" s="1201"/>
      <c r="K9" s="1201"/>
      <c r="L9" s="1201"/>
      <c r="M9" s="1201"/>
    </row>
    <row r="10" spans="1:17">
      <c r="A10" s="1457" t="s">
        <v>52</v>
      </c>
      <c r="B10" s="110"/>
      <c r="C10" s="118" t="s">
        <v>948</v>
      </c>
      <c r="D10" s="118"/>
      <c r="E10" s="118"/>
      <c r="G10" s="118" t="s">
        <v>949</v>
      </c>
      <c r="H10" s="118"/>
      <c r="I10" s="118"/>
      <c r="K10" s="118" t="s">
        <v>1032</v>
      </c>
      <c r="L10" s="118"/>
      <c r="M10" s="118"/>
    </row>
    <row r="11" spans="1:17">
      <c r="A11" s="1203" t="s">
        <v>707</v>
      </c>
      <c r="B11" s="1203" t="s">
        <v>1125</v>
      </c>
      <c r="C11" s="1203" t="s">
        <v>1350</v>
      </c>
      <c r="D11" s="1203" t="s">
        <v>1017</v>
      </c>
      <c r="E11" s="1203" t="s">
        <v>81</v>
      </c>
      <c r="G11" s="1203" t="s">
        <v>1350</v>
      </c>
      <c r="H11" s="1203" t="s">
        <v>1017</v>
      </c>
      <c r="I11" s="1203" t="s">
        <v>81</v>
      </c>
      <c r="K11" s="1203" t="s">
        <v>1350</v>
      </c>
      <c r="L11" s="1203" t="s">
        <v>1017</v>
      </c>
      <c r="M11" s="1203" t="s">
        <v>81</v>
      </c>
    </row>
    <row r="12" spans="1:17">
      <c r="A12" s="756">
        <v>1</v>
      </c>
      <c r="B12" s="756">
        <v>2008</v>
      </c>
      <c r="C12" s="111">
        <v>40</v>
      </c>
      <c r="D12" s="111">
        <v>221</v>
      </c>
      <c r="E12" s="111">
        <v>261</v>
      </c>
      <c r="G12" s="111">
        <v>483</v>
      </c>
      <c r="H12" s="111">
        <v>2818</v>
      </c>
      <c r="I12" s="111">
        <v>3301</v>
      </c>
      <c r="K12" s="111">
        <v>-9204</v>
      </c>
      <c r="L12" s="111">
        <v>-313470</v>
      </c>
      <c r="M12" s="111">
        <v>-322674</v>
      </c>
    </row>
    <row r="13" spans="1:17">
      <c r="A13" s="756">
        <v>2</v>
      </c>
      <c r="B13" s="756">
        <v>2009</v>
      </c>
      <c r="C13" s="111">
        <v>40</v>
      </c>
      <c r="D13" s="111">
        <v>221</v>
      </c>
      <c r="E13" s="111">
        <v>261</v>
      </c>
      <c r="G13" s="111">
        <v>535</v>
      </c>
      <c r="H13" s="111">
        <v>3119</v>
      </c>
      <c r="I13" s="111">
        <v>3654</v>
      </c>
      <c r="K13" s="111">
        <v>-14423.73</v>
      </c>
      <c r="L13" s="111">
        <v>-344116.24</v>
      </c>
      <c r="M13" s="111">
        <v>-358539.97</v>
      </c>
      <c r="O13" s="1461"/>
      <c r="P13" s="1461"/>
      <c r="Q13" s="1461"/>
    </row>
    <row r="14" spans="1:17">
      <c r="A14" s="756">
        <v>3</v>
      </c>
      <c r="B14" s="756">
        <v>2010</v>
      </c>
      <c r="C14" s="111">
        <v>40</v>
      </c>
      <c r="D14" s="111">
        <v>221</v>
      </c>
      <c r="E14" s="111">
        <v>261</v>
      </c>
      <c r="G14" s="111">
        <v>846</v>
      </c>
      <c r="H14" s="111">
        <v>4934</v>
      </c>
      <c r="I14" s="111">
        <v>5780</v>
      </c>
      <c r="K14" s="111">
        <v>-35082.79</v>
      </c>
      <c r="L14" s="111">
        <v>-464808.43</v>
      </c>
      <c r="M14" s="111">
        <v>-499891.22</v>
      </c>
    </row>
    <row r="15" spans="1:17">
      <c r="A15" s="756">
        <v>4</v>
      </c>
      <c r="B15" s="756">
        <v>2011</v>
      </c>
      <c r="C15" s="111">
        <v>40</v>
      </c>
      <c r="D15" s="111">
        <v>221</v>
      </c>
      <c r="E15" s="111">
        <v>261</v>
      </c>
      <c r="G15" s="111">
        <v>535.29999999999995</v>
      </c>
      <c r="H15" s="111">
        <v>3118.9700000000003</v>
      </c>
      <c r="I15" s="111">
        <v>3654.2700000000004</v>
      </c>
      <c r="K15" s="111">
        <v>-32313.69</v>
      </c>
      <c r="L15" s="111">
        <v>-448635.63</v>
      </c>
      <c r="M15" s="111">
        <v>-480949.32</v>
      </c>
    </row>
    <row r="16" spans="1:17">
      <c r="A16" s="756">
        <v>5</v>
      </c>
      <c r="B16" s="756">
        <v>2012</v>
      </c>
      <c r="C16" s="111">
        <v>40</v>
      </c>
      <c r="D16" s="111">
        <v>221</v>
      </c>
      <c r="E16" s="111">
        <v>261</v>
      </c>
      <c r="G16" s="111">
        <v>535.29999999999995</v>
      </c>
      <c r="H16" s="111">
        <v>3118.9700000000003</v>
      </c>
      <c r="I16" s="111">
        <v>3654.2700000000004</v>
      </c>
      <c r="K16" s="111">
        <v>-29873.67</v>
      </c>
      <c r="L16" s="111">
        <v>-434405.22000000003</v>
      </c>
      <c r="M16" s="111">
        <v>-464278.89</v>
      </c>
    </row>
    <row r="17" spans="1:16">
      <c r="A17" s="756">
        <v>6</v>
      </c>
      <c r="B17" s="756">
        <v>2013</v>
      </c>
      <c r="C17" s="111">
        <v>40</v>
      </c>
      <c r="D17" s="111">
        <v>221</v>
      </c>
      <c r="E17" s="111">
        <v>261</v>
      </c>
      <c r="G17" s="111">
        <v>535.29999999999995</v>
      </c>
      <c r="H17" s="111">
        <v>3118.9700000000003</v>
      </c>
      <c r="I17" s="111">
        <v>3654.2700000000004</v>
      </c>
      <c r="K17" s="111">
        <v>-29531.579999999998</v>
      </c>
      <c r="L17" s="111">
        <v>-526632.66</v>
      </c>
      <c r="M17" s="111">
        <v>-556164.24</v>
      </c>
    </row>
    <row r="18" spans="1:16">
      <c r="A18" s="756">
        <v>7</v>
      </c>
      <c r="B18" s="131">
        <v>2014</v>
      </c>
      <c r="C18" s="111">
        <v>40</v>
      </c>
      <c r="D18" s="111">
        <v>221</v>
      </c>
      <c r="E18" s="111">
        <v>261</v>
      </c>
      <c r="G18" s="111">
        <v>535.29999999999995</v>
      </c>
      <c r="H18" s="111">
        <v>3118.9700000000003</v>
      </c>
      <c r="I18" s="111">
        <v>3654.2700000000004</v>
      </c>
      <c r="K18" s="111">
        <v>-29530.579999999998</v>
      </c>
      <c r="L18" s="111">
        <v>-572908.55000000005</v>
      </c>
      <c r="M18" s="111">
        <v>-602439.13</v>
      </c>
      <c r="P18" s="111"/>
    </row>
    <row r="19" spans="1:16">
      <c r="A19" s="756">
        <v>8</v>
      </c>
      <c r="B19" s="131">
        <v>2015</v>
      </c>
      <c r="C19" s="111">
        <v>40</v>
      </c>
      <c r="D19" s="111">
        <v>221</v>
      </c>
      <c r="E19" s="111">
        <v>261</v>
      </c>
      <c r="G19" s="111">
        <v>535.29999999999995</v>
      </c>
      <c r="H19" s="111">
        <v>3118.9700000000003</v>
      </c>
      <c r="I19" s="111">
        <v>3654.2700000000004</v>
      </c>
      <c r="K19" s="111">
        <v>-28906.62</v>
      </c>
      <c r="L19" s="111">
        <v>-579510.74</v>
      </c>
      <c r="M19" s="111">
        <v>-608417.36</v>
      </c>
      <c r="P19" s="111"/>
    </row>
    <row r="20" spans="1:16">
      <c r="A20" s="756">
        <v>9</v>
      </c>
      <c r="C20" s="111"/>
      <c r="D20" s="111"/>
      <c r="E20" s="111"/>
      <c r="G20" s="111"/>
      <c r="H20" s="111"/>
      <c r="I20" s="111"/>
      <c r="L20" s="125"/>
      <c r="M20" s="111"/>
    </row>
    <row r="21" spans="1:16">
      <c r="A21" s="756">
        <v>10</v>
      </c>
      <c r="B21" s="1457"/>
      <c r="C21" s="118" t="s">
        <v>950</v>
      </c>
      <c r="D21" s="118"/>
      <c r="E21" s="118"/>
      <c r="G21" s="118" t="s">
        <v>951</v>
      </c>
      <c r="H21" s="118"/>
      <c r="I21" s="118"/>
      <c r="K21" s="118" t="s">
        <v>952</v>
      </c>
      <c r="L21" s="118"/>
      <c r="M21" s="118"/>
      <c r="P21" s="107"/>
    </row>
    <row r="22" spans="1:16">
      <c r="A22" s="756">
        <v>11</v>
      </c>
      <c r="B22" s="1203" t="s">
        <v>1125</v>
      </c>
      <c r="C22" s="1203" t="s">
        <v>1350</v>
      </c>
      <c r="D22" s="1203" t="s">
        <v>1017</v>
      </c>
      <c r="E22" s="1203" t="s">
        <v>81</v>
      </c>
      <c r="F22" s="90"/>
      <c r="G22" s="1203" t="s">
        <v>1350</v>
      </c>
      <c r="H22" s="1203" t="s">
        <v>1017</v>
      </c>
      <c r="I22" s="1203" t="s">
        <v>81</v>
      </c>
      <c r="J22" s="90"/>
      <c r="K22" s="1203" t="s">
        <v>1350</v>
      </c>
      <c r="L22" s="1203" t="s">
        <v>1017</v>
      </c>
      <c r="M22" s="1203" t="s">
        <v>81</v>
      </c>
      <c r="P22" s="107"/>
    </row>
    <row r="23" spans="1:16">
      <c r="A23" s="756">
        <v>12</v>
      </c>
      <c r="B23" s="756">
        <v>2008</v>
      </c>
      <c r="C23" s="111">
        <v>0</v>
      </c>
      <c r="D23" s="111">
        <v>0</v>
      </c>
      <c r="E23" s="111">
        <v>0</v>
      </c>
      <c r="F23" s="90"/>
      <c r="G23" s="111">
        <v>-186</v>
      </c>
      <c r="H23" s="111">
        <v>-1090</v>
      </c>
      <c r="I23" s="111">
        <v>-1276</v>
      </c>
      <c r="J23" s="90"/>
      <c r="K23" s="111">
        <v>0</v>
      </c>
      <c r="L23" s="111">
        <v>-36945</v>
      </c>
      <c r="M23" s="111">
        <v>-36945</v>
      </c>
    </row>
    <row r="24" spans="1:16">
      <c r="A24" s="756">
        <v>13</v>
      </c>
      <c r="B24" s="756">
        <v>2009</v>
      </c>
      <c r="C24" s="111">
        <v>-3078</v>
      </c>
      <c r="D24" s="111">
        <v>-17983</v>
      </c>
      <c r="E24" s="111">
        <v>-21061</v>
      </c>
      <c r="F24" s="90"/>
      <c r="G24" s="111">
        <v>-9.9999999999909051E-3</v>
      </c>
      <c r="H24" s="111">
        <v>0</v>
      </c>
      <c r="I24" s="111">
        <v>-9.9999999999909051E-3</v>
      </c>
      <c r="J24" s="90"/>
      <c r="K24" s="111">
        <v>0</v>
      </c>
      <c r="L24" s="111">
        <v>-36945</v>
      </c>
      <c r="M24" s="111">
        <v>-36945</v>
      </c>
    </row>
    <row r="25" spans="1:16">
      <c r="A25" s="756">
        <v>14</v>
      </c>
      <c r="B25" s="756">
        <v>2010</v>
      </c>
      <c r="C25" s="111">
        <v>-4902</v>
      </c>
      <c r="D25" s="111">
        <v>-28640</v>
      </c>
      <c r="E25" s="111">
        <v>-33542</v>
      </c>
      <c r="F25" s="90"/>
      <c r="G25" s="111">
        <v>-9.9999999999909051E-3</v>
      </c>
      <c r="H25" s="111">
        <v>0</v>
      </c>
      <c r="I25" s="111">
        <v>-9.9999999999909051E-3</v>
      </c>
      <c r="J25" s="90"/>
      <c r="K25" s="111">
        <v>0</v>
      </c>
      <c r="L25" s="111">
        <v>-36945</v>
      </c>
      <c r="M25" s="111">
        <v>-36945</v>
      </c>
    </row>
    <row r="26" spans="1:16">
      <c r="A26" s="756">
        <v>15</v>
      </c>
      <c r="B26" s="756">
        <v>2011</v>
      </c>
      <c r="C26" s="111">
        <v>-3466.4700000000003</v>
      </c>
      <c r="D26" s="111">
        <v>-20253.580000000002</v>
      </c>
      <c r="E26" s="111">
        <v>-23720.050000000003</v>
      </c>
      <c r="F26" s="90"/>
      <c r="G26" s="111">
        <v>0.46000000000000907</v>
      </c>
      <c r="H26" s="111">
        <v>2.76</v>
      </c>
      <c r="I26" s="111">
        <v>3.2200000000000086</v>
      </c>
      <c r="J26" s="90"/>
      <c r="K26" s="111">
        <v>-3.53</v>
      </c>
      <c r="L26" s="111">
        <v>-36945.61</v>
      </c>
      <c r="M26" s="111">
        <v>-36949.14</v>
      </c>
    </row>
    <row r="27" spans="1:16">
      <c r="A27" s="756">
        <v>16</v>
      </c>
      <c r="B27" s="756">
        <v>2012</v>
      </c>
      <c r="C27" s="111">
        <v>-2062.4700000000003</v>
      </c>
      <c r="D27" s="111">
        <v>-12053.580000000002</v>
      </c>
      <c r="E27" s="111">
        <v>-14116.050000000003</v>
      </c>
      <c r="F27" s="90"/>
      <c r="G27" s="111">
        <v>0.93000000000000904</v>
      </c>
      <c r="H27" s="111">
        <v>2.76</v>
      </c>
      <c r="I27" s="111">
        <v>3.6900000000000088</v>
      </c>
      <c r="J27" s="90"/>
      <c r="K27" s="111">
        <v>-3.53</v>
      </c>
      <c r="L27" s="111">
        <v>-36945.61</v>
      </c>
      <c r="M27" s="111">
        <v>-36949.14</v>
      </c>
    </row>
    <row r="28" spans="1:16">
      <c r="A28" s="756">
        <v>17</v>
      </c>
      <c r="B28" s="756">
        <v>2013</v>
      </c>
      <c r="C28" s="111">
        <v>-658.47000000000025</v>
      </c>
      <c r="D28" s="111">
        <v>-3853.5800000000017</v>
      </c>
      <c r="E28" s="111">
        <v>-4512.050000000002</v>
      </c>
      <c r="F28" s="90"/>
      <c r="G28" s="111">
        <v>0.93000000000000904</v>
      </c>
      <c r="H28" s="111">
        <v>2.76</v>
      </c>
      <c r="I28" s="111">
        <v>3.6900000000000088</v>
      </c>
      <c r="J28" s="90"/>
      <c r="K28" s="111">
        <v>-31.53</v>
      </c>
      <c r="L28" s="111">
        <v>-33398.61</v>
      </c>
      <c r="M28" s="111">
        <v>-33430.14</v>
      </c>
    </row>
    <row r="29" spans="1:16">
      <c r="A29" s="756">
        <v>18</v>
      </c>
      <c r="B29" s="131">
        <v>2014</v>
      </c>
      <c r="C29" s="111">
        <v>-658.47000000000025</v>
      </c>
      <c r="D29" s="111">
        <v>-3853.5800000000017</v>
      </c>
      <c r="E29" s="111">
        <v>-4512.050000000002</v>
      </c>
      <c r="F29" s="90"/>
      <c r="G29" s="111">
        <v>0.93000000000000904</v>
      </c>
      <c r="H29" s="111">
        <v>2.76</v>
      </c>
      <c r="I29" s="111">
        <v>3.6900000000000088</v>
      </c>
      <c r="J29" s="90"/>
      <c r="K29" s="111">
        <v>-31.53</v>
      </c>
      <c r="L29" s="111">
        <v>-33398.61</v>
      </c>
      <c r="M29" s="111">
        <v>-33430.14</v>
      </c>
    </row>
    <row r="30" spans="1:16">
      <c r="A30" s="756">
        <v>19</v>
      </c>
      <c r="B30" s="131">
        <v>2015</v>
      </c>
      <c r="C30" s="111">
        <v>-658.47000000000025</v>
      </c>
      <c r="D30" s="111">
        <v>-3853.5800000000017</v>
      </c>
      <c r="E30" s="111">
        <v>-4512.050000000002</v>
      </c>
      <c r="F30" s="90"/>
      <c r="G30" s="111">
        <v>0.93000000000000904</v>
      </c>
      <c r="H30" s="111">
        <v>2.76</v>
      </c>
      <c r="I30" s="111">
        <v>3.6900000000000088</v>
      </c>
      <c r="J30" s="90"/>
      <c r="K30" s="111">
        <v>47.5</v>
      </c>
      <c r="L30" s="111">
        <v>-32961.39</v>
      </c>
      <c r="M30" s="111">
        <v>-32913.89</v>
      </c>
    </row>
    <row r="31" spans="1:16">
      <c r="A31" s="756">
        <v>20</v>
      </c>
      <c r="C31" s="111"/>
      <c r="D31" s="111"/>
      <c r="E31" s="111"/>
      <c r="F31" s="90"/>
      <c r="G31" s="122"/>
      <c r="H31" s="111"/>
      <c r="I31" s="111"/>
      <c r="J31" s="125"/>
      <c r="K31" s="111"/>
      <c r="L31" s="111"/>
      <c r="M31" s="111"/>
    </row>
    <row r="32" spans="1:16">
      <c r="A32" s="756">
        <v>21</v>
      </c>
      <c r="J32" s="125"/>
      <c r="K32" s="111"/>
      <c r="L32" s="111"/>
      <c r="M32" s="111"/>
    </row>
    <row r="33" spans="1:13">
      <c r="A33" s="756">
        <v>22</v>
      </c>
      <c r="C33" s="118" t="s">
        <v>2347</v>
      </c>
      <c r="D33" s="118"/>
      <c r="E33" s="118"/>
      <c r="G33" s="118" t="s">
        <v>2348</v>
      </c>
      <c r="H33" s="118"/>
      <c r="I33" s="118"/>
      <c r="J33" s="125"/>
      <c r="K33" s="118" t="s">
        <v>2349</v>
      </c>
      <c r="L33" s="118"/>
      <c r="M33" s="118"/>
    </row>
    <row r="34" spans="1:13">
      <c r="A34" s="756">
        <v>23</v>
      </c>
      <c r="B34" s="1203" t="s">
        <v>1125</v>
      </c>
      <c r="C34" s="1203" t="s">
        <v>1350</v>
      </c>
      <c r="D34" s="1203" t="s">
        <v>1017</v>
      </c>
      <c r="E34" s="1203" t="s">
        <v>81</v>
      </c>
      <c r="F34" s="125"/>
      <c r="G34" s="1203" t="s">
        <v>1350</v>
      </c>
      <c r="H34" s="1203" t="s">
        <v>1017</v>
      </c>
      <c r="I34" s="1203" t="s">
        <v>81</v>
      </c>
      <c r="J34" s="125"/>
      <c r="K34" s="1203" t="s">
        <v>1350</v>
      </c>
      <c r="L34" s="1203" t="s">
        <v>1017</v>
      </c>
      <c r="M34" s="1203" t="s">
        <v>81</v>
      </c>
    </row>
    <row r="35" spans="1:13">
      <c r="A35" s="756">
        <v>24</v>
      </c>
      <c r="B35" s="756">
        <v>2008</v>
      </c>
      <c r="C35" s="111">
        <v>0</v>
      </c>
      <c r="D35" s="111">
        <v>0</v>
      </c>
      <c r="E35" s="111">
        <v>0</v>
      </c>
      <c r="F35" s="125"/>
      <c r="G35" s="111">
        <v>-9541</v>
      </c>
      <c r="H35" s="111">
        <v>-278474</v>
      </c>
      <c r="I35" s="111">
        <v>-288015</v>
      </c>
      <c r="J35" s="125"/>
      <c r="K35" s="111">
        <v>0</v>
      </c>
      <c r="L35" s="111">
        <v>0</v>
      </c>
      <c r="M35" s="111">
        <v>0</v>
      </c>
    </row>
    <row r="36" spans="1:13">
      <c r="A36" s="756">
        <v>25</v>
      </c>
      <c r="B36" s="756">
        <v>2009</v>
      </c>
      <c r="C36" s="111">
        <v>485</v>
      </c>
      <c r="D36" s="111">
        <v>2831</v>
      </c>
      <c r="E36" s="111">
        <v>3316</v>
      </c>
      <c r="F36" s="125"/>
      <c r="G36" s="111">
        <v>-12405.72</v>
      </c>
      <c r="H36" s="111">
        <v>-295359.24</v>
      </c>
      <c r="I36" s="111">
        <v>-307764.95999999996</v>
      </c>
      <c r="J36" s="125"/>
      <c r="K36" s="111">
        <v>0</v>
      </c>
      <c r="L36" s="111">
        <v>0</v>
      </c>
      <c r="M36" s="111">
        <v>0</v>
      </c>
    </row>
    <row r="37" spans="1:13">
      <c r="A37" s="756">
        <v>26</v>
      </c>
      <c r="B37" s="756">
        <v>2010</v>
      </c>
      <c r="C37" s="111">
        <v>264</v>
      </c>
      <c r="D37" s="111">
        <v>1540</v>
      </c>
      <c r="E37" s="111">
        <v>1804</v>
      </c>
      <c r="F37" s="125"/>
      <c r="G37" s="111">
        <v>-31330.78</v>
      </c>
      <c r="H37" s="111">
        <v>-405918.43</v>
      </c>
      <c r="I37" s="111">
        <v>-437249.20999999996</v>
      </c>
      <c r="J37" s="125"/>
      <c r="K37" s="111">
        <v>0</v>
      </c>
      <c r="L37" s="111">
        <v>0</v>
      </c>
      <c r="M37" s="111">
        <v>0</v>
      </c>
    </row>
    <row r="38" spans="1:13">
      <c r="A38" s="756">
        <v>27</v>
      </c>
      <c r="B38" s="756">
        <v>2011</v>
      </c>
      <c r="C38" s="111">
        <v>215</v>
      </c>
      <c r="D38" s="111">
        <v>1255</v>
      </c>
      <c r="E38" s="111">
        <v>1470</v>
      </c>
      <c r="F38" s="125"/>
      <c r="G38" s="111">
        <v>-29634.449999999997</v>
      </c>
      <c r="H38" s="111">
        <v>-396034.17</v>
      </c>
      <c r="I38" s="111">
        <v>-425668.62</v>
      </c>
      <c r="J38" s="125"/>
      <c r="K38" s="111">
        <v>0</v>
      </c>
      <c r="L38" s="111">
        <v>0</v>
      </c>
      <c r="M38" s="111">
        <v>0</v>
      </c>
    </row>
    <row r="39" spans="1:13">
      <c r="A39" s="756">
        <v>28</v>
      </c>
      <c r="B39" s="756">
        <v>2012</v>
      </c>
      <c r="C39" s="111">
        <v>254</v>
      </c>
      <c r="D39" s="111">
        <v>1485</v>
      </c>
      <c r="E39" s="111">
        <v>1739</v>
      </c>
      <c r="F39" s="125"/>
      <c r="G39" s="111">
        <v>-28637.899999999998</v>
      </c>
      <c r="H39" s="111">
        <v>-390233.76</v>
      </c>
      <c r="I39" s="111">
        <v>-418871.66000000003</v>
      </c>
      <c r="J39" s="125"/>
      <c r="K39" s="111">
        <v>0</v>
      </c>
      <c r="L39" s="111">
        <v>0</v>
      </c>
      <c r="M39" s="111">
        <v>0</v>
      </c>
    </row>
    <row r="40" spans="1:13">
      <c r="A40" s="756">
        <v>29</v>
      </c>
      <c r="B40" s="756">
        <v>2013</v>
      </c>
      <c r="C40" s="111">
        <v>174</v>
      </c>
      <c r="D40" s="111">
        <v>1018</v>
      </c>
      <c r="E40" s="111">
        <v>1192</v>
      </c>
      <c r="G40" s="111">
        <v>-28389.129999999997</v>
      </c>
      <c r="H40" s="111">
        <v>-436909.63</v>
      </c>
      <c r="I40" s="111">
        <v>-465298.76</v>
      </c>
      <c r="K40" s="111">
        <v>-1202.68</v>
      </c>
      <c r="L40" s="111">
        <v>0</v>
      </c>
      <c r="M40" s="111">
        <v>-1202.68</v>
      </c>
    </row>
    <row r="41" spans="1:13">
      <c r="A41" s="756">
        <v>30</v>
      </c>
      <c r="B41" s="131">
        <v>2014</v>
      </c>
      <c r="C41" s="111">
        <v>174</v>
      </c>
      <c r="D41" s="111">
        <v>1018</v>
      </c>
      <c r="E41" s="111">
        <v>1192</v>
      </c>
      <c r="G41" s="111">
        <v>-28388.129999999997</v>
      </c>
      <c r="H41" s="111">
        <v>-483166.52</v>
      </c>
      <c r="I41" s="111">
        <v>-511554.65</v>
      </c>
      <c r="K41" s="111">
        <v>-1202.68</v>
      </c>
      <c r="L41" s="111">
        <v>-19</v>
      </c>
      <c r="M41" s="111">
        <v>-1221.68</v>
      </c>
    </row>
    <row r="42" spans="1:13">
      <c r="A42" s="756">
        <v>31</v>
      </c>
      <c r="B42" s="131">
        <v>2015</v>
      </c>
      <c r="C42" s="111">
        <v>255.34</v>
      </c>
      <c r="D42" s="111">
        <v>1467.98</v>
      </c>
      <c r="E42" s="111">
        <v>1723.32</v>
      </c>
      <c r="G42" s="111">
        <v>-27919.539999999997</v>
      </c>
      <c r="H42" s="111">
        <v>-490799.91000000003</v>
      </c>
      <c r="I42" s="111">
        <v>-518719.45</v>
      </c>
      <c r="J42" s="121"/>
      <c r="K42" s="111">
        <v>-1219.68</v>
      </c>
      <c r="L42" s="111">
        <v>-19</v>
      </c>
      <c r="M42" s="111">
        <v>-1238.68</v>
      </c>
    </row>
    <row r="43" spans="1:13">
      <c r="A43" s="756">
        <v>32</v>
      </c>
      <c r="J43" s="121"/>
      <c r="K43" s="111"/>
      <c r="L43" s="111"/>
      <c r="M43" s="111"/>
    </row>
    <row r="44" spans="1:13">
      <c r="A44" s="756">
        <v>33</v>
      </c>
      <c r="J44" s="125"/>
      <c r="K44" s="111"/>
      <c r="L44" s="111"/>
      <c r="M44" s="111"/>
    </row>
    <row r="45" spans="1:13">
      <c r="A45" s="756">
        <v>34</v>
      </c>
      <c r="C45" s="118" t="s">
        <v>2460</v>
      </c>
      <c r="D45" s="118"/>
      <c r="E45" s="118"/>
      <c r="J45" s="125"/>
      <c r="K45" s="111"/>
      <c r="L45" s="111"/>
      <c r="M45" s="111"/>
    </row>
    <row r="46" spans="1:13">
      <c r="A46" s="756">
        <v>35</v>
      </c>
      <c r="B46" s="1203" t="s">
        <v>1125</v>
      </c>
      <c r="C46" s="1203" t="s">
        <v>1350</v>
      </c>
      <c r="D46" s="1203" t="s">
        <v>1017</v>
      </c>
      <c r="E46" s="1203" t="s">
        <v>81</v>
      </c>
      <c r="J46" s="125"/>
      <c r="K46" s="111"/>
      <c r="L46" s="111"/>
      <c r="M46" s="111"/>
    </row>
    <row r="47" spans="1:13">
      <c r="A47" s="756">
        <v>36</v>
      </c>
      <c r="B47" s="756">
        <v>2008</v>
      </c>
      <c r="C47" s="111">
        <v>0</v>
      </c>
      <c r="D47" s="111">
        <v>0</v>
      </c>
      <c r="E47" s="111">
        <v>0</v>
      </c>
      <c r="J47" s="125"/>
      <c r="K47" s="111"/>
      <c r="L47" s="111"/>
      <c r="M47" s="111"/>
    </row>
    <row r="48" spans="1:13">
      <c r="A48" s="756">
        <v>37</v>
      </c>
      <c r="B48" s="756">
        <v>2009</v>
      </c>
      <c r="C48" s="111">
        <v>0</v>
      </c>
      <c r="D48" s="111">
        <v>0</v>
      </c>
      <c r="E48" s="111">
        <v>0</v>
      </c>
      <c r="J48" s="125"/>
      <c r="K48" s="111"/>
      <c r="L48" s="111"/>
      <c r="M48" s="111"/>
    </row>
    <row r="49" spans="1:26">
      <c r="A49" s="756">
        <v>38</v>
      </c>
      <c r="B49" s="756">
        <v>2010</v>
      </c>
      <c r="C49" s="111">
        <v>0</v>
      </c>
      <c r="D49" s="111">
        <v>0</v>
      </c>
      <c r="E49" s="111">
        <v>0</v>
      </c>
      <c r="J49" s="125"/>
      <c r="K49" s="111"/>
      <c r="L49" s="111"/>
      <c r="M49" s="111"/>
    </row>
    <row r="50" spans="1:26">
      <c r="A50" s="756">
        <v>39</v>
      </c>
      <c r="B50" s="756">
        <v>2011</v>
      </c>
      <c r="C50" s="111">
        <v>0</v>
      </c>
      <c r="D50" s="111">
        <v>0</v>
      </c>
      <c r="E50" s="111">
        <v>0</v>
      </c>
      <c r="J50" s="125"/>
      <c r="K50" s="111"/>
      <c r="L50" s="111"/>
      <c r="M50" s="111"/>
    </row>
    <row r="51" spans="1:26">
      <c r="A51" s="756">
        <v>40</v>
      </c>
      <c r="B51" s="756">
        <v>2012</v>
      </c>
      <c r="C51" s="111">
        <v>0</v>
      </c>
      <c r="D51" s="111">
        <v>0</v>
      </c>
      <c r="E51" s="111">
        <v>0</v>
      </c>
      <c r="J51" s="125"/>
      <c r="K51" s="111"/>
      <c r="L51" s="111"/>
      <c r="M51" s="111"/>
    </row>
    <row r="52" spans="1:26">
      <c r="A52" s="756">
        <v>41</v>
      </c>
      <c r="B52" s="756">
        <v>2013</v>
      </c>
      <c r="C52" s="111">
        <v>0</v>
      </c>
      <c r="D52" s="111">
        <v>-56831.57</v>
      </c>
      <c r="E52" s="111">
        <v>-56831.57</v>
      </c>
      <c r="J52" s="125"/>
      <c r="K52" s="111"/>
      <c r="L52" s="111"/>
      <c r="M52" s="111"/>
    </row>
    <row r="53" spans="1:26">
      <c r="A53" s="756">
        <v>42</v>
      </c>
      <c r="B53" s="131">
        <v>2014</v>
      </c>
      <c r="C53" s="111">
        <v>0</v>
      </c>
      <c r="D53" s="111">
        <v>-56831.57</v>
      </c>
      <c r="E53" s="111">
        <v>-56831.57</v>
      </c>
      <c r="J53" s="125"/>
      <c r="K53" s="111"/>
      <c r="L53" s="111"/>
      <c r="M53" s="111"/>
    </row>
    <row r="54" spans="1:26">
      <c r="A54" s="756">
        <v>43</v>
      </c>
      <c r="B54" s="131">
        <v>2015</v>
      </c>
      <c r="C54" s="111">
        <v>12</v>
      </c>
      <c r="D54" s="111">
        <v>-56687.57</v>
      </c>
      <c r="E54" s="111">
        <v>-56675.57</v>
      </c>
      <c r="J54" s="125"/>
      <c r="K54" s="111"/>
      <c r="L54" s="111"/>
      <c r="M54" s="111"/>
    </row>
    <row r="55" spans="1:26">
      <c r="A55" s="756"/>
      <c r="B55" s="131"/>
      <c r="C55" s="111"/>
      <c r="D55" s="111"/>
      <c r="E55" s="111"/>
      <c r="J55" s="125"/>
      <c r="K55" s="111"/>
      <c r="L55" s="111"/>
      <c r="M55" s="111"/>
    </row>
    <row r="56" spans="1:26">
      <c r="A56" s="756"/>
      <c r="B56" s="131"/>
      <c r="C56" s="111"/>
      <c r="D56" s="111"/>
      <c r="E56" s="111"/>
      <c r="J56" s="125"/>
      <c r="K56" s="111"/>
      <c r="L56" s="111"/>
      <c r="M56" s="111"/>
    </row>
    <row r="57" spans="1:26">
      <c r="A57" s="756"/>
      <c r="B57" s="131"/>
      <c r="C57" s="111"/>
      <c r="D57" s="111"/>
      <c r="E57" s="111"/>
      <c r="F57" s="125"/>
      <c r="G57" s="111"/>
      <c r="H57" s="111"/>
      <c r="I57" s="111"/>
      <c r="J57" s="125"/>
    </row>
    <row r="58" spans="1:26">
      <c r="A58" s="89" t="s">
        <v>8</v>
      </c>
      <c r="C58" s="111"/>
      <c r="D58" s="111"/>
      <c r="E58" s="111"/>
      <c r="F58" s="125"/>
      <c r="G58" s="111"/>
      <c r="H58" s="111"/>
      <c r="I58" s="111"/>
      <c r="J58" s="125"/>
      <c r="Z58" s="112"/>
    </row>
    <row r="59" spans="1:26">
      <c r="A59" s="158" t="s">
        <v>7</v>
      </c>
      <c r="C59" s="111"/>
      <c r="D59" s="111"/>
      <c r="E59" s="111"/>
      <c r="F59" s="125"/>
      <c r="G59" s="111"/>
      <c r="H59" s="111"/>
      <c r="I59" s="111"/>
      <c r="J59" s="125"/>
      <c r="P59" s="756"/>
    </row>
    <row r="60" spans="1:26" ht="11.25" customHeight="1">
      <c r="A60" s="1457"/>
      <c r="C60" s="111"/>
      <c r="D60" s="111"/>
      <c r="E60" s="111"/>
      <c r="F60" s="125"/>
      <c r="G60" s="111"/>
      <c r="H60" s="111"/>
      <c r="I60" s="111"/>
      <c r="J60" s="125"/>
    </row>
    <row r="61" spans="1:26" ht="11.25" customHeight="1">
      <c r="A61" s="89" t="s">
        <v>1033</v>
      </c>
      <c r="B61" s="1457"/>
      <c r="C61" s="89"/>
      <c r="D61" s="89"/>
      <c r="E61" s="89"/>
      <c r="F61" s="89"/>
      <c r="G61" s="89"/>
      <c r="H61" s="123"/>
      <c r="I61" s="89"/>
      <c r="J61" s="90"/>
      <c r="K61" s="89" t="s">
        <v>1171</v>
      </c>
      <c r="Q61" s="89"/>
      <c r="R61" s="89"/>
      <c r="S61" s="89"/>
      <c r="T61" s="89"/>
      <c r="U61" s="123"/>
      <c r="V61" s="89"/>
      <c r="W61" s="89"/>
      <c r="X61" s="89"/>
      <c r="Y61" s="89"/>
    </row>
    <row r="62" spans="1:26">
      <c r="A62" s="89" t="s">
        <v>2364</v>
      </c>
      <c r="B62" s="90"/>
      <c r="F62" s="90"/>
      <c r="H62" s="122"/>
      <c r="J62" s="90"/>
      <c r="L62" s="89"/>
      <c r="O62" s="133"/>
      <c r="P62" s="115"/>
      <c r="Q62" s="115"/>
      <c r="R62" s="115"/>
      <c r="S62" s="115"/>
      <c r="T62" s="115"/>
      <c r="U62" s="129"/>
      <c r="V62" s="115"/>
      <c r="W62" s="115"/>
      <c r="X62" s="115"/>
      <c r="Y62" s="115"/>
      <c r="Z62" s="116"/>
    </row>
    <row r="63" spans="1:26">
      <c r="A63" s="89" t="s">
        <v>2363</v>
      </c>
      <c r="B63" s="1457"/>
      <c r="C63" s="89"/>
      <c r="D63" s="89"/>
      <c r="E63" s="89"/>
      <c r="F63" s="89"/>
      <c r="G63" s="89"/>
      <c r="H63" s="123"/>
      <c r="I63" s="89"/>
      <c r="J63" s="90"/>
      <c r="K63" s="89" t="s">
        <v>1232</v>
      </c>
      <c r="L63" s="89"/>
    </row>
    <row r="64" spans="1:26">
      <c r="A64" s="89" t="s">
        <v>1775</v>
      </c>
      <c r="B64" s="1457"/>
      <c r="C64" s="89"/>
      <c r="D64" s="89"/>
      <c r="E64" s="89"/>
      <c r="F64" s="89"/>
      <c r="G64" s="89"/>
      <c r="H64" s="123"/>
      <c r="I64" s="89"/>
      <c r="J64" s="90"/>
      <c r="K64" s="89" t="s">
        <v>816</v>
      </c>
      <c r="L64" s="89"/>
    </row>
    <row r="65" spans="1:14">
      <c r="A65" s="92" t="s">
        <v>1260</v>
      </c>
      <c r="B65" s="1457"/>
      <c r="C65" s="89"/>
      <c r="D65" s="89"/>
      <c r="E65" s="89"/>
      <c r="F65" s="89"/>
      <c r="G65" s="89"/>
      <c r="H65" s="123"/>
      <c r="I65" s="89"/>
      <c r="J65" s="89"/>
      <c r="K65" s="89" t="s">
        <v>2546</v>
      </c>
      <c r="L65" s="89"/>
    </row>
    <row r="66" spans="1:14">
      <c r="A66" s="89"/>
      <c r="B66" s="1457"/>
      <c r="C66" s="89"/>
      <c r="D66" s="89"/>
      <c r="E66" s="89"/>
      <c r="F66" s="89"/>
      <c r="G66" s="89"/>
      <c r="H66" s="123"/>
      <c r="I66" s="89"/>
      <c r="J66" s="89"/>
      <c r="K66" s="89"/>
      <c r="L66" s="89"/>
    </row>
    <row r="67" spans="1:14">
      <c r="A67" s="1769" t="s">
        <v>1253</v>
      </c>
      <c r="B67" s="1771"/>
      <c r="C67" s="1771"/>
      <c r="D67" s="1771"/>
      <c r="E67" s="1771"/>
      <c r="F67" s="1771"/>
      <c r="G67" s="1771"/>
      <c r="H67" s="1771"/>
      <c r="I67" s="1771"/>
      <c r="J67" s="1771"/>
      <c r="K67" s="1771"/>
      <c r="L67" s="1771"/>
      <c r="M67" s="1771"/>
    </row>
    <row r="68" spans="1:14" ht="12.75" customHeight="1">
      <c r="A68" s="1771"/>
      <c r="B68" s="1771"/>
      <c r="C68" s="1771"/>
      <c r="D68" s="1771"/>
      <c r="E68" s="1771"/>
      <c r="F68" s="1771"/>
      <c r="G68" s="1771"/>
      <c r="H68" s="1771"/>
      <c r="I68" s="1771"/>
      <c r="J68" s="1771"/>
      <c r="K68" s="1771"/>
      <c r="L68" s="1771"/>
      <c r="M68" s="1771"/>
    </row>
    <row r="69" spans="1:14" ht="12.6" thickBot="1">
      <c r="A69" s="123"/>
      <c r="B69" s="126"/>
      <c r="C69" s="123"/>
      <c r="D69" s="123"/>
      <c r="E69" s="123"/>
      <c r="F69" s="123"/>
      <c r="G69" s="123"/>
      <c r="H69" s="123"/>
      <c r="I69" s="123"/>
      <c r="J69" s="123"/>
      <c r="K69" s="123"/>
      <c r="L69" s="123"/>
      <c r="M69" s="123"/>
    </row>
    <row r="70" spans="1:14">
      <c r="A70" s="1204"/>
      <c r="B70" s="1205"/>
      <c r="C70" s="1206" t="s">
        <v>1670</v>
      </c>
      <c r="D70" s="1206"/>
      <c r="E70" s="1206"/>
      <c r="F70" s="1206"/>
      <c r="G70" s="1206"/>
      <c r="H70" s="1206"/>
      <c r="I70" s="1206" t="s">
        <v>1671</v>
      </c>
      <c r="J70" s="1207"/>
      <c r="K70" s="1207"/>
      <c r="L70" s="1207"/>
      <c r="M70" s="1207"/>
    </row>
    <row r="71" spans="1:14">
      <c r="A71" s="89"/>
      <c r="B71" s="1457"/>
      <c r="C71" s="167"/>
      <c r="D71" s="223" t="s">
        <v>1124</v>
      </c>
      <c r="E71" s="223" t="s">
        <v>1034</v>
      </c>
      <c r="F71" s="223" t="s">
        <v>1128</v>
      </c>
      <c r="G71" s="167"/>
      <c r="H71" s="1208"/>
      <c r="I71" s="167"/>
      <c r="J71" s="1457" t="s">
        <v>1124</v>
      </c>
      <c r="K71" s="1457" t="s">
        <v>1034</v>
      </c>
      <c r="L71" s="1457" t="s">
        <v>1128</v>
      </c>
      <c r="M71" s="89"/>
    </row>
    <row r="72" spans="1:14">
      <c r="A72" s="1457" t="s">
        <v>52</v>
      </c>
      <c r="B72" s="1457"/>
      <c r="C72" s="223" t="s">
        <v>1123</v>
      </c>
      <c r="D72" s="223" t="s">
        <v>1125</v>
      </c>
      <c r="E72" s="223" t="s">
        <v>1035</v>
      </c>
      <c r="F72" s="223" t="s">
        <v>1036</v>
      </c>
      <c r="G72" s="223" t="s">
        <v>1126</v>
      </c>
      <c r="H72" s="727"/>
      <c r="I72" s="727" t="s">
        <v>1123</v>
      </c>
      <c r="J72" s="126" t="s">
        <v>1125</v>
      </c>
      <c r="K72" s="126" t="s">
        <v>1035</v>
      </c>
      <c r="L72" s="126" t="s">
        <v>1036</v>
      </c>
      <c r="M72" s="126" t="s">
        <v>1126</v>
      </c>
      <c r="N72" s="1210"/>
    </row>
    <row r="73" spans="1:14">
      <c r="A73" s="1203" t="s">
        <v>707</v>
      </c>
      <c r="B73" s="1203" t="s">
        <v>1125</v>
      </c>
      <c r="C73" s="1209" t="s">
        <v>510</v>
      </c>
      <c r="D73" s="1209" t="s">
        <v>1037</v>
      </c>
      <c r="E73" s="1209" t="s">
        <v>1125</v>
      </c>
      <c r="F73" s="1209" t="s">
        <v>1038</v>
      </c>
      <c r="G73" s="1209" t="s">
        <v>510</v>
      </c>
      <c r="H73" s="757"/>
      <c r="I73" s="1209" t="s">
        <v>510</v>
      </c>
      <c r="J73" s="1203" t="s">
        <v>1037</v>
      </c>
      <c r="K73" s="1203" t="s">
        <v>1125</v>
      </c>
      <c r="L73" s="1203" t="s">
        <v>1038</v>
      </c>
      <c r="M73" s="1203" t="s">
        <v>510</v>
      </c>
      <c r="N73" s="1210"/>
    </row>
    <row r="74" spans="1:14">
      <c r="A74" s="117">
        <v>1</v>
      </c>
      <c r="B74" s="756">
        <v>2008</v>
      </c>
      <c r="C74" s="174"/>
      <c r="D74" s="174"/>
      <c r="E74" s="174"/>
      <c r="F74" s="174"/>
      <c r="G74" s="174">
        <v>40</v>
      </c>
      <c r="H74" s="757"/>
      <c r="I74" s="174"/>
      <c r="J74" s="112"/>
      <c r="K74" s="112"/>
      <c r="L74" s="112"/>
      <c r="M74" s="112">
        <v>483</v>
      </c>
      <c r="N74" s="1210"/>
    </row>
    <row r="75" spans="1:14">
      <c r="A75" s="117">
        <v>2</v>
      </c>
      <c r="B75" s="756">
        <v>2009</v>
      </c>
      <c r="C75" s="174">
        <v>40</v>
      </c>
      <c r="D75" s="174"/>
      <c r="E75" s="174">
        <v>0</v>
      </c>
      <c r="F75" s="174">
        <v>0</v>
      </c>
      <c r="G75" s="174">
        <v>40</v>
      </c>
      <c r="H75" s="757"/>
      <c r="I75" s="174">
        <v>483</v>
      </c>
      <c r="J75" s="399">
        <v>52</v>
      </c>
      <c r="K75" s="112">
        <v>0</v>
      </c>
      <c r="L75" s="112">
        <v>0</v>
      </c>
      <c r="M75" s="112">
        <v>535</v>
      </c>
      <c r="N75" s="1210"/>
    </row>
    <row r="76" spans="1:14">
      <c r="A76" s="117">
        <v>3</v>
      </c>
      <c r="B76" s="756">
        <v>2010</v>
      </c>
      <c r="C76" s="174">
        <v>40</v>
      </c>
      <c r="D76" s="174"/>
      <c r="E76" s="174">
        <v>0</v>
      </c>
      <c r="F76" s="174">
        <v>0</v>
      </c>
      <c r="G76" s="174">
        <v>40</v>
      </c>
      <c r="H76" s="757"/>
      <c r="I76" s="174">
        <v>535</v>
      </c>
      <c r="J76" s="399">
        <v>311</v>
      </c>
      <c r="K76" s="112">
        <v>0</v>
      </c>
      <c r="L76" s="112">
        <v>0</v>
      </c>
      <c r="M76" s="112">
        <v>846</v>
      </c>
      <c r="N76" s="1210"/>
    </row>
    <row r="77" spans="1:14">
      <c r="A77" s="117">
        <v>4</v>
      </c>
      <c r="B77" s="756">
        <v>2011</v>
      </c>
      <c r="C77" s="174">
        <v>40</v>
      </c>
      <c r="D77" s="174"/>
      <c r="E77" s="174">
        <v>0</v>
      </c>
      <c r="F77" s="174">
        <v>0</v>
      </c>
      <c r="G77" s="174">
        <v>40</v>
      </c>
      <c r="H77" s="757"/>
      <c r="I77" s="174">
        <v>846</v>
      </c>
      <c r="J77" s="399">
        <v>-310.7</v>
      </c>
      <c r="K77" s="112">
        <v>0</v>
      </c>
      <c r="L77" s="112">
        <v>0</v>
      </c>
      <c r="M77" s="112">
        <v>535.29999999999995</v>
      </c>
      <c r="N77" s="1210"/>
    </row>
    <row r="78" spans="1:14">
      <c r="A78" s="117">
        <v>5</v>
      </c>
      <c r="B78" s="756">
        <v>2012</v>
      </c>
      <c r="C78" s="174">
        <v>40</v>
      </c>
      <c r="D78" s="174"/>
      <c r="E78" s="174">
        <v>0</v>
      </c>
      <c r="F78" s="174">
        <v>0</v>
      </c>
      <c r="G78" s="174">
        <v>40</v>
      </c>
      <c r="H78" s="183"/>
      <c r="I78" s="174">
        <v>535.29999999999995</v>
      </c>
      <c r="J78" s="399">
        <v>0</v>
      </c>
      <c r="K78" s="112">
        <v>0</v>
      </c>
      <c r="L78" s="112">
        <v>0</v>
      </c>
      <c r="M78" s="112">
        <v>535.29999999999995</v>
      </c>
      <c r="N78" s="1210"/>
    </row>
    <row r="79" spans="1:14">
      <c r="A79" s="117">
        <v>6</v>
      </c>
      <c r="B79" s="756">
        <v>2013</v>
      </c>
      <c r="C79" s="174">
        <v>40</v>
      </c>
      <c r="D79" s="174"/>
      <c r="E79" s="174">
        <v>0</v>
      </c>
      <c r="F79" s="174">
        <v>0</v>
      </c>
      <c r="G79" s="174">
        <v>40</v>
      </c>
      <c r="H79" s="183"/>
      <c r="I79" s="174">
        <v>535.29999999999995</v>
      </c>
      <c r="J79" s="399">
        <v>0</v>
      </c>
      <c r="K79" s="112">
        <v>0</v>
      </c>
      <c r="L79" s="112">
        <v>0</v>
      </c>
      <c r="M79" s="112">
        <v>535.29999999999995</v>
      </c>
      <c r="N79" s="1210"/>
    </row>
    <row r="80" spans="1:14">
      <c r="A80" s="117">
        <v>7</v>
      </c>
      <c r="B80" s="131">
        <v>2014</v>
      </c>
      <c r="C80" s="174">
        <v>40</v>
      </c>
      <c r="D80" s="174"/>
      <c r="E80" s="174"/>
      <c r="F80" s="174"/>
      <c r="G80" s="174">
        <v>40</v>
      </c>
      <c r="H80" s="183"/>
      <c r="I80" s="174">
        <v>535.29999999999995</v>
      </c>
      <c r="J80" s="399">
        <v>0</v>
      </c>
      <c r="K80" s="112">
        <v>0</v>
      </c>
      <c r="L80" s="112">
        <v>0</v>
      </c>
      <c r="M80" s="112">
        <v>535.29999999999995</v>
      </c>
      <c r="N80" s="1210"/>
    </row>
    <row r="81" spans="1:14">
      <c r="A81" s="117">
        <v>8</v>
      </c>
      <c r="B81" s="131">
        <v>2015</v>
      </c>
      <c r="C81" s="174">
        <v>40</v>
      </c>
      <c r="D81" s="174"/>
      <c r="E81" s="174"/>
      <c r="F81" s="174"/>
      <c r="G81" s="174">
        <v>40</v>
      </c>
      <c r="H81" s="183"/>
      <c r="I81" s="497">
        <v>535.29999999999995</v>
      </c>
      <c r="J81" s="399">
        <v>0</v>
      </c>
      <c r="K81" s="112"/>
      <c r="L81" s="112"/>
      <c r="M81" s="112">
        <v>535.29999999999995</v>
      </c>
      <c r="N81" s="1210"/>
    </row>
    <row r="82" spans="1:14">
      <c r="A82" s="117">
        <v>9</v>
      </c>
      <c r="C82" s="174"/>
      <c r="D82" s="174"/>
      <c r="E82" s="174"/>
      <c r="F82" s="174"/>
      <c r="G82" s="174"/>
      <c r="H82" s="183"/>
      <c r="I82" s="462"/>
      <c r="J82" s="112"/>
      <c r="K82" s="112"/>
      <c r="L82" s="112"/>
      <c r="M82" s="112"/>
      <c r="N82" s="1210"/>
    </row>
    <row r="83" spans="1:14">
      <c r="A83" s="117">
        <v>10</v>
      </c>
      <c r="B83" s="1457"/>
      <c r="C83" s="604" t="s">
        <v>539</v>
      </c>
      <c r="D83" s="604"/>
      <c r="E83" s="604"/>
      <c r="F83" s="604"/>
      <c r="G83" s="604"/>
      <c r="H83" s="943"/>
      <c r="I83" s="604" t="s">
        <v>1074</v>
      </c>
      <c r="J83" s="118"/>
      <c r="K83" s="118"/>
      <c r="L83" s="118"/>
      <c r="M83" s="118"/>
      <c r="N83" s="1210"/>
    </row>
    <row r="84" spans="1:14">
      <c r="A84" s="117">
        <v>11</v>
      </c>
      <c r="B84" s="1457"/>
      <c r="C84" s="167"/>
      <c r="D84" s="223" t="s">
        <v>1124</v>
      </c>
      <c r="E84" s="223" t="s">
        <v>1034</v>
      </c>
      <c r="F84" s="223" t="s">
        <v>1128</v>
      </c>
      <c r="G84" s="167"/>
      <c r="H84" s="1208"/>
      <c r="I84" s="167"/>
      <c r="J84" s="1457" t="s">
        <v>1124</v>
      </c>
      <c r="K84" s="223" t="s">
        <v>1034</v>
      </c>
      <c r="L84" s="1457" t="s">
        <v>1128</v>
      </c>
      <c r="M84" s="89"/>
      <c r="N84" s="1210"/>
    </row>
    <row r="85" spans="1:14">
      <c r="A85" s="117">
        <v>12</v>
      </c>
      <c r="B85" s="1457"/>
      <c r="C85" s="223" t="s">
        <v>1123</v>
      </c>
      <c r="D85" s="223" t="s">
        <v>1125</v>
      </c>
      <c r="E85" s="223" t="s">
        <v>1035</v>
      </c>
      <c r="F85" s="223" t="s">
        <v>1036</v>
      </c>
      <c r="G85" s="223" t="s">
        <v>1126</v>
      </c>
      <c r="H85" s="727"/>
      <c r="I85" s="223" t="s">
        <v>1123</v>
      </c>
      <c r="J85" s="1457" t="s">
        <v>1125</v>
      </c>
      <c r="K85" s="223" t="s">
        <v>1035</v>
      </c>
      <c r="L85" s="1457" t="s">
        <v>1036</v>
      </c>
      <c r="M85" s="1457" t="s">
        <v>1126</v>
      </c>
      <c r="N85" s="1210"/>
    </row>
    <row r="86" spans="1:14">
      <c r="A86" s="117">
        <v>13</v>
      </c>
      <c r="B86" s="1203" t="s">
        <v>1125</v>
      </c>
      <c r="C86" s="1209" t="s">
        <v>510</v>
      </c>
      <c r="D86" s="1209" t="s">
        <v>1037</v>
      </c>
      <c r="E86" s="1209" t="s">
        <v>1125</v>
      </c>
      <c r="F86" s="1209" t="s">
        <v>1038</v>
      </c>
      <c r="G86" s="1209" t="s">
        <v>510</v>
      </c>
      <c r="H86" s="757"/>
      <c r="I86" s="1209" t="s">
        <v>510</v>
      </c>
      <c r="J86" s="1203" t="s">
        <v>1037</v>
      </c>
      <c r="K86" s="1209" t="s">
        <v>1125</v>
      </c>
      <c r="L86" s="1203" t="s">
        <v>1038</v>
      </c>
      <c r="M86" s="1203" t="s">
        <v>510</v>
      </c>
      <c r="N86" s="1210"/>
    </row>
    <row r="87" spans="1:14">
      <c r="A87" s="117">
        <v>14</v>
      </c>
      <c r="B87" s="756">
        <v>2008</v>
      </c>
      <c r="C87" s="174"/>
      <c r="D87" s="174"/>
      <c r="E87" s="174"/>
      <c r="F87" s="174">
        <v>0</v>
      </c>
      <c r="G87" s="174">
        <v>0</v>
      </c>
      <c r="H87" s="757"/>
      <c r="I87" s="174"/>
      <c r="J87" s="112"/>
      <c r="K87" s="174"/>
      <c r="L87" s="112"/>
      <c r="M87" s="112">
        <v>-186</v>
      </c>
      <c r="N87" s="1210"/>
    </row>
    <row r="88" spans="1:14">
      <c r="A88" s="117">
        <v>15</v>
      </c>
      <c r="B88" s="756">
        <v>2009</v>
      </c>
      <c r="C88" s="174">
        <v>0</v>
      </c>
      <c r="D88" s="497">
        <v>-3078</v>
      </c>
      <c r="E88" s="174"/>
      <c r="F88" s="174">
        <v>0</v>
      </c>
      <c r="G88" s="174">
        <v>-3078</v>
      </c>
      <c r="H88" s="757"/>
      <c r="I88" s="174">
        <v>-186</v>
      </c>
      <c r="J88" s="399">
        <v>185.99</v>
      </c>
      <c r="K88" s="174"/>
      <c r="L88" s="112"/>
      <c r="M88" s="112">
        <v>-9.9999999999909051E-3</v>
      </c>
      <c r="N88" s="1210"/>
    </row>
    <row r="89" spans="1:14">
      <c r="A89" s="117">
        <v>16</v>
      </c>
      <c r="B89" s="756">
        <v>2010</v>
      </c>
      <c r="C89" s="174">
        <v>-3078</v>
      </c>
      <c r="D89" s="497">
        <v>-1824</v>
      </c>
      <c r="E89" s="174"/>
      <c r="F89" s="174">
        <v>0</v>
      </c>
      <c r="G89" s="174">
        <v>-4902</v>
      </c>
      <c r="H89" s="757"/>
      <c r="I89" s="174">
        <v>-9.9999999999909051E-3</v>
      </c>
      <c r="J89" s="399">
        <v>0</v>
      </c>
      <c r="K89" s="174"/>
      <c r="L89" s="112"/>
      <c r="M89" s="112">
        <v>-9.9999999999909051E-3</v>
      </c>
      <c r="N89" s="1210"/>
    </row>
    <row r="90" spans="1:14">
      <c r="A90" s="117">
        <v>17</v>
      </c>
      <c r="B90" s="756">
        <v>2011</v>
      </c>
      <c r="C90" s="174">
        <v>-4902</v>
      </c>
      <c r="D90" s="497">
        <v>1435.53</v>
      </c>
      <c r="E90" s="174"/>
      <c r="F90" s="174">
        <v>0</v>
      </c>
      <c r="G90" s="174">
        <v>-3466.4700000000003</v>
      </c>
      <c r="H90" s="757"/>
      <c r="I90" s="174">
        <v>-9.9999999999909051E-3</v>
      </c>
      <c r="J90" s="399">
        <v>0.47</v>
      </c>
      <c r="K90" s="174"/>
      <c r="L90" s="112"/>
      <c r="M90" s="112">
        <v>0.46000000000000907</v>
      </c>
      <c r="N90" s="1210"/>
    </row>
    <row r="91" spans="1:14">
      <c r="A91" s="117">
        <v>18</v>
      </c>
      <c r="B91" s="756">
        <v>2012</v>
      </c>
      <c r="C91" s="174">
        <v>-3466.4700000000003</v>
      </c>
      <c r="D91" s="497">
        <v>1404</v>
      </c>
      <c r="E91" s="174"/>
      <c r="F91" s="174">
        <v>0</v>
      </c>
      <c r="G91" s="174">
        <v>-2062.4700000000003</v>
      </c>
      <c r="H91" s="1210"/>
      <c r="I91" s="174">
        <v>0.46000000000000907</v>
      </c>
      <c r="J91" s="399">
        <v>0.47</v>
      </c>
      <c r="K91" s="174"/>
      <c r="L91" s="112"/>
      <c r="M91" s="112">
        <v>0.93000000000000904</v>
      </c>
      <c r="N91" s="1210"/>
    </row>
    <row r="92" spans="1:14">
      <c r="A92" s="117">
        <v>19</v>
      </c>
      <c r="B92" s="756">
        <v>2013</v>
      </c>
      <c r="C92" s="174">
        <v>-2062.4700000000003</v>
      </c>
      <c r="D92" s="497">
        <v>1404</v>
      </c>
      <c r="E92" s="174"/>
      <c r="F92" s="174">
        <v>0</v>
      </c>
      <c r="G92" s="174">
        <v>-658.47000000000025</v>
      </c>
      <c r="H92" s="1210"/>
      <c r="I92" s="174">
        <v>0.93000000000000904</v>
      </c>
      <c r="J92" s="399">
        <v>0</v>
      </c>
      <c r="K92" s="174"/>
      <c r="L92" s="112"/>
      <c r="M92" s="112">
        <v>0.93000000000000904</v>
      </c>
      <c r="N92" s="1210"/>
    </row>
    <row r="93" spans="1:14">
      <c r="A93" s="117">
        <v>20</v>
      </c>
      <c r="B93" s="131">
        <v>2014</v>
      </c>
      <c r="C93" s="174">
        <v>-658.47000000000025</v>
      </c>
      <c r="D93" s="497">
        <v>0</v>
      </c>
      <c r="E93" s="174"/>
      <c r="F93" s="174">
        <v>0</v>
      </c>
      <c r="G93" s="174">
        <v>-658.47000000000025</v>
      </c>
      <c r="H93" s="1210"/>
      <c r="I93" s="174">
        <v>0.93000000000000904</v>
      </c>
      <c r="J93" s="399">
        <v>0</v>
      </c>
      <c r="K93" s="174"/>
      <c r="L93" s="112"/>
      <c r="M93" s="112">
        <v>0.93000000000000904</v>
      </c>
      <c r="N93" s="1210"/>
    </row>
    <row r="94" spans="1:14">
      <c r="A94" s="117">
        <v>21</v>
      </c>
      <c r="B94" s="131">
        <v>2015</v>
      </c>
      <c r="C94" s="174">
        <v>-658.47000000000025</v>
      </c>
      <c r="D94" s="497">
        <v>0</v>
      </c>
      <c r="E94" s="174"/>
      <c r="F94" s="174">
        <v>0</v>
      </c>
      <c r="G94" s="174">
        <v>-658.47000000000025</v>
      </c>
      <c r="H94" s="1210"/>
      <c r="I94" s="174">
        <v>0.93000000000000904</v>
      </c>
      <c r="J94" s="399">
        <v>0</v>
      </c>
      <c r="K94" s="174"/>
      <c r="L94" s="112"/>
      <c r="M94" s="112">
        <v>0.93000000000000904</v>
      </c>
      <c r="N94" s="1210"/>
    </row>
    <row r="95" spans="1:14">
      <c r="A95" s="117">
        <v>22</v>
      </c>
      <c r="B95" s="131"/>
      <c r="C95" s="174"/>
      <c r="D95" s="174"/>
      <c r="E95" s="174"/>
      <c r="F95" s="174"/>
      <c r="G95" s="174"/>
      <c r="H95" s="1210"/>
      <c r="I95" s="174"/>
      <c r="J95" s="112"/>
      <c r="K95" s="174"/>
      <c r="L95" s="112"/>
      <c r="M95" s="112"/>
      <c r="N95" s="1210"/>
    </row>
    <row r="96" spans="1:14">
      <c r="A96" s="117">
        <v>23</v>
      </c>
      <c r="C96" s="604" t="s">
        <v>1430</v>
      </c>
      <c r="D96" s="604"/>
      <c r="E96" s="604"/>
      <c r="F96" s="604"/>
      <c r="G96" s="604"/>
      <c r="H96" s="1210"/>
      <c r="I96" s="604" t="s">
        <v>1648</v>
      </c>
      <c r="J96" s="604"/>
      <c r="K96" s="604"/>
      <c r="L96" s="604"/>
      <c r="M96" s="604"/>
      <c r="N96" s="1210"/>
    </row>
    <row r="97" spans="1:14">
      <c r="A97" s="117">
        <v>24</v>
      </c>
      <c r="B97" s="1457"/>
      <c r="C97" s="167"/>
      <c r="D97" s="223" t="s">
        <v>1124</v>
      </c>
      <c r="E97" s="223" t="s">
        <v>1034</v>
      </c>
      <c r="F97" s="223" t="s">
        <v>1128</v>
      </c>
      <c r="G97" s="167"/>
      <c r="H97" s="1210"/>
      <c r="I97" s="167"/>
      <c r="J97" s="1457" t="s">
        <v>1124</v>
      </c>
      <c r="K97" s="1457" t="s">
        <v>1034</v>
      </c>
      <c r="L97" s="1457" t="s">
        <v>1128</v>
      </c>
      <c r="M97" s="89"/>
      <c r="N97" s="1210"/>
    </row>
    <row r="98" spans="1:14">
      <c r="A98" s="117">
        <v>25</v>
      </c>
      <c r="B98" s="1457"/>
      <c r="C98" s="223" t="s">
        <v>1123</v>
      </c>
      <c r="D98" s="223" t="s">
        <v>1125</v>
      </c>
      <c r="E98" s="223" t="s">
        <v>1035</v>
      </c>
      <c r="F98" s="223" t="s">
        <v>1036</v>
      </c>
      <c r="G98" s="223" t="s">
        <v>1126</v>
      </c>
      <c r="H98" s="1210"/>
      <c r="I98" s="223" t="s">
        <v>1123</v>
      </c>
      <c r="J98" s="1457" t="s">
        <v>1125</v>
      </c>
      <c r="K98" s="1457" t="s">
        <v>1035</v>
      </c>
      <c r="L98" s="1457" t="s">
        <v>1036</v>
      </c>
      <c r="M98" s="1457" t="s">
        <v>1126</v>
      </c>
      <c r="N98" s="1210"/>
    </row>
    <row r="99" spans="1:14">
      <c r="A99" s="117">
        <v>26</v>
      </c>
      <c r="B99" s="1203" t="s">
        <v>1125</v>
      </c>
      <c r="C99" s="1209" t="s">
        <v>510</v>
      </c>
      <c r="D99" s="1209" t="s">
        <v>1037</v>
      </c>
      <c r="E99" s="1209" t="s">
        <v>1125</v>
      </c>
      <c r="F99" s="1209" t="s">
        <v>1038</v>
      </c>
      <c r="G99" s="1209" t="s">
        <v>510</v>
      </c>
      <c r="H99" s="1210"/>
      <c r="I99" s="1209" t="s">
        <v>510</v>
      </c>
      <c r="J99" s="1203" t="s">
        <v>1037</v>
      </c>
      <c r="K99" s="1203" t="s">
        <v>1125</v>
      </c>
      <c r="L99" s="1203" t="s">
        <v>1038</v>
      </c>
      <c r="M99" s="1203" t="s">
        <v>510</v>
      </c>
      <c r="N99" s="1210"/>
    </row>
    <row r="100" spans="1:14">
      <c r="A100" s="117">
        <v>27</v>
      </c>
      <c r="B100" s="756">
        <v>2008</v>
      </c>
      <c r="C100" s="174"/>
      <c r="D100" s="209"/>
      <c r="E100" s="173"/>
      <c r="F100" s="173"/>
      <c r="G100" s="174">
        <v>0</v>
      </c>
      <c r="H100" s="1210"/>
      <c r="I100" s="174"/>
      <c r="J100" s="114"/>
      <c r="M100" s="112"/>
      <c r="N100" s="1210"/>
    </row>
    <row r="101" spans="1:14">
      <c r="A101" s="117">
        <v>28</v>
      </c>
      <c r="B101" s="756">
        <v>2009</v>
      </c>
      <c r="C101" s="174">
        <v>0</v>
      </c>
      <c r="D101" s="209"/>
      <c r="E101" s="173"/>
      <c r="F101" s="173"/>
      <c r="G101" s="174">
        <v>0</v>
      </c>
      <c r="H101" s="1210"/>
      <c r="I101" s="174">
        <v>0</v>
      </c>
      <c r="J101" s="114">
        <v>485</v>
      </c>
      <c r="M101" s="112">
        <v>485</v>
      </c>
      <c r="N101" s="1210"/>
    </row>
    <row r="102" spans="1:14">
      <c r="A102" s="117">
        <v>29</v>
      </c>
      <c r="B102" s="756">
        <v>2010</v>
      </c>
      <c r="C102" s="174">
        <v>0</v>
      </c>
      <c r="D102" s="209"/>
      <c r="E102" s="173"/>
      <c r="F102" s="173"/>
      <c r="G102" s="174">
        <v>0</v>
      </c>
      <c r="H102" s="1210"/>
      <c r="I102" s="174">
        <v>485</v>
      </c>
      <c r="J102" s="114">
        <v>-221</v>
      </c>
      <c r="M102" s="112">
        <v>264</v>
      </c>
      <c r="N102" s="1210"/>
    </row>
    <row r="103" spans="1:14">
      <c r="A103" s="117">
        <v>30</v>
      </c>
      <c r="B103" s="756">
        <v>2011</v>
      </c>
      <c r="C103" s="174">
        <v>0</v>
      </c>
      <c r="D103" s="209">
        <v>-3.53</v>
      </c>
      <c r="E103" s="173"/>
      <c r="F103" s="173"/>
      <c r="G103" s="174">
        <v>-3.53</v>
      </c>
      <c r="H103" s="1210"/>
      <c r="I103" s="174">
        <v>264</v>
      </c>
      <c r="J103" s="114">
        <v>-49</v>
      </c>
      <c r="M103" s="112">
        <v>215</v>
      </c>
      <c r="N103" s="1210"/>
    </row>
    <row r="104" spans="1:14">
      <c r="A104" s="117">
        <v>31</v>
      </c>
      <c r="B104" s="756">
        <v>2012</v>
      </c>
      <c r="C104" s="174">
        <v>-3.53</v>
      </c>
      <c r="D104" s="209">
        <v>0</v>
      </c>
      <c r="E104" s="173"/>
      <c r="F104" s="173"/>
      <c r="G104" s="174">
        <v>-3.53</v>
      </c>
      <c r="H104" s="1210"/>
      <c r="I104" s="174">
        <v>215</v>
      </c>
      <c r="J104" s="114">
        <v>39</v>
      </c>
      <c r="M104" s="112">
        <v>254</v>
      </c>
      <c r="N104" s="1210"/>
    </row>
    <row r="105" spans="1:14">
      <c r="A105" s="117">
        <v>32</v>
      </c>
      <c r="B105" s="756">
        <v>2013</v>
      </c>
      <c r="C105" s="174">
        <v>-3.53</v>
      </c>
      <c r="D105" s="209">
        <v>-28</v>
      </c>
      <c r="E105" s="173"/>
      <c r="F105" s="173"/>
      <c r="G105" s="174">
        <v>-31.53</v>
      </c>
      <c r="H105" s="1210"/>
      <c r="I105" s="174">
        <v>254</v>
      </c>
      <c r="J105" s="114">
        <v>-80</v>
      </c>
      <c r="M105" s="112">
        <v>174</v>
      </c>
      <c r="N105" s="1210"/>
    </row>
    <row r="106" spans="1:14">
      <c r="A106" s="117">
        <v>33</v>
      </c>
      <c r="B106" s="131">
        <v>2014</v>
      </c>
      <c r="C106" s="174">
        <v>-31.53</v>
      </c>
      <c r="D106" s="462">
        <v>0</v>
      </c>
      <c r="E106" s="174"/>
      <c r="F106" s="174">
        <v>0</v>
      </c>
      <c r="G106" s="174">
        <v>-31.53</v>
      </c>
      <c r="H106" s="1210"/>
      <c r="I106" s="174">
        <v>174</v>
      </c>
      <c r="J106" s="114">
        <v>0</v>
      </c>
      <c r="M106" s="112">
        <v>174</v>
      </c>
      <c r="N106" s="1210"/>
    </row>
    <row r="107" spans="1:14">
      <c r="A107" s="117">
        <v>34</v>
      </c>
      <c r="B107" s="131">
        <v>2015</v>
      </c>
      <c r="C107" s="174">
        <v>-31.53</v>
      </c>
      <c r="D107" s="462">
        <v>79.03</v>
      </c>
      <c r="E107" s="174"/>
      <c r="F107" s="174">
        <v>0</v>
      </c>
      <c r="G107" s="174">
        <v>47.5</v>
      </c>
      <c r="H107" s="1210"/>
      <c r="I107" s="174">
        <v>174</v>
      </c>
      <c r="J107" s="114">
        <v>81.34</v>
      </c>
      <c r="M107" s="112">
        <v>255.34</v>
      </c>
      <c r="N107" s="1210"/>
    </row>
    <row r="108" spans="1:14">
      <c r="A108" s="117">
        <v>35</v>
      </c>
      <c r="C108" s="174"/>
      <c r="D108" s="462"/>
      <c r="E108" s="174"/>
      <c r="F108" s="174"/>
      <c r="G108" s="174"/>
      <c r="H108" s="1210"/>
      <c r="I108" s="112"/>
      <c r="J108" s="114"/>
      <c r="K108" s="112"/>
      <c r="L108" s="112"/>
      <c r="M108" s="112"/>
      <c r="N108" s="1210"/>
    </row>
    <row r="109" spans="1:14">
      <c r="A109" s="117">
        <v>36</v>
      </c>
      <c r="C109" s="118" t="s">
        <v>963</v>
      </c>
      <c r="D109" s="118"/>
      <c r="E109" s="118"/>
      <c r="F109" s="118"/>
      <c r="G109" s="118"/>
      <c r="H109" s="1210"/>
      <c r="I109" s="604" t="s">
        <v>2350</v>
      </c>
      <c r="J109" s="604"/>
      <c r="K109" s="118"/>
      <c r="L109" s="118"/>
      <c r="M109" s="118"/>
      <c r="N109" s="1210"/>
    </row>
    <row r="110" spans="1:14">
      <c r="A110" s="117">
        <v>37</v>
      </c>
      <c r="B110" s="1457"/>
      <c r="C110" s="89"/>
      <c r="D110" s="1457" t="s">
        <v>1124</v>
      </c>
      <c r="E110" s="1457" t="s">
        <v>1034</v>
      </c>
      <c r="F110" s="1457" t="s">
        <v>1128</v>
      </c>
      <c r="G110" s="89"/>
      <c r="H110" s="1210"/>
      <c r="I110" s="89"/>
      <c r="J110" s="1457" t="s">
        <v>1124</v>
      </c>
      <c r="K110" s="1457" t="s">
        <v>1034</v>
      </c>
      <c r="L110" s="1457" t="s">
        <v>1128</v>
      </c>
      <c r="M110" s="89"/>
      <c r="N110" s="1210"/>
    </row>
    <row r="111" spans="1:14">
      <c r="A111" s="117">
        <v>38</v>
      </c>
      <c r="B111" s="1457"/>
      <c r="C111" s="1457" t="s">
        <v>1123</v>
      </c>
      <c r="D111" s="1457" t="s">
        <v>1125</v>
      </c>
      <c r="E111" s="1457" t="s">
        <v>1035</v>
      </c>
      <c r="F111" s="1457" t="s">
        <v>1036</v>
      </c>
      <c r="G111" s="1457" t="s">
        <v>1126</v>
      </c>
      <c r="H111" s="1210"/>
      <c r="I111" s="1457" t="s">
        <v>1123</v>
      </c>
      <c r="J111" s="1457" t="s">
        <v>1125</v>
      </c>
      <c r="K111" s="1457" t="s">
        <v>1035</v>
      </c>
      <c r="L111" s="1457" t="s">
        <v>1036</v>
      </c>
      <c r="M111" s="1457" t="s">
        <v>1126</v>
      </c>
      <c r="N111" s="1210"/>
    </row>
    <row r="112" spans="1:14">
      <c r="A112" s="117">
        <v>39</v>
      </c>
      <c r="B112" s="1203" t="s">
        <v>1125</v>
      </c>
      <c r="C112" s="1203" t="s">
        <v>510</v>
      </c>
      <c r="D112" s="1203" t="s">
        <v>1037</v>
      </c>
      <c r="E112" s="1203" t="s">
        <v>1125</v>
      </c>
      <c r="F112" s="1203" t="s">
        <v>1038</v>
      </c>
      <c r="G112" s="1203" t="s">
        <v>510</v>
      </c>
      <c r="H112" s="1210"/>
      <c r="I112" s="1203" t="s">
        <v>510</v>
      </c>
      <c r="J112" s="1203" t="s">
        <v>1037</v>
      </c>
      <c r="K112" s="1203" t="s">
        <v>1125</v>
      </c>
      <c r="L112" s="1203" t="s">
        <v>1038</v>
      </c>
      <c r="M112" s="1203" t="s">
        <v>510</v>
      </c>
      <c r="N112" s="1210"/>
    </row>
    <row r="113" spans="1:14">
      <c r="A113" s="117">
        <v>40</v>
      </c>
      <c r="B113" s="756">
        <v>2008</v>
      </c>
      <c r="C113" s="112"/>
      <c r="D113" s="399"/>
      <c r="E113" s="174"/>
      <c r="F113" s="112"/>
      <c r="G113" s="112">
        <v>-9541</v>
      </c>
      <c r="H113" s="1210"/>
      <c r="I113" s="112"/>
      <c r="J113" s="112"/>
      <c r="K113" s="112"/>
      <c r="L113" s="112"/>
      <c r="M113" s="112">
        <v>0</v>
      </c>
      <c r="N113" s="1210"/>
    </row>
    <row r="114" spans="1:14">
      <c r="A114" s="117">
        <v>41</v>
      </c>
      <c r="B114" s="756">
        <v>2009</v>
      </c>
      <c r="C114" s="112">
        <v>-9541</v>
      </c>
      <c r="D114" s="399">
        <v>-2864.72</v>
      </c>
      <c r="E114" s="174"/>
      <c r="F114" s="112"/>
      <c r="G114" s="112">
        <v>-12405.72</v>
      </c>
      <c r="H114" s="1210"/>
      <c r="I114" s="112">
        <v>0</v>
      </c>
      <c r="J114" s="112"/>
      <c r="K114" s="112"/>
      <c r="L114" s="112"/>
      <c r="M114" s="112">
        <v>0</v>
      </c>
      <c r="N114" s="1210"/>
    </row>
    <row r="115" spans="1:14">
      <c r="A115" s="117">
        <v>42</v>
      </c>
      <c r="B115" s="756">
        <v>2010</v>
      </c>
      <c r="C115" s="112">
        <v>-12405.72</v>
      </c>
      <c r="D115" s="399">
        <v>-18925.060000000001</v>
      </c>
      <c r="E115" s="174"/>
      <c r="F115" s="112"/>
      <c r="G115" s="112">
        <v>-31330.78</v>
      </c>
      <c r="H115" s="1210"/>
      <c r="I115" s="112">
        <v>0</v>
      </c>
      <c r="J115" s="112"/>
      <c r="K115" s="112"/>
      <c r="L115" s="112"/>
      <c r="M115" s="112">
        <v>0</v>
      </c>
      <c r="N115" s="1210"/>
    </row>
    <row r="116" spans="1:14">
      <c r="A116" s="117">
        <v>43</v>
      </c>
      <c r="B116" s="756">
        <v>2011</v>
      </c>
      <c r="C116" s="112">
        <v>-31330.78</v>
      </c>
      <c r="D116" s="399">
        <v>1696.33</v>
      </c>
      <c r="E116" s="174"/>
      <c r="F116" s="112"/>
      <c r="G116" s="112">
        <v>-29634.449999999997</v>
      </c>
      <c r="H116" s="1210"/>
      <c r="I116" s="112">
        <v>0</v>
      </c>
      <c r="J116" s="112"/>
      <c r="K116" s="112"/>
      <c r="L116" s="112"/>
      <c r="M116" s="112">
        <v>0</v>
      </c>
      <c r="N116" s="1210"/>
    </row>
    <row r="117" spans="1:14">
      <c r="A117" s="117">
        <v>44</v>
      </c>
      <c r="B117" s="756">
        <v>2012</v>
      </c>
      <c r="C117" s="112">
        <v>-29634.449999999997</v>
      </c>
      <c r="D117" s="399">
        <v>996.55</v>
      </c>
      <c r="E117" s="174"/>
      <c r="F117" s="112"/>
      <c r="G117" s="112">
        <v>-28637.899999999998</v>
      </c>
      <c r="H117" s="1210"/>
      <c r="I117" s="112">
        <v>0</v>
      </c>
      <c r="J117" s="112"/>
      <c r="K117" s="112"/>
      <c r="L117" s="112"/>
      <c r="M117" s="112">
        <v>0</v>
      </c>
      <c r="N117" s="1210"/>
    </row>
    <row r="118" spans="1:14">
      <c r="A118" s="117">
        <v>45</v>
      </c>
      <c r="B118" s="756">
        <v>2013</v>
      </c>
      <c r="C118" s="112">
        <v>-28637.899999999998</v>
      </c>
      <c r="D118" s="399">
        <v>248.77</v>
      </c>
      <c r="E118" s="174"/>
      <c r="F118" s="112"/>
      <c r="G118" s="112">
        <v>-28389.129999999997</v>
      </c>
      <c r="H118" s="1210"/>
      <c r="I118" s="112">
        <v>0</v>
      </c>
      <c r="J118" s="112"/>
      <c r="K118" s="112"/>
      <c r="L118" s="112"/>
      <c r="M118" s="112">
        <v>0</v>
      </c>
      <c r="N118" s="1210"/>
    </row>
    <row r="119" spans="1:14">
      <c r="A119" s="117">
        <v>46</v>
      </c>
      <c r="B119" s="131">
        <v>2014</v>
      </c>
      <c r="C119" s="112">
        <v>-28389.129999999997</v>
      </c>
      <c r="D119" s="399">
        <v>1</v>
      </c>
      <c r="E119" s="174"/>
      <c r="F119" s="112"/>
      <c r="G119" s="112">
        <v>-28388.129999999997</v>
      </c>
      <c r="H119" s="1210"/>
      <c r="I119" s="112">
        <v>0</v>
      </c>
      <c r="J119" s="112"/>
      <c r="K119" s="112"/>
      <c r="L119" s="112"/>
      <c r="M119" s="112">
        <v>0</v>
      </c>
      <c r="N119" s="1210"/>
    </row>
    <row r="120" spans="1:14">
      <c r="A120" s="117">
        <v>47</v>
      </c>
      <c r="B120" s="131">
        <v>2015</v>
      </c>
      <c r="C120" s="112">
        <v>-28388.129999999997</v>
      </c>
      <c r="D120" s="399">
        <v>468.59</v>
      </c>
      <c r="E120" s="174"/>
      <c r="F120" s="112"/>
      <c r="G120" s="112">
        <v>-27919.539999999997</v>
      </c>
      <c r="H120" s="1210"/>
      <c r="I120" s="112">
        <v>0</v>
      </c>
      <c r="J120" s="112">
        <v>12</v>
      </c>
      <c r="K120" s="112"/>
      <c r="L120" s="112"/>
      <c r="M120" s="112">
        <v>12</v>
      </c>
      <c r="N120" s="1210"/>
    </row>
    <row r="121" spans="1:14">
      <c r="A121" s="117">
        <v>48</v>
      </c>
      <c r="B121" s="131"/>
      <c r="C121" s="112"/>
      <c r="D121" s="112"/>
      <c r="E121" s="174"/>
      <c r="F121" s="112"/>
      <c r="G121" s="112"/>
      <c r="H121" s="1210"/>
      <c r="I121" s="112"/>
      <c r="J121" s="112"/>
      <c r="K121" s="112"/>
      <c r="L121" s="112"/>
      <c r="M121" s="112"/>
      <c r="N121" s="1210"/>
    </row>
    <row r="122" spans="1:14">
      <c r="A122" s="117">
        <v>49</v>
      </c>
      <c r="B122" s="131"/>
      <c r="C122" s="118" t="s">
        <v>2351</v>
      </c>
      <c r="D122" s="118"/>
      <c r="E122" s="118"/>
      <c r="F122" s="118"/>
      <c r="G122" s="118"/>
      <c r="H122" s="1210"/>
      <c r="I122" s="124"/>
      <c r="J122" s="124"/>
      <c r="K122" s="124"/>
      <c r="L122" s="124"/>
      <c r="M122" s="124"/>
      <c r="N122" s="1210"/>
    </row>
    <row r="123" spans="1:14">
      <c r="A123" s="117">
        <v>50</v>
      </c>
      <c r="B123" s="131"/>
      <c r="C123" s="89"/>
      <c r="D123" s="1457" t="s">
        <v>1124</v>
      </c>
      <c r="E123" s="1457" t="s">
        <v>1034</v>
      </c>
      <c r="F123" s="1457" t="s">
        <v>1128</v>
      </c>
      <c r="G123" s="89"/>
      <c r="H123" s="1210"/>
      <c r="I123" s="123"/>
      <c r="J123" s="126"/>
      <c r="K123" s="126"/>
      <c r="L123" s="126"/>
      <c r="M123" s="123"/>
      <c r="N123" s="1210"/>
    </row>
    <row r="124" spans="1:14">
      <c r="A124" s="117">
        <v>51</v>
      </c>
      <c r="B124" s="131"/>
      <c r="C124" s="1457" t="s">
        <v>1123</v>
      </c>
      <c r="D124" s="1457" t="s">
        <v>1125</v>
      </c>
      <c r="E124" s="1457" t="s">
        <v>1035</v>
      </c>
      <c r="F124" s="1457" t="s">
        <v>1036</v>
      </c>
      <c r="G124" s="1457" t="s">
        <v>1126</v>
      </c>
      <c r="H124" s="1210"/>
      <c r="I124" s="126"/>
      <c r="J124" s="126"/>
      <c r="K124" s="126"/>
      <c r="L124" s="126"/>
      <c r="M124" s="126"/>
      <c r="N124" s="1210"/>
    </row>
    <row r="125" spans="1:14">
      <c r="A125" s="117">
        <v>52</v>
      </c>
      <c r="B125" s="131"/>
      <c r="C125" s="1203" t="s">
        <v>510</v>
      </c>
      <c r="D125" s="1203" t="s">
        <v>1037</v>
      </c>
      <c r="E125" s="1203" t="s">
        <v>1125</v>
      </c>
      <c r="F125" s="1203" t="s">
        <v>1038</v>
      </c>
      <c r="G125" s="1203" t="s">
        <v>510</v>
      </c>
      <c r="H125" s="1210"/>
      <c r="I125" s="121"/>
      <c r="J125" s="121"/>
      <c r="K125" s="121"/>
      <c r="L125" s="121"/>
      <c r="M125" s="121"/>
      <c r="N125" s="1210"/>
    </row>
    <row r="126" spans="1:14">
      <c r="A126" s="117">
        <v>53</v>
      </c>
      <c r="B126" s="756">
        <v>2007</v>
      </c>
      <c r="F126" s="90"/>
      <c r="G126" s="112">
        <v>0</v>
      </c>
      <c r="H126" s="1210"/>
      <c r="I126" s="122"/>
      <c r="K126" s="122"/>
      <c r="L126" s="122"/>
      <c r="M126" s="127"/>
    </row>
    <row r="127" spans="1:14">
      <c r="A127" s="117">
        <v>54</v>
      </c>
      <c r="B127" s="756">
        <v>2008</v>
      </c>
      <c r="C127" s="112">
        <v>0</v>
      </c>
      <c r="D127" s="399"/>
      <c r="E127" s="112"/>
      <c r="F127" s="112"/>
      <c r="G127" s="112">
        <v>0</v>
      </c>
      <c r="H127" s="1210"/>
      <c r="I127" s="127"/>
      <c r="J127" s="127"/>
      <c r="K127" s="127"/>
      <c r="L127" s="127"/>
      <c r="M127" s="127"/>
    </row>
    <row r="128" spans="1:14">
      <c r="A128" s="117">
        <v>55</v>
      </c>
      <c r="B128" s="756">
        <v>2009</v>
      </c>
      <c r="C128" s="112">
        <v>0</v>
      </c>
      <c r="D128" s="399"/>
      <c r="E128" s="112"/>
      <c r="F128" s="112"/>
      <c r="G128" s="112">
        <v>0</v>
      </c>
      <c r="H128" s="1210"/>
      <c r="I128" s="127"/>
      <c r="J128" s="127"/>
      <c r="K128" s="127"/>
      <c r="L128" s="127"/>
      <c r="M128" s="127"/>
    </row>
    <row r="129" spans="1:14">
      <c r="A129" s="117">
        <v>56</v>
      </c>
      <c r="B129" s="756">
        <v>2010</v>
      </c>
      <c r="C129" s="112">
        <v>0</v>
      </c>
      <c r="D129" s="399"/>
      <c r="E129" s="112"/>
      <c r="F129" s="112"/>
      <c r="G129" s="112">
        <v>0</v>
      </c>
      <c r="H129" s="1210"/>
      <c r="I129" s="127"/>
      <c r="J129" s="127"/>
      <c r="K129" s="127"/>
      <c r="L129" s="127"/>
      <c r="M129" s="127"/>
    </row>
    <row r="130" spans="1:14">
      <c r="A130" s="117">
        <v>57</v>
      </c>
      <c r="B130" s="756">
        <v>2011</v>
      </c>
      <c r="C130" s="112">
        <v>0</v>
      </c>
      <c r="D130" s="399"/>
      <c r="E130" s="112"/>
      <c r="F130" s="112"/>
      <c r="G130" s="112">
        <v>0</v>
      </c>
      <c r="H130" s="1210"/>
      <c r="I130" s="127"/>
      <c r="J130" s="127"/>
      <c r="K130" s="127"/>
      <c r="L130" s="127"/>
      <c r="M130" s="127"/>
    </row>
    <row r="131" spans="1:14">
      <c r="A131" s="117">
        <v>58</v>
      </c>
      <c r="B131" s="756">
        <v>2012</v>
      </c>
      <c r="C131" s="112">
        <v>0</v>
      </c>
      <c r="D131" s="399"/>
      <c r="E131" s="112"/>
      <c r="F131" s="112"/>
      <c r="G131" s="112">
        <v>0</v>
      </c>
      <c r="H131" s="1210"/>
      <c r="I131" s="127"/>
      <c r="J131" s="127"/>
      <c r="K131" s="127"/>
      <c r="L131" s="127"/>
      <c r="M131" s="127"/>
    </row>
    <row r="132" spans="1:14">
      <c r="A132" s="117">
        <v>59</v>
      </c>
      <c r="B132" s="756">
        <v>2013</v>
      </c>
      <c r="C132" s="112">
        <v>0</v>
      </c>
      <c r="D132" s="399">
        <v>-1202.68</v>
      </c>
      <c r="E132" s="112"/>
      <c r="F132" s="112"/>
      <c r="G132" s="112">
        <v>-1202.68</v>
      </c>
      <c r="H132" s="1210"/>
      <c r="I132" s="127"/>
      <c r="J132" s="127"/>
      <c r="K132" s="127"/>
      <c r="L132" s="127"/>
      <c r="M132" s="127"/>
    </row>
    <row r="133" spans="1:14">
      <c r="A133" s="117">
        <v>60</v>
      </c>
      <c r="B133" s="131">
        <v>2014</v>
      </c>
      <c r="C133" s="112">
        <v>-1202.68</v>
      </c>
      <c r="D133" s="399">
        <v>0</v>
      </c>
      <c r="E133" s="112"/>
      <c r="F133" s="112"/>
      <c r="G133" s="112">
        <v>-1202.68</v>
      </c>
      <c r="H133" s="1210"/>
      <c r="I133" s="127"/>
      <c r="J133" s="127"/>
      <c r="K133" s="127"/>
      <c r="L133" s="127"/>
      <c r="M133" s="127"/>
    </row>
    <row r="134" spans="1:14">
      <c r="A134" s="117">
        <v>61</v>
      </c>
      <c r="B134" s="131">
        <v>2015</v>
      </c>
      <c r="C134" s="112">
        <v>-1202.68</v>
      </c>
      <c r="D134" s="399">
        <v>-17</v>
      </c>
      <c r="E134" s="112"/>
      <c r="F134" s="112"/>
      <c r="G134" s="112">
        <v>-1219.68</v>
      </c>
      <c r="H134" s="1210"/>
      <c r="I134" s="127"/>
      <c r="J134" s="127"/>
      <c r="K134" s="127"/>
      <c r="L134" s="127"/>
      <c r="M134" s="127"/>
    </row>
    <row r="135" spans="1:14">
      <c r="B135" s="131"/>
      <c r="C135" s="112"/>
      <c r="D135" s="112"/>
      <c r="E135" s="112"/>
      <c r="F135" s="112"/>
      <c r="G135" s="112"/>
      <c r="H135" s="1210"/>
      <c r="J135" s="90"/>
    </row>
    <row r="136" spans="1:14">
      <c r="A136" s="89" t="s">
        <v>1121</v>
      </c>
      <c r="B136" s="90"/>
      <c r="F136" s="90"/>
      <c r="H136" s="1210"/>
      <c r="J136" s="90"/>
    </row>
    <row r="137" spans="1:14">
      <c r="A137" s="89" t="s">
        <v>1039</v>
      </c>
      <c r="B137" s="90"/>
      <c r="F137" s="90"/>
      <c r="H137" s="1210"/>
      <c r="J137" s="90"/>
    </row>
    <row r="138" spans="1:14">
      <c r="B138" s="90"/>
      <c r="F138" s="90"/>
      <c r="H138" s="1210"/>
      <c r="J138" s="90"/>
    </row>
    <row r="139" spans="1:14">
      <c r="A139" s="89" t="s">
        <v>91</v>
      </c>
      <c r="B139" s="1457"/>
      <c r="C139" s="89"/>
      <c r="D139" s="89"/>
      <c r="E139" s="89"/>
      <c r="F139" s="89"/>
      <c r="G139" s="89"/>
      <c r="H139" s="1210"/>
      <c r="I139" s="89"/>
      <c r="J139" s="90"/>
      <c r="K139" s="89" t="s">
        <v>1171</v>
      </c>
      <c r="L139" s="89"/>
      <c r="N139" s="117"/>
    </row>
    <row r="140" spans="1:14">
      <c r="A140" s="89" t="s">
        <v>2364</v>
      </c>
      <c r="B140" s="1457"/>
      <c r="C140" s="89"/>
      <c r="D140" s="89"/>
      <c r="E140" s="89"/>
      <c r="F140" s="89"/>
      <c r="G140" s="89"/>
      <c r="H140" s="1210"/>
      <c r="I140" s="89"/>
      <c r="J140" s="89"/>
      <c r="L140" s="89"/>
    </row>
    <row r="141" spans="1:14">
      <c r="A141" s="89" t="s">
        <v>2363</v>
      </c>
      <c r="B141" s="1457"/>
      <c r="C141" s="89"/>
      <c r="D141" s="89"/>
      <c r="E141" s="89"/>
      <c r="F141" s="89"/>
      <c r="G141" s="89"/>
      <c r="H141" s="1210"/>
      <c r="I141" s="89"/>
      <c r="J141" s="89"/>
      <c r="K141" s="89" t="s">
        <v>1232</v>
      </c>
      <c r="L141" s="89"/>
    </row>
    <row r="142" spans="1:14">
      <c r="A142" s="89" t="s">
        <v>1775</v>
      </c>
      <c r="B142" s="1457"/>
      <c r="C142" s="89"/>
      <c r="D142" s="89"/>
      <c r="E142" s="89"/>
      <c r="F142" s="89"/>
      <c r="G142" s="89"/>
      <c r="H142" s="1210"/>
      <c r="I142" s="89"/>
      <c r="J142" s="89"/>
      <c r="K142" s="89" t="s">
        <v>477</v>
      </c>
      <c r="L142" s="89"/>
    </row>
    <row r="143" spans="1:14">
      <c r="A143" s="92" t="s">
        <v>1260</v>
      </c>
      <c r="B143" s="1457"/>
      <c r="C143" s="89"/>
      <c r="D143" s="89"/>
      <c r="E143" s="89"/>
      <c r="F143" s="89"/>
      <c r="G143" s="89"/>
      <c r="H143" s="1210"/>
      <c r="I143" s="89"/>
      <c r="J143" s="89"/>
      <c r="K143" s="89" t="s">
        <v>2546</v>
      </c>
      <c r="L143" s="89"/>
    </row>
    <row r="144" spans="1:14">
      <c r="A144" s="89"/>
      <c r="B144" s="1457"/>
      <c r="C144" s="89"/>
      <c r="D144" s="89"/>
      <c r="E144" s="89"/>
      <c r="F144" s="89"/>
      <c r="G144" s="89"/>
      <c r="H144" s="123"/>
      <c r="I144" s="89"/>
      <c r="J144" s="89"/>
      <c r="K144" s="89"/>
      <c r="L144" s="89"/>
    </row>
    <row r="145" spans="1:14">
      <c r="A145" s="1797" t="s">
        <v>1253</v>
      </c>
      <c r="B145" s="1797"/>
      <c r="C145" s="1797"/>
      <c r="D145" s="1797"/>
      <c r="E145" s="1797"/>
      <c r="F145" s="1797"/>
      <c r="G145" s="1797"/>
      <c r="H145" s="1797"/>
      <c r="I145" s="1797"/>
      <c r="J145" s="1797"/>
      <c r="K145" s="1797"/>
      <c r="L145" s="1797"/>
      <c r="M145" s="1797"/>
    </row>
    <row r="146" spans="1:14" ht="12.75" customHeight="1">
      <c r="A146" s="1798"/>
      <c r="B146" s="1798"/>
      <c r="C146" s="1798"/>
      <c r="D146" s="1798"/>
      <c r="E146" s="1798"/>
      <c r="F146" s="1798"/>
      <c r="G146" s="1798"/>
      <c r="H146" s="1798"/>
      <c r="I146" s="1798"/>
      <c r="J146" s="1798"/>
      <c r="K146" s="1798"/>
      <c r="L146" s="1798"/>
      <c r="M146" s="1798"/>
    </row>
    <row r="147" spans="1:14" ht="12.6" thickBot="1">
      <c r="A147" s="93"/>
      <c r="B147" s="136"/>
      <c r="C147" s="137"/>
      <c r="D147" s="137"/>
      <c r="E147" s="137"/>
      <c r="F147" s="137"/>
      <c r="G147" s="137"/>
      <c r="H147" s="137"/>
      <c r="I147" s="137"/>
      <c r="J147" s="137"/>
      <c r="K147" s="137"/>
      <c r="L147" s="137"/>
      <c r="M147" s="137"/>
    </row>
    <row r="148" spans="1:14">
      <c r="A148" s="1457" t="s">
        <v>52</v>
      </c>
      <c r="B148" s="1457"/>
      <c r="C148" s="118" t="s">
        <v>1596</v>
      </c>
      <c r="D148" s="118"/>
      <c r="E148" s="118"/>
      <c r="F148" s="118"/>
      <c r="G148" s="118"/>
      <c r="H148" s="138" t="s">
        <v>543</v>
      </c>
      <c r="I148" s="118" t="s">
        <v>1597</v>
      </c>
      <c r="J148" s="118"/>
      <c r="K148" s="118"/>
      <c r="L148" s="118"/>
      <c r="M148" s="118"/>
    </row>
    <row r="149" spans="1:14">
      <c r="A149" s="119" t="s">
        <v>707</v>
      </c>
      <c r="B149" s="1457"/>
      <c r="C149" s="89"/>
      <c r="D149" s="1457" t="s">
        <v>1124</v>
      </c>
      <c r="E149" s="1457" t="s">
        <v>1034</v>
      </c>
      <c r="F149" s="1457" t="s">
        <v>1128</v>
      </c>
      <c r="G149" s="89"/>
      <c r="H149" s="123"/>
      <c r="I149" s="89"/>
      <c r="J149" s="1457" t="s">
        <v>1124</v>
      </c>
      <c r="K149" s="1457" t="s">
        <v>1034</v>
      </c>
      <c r="L149" s="1457" t="s">
        <v>1128</v>
      </c>
      <c r="M149" s="89"/>
    </row>
    <row r="150" spans="1:14">
      <c r="A150" s="1457"/>
      <c r="B150" s="1457"/>
      <c r="C150" s="1457" t="s">
        <v>1123</v>
      </c>
      <c r="D150" s="1457" t="s">
        <v>1125</v>
      </c>
      <c r="E150" s="1457" t="s">
        <v>1035</v>
      </c>
      <c r="F150" s="1457" t="s">
        <v>1036</v>
      </c>
      <c r="G150" s="1457" t="s">
        <v>1126</v>
      </c>
      <c r="H150" s="126"/>
      <c r="I150" s="1457" t="s">
        <v>1123</v>
      </c>
      <c r="J150" s="1457" t="s">
        <v>1125</v>
      </c>
      <c r="K150" s="1457" t="s">
        <v>1035</v>
      </c>
      <c r="L150" s="1457" t="s">
        <v>1036</v>
      </c>
      <c r="M150" s="1457" t="s">
        <v>1126</v>
      </c>
    </row>
    <row r="151" spans="1:14">
      <c r="A151" s="1202"/>
      <c r="B151" s="1203" t="s">
        <v>1125</v>
      </c>
      <c r="C151" s="1203" t="s">
        <v>510</v>
      </c>
      <c r="D151" s="1203" t="s">
        <v>1037</v>
      </c>
      <c r="E151" s="1203" t="s">
        <v>1125</v>
      </c>
      <c r="F151" s="1203" t="s">
        <v>1038</v>
      </c>
      <c r="G151" s="1203" t="s">
        <v>510</v>
      </c>
      <c r="H151" s="121"/>
      <c r="I151" s="1203" t="s">
        <v>510</v>
      </c>
      <c r="J151" s="1203" t="s">
        <v>1037</v>
      </c>
      <c r="K151" s="1203" t="s">
        <v>1125</v>
      </c>
      <c r="L151" s="1203" t="s">
        <v>1038</v>
      </c>
      <c r="M151" s="1203" t="s">
        <v>510</v>
      </c>
    </row>
    <row r="152" spans="1:14">
      <c r="A152" s="117">
        <v>1</v>
      </c>
      <c r="B152" s="756">
        <v>2008</v>
      </c>
      <c r="C152" s="112"/>
      <c r="D152" s="174"/>
      <c r="E152" s="112"/>
      <c r="F152" s="112"/>
      <c r="G152" s="112">
        <v>221</v>
      </c>
      <c r="H152" s="127"/>
      <c r="I152" s="112"/>
      <c r="J152" s="174"/>
      <c r="K152" s="112"/>
      <c r="L152" s="112"/>
      <c r="M152" s="112">
        <v>2818</v>
      </c>
    </row>
    <row r="153" spans="1:14">
      <c r="A153" s="117">
        <v>2</v>
      </c>
      <c r="B153" s="756">
        <v>2009</v>
      </c>
      <c r="C153" s="112">
        <v>221</v>
      </c>
      <c r="D153" s="174"/>
      <c r="E153" s="112"/>
      <c r="F153" s="112"/>
      <c r="G153" s="112">
        <v>221</v>
      </c>
      <c r="H153" s="127"/>
      <c r="I153" s="112">
        <v>2818</v>
      </c>
      <c r="J153" s="497">
        <v>301</v>
      </c>
      <c r="K153" s="112"/>
      <c r="L153" s="112"/>
      <c r="M153" s="112">
        <v>3119</v>
      </c>
      <c r="N153" s="1210"/>
    </row>
    <row r="154" spans="1:14">
      <c r="A154" s="117">
        <v>3</v>
      </c>
      <c r="B154" s="756">
        <v>2010</v>
      </c>
      <c r="C154" s="112">
        <v>221</v>
      </c>
      <c r="D154" s="174"/>
      <c r="E154" s="112"/>
      <c r="F154" s="112"/>
      <c r="G154" s="112">
        <v>221</v>
      </c>
      <c r="H154" s="127"/>
      <c r="I154" s="112">
        <v>3119</v>
      </c>
      <c r="J154" s="497">
        <v>1815</v>
      </c>
      <c r="K154" s="112"/>
      <c r="L154" s="112"/>
      <c r="M154" s="112">
        <v>4934</v>
      </c>
      <c r="N154" s="1210"/>
    </row>
    <row r="155" spans="1:14">
      <c r="A155" s="117">
        <v>4</v>
      </c>
      <c r="B155" s="756">
        <v>2011</v>
      </c>
      <c r="C155" s="112">
        <v>221</v>
      </c>
      <c r="D155" s="174"/>
      <c r="E155" s="112"/>
      <c r="F155" s="112"/>
      <c r="G155" s="112">
        <v>221</v>
      </c>
      <c r="H155" s="127"/>
      <c r="I155" s="112">
        <v>4934</v>
      </c>
      <c r="J155" s="497">
        <v>-1815.03</v>
      </c>
      <c r="K155" s="112"/>
      <c r="L155" s="112"/>
      <c r="M155" s="112">
        <v>3118.9700000000003</v>
      </c>
      <c r="N155" s="1210"/>
    </row>
    <row r="156" spans="1:14">
      <c r="A156" s="117">
        <v>5</v>
      </c>
      <c r="B156" s="756">
        <v>2012</v>
      </c>
      <c r="C156" s="112">
        <v>221</v>
      </c>
      <c r="D156" s="174"/>
      <c r="E156" s="112"/>
      <c r="F156" s="112"/>
      <c r="G156" s="112">
        <v>221</v>
      </c>
      <c r="H156" s="1210"/>
      <c r="I156" s="112">
        <v>3118.9700000000003</v>
      </c>
      <c r="J156" s="497">
        <v>0</v>
      </c>
      <c r="K156" s="112"/>
      <c r="L156" s="112"/>
      <c r="M156" s="112">
        <v>3118.9700000000003</v>
      </c>
      <c r="N156" s="1210"/>
    </row>
    <row r="157" spans="1:14">
      <c r="A157" s="117">
        <v>6</v>
      </c>
      <c r="B157" s="756">
        <v>2013</v>
      </c>
      <c r="C157" s="112">
        <v>221</v>
      </c>
      <c r="D157" s="174"/>
      <c r="E157" s="112"/>
      <c r="F157" s="112"/>
      <c r="G157" s="112">
        <v>221</v>
      </c>
      <c r="H157" s="1210"/>
      <c r="I157" s="112">
        <v>3118.9700000000003</v>
      </c>
      <c r="J157" s="497">
        <v>0</v>
      </c>
      <c r="K157" s="112"/>
      <c r="L157" s="112"/>
      <c r="M157" s="112">
        <v>3118.9700000000003</v>
      </c>
      <c r="N157" s="1210"/>
    </row>
    <row r="158" spans="1:14">
      <c r="A158" s="117">
        <v>7</v>
      </c>
      <c r="B158" s="131">
        <v>2014</v>
      </c>
      <c r="C158" s="112">
        <v>221</v>
      </c>
      <c r="D158" s="174"/>
      <c r="E158" s="112"/>
      <c r="F158" s="112"/>
      <c r="G158" s="112">
        <v>221</v>
      </c>
      <c r="H158" s="1210"/>
      <c r="I158" s="112">
        <v>3118.9700000000003</v>
      </c>
      <c r="J158" s="497">
        <v>0</v>
      </c>
      <c r="K158" s="112"/>
      <c r="L158" s="112"/>
      <c r="M158" s="112">
        <v>3118.9700000000003</v>
      </c>
      <c r="N158" s="1210"/>
    </row>
    <row r="159" spans="1:14">
      <c r="A159" s="117">
        <v>8</v>
      </c>
      <c r="B159" s="131">
        <v>2015</v>
      </c>
      <c r="C159" s="112">
        <v>221</v>
      </c>
      <c r="D159" s="174"/>
      <c r="E159" s="112"/>
      <c r="F159" s="112"/>
      <c r="G159" s="112">
        <v>221</v>
      </c>
      <c r="H159" s="1210"/>
      <c r="I159" s="112">
        <v>3118.9700000000003</v>
      </c>
      <c r="J159" s="497">
        <v>0</v>
      </c>
      <c r="K159" s="112"/>
      <c r="L159" s="112"/>
      <c r="M159" s="112">
        <v>3118.9700000000003</v>
      </c>
      <c r="N159" s="1210"/>
    </row>
    <row r="160" spans="1:14">
      <c r="A160" s="117">
        <v>9</v>
      </c>
      <c r="F160" s="90"/>
      <c r="H160" s="1210"/>
      <c r="J160" s="90"/>
      <c r="N160" s="1210"/>
    </row>
    <row r="161" spans="1:14">
      <c r="A161" s="117">
        <v>10</v>
      </c>
      <c r="C161" s="118" t="s">
        <v>540</v>
      </c>
      <c r="D161" s="118"/>
      <c r="E161" s="118"/>
      <c r="F161" s="118"/>
      <c r="G161" s="118"/>
      <c r="H161" s="1210"/>
      <c r="I161" s="118" t="s">
        <v>541</v>
      </c>
      <c r="J161" s="118"/>
      <c r="K161" s="604"/>
      <c r="L161" s="118"/>
      <c r="M161" s="118"/>
      <c r="N161" s="1210"/>
    </row>
    <row r="162" spans="1:14">
      <c r="A162" s="117">
        <v>11</v>
      </c>
      <c r="C162" s="89"/>
      <c r="D162" s="1457" t="s">
        <v>1124</v>
      </c>
      <c r="E162" s="1457" t="s">
        <v>1034</v>
      </c>
      <c r="F162" s="1457" t="s">
        <v>1128</v>
      </c>
      <c r="G162" s="110"/>
      <c r="H162" s="1210"/>
      <c r="I162" s="89"/>
      <c r="J162" s="1457" t="s">
        <v>1124</v>
      </c>
      <c r="K162" s="223" t="s">
        <v>1034</v>
      </c>
      <c r="L162" s="1457" t="s">
        <v>1128</v>
      </c>
      <c r="M162" s="89"/>
      <c r="N162" s="1210"/>
    </row>
    <row r="163" spans="1:14">
      <c r="A163" s="117">
        <v>12</v>
      </c>
      <c r="C163" s="1457" t="s">
        <v>1123</v>
      </c>
      <c r="D163" s="1457" t="s">
        <v>1125</v>
      </c>
      <c r="E163" s="1457" t="s">
        <v>1035</v>
      </c>
      <c r="F163" s="1457" t="s">
        <v>1036</v>
      </c>
      <c r="G163" s="1457" t="s">
        <v>1126</v>
      </c>
      <c r="H163" s="1210"/>
      <c r="I163" s="1457" t="s">
        <v>1123</v>
      </c>
      <c r="J163" s="1457" t="s">
        <v>1125</v>
      </c>
      <c r="K163" s="223" t="s">
        <v>1035</v>
      </c>
      <c r="L163" s="1457" t="s">
        <v>1036</v>
      </c>
      <c r="M163" s="1457" t="s">
        <v>1126</v>
      </c>
      <c r="N163" s="1210"/>
    </row>
    <row r="164" spans="1:14">
      <c r="A164" s="117">
        <v>13</v>
      </c>
      <c r="B164" s="1203" t="s">
        <v>1125</v>
      </c>
      <c r="C164" s="1203" t="s">
        <v>510</v>
      </c>
      <c r="D164" s="1203" t="s">
        <v>1037</v>
      </c>
      <c r="E164" s="1203" t="s">
        <v>1125</v>
      </c>
      <c r="F164" s="1203" t="s">
        <v>1038</v>
      </c>
      <c r="G164" s="1203" t="s">
        <v>510</v>
      </c>
      <c r="H164" s="1210"/>
      <c r="I164" s="1203" t="s">
        <v>510</v>
      </c>
      <c r="J164" s="1203" t="s">
        <v>1037</v>
      </c>
      <c r="K164" s="1209" t="s">
        <v>1125</v>
      </c>
      <c r="L164" s="1203" t="s">
        <v>1038</v>
      </c>
      <c r="M164" s="1203" t="s">
        <v>510</v>
      </c>
      <c r="N164" s="1210"/>
    </row>
    <row r="165" spans="1:14">
      <c r="A165" s="117">
        <v>14</v>
      </c>
      <c r="B165" s="756">
        <v>2008</v>
      </c>
      <c r="C165" s="112"/>
      <c r="D165" s="114"/>
      <c r="F165" s="90"/>
      <c r="G165" s="112">
        <v>0</v>
      </c>
      <c r="H165" s="1210"/>
      <c r="I165" s="112"/>
      <c r="J165" s="114"/>
      <c r="K165" s="114"/>
      <c r="M165" s="112">
        <v>-1090</v>
      </c>
      <c r="N165" s="1210"/>
    </row>
    <row r="166" spans="1:14">
      <c r="A166" s="117">
        <v>15</v>
      </c>
      <c r="B166" s="756">
        <v>2009</v>
      </c>
      <c r="C166" s="112">
        <v>0</v>
      </c>
      <c r="D166" s="113">
        <v>-17983</v>
      </c>
      <c r="E166" s="112"/>
      <c r="F166" s="112">
        <v>0</v>
      </c>
      <c r="G166" s="112">
        <v>-17983</v>
      </c>
      <c r="H166" s="1210"/>
      <c r="I166" s="112">
        <v>-1090</v>
      </c>
      <c r="J166" s="113">
        <v>1090</v>
      </c>
      <c r="K166" s="112"/>
      <c r="L166" s="112"/>
      <c r="M166" s="112">
        <v>0</v>
      </c>
      <c r="N166" s="1210"/>
    </row>
    <row r="167" spans="1:14">
      <c r="A167" s="117">
        <v>16</v>
      </c>
      <c r="B167" s="756">
        <v>2010</v>
      </c>
      <c r="C167" s="112">
        <v>-17983</v>
      </c>
      <c r="D167" s="113">
        <v>-10657</v>
      </c>
      <c r="E167" s="112"/>
      <c r="F167" s="112">
        <v>0</v>
      </c>
      <c r="G167" s="112">
        <v>-28640</v>
      </c>
      <c r="H167" s="1210"/>
      <c r="I167" s="112">
        <v>0</v>
      </c>
      <c r="J167" s="113">
        <v>0</v>
      </c>
      <c r="K167" s="112"/>
      <c r="L167" s="112"/>
      <c r="M167" s="112">
        <v>0</v>
      </c>
      <c r="N167" s="1210"/>
    </row>
    <row r="168" spans="1:14">
      <c r="A168" s="117">
        <v>17</v>
      </c>
      <c r="B168" s="756">
        <v>2011</v>
      </c>
      <c r="C168" s="112">
        <v>-28640</v>
      </c>
      <c r="D168" s="113">
        <v>8386.42</v>
      </c>
      <c r="E168" s="112"/>
      <c r="F168" s="112">
        <v>0</v>
      </c>
      <c r="G168" s="112">
        <v>-20253.580000000002</v>
      </c>
      <c r="H168" s="1210"/>
      <c r="I168" s="112">
        <v>0</v>
      </c>
      <c r="J168" s="114">
        <v>2.76</v>
      </c>
      <c r="K168" s="114"/>
      <c r="M168" s="112">
        <v>2.76</v>
      </c>
      <c r="N168" s="1210"/>
    </row>
    <row r="169" spans="1:14">
      <c r="A169" s="117">
        <v>18</v>
      </c>
      <c r="B169" s="756">
        <v>2012</v>
      </c>
      <c r="C169" s="112">
        <v>-20253.580000000002</v>
      </c>
      <c r="D169" s="113">
        <v>8200</v>
      </c>
      <c r="E169" s="112"/>
      <c r="F169" s="112">
        <v>0</v>
      </c>
      <c r="G169" s="112">
        <v>-12053.580000000002</v>
      </c>
      <c r="H169" s="1210"/>
      <c r="I169" s="112">
        <v>2.76</v>
      </c>
      <c r="J169" s="114">
        <v>0</v>
      </c>
      <c r="K169" s="114"/>
      <c r="M169" s="112">
        <v>2.76</v>
      </c>
      <c r="N169" s="1210"/>
    </row>
    <row r="170" spans="1:14">
      <c r="A170" s="117">
        <v>19</v>
      </c>
      <c r="B170" s="756">
        <v>2013</v>
      </c>
      <c r="C170" s="112">
        <v>-12053.580000000002</v>
      </c>
      <c r="D170" s="113">
        <v>8200</v>
      </c>
      <c r="E170" s="112"/>
      <c r="F170" s="112">
        <v>0</v>
      </c>
      <c r="G170" s="112">
        <v>-3853.5800000000017</v>
      </c>
      <c r="H170" s="1210"/>
      <c r="I170" s="112">
        <v>2.76</v>
      </c>
      <c r="J170" s="114">
        <v>0</v>
      </c>
      <c r="K170" s="114"/>
      <c r="M170" s="112">
        <v>2.76</v>
      </c>
      <c r="N170" s="1210"/>
    </row>
    <row r="171" spans="1:14">
      <c r="A171" s="117">
        <v>20</v>
      </c>
      <c r="B171" s="131">
        <v>2014</v>
      </c>
      <c r="C171" s="112">
        <v>-3853.5800000000017</v>
      </c>
      <c r="D171" s="113">
        <v>0</v>
      </c>
      <c r="E171" s="112"/>
      <c r="F171" s="112">
        <v>0</v>
      </c>
      <c r="G171" s="112">
        <v>-3853.5800000000017</v>
      </c>
      <c r="H171" s="1210"/>
      <c r="I171" s="112">
        <v>2.76</v>
      </c>
      <c r="J171" s="114">
        <v>0</v>
      </c>
      <c r="K171" s="114"/>
      <c r="M171" s="112">
        <v>2.76</v>
      </c>
      <c r="N171" s="1210"/>
    </row>
    <row r="172" spans="1:14">
      <c r="A172" s="117">
        <v>21</v>
      </c>
      <c r="B172" s="131">
        <v>2015</v>
      </c>
      <c r="C172" s="112">
        <v>-3853.5800000000017</v>
      </c>
      <c r="D172" s="113">
        <v>0</v>
      </c>
      <c r="E172" s="112"/>
      <c r="F172" s="112">
        <v>0</v>
      </c>
      <c r="G172" s="112">
        <v>-3853.5800000000017</v>
      </c>
      <c r="H172" s="1210"/>
      <c r="I172" s="112">
        <v>2.76</v>
      </c>
      <c r="J172" s="114">
        <v>0</v>
      </c>
      <c r="K172" s="114"/>
      <c r="M172" s="112">
        <v>2.76</v>
      </c>
      <c r="N172" s="1210"/>
    </row>
    <row r="173" spans="1:14">
      <c r="A173" s="117">
        <v>22</v>
      </c>
      <c r="B173" s="131"/>
      <c r="C173" s="112"/>
      <c r="D173" s="113"/>
      <c r="E173" s="112"/>
      <c r="F173" s="112"/>
      <c r="G173" s="112"/>
      <c r="H173" s="1210"/>
      <c r="I173" s="112"/>
      <c r="J173" s="113"/>
      <c r="K173" s="112"/>
      <c r="L173" s="112"/>
      <c r="M173" s="112"/>
      <c r="N173" s="1210"/>
    </row>
    <row r="174" spans="1:14">
      <c r="A174" s="117">
        <v>23</v>
      </c>
      <c r="C174" s="604" t="s">
        <v>542</v>
      </c>
      <c r="D174" s="118"/>
      <c r="E174" s="118"/>
      <c r="F174" s="118"/>
      <c r="G174" s="118"/>
      <c r="H174" s="1210"/>
      <c r="I174" s="124" t="s">
        <v>1653</v>
      </c>
      <c r="J174" s="124"/>
      <c r="K174" s="124"/>
      <c r="L174" s="124"/>
      <c r="M174" s="124"/>
      <c r="N174" s="1210"/>
    </row>
    <row r="175" spans="1:14">
      <c r="A175" s="117">
        <v>24</v>
      </c>
      <c r="B175" s="1457"/>
      <c r="C175" s="89"/>
      <c r="D175" s="1457" t="s">
        <v>1124</v>
      </c>
      <c r="E175" s="1457" t="s">
        <v>1034</v>
      </c>
      <c r="F175" s="1457" t="s">
        <v>1128</v>
      </c>
      <c r="G175" s="89"/>
      <c r="H175" s="1210"/>
      <c r="I175" s="89"/>
      <c r="J175" s="1457" t="s">
        <v>1124</v>
      </c>
      <c r="K175" s="1457" t="s">
        <v>1034</v>
      </c>
      <c r="L175" s="1457" t="s">
        <v>1128</v>
      </c>
      <c r="M175" s="89"/>
      <c r="N175" s="1210"/>
    </row>
    <row r="176" spans="1:14">
      <c r="A176" s="117">
        <v>25</v>
      </c>
      <c r="B176" s="126"/>
      <c r="C176" s="126" t="s">
        <v>1123</v>
      </c>
      <c r="D176" s="126" t="s">
        <v>1125</v>
      </c>
      <c r="E176" s="126" t="s">
        <v>1035</v>
      </c>
      <c r="F176" s="126" t="s">
        <v>1036</v>
      </c>
      <c r="G176" s="126" t="s">
        <v>1126</v>
      </c>
      <c r="H176" s="1210"/>
      <c r="I176" s="126" t="s">
        <v>1123</v>
      </c>
      <c r="J176" s="126" t="s">
        <v>1125</v>
      </c>
      <c r="K176" s="126" t="s">
        <v>1035</v>
      </c>
      <c r="L176" s="126" t="s">
        <v>1036</v>
      </c>
      <c r="M176" s="126" t="s">
        <v>1126</v>
      </c>
      <c r="N176" s="1210"/>
    </row>
    <row r="177" spans="1:14">
      <c r="A177" s="117">
        <v>26</v>
      </c>
      <c r="B177" s="1203" t="s">
        <v>1125</v>
      </c>
      <c r="C177" s="1203" t="s">
        <v>510</v>
      </c>
      <c r="D177" s="1203" t="s">
        <v>1037</v>
      </c>
      <c r="E177" s="1203" t="s">
        <v>1125</v>
      </c>
      <c r="F177" s="1203" t="s">
        <v>1038</v>
      </c>
      <c r="G177" s="1203" t="s">
        <v>510</v>
      </c>
      <c r="H177" s="1210"/>
      <c r="I177" s="1203" t="s">
        <v>510</v>
      </c>
      <c r="J177" s="1203" t="s">
        <v>1037</v>
      </c>
      <c r="K177" s="1203" t="s">
        <v>1125</v>
      </c>
      <c r="L177" s="1203" t="s">
        <v>1038</v>
      </c>
      <c r="M177" s="1203" t="s">
        <v>510</v>
      </c>
      <c r="N177" s="1210"/>
    </row>
    <row r="178" spans="1:14">
      <c r="A178" s="117">
        <v>27</v>
      </c>
      <c r="B178" s="756">
        <v>2008</v>
      </c>
      <c r="C178" s="112"/>
      <c r="D178" s="114"/>
      <c r="F178" s="90"/>
      <c r="G178" s="112">
        <v>-36945</v>
      </c>
      <c r="H178" s="1210"/>
      <c r="I178" s="112"/>
      <c r="J178" s="114"/>
      <c r="L178" s="111"/>
      <c r="M178" s="112">
        <v>-278474</v>
      </c>
      <c r="N178" s="1210"/>
    </row>
    <row r="179" spans="1:14">
      <c r="A179" s="117">
        <v>28</v>
      </c>
      <c r="B179" s="756">
        <v>2009</v>
      </c>
      <c r="C179" s="112">
        <v>-36945</v>
      </c>
      <c r="D179" s="113"/>
      <c r="E179" s="112"/>
      <c r="F179" s="112">
        <v>0</v>
      </c>
      <c r="G179" s="112">
        <v>-36945</v>
      </c>
      <c r="H179" s="1210"/>
      <c r="I179" s="112">
        <v>-278474</v>
      </c>
      <c r="J179" s="113">
        <v>-16885.240000000002</v>
      </c>
      <c r="K179" s="112"/>
      <c r="L179" s="399"/>
      <c r="M179" s="112">
        <v>-295359.24</v>
      </c>
      <c r="N179" s="1210"/>
    </row>
    <row r="180" spans="1:14">
      <c r="A180" s="117">
        <v>29</v>
      </c>
      <c r="B180" s="756">
        <v>2010</v>
      </c>
      <c r="C180" s="112">
        <v>-36945</v>
      </c>
      <c r="D180" s="113"/>
      <c r="E180" s="112"/>
      <c r="F180" s="112">
        <v>0</v>
      </c>
      <c r="G180" s="112">
        <v>-36945</v>
      </c>
      <c r="H180" s="1210"/>
      <c r="I180" s="112">
        <v>-295359.24</v>
      </c>
      <c r="J180" s="113">
        <v>-110559.19</v>
      </c>
      <c r="K180" s="112"/>
      <c r="L180" s="399"/>
      <c r="M180" s="112">
        <v>-405918.43</v>
      </c>
      <c r="N180" s="1210"/>
    </row>
    <row r="181" spans="1:14">
      <c r="A181" s="117">
        <v>30</v>
      </c>
      <c r="B181" s="756">
        <v>2011</v>
      </c>
      <c r="C181" s="112">
        <v>-36945</v>
      </c>
      <c r="D181" s="114">
        <v>-0.61</v>
      </c>
      <c r="F181" s="90"/>
      <c r="G181" s="112">
        <v>-36945.61</v>
      </c>
      <c r="H181" s="1210"/>
      <c r="I181" s="112">
        <v>-405918.43</v>
      </c>
      <c r="J181" s="113">
        <v>9884.26</v>
      </c>
      <c r="K181" s="112"/>
      <c r="L181" s="399"/>
      <c r="M181" s="112">
        <v>-396034.17</v>
      </c>
      <c r="N181" s="1210"/>
    </row>
    <row r="182" spans="1:14">
      <c r="A182" s="117">
        <v>31</v>
      </c>
      <c r="B182" s="756">
        <v>2012</v>
      </c>
      <c r="C182" s="112">
        <v>-36945.61</v>
      </c>
      <c r="D182" s="114">
        <v>0</v>
      </c>
      <c r="F182" s="90"/>
      <c r="G182" s="112">
        <v>-36945.61</v>
      </c>
      <c r="H182" s="1210"/>
      <c r="I182" s="112">
        <v>-396034.17</v>
      </c>
      <c r="J182" s="113">
        <v>5800.41</v>
      </c>
      <c r="K182" s="112"/>
      <c r="L182" s="399"/>
      <c r="M182" s="112">
        <v>-390233.76</v>
      </c>
      <c r="N182" s="1210"/>
    </row>
    <row r="183" spans="1:14">
      <c r="A183" s="117">
        <v>32</v>
      </c>
      <c r="B183" s="756">
        <v>2013</v>
      </c>
      <c r="C183" s="112">
        <v>-36945.61</v>
      </c>
      <c r="D183" s="114">
        <v>3547</v>
      </c>
      <c r="F183" s="90"/>
      <c r="G183" s="112">
        <v>-33398.61</v>
      </c>
      <c r="H183" s="1210"/>
      <c r="I183" s="112">
        <v>-390233.76</v>
      </c>
      <c r="J183" s="113">
        <v>-46675.87</v>
      </c>
      <c r="K183" s="112"/>
      <c r="L183" s="399"/>
      <c r="M183" s="112">
        <v>-436909.63</v>
      </c>
      <c r="N183" s="1210"/>
    </row>
    <row r="184" spans="1:14">
      <c r="A184" s="117">
        <v>33</v>
      </c>
      <c r="B184" s="131">
        <v>2014</v>
      </c>
      <c r="C184" s="112">
        <v>-33398.61</v>
      </c>
      <c r="D184" s="90">
        <v>0</v>
      </c>
      <c r="F184" s="90"/>
      <c r="G184" s="112">
        <v>-33398.61</v>
      </c>
      <c r="H184" s="1210"/>
      <c r="I184" s="112">
        <v>-436909.63</v>
      </c>
      <c r="J184" s="113">
        <v>-46256.89</v>
      </c>
      <c r="K184" s="112"/>
      <c r="L184" s="399"/>
      <c r="M184" s="112">
        <v>-483166.52</v>
      </c>
      <c r="N184" s="1210"/>
    </row>
    <row r="185" spans="1:14">
      <c r="A185" s="117">
        <v>34</v>
      </c>
      <c r="B185" s="131">
        <v>2015</v>
      </c>
      <c r="C185" s="112">
        <v>-33398.61</v>
      </c>
      <c r="D185" s="114">
        <v>437.22</v>
      </c>
      <c r="F185" s="90"/>
      <c r="G185" s="112">
        <v>-32961.39</v>
      </c>
      <c r="H185" s="1210"/>
      <c r="I185" s="112">
        <v>-483166.52</v>
      </c>
      <c r="J185" s="113">
        <v>-7633.39</v>
      </c>
      <c r="K185" s="112"/>
      <c r="L185" s="399"/>
      <c r="M185" s="112">
        <v>-490799.91000000003</v>
      </c>
      <c r="N185" s="1210"/>
    </row>
    <row r="186" spans="1:14">
      <c r="A186" s="117">
        <v>35</v>
      </c>
      <c r="B186" s="131"/>
      <c r="C186" s="174"/>
      <c r="D186" s="462"/>
      <c r="E186" s="174"/>
      <c r="F186" s="174"/>
      <c r="G186" s="174"/>
      <c r="H186" s="1210"/>
      <c r="I186" s="174"/>
      <c r="J186" s="462"/>
      <c r="K186" s="174"/>
      <c r="L186" s="497"/>
      <c r="M186" s="174"/>
      <c r="N186" s="1210"/>
    </row>
    <row r="187" spans="1:14">
      <c r="A187" s="117">
        <v>36</v>
      </c>
      <c r="C187" s="604" t="s">
        <v>1649</v>
      </c>
      <c r="D187" s="604"/>
      <c r="E187" s="604"/>
      <c r="F187" s="604"/>
      <c r="G187" s="604"/>
      <c r="H187" s="1210"/>
      <c r="I187" s="604" t="s">
        <v>1724</v>
      </c>
      <c r="J187" s="604"/>
      <c r="K187" s="604"/>
      <c r="L187" s="604"/>
      <c r="M187" s="604"/>
      <c r="N187" s="1210"/>
    </row>
    <row r="188" spans="1:14">
      <c r="A188" s="117">
        <v>37</v>
      </c>
      <c r="B188" s="1457"/>
      <c r="C188" s="167"/>
      <c r="D188" s="223" t="s">
        <v>1124</v>
      </c>
      <c r="E188" s="223" t="s">
        <v>1034</v>
      </c>
      <c r="F188" s="223" t="s">
        <v>1128</v>
      </c>
      <c r="G188" s="167"/>
      <c r="H188" s="1210"/>
      <c r="I188" s="167"/>
      <c r="J188" s="223" t="s">
        <v>1124</v>
      </c>
      <c r="K188" s="223" t="s">
        <v>1034</v>
      </c>
      <c r="L188" s="223" t="s">
        <v>1128</v>
      </c>
      <c r="M188" s="167"/>
      <c r="N188" s="1210"/>
    </row>
    <row r="189" spans="1:14">
      <c r="A189" s="117">
        <v>38</v>
      </c>
      <c r="B189" s="1457"/>
      <c r="C189" s="223" t="s">
        <v>1123</v>
      </c>
      <c r="D189" s="223" t="s">
        <v>1125</v>
      </c>
      <c r="E189" s="223" t="s">
        <v>1035</v>
      </c>
      <c r="F189" s="223" t="s">
        <v>1036</v>
      </c>
      <c r="G189" s="223" t="s">
        <v>1126</v>
      </c>
      <c r="H189" s="1210"/>
      <c r="I189" s="223" t="s">
        <v>1123</v>
      </c>
      <c r="J189" s="223" t="s">
        <v>1125</v>
      </c>
      <c r="K189" s="223" t="s">
        <v>1035</v>
      </c>
      <c r="L189" s="223" t="s">
        <v>1036</v>
      </c>
      <c r="M189" s="223" t="s">
        <v>1126</v>
      </c>
      <c r="N189" s="1210"/>
    </row>
    <row r="190" spans="1:14">
      <c r="A190" s="117">
        <v>39</v>
      </c>
      <c r="B190" s="1203" t="s">
        <v>1125</v>
      </c>
      <c r="C190" s="1209" t="s">
        <v>510</v>
      </c>
      <c r="D190" s="1209" t="s">
        <v>1037</v>
      </c>
      <c r="E190" s="1209" t="s">
        <v>1125</v>
      </c>
      <c r="F190" s="1209" t="s">
        <v>1038</v>
      </c>
      <c r="G190" s="1209" t="s">
        <v>510</v>
      </c>
      <c r="H190" s="1210"/>
      <c r="I190" s="1209" t="s">
        <v>510</v>
      </c>
      <c r="J190" s="1209" t="s">
        <v>1037</v>
      </c>
      <c r="K190" s="1209" t="s">
        <v>1125</v>
      </c>
      <c r="L190" s="1209" t="s">
        <v>1038</v>
      </c>
      <c r="M190" s="1209" t="s">
        <v>510</v>
      </c>
      <c r="N190" s="1210"/>
    </row>
    <row r="191" spans="1:14">
      <c r="A191" s="117">
        <v>40</v>
      </c>
      <c r="B191" s="756">
        <v>2008</v>
      </c>
      <c r="C191" s="174"/>
      <c r="D191" s="209"/>
      <c r="E191" s="173"/>
      <c r="F191" s="173"/>
      <c r="G191" s="174">
        <v>0</v>
      </c>
      <c r="H191" s="1210"/>
      <c r="I191" s="174"/>
      <c r="J191" s="174"/>
      <c r="K191" s="174"/>
      <c r="L191" s="174"/>
      <c r="M191" s="174">
        <v>0</v>
      </c>
      <c r="N191" s="1210"/>
    </row>
    <row r="192" spans="1:14">
      <c r="A192" s="117">
        <v>41</v>
      </c>
      <c r="B192" s="756">
        <v>2009</v>
      </c>
      <c r="C192" s="174">
        <v>0</v>
      </c>
      <c r="D192" s="209">
        <v>2831</v>
      </c>
      <c r="E192" s="173"/>
      <c r="F192" s="173"/>
      <c r="G192" s="174">
        <v>2831</v>
      </c>
      <c r="H192" s="1210"/>
      <c r="I192" s="174">
        <v>0</v>
      </c>
      <c r="J192" s="497"/>
      <c r="K192" s="174"/>
      <c r="L192" s="174"/>
      <c r="M192" s="174">
        <v>0</v>
      </c>
      <c r="N192" s="1210"/>
    </row>
    <row r="193" spans="1:14">
      <c r="A193" s="117">
        <v>42</v>
      </c>
      <c r="B193" s="756">
        <v>2010</v>
      </c>
      <c r="C193" s="174">
        <v>2831</v>
      </c>
      <c r="D193" s="209">
        <v>-1291</v>
      </c>
      <c r="E193" s="173"/>
      <c r="F193" s="173"/>
      <c r="G193" s="174">
        <v>1540</v>
      </c>
      <c r="H193" s="1210"/>
      <c r="I193" s="174">
        <v>0</v>
      </c>
      <c r="J193" s="497"/>
      <c r="K193" s="174"/>
      <c r="L193" s="174"/>
      <c r="M193" s="174">
        <v>0</v>
      </c>
      <c r="N193" s="1210"/>
    </row>
    <row r="194" spans="1:14">
      <c r="A194" s="117">
        <v>43</v>
      </c>
      <c r="B194" s="756">
        <v>2011</v>
      </c>
      <c r="C194" s="174">
        <v>1540</v>
      </c>
      <c r="D194" s="209">
        <v>-285</v>
      </c>
      <c r="E194" s="173"/>
      <c r="F194" s="173"/>
      <c r="G194" s="174">
        <v>1255</v>
      </c>
      <c r="H194" s="1210"/>
      <c r="I194" s="174">
        <v>0</v>
      </c>
      <c r="J194" s="497"/>
      <c r="K194" s="174"/>
      <c r="L194" s="174"/>
      <c r="M194" s="174">
        <v>0</v>
      </c>
      <c r="N194" s="1210"/>
    </row>
    <row r="195" spans="1:14">
      <c r="A195" s="117">
        <v>44</v>
      </c>
      <c r="B195" s="756">
        <v>2012</v>
      </c>
      <c r="C195" s="174">
        <v>1255</v>
      </c>
      <c r="D195" s="209">
        <v>230</v>
      </c>
      <c r="E195" s="173"/>
      <c r="F195" s="173"/>
      <c r="G195" s="174">
        <v>1485</v>
      </c>
      <c r="H195" s="1210"/>
      <c r="I195" s="174">
        <v>0</v>
      </c>
      <c r="J195" s="497"/>
      <c r="K195" s="174"/>
      <c r="L195" s="174"/>
      <c r="M195" s="174">
        <v>0</v>
      </c>
      <c r="N195" s="1210"/>
    </row>
    <row r="196" spans="1:14">
      <c r="A196" s="117">
        <v>45</v>
      </c>
      <c r="B196" s="756">
        <v>2013</v>
      </c>
      <c r="C196" s="174">
        <v>1485</v>
      </c>
      <c r="D196" s="209">
        <v>-467</v>
      </c>
      <c r="E196" s="173"/>
      <c r="F196" s="173"/>
      <c r="G196" s="174">
        <v>1018</v>
      </c>
      <c r="H196" s="1210"/>
      <c r="I196" s="174">
        <v>0</v>
      </c>
      <c r="J196" s="497">
        <v>-56831.57</v>
      </c>
      <c r="K196" s="174"/>
      <c r="L196" s="174"/>
      <c r="M196" s="174">
        <v>-56831.57</v>
      </c>
      <c r="N196" s="1210"/>
    </row>
    <row r="197" spans="1:14">
      <c r="A197" s="117">
        <v>46</v>
      </c>
      <c r="B197" s="131">
        <v>2014</v>
      </c>
      <c r="C197" s="174">
        <v>1018</v>
      </c>
      <c r="D197" s="209">
        <v>0</v>
      </c>
      <c r="E197" s="173"/>
      <c r="F197" s="173"/>
      <c r="G197" s="174">
        <v>1018</v>
      </c>
      <c r="H197" s="1210"/>
      <c r="I197" s="174">
        <v>-56831.57</v>
      </c>
      <c r="J197" s="497">
        <v>0</v>
      </c>
      <c r="K197" s="174"/>
      <c r="L197" s="174"/>
      <c r="M197" s="174">
        <v>-56831.57</v>
      </c>
      <c r="N197" s="1210"/>
    </row>
    <row r="198" spans="1:14">
      <c r="A198" s="117">
        <v>47</v>
      </c>
      <c r="B198" s="131">
        <v>2015</v>
      </c>
      <c r="C198" s="174">
        <v>1018</v>
      </c>
      <c r="D198" s="209">
        <v>449.98</v>
      </c>
      <c r="E198" s="173"/>
      <c r="F198" s="173"/>
      <c r="G198" s="174">
        <v>1467.98</v>
      </c>
      <c r="H198" s="1210"/>
      <c r="I198" s="174">
        <v>-56831.57</v>
      </c>
      <c r="J198" s="497">
        <v>144</v>
      </c>
      <c r="K198" s="174"/>
      <c r="L198" s="174"/>
      <c r="M198" s="174">
        <v>-56687.57</v>
      </c>
      <c r="N198" s="1210"/>
    </row>
    <row r="199" spans="1:14">
      <c r="A199" s="117">
        <v>48</v>
      </c>
      <c r="B199" s="131"/>
      <c r="C199" s="174"/>
      <c r="D199" s="462"/>
      <c r="E199" s="174"/>
      <c r="F199" s="174"/>
      <c r="G199" s="174"/>
      <c r="H199" s="1210"/>
      <c r="I199" s="174"/>
      <c r="J199" s="174"/>
      <c r="K199" s="174"/>
      <c r="L199" s="174"/>
      <c r="M199" s="174"/>
      <c r="N199" s="1210"/>
    </row>
    <row r="200" spans="1:14">
      <c r="A200" s="117">
        <v>49</v>
      </c>
      <c r="C200" s="604" t="s">
        <v>2352</v>
      </c>
      <c r="D200" s="604"/>
      <c r="E200" s="604"/>
      <c r="F200" s="604"/>
      <c r="G200" s="604"/>
      <c r="H200" s="1210"/>
      <c r="I200" s="174"/>
      <c r="J200" s="174"/>
      <c r="K200" s="174"/>
      <c r="L200" s="174"/>
      <c r="M200" s="174"/>
      <c r="N200" s="1210"/>
    </row>
    <row r="201" spans="1:14">
      <c r="A201" s="117">
        <v>50</v>
      </c>
      <c r="B201" s="1457"/>
      <c r="C201" s="167"/>
      <c r="D201" s="223" t="s">
        <v>1124</v>
      </c>
      <c r="E201" s="223" t="s">
        <v>1034</v>
      </c>
      <c r="F201" s="223" t="s">
        <v>1128</v>
      </c>
      <c r="G201" s="167"/>
      <c r="H201" s="1210"/>
      <c r="I201" s="174"/>
      <c r="J201" s="174"/>
      <c r="K201" s="174"/>
      <c r="L201" s="174"/>
      <c r="M201" s="174"/>
      <c r="N201" s="1210"/>
    </row>
    <row r="202" spans="1:14">
      <c r="A202" s="117">
        <v>51</v>
      </c>
      <c r="B202" s="1457"/>
      <c r="C202" s="223" t="s">
        <v>1123</v>
      </c>
      <c r="D202" s="223" t="s">
        <v>1125</v>
      </c>
      <c r="E202" s="223" t="s">
        <v>1035</v>
      </c>
      <c r="F202" s="223" t="s">
        <v>1036</v>
      </c>
      <c r="G202" s="223" t="s">
        <v>1126</v>
      </c>
      <c r="H202" s="1210"/>
      <c r="I202" s="174"/>
      <c r="J202" s="174"/>
      <c r="K202" s="174"/>
      <c r="L202" s="174"/>
      <c r="M202" s="174"/>
      <c r="N202" s="1210"/>
    </row>
    <row r="203" spans="1:14">
      <c r="A203" s="117">
        <v>52</v>
      </c>
      <c r="B203" s="1203" t="s">
        <v>1125</v>
      </c>
      <c r="C203" s="1209" t="s">
        <v>510</v>
      </c>
      <c r="D203" s="1209" t="s">
        <v>1037</v>
      </c>
      <c r="E203" s="1209" t="s">
        <v>1125</v>
      </c>
      <c r="F203" s="1209" t="s">
        <v>1038</v>
      </c>
      <c r="G203" s="1209" t="s">
        <v>510</v>
      </c>
      <c r="H203" s="1210"/>
      <c r="I203" s="174"/>
      <c r="J203" s="174"/>
      <c r="K203" s="174"/>
      <c r="L203" s="174"/>
      <c r="M203" s="174"/>
      <c r="N203" s="1210"/>
    </row>
    <row r="204" spans="1:14">
      <c r="A204" s="117">
        <v>53</v>
      </c>
      <c r="B204" s="756">
        <v>2008</v>
      </c>
      <c r="C204" s="112"/>
      <c r="D204" s="114"/>
      <c r="F204" s="90"/>
      <c r="G204" s="112">
        <v>0</v>
      </c>
      <c r="H204" s="1210"/>
      <c r="I204" s="112"/>
      <c r="J204" s="112"/>
      <c r="K204" s="112"/>
      <c r="L204" s="112"/>
      <c r="M204" s="112"/>
      <c r="N204" s="1210"/>
    </row>
    <row r="205" spans="1:14">
      <c r="A205" s="117">
        <v>54</v>
      </c>
      <c r="B205" s="756">
        <v>2009</v>
      </c>
      <c r="C205" s="112">
        <v>0</v>
      </c>
      <c r="D205" s="114"/>
      <c r="F205" s="90"/>
      <c r="G205" s="112">
        <v>0</v>
      </c>
      <c r="H205" s="1210"/>
      <c r="I205" s="112"/>
      <c r="J205" s="112"/>
      <c r="K205" s="112"/>
      <c r="L205" s="112"/>
      <c r="M205" s="112"/>
      <c r="N205" s="1210"/>
    </row>
    <row r="206" spans="1:14">
      <c r="A206" s="117">
        <v>55</v>
      </c>
      <c r="B206" s="756">
        <v>2010</v>
      </c>
      <c r="C206" s="112">
        <v>0</v>
      </c>
      <c r="D206" s="114"/>
      <c r="F206" s="90"/>
      <c r="G206" s="112">
        <v>0</v>
      </c>
      <c r="H206" s="1210"/>
      <c r="I206" s="112"/>
      <c r="J206" s="112"/>
      <c r="K206" s="112"/>
      <c r="L206" s="112"/>
      <c r="M206" s="112"/>
      <c r="N206" s="1210"/>
    </row>
    <row r="207" spans="1:14">
      <c r="A207" s="117">
        <v>56</v>
      </c>
      <c r="B207" s="756">
        <v>2011</v>
      </c>
      <c r="C207" s="112">
        <v>0</v>
      </c>
      <c r="D207" s="114"/>
      <c r="F207" s="90"/>
      <c r="G207" s="112">
        <v>0</v>
      </c>
      <c r="H207" s="1210"/>
      <c r="I207" s="112"/>
      <c r="J207" s="112"/>
      <c r="K207" s="112"/>
      <c r="L207" s="112"/>
      <c r="M207" s="112"/>
      <c r="N207" s="1210"/>
    </row>
    <row r="208" spans="1:14">
      <c r="A208" s="117">
        <v>57</v>
      </c>
      <c r="B208" s="756">
        <v>2012</v>
      </c>
      <c r="C208" s="112">
        <v>0</v>
      </c>
      <c r="D208" s="114"/>
      <c r="F208" s="90"/>
      <c r="G208" s="112">
        <v>0</v>
      </c>
      <c r="H208" s="1210"/>
      <c r="I208" s="112"/>
      <c r="J208" s="112"/>
      <c r="K208" s="112"/>
      <c r="L208" s="112"/>
      <c r="M208" s="112"/>
      <c r="N208" s="1210"/>
    </row>
    <row r="209" spans="1:14">
      <c r="A209" s="117">
        <v>58</v>
      </c>
      <c r="B209" s="756">
        <v>2013</v>
      </c>
      <c r="C209" s="112">
        <v>0</v>
      </c>
      <c r="D209" s="114"/>
      <c r="F209" s="90"/>
      <c r="G209" s="112">
        <v>0</v>
      </c>
      <c r="H209" s="1210"/>
      <c r="I209" s="112"/>
      <c r="J209" s="112"/>
      <c r="K209" s="112"/>
      <c r="L209" s="112"/>
      <c r="M209" s="112"/>
      <c r="N209" s="1210"/>
    </row>
    <row r="210" spans="1:14">
      <c r="A210" s="117">
        <v>59</v>
      </c>
      <c r="B210" s="131">
        <v>2014</v>
      </c>
      <c r="C210" s="112">
        <v>0</v>
      </c>
      <c r="D210" s="114">
        <v>-19</v>
      </c>
      <c r="F210" s="90"/>
      <c r="G210" s="112">
        <v>-19</v>
      </c>
      <c r="H210" s="1210"/>
      <c r="I210" s="112"/>
      <c r="J210" s="112"/>
      <c r="K210" s="112"/>
      <c r="L210" s="112"/>
      <c r="M210" s="112"/>
      <c r="N210" s="1210"/>
    </row>
    <row r="211" spans="1:14">
      <c r="A211" s="117">
        <v>60</v>
      </c>
      <c r="B211" s="131">
        <v>2015</v>
      </c>
      <c r="C211" s="112">
        <v>-19</v>
      </c>
      <c r="D211" s="114"/>
      <c r="F211" s="90"/>
      <c r="G211" s="112">
        <v>-19</v>
      </c>
      <c r="H211" s="1210"/>
      <c r="J211" s="90"/>
      <c r="N211" s="1210"/>
    </row>
    <row r="212" spans="1:14">
      <c r="A212" s="312"/>
      <c r="B212" s="90"/>
      <c r="F212" s="90"/>
      <c r="H212" s="1210"/>
      <c r="J212" s="90"/>
    </row>
    <row r="213" spans="1:14">
      <c r="A213" s="89" t="s">
        <v>1121</v>
      </c>
      <c r="B213" s="90"/>
      <c r="F213" s="90"/>
      <c r="H213" s="1210"/>
      <c r="J213" s="90"/>
    </row>
    <row r="214" spans="1:14">
      <c r="A214" s="89" t="s">
        <v>1039</v>
      </c>
      <c r="B214" s="117"/>
      <c r="C214" s="117"/>
      <c r="D214" s="117"/>
      <c r="E214" s="117"/>
      <c r="F214" s="117"/>
      <c r="G214" s="117"/>
      <c r="H214" s="1210"/>
      <c r="I214" s="117"/>
      <c r="J214" s="117"/>
      <c r="K214" s="117"/>
      <c r="L214" s="117"/>
      <c r="M214" s="117"/>
    </row>
    <row r="215" spans="1:14">
      <c r="A215" s="110"/>
      <c r="H215" s="1210"/>
    </row>
    <row r="216" spans="1:14">
      <c r="A216" s="110"/>
      <c r="H216" s="1210"/>
    </row>
    <row r="217" spans="1:14">
      <c r="A217" s="110"/>
      <c r="H217" s="1210"/>
    </row>
    <row r="218" spans="1:14">
      <c r="A218" s="110"/>
    </row>
    <row r="219" spans="1:14">
      <c r="A219" s="110"/>
    </row>
    <row r="220" spans="1:14">
      <c r="A220" s="110"/>
    </row>
    <row r="221" spans="1:14">
      <c r="A221" s="110"/>
    </row>
    <row r="222" spans="1:14">
      <c r="A222" s="110"/>
      <c r="H222" s="112"/>
      <c r="I222" s="113"/>
      <c r="J222" s="128"/>
      <c r="K222" s="112"/>
      <c r="L222" s="112"/>
      <c r="M222" s="112"/>
    </row>
    <row r="223" spans="1:14">
      <c r="A223" s="110"/>
      <c r="C223" s="113"/>
      <c r="D223" s="112"/>
      <c r="E223" s="112"/>
      <c r="F223" s="127"/>
      <c r="G223" s="112"/>
      <c r="H223" s="112"/>
      <c r="I223" s="113"/>
      <c r="J223" s="128"/>
      <c r="K223" s="112"/>
      <c r="L223" s="112"/>
      <c r="M223" s="112"/>
    </row>
    <row r="224" spans="1:14">
      <c r="A224" s="110"/>
      <c r="C224" s="113"/>
      <c r="D224" s="112"/>
      <c r="E224" s="112"/>
      <c r="F224" s="127"/>
      <c r="G224" s="112"/>
      <c r="H224" s="112"/>
      <c r="I224" s="113"/>
      <c r="J224" s="128"/>
      <c r="K224" s="112"/>
      <c r="L224" s="112"/>
      <c r="M224" s="112"/>
    </row>
    <row r="225" spans="1:14">
      <c r="A225" s="110"/>
      <c r="C225" s="113"/>
      <c r="D225" s="112"/>
      <c r="E225" s="112"/>
      <c r="F225" s="127"/>
      <c r="G225" s="112"/>
      <c r="H225" s="112"/>
      <c r="I225" s="113"/>
      <c r="J225" s="128"/>
      <c r="K225" s="112"/>
      <c r="L225" s="112"/>
      <c r="M225" s="112"/>
    </row>
    <row r="226" spans="1:14" ht="13.5" customHeight="1">
      <c r="A226" s="110"/>
      <c r="C226" s="113"/>
      <c r="D226" s="112"/>
      <c r="E226" s="112"/>
      <c r="F226" s="127"/>
      <c r="G226" s="112"/>
      <c r="H226" s="112"/>
      <c r="I226" s="113"/>
      <c r="J226" s="128"/>
      <c r="K226" s="112"/>
      <c r="L226" s="112"/>
      <c r="M226" s="112"/>
      <c r="N226" s="117"/>
    </row>
    <row r="227" spans="1:14">
      <c r="A227" s="110"/>
      <c r="C227" s="113"/>
      <c r="D227" s="112"/>
      <c r="E227" s="112"/>
      <c r="F227" s="127"/>
      <c r="G227" s="112"/>
      <c r="H227" s="112"/>
      <c r="I227" s="113"/>
      <c r="J227" s="128"/>
      <c r="K227" s="112"/>
      <c r="L227" s="112"/>
      <c r="M227" s="112"/>
    </row>
    <row r="228" spans="1:14">
      <c r="A228" s="110"/>
      <c r="C228" s="113"/>
      <c r="D228" s="112"/>
      <c r="E228" s="112"/>
      <c r="F228" s="127"/>
      <c r="G228" s="112"/>
      <c r="H228" s="112"/>
      <c r="I228" s="113"/>
      <c r="J228" s="128"/>
      <c r="K228" s="112"/>
      <c r="L228" s="112"/>
      <c r="M228" s="112"/>
    </row>
    <row r="229" spans="1:14">
      <c r="B229" s="90"/>
    </row>
    <row r="230" spans="1:14">
      <c r="B230" s="90"/>
    </row>
    <row r="231" spans="1:14">
      <c r="A231" s="115"/>
      <c r="B231" s="133"/>
      <c r="C231" s="115"/>
      <c r="D231" s="115"/>
      <c r="E231" s="115"/>
      <c r="F231" s="129"/>
      <c r="G231" s="115"/>
      <c r="H231" s="115"/>
      <c r="I231" s="115"/>
      <c r="J231" s="129"/>
      <c r="K231" s="115"/>
      <c r="L231" s="115"/>
      <c r="M231" s="115"/>
    </row>
    <row r="232" spans="1:14">
      <c r="A232" s="104"/>
    </row>
    <row r="233" spans="1:14">
      <c r="A233" s="104"/>
    </row>
    <row r="234" spans="1:14">
      <c r="A234" s="104"/>
    </row>
    <row r="235" spans="1:14">
      <c r="A235" s="104"/>
    </row>
    <row r="236" spans="1:14">
      <c r="A236" s="104"/>
    </row>
    <row r="237" spans="1:14">
      <c r="A237" s="104"/>
    </row>
    <row r="238" spans="1:14">
      <c r="A238" s="104"/>
    </row>
    <row r="239" spans="1:14">
      <c r="A239" s="104"/>
    </row>
    <row r="240" spans="1:14">
      <c r="A240" s="104"/>
    </row>
    <row r="241" spans="1:1">
      <c r="A241" s="104"/>
    </row>
    <row r="242" spans="1:1">
      <c r="A242" s="104"/>
    </row>
    <row r="243" spans="1:1">
      <c r="A243" s="104"/>
    </row>
    <row r="244" spans="1:1">
      <c r="A244" s="104"/>
    </row>
    <row r="245" spans="1:1">
      <c r="A245" s="104"/>
    </row>
    <row r="246" spans="1:1">
      <c r="A246" s="104"/>
    </row>
    <row r="247" spans="1:1">
      <c r="A247" s="104"/>
    </row>
    <row r="248" spans="1:1">
      <c r="A248" s="104"/>
    </row>
    <row r="249" spans="1:1">
      <c r="A249" s="104"/>
    </row>
    <row r="250" spans="1:1">
      <c r="A250" s="104"/>
    </row>
    <row r="251" spans="1:1">
      <c r="A251" s="104"/>
    </row>
    <row r="252" spans="1:1">
      <c r="A252" s="104"/>
    </row>
    <row r="253" spans="1:1">
      <c r="A253" s="104"/>
    </row>
    <row r="254" spans="1:1">
      <c r="A254" s="104"/>
    </row>
    <row r="255" spans="1:1">
      <c r="A255" s="104"/>
    </row>
    <row r="256" spans="1:1">
      <c r="A256" s="104"/>
    </row>
    <row r="257" spans="1:1">
      <c r="A257" s="104"/>
    </row>
    <row r="258" spans="1:1">
      <c r="A258" s="104"/>
    </row>
    <row r="259" spans="1:1">
      <c r="A259" s="104"/>
    </row>
    <row r="260" spans="1:1">
      <c r="A260" s="104"/>
    </row>
    <row r="261" spans="1:1">
      <c r="A261" s="104"/>
    </row>
    <row r="262" spans="1:1">
      <c r="A262" s="104"/>
    </row>
    <row r="263" spans="1:1">
      <c r="A263" s="104"/>
    </row>
    <row r="264" spans="1:1">
      <c r="A264" s="104"/>
    </row>
  </sheetData>
  <mergeCells count="3">
    <mergeCell ref="A7:M8"/>
    <mergeCell ref="A67:M68"/>
    <mergeCell ref="A145:M146"/>
  </mergeCells>
  <phoneticPr fontId="28" type="noConversion"/>
  <printOptions horizontalCentered="1"/>
  <pageMargins left="0.5" right="0.5" top="0.75" bottom="0.5" header="0.25" footer="0.25"/>
  <pageSetup scale="67" fitToHeight="3" orientation="portrait" r:id="rId1"/>
  <headerFooter alignWithMargins="0"/>
  <rowBreaks count="2" manualBreakCount="2">
    <brk id="60" max="12" man="1"/>
    <brk id="138" max="12" man="1"/>
  </rowBreaks>
</worksheet>
</file>

<file path=xl/worksheets/sheet55.xml><?xml version="1.0" encoding="utf-8"?>
<worksheet xmlns="http://schemas.openxmlformats.org/spreadsheetml/2006/main" xmlns:r="http://schemas.openxmlformats.org/officeDocument/2006/relationships">
  <sheetPr transitionEvaluation="1" transitionEntry="1" codeName="Sheet46">
    <pageSetUpPr fitToPage="1"/>
  </sheetPr>
  <dimension ref="A1:P308"/>
  <sheetViews>
    <sheetView view="pageBreakPreview" zoomScale="60" workbookViewId="0">
      <selection sqref="A1:XFD1048576"/>
    </sheetView>
  </sheetViews>
  <sheetFormatPr defaultColWidth="10.88671875" defaultRowHeight="12"/>
  <cols>
    <col min="1" max="1" width="5.109375" style="619" customWidth="1"/>
    <col min="2" max="2" width="9.88671875" style="619" customWidth="1"/>
    <col min="3" max="4" width="11.88671875" style="619" customWidth="1"/>
    <col min="5" max="5" width="12.44140625" style="619" customWidth="1"/>
    <col min="6" max="6" width="10.44140625" style="619" customWidth="1"/>
    <col min="7" max="7" width="9.6640625" style="619" customWidth="1"/>
    <col min="8" max="9" width="11.88671875" style="619" customWidth="1"/>
    <col min="10" max="16" width="8.6640625" style="619" customWidth="1"/>
    <col min="17" max="16384" width="10.88671875" style="619"/>
  </cols>
  <sheetData>
    <row r="1" spans="1:16">
      <c r="A1" s="603" t="s">
        <v>50</v>
      </c>
      <c r="B1" s="603"/>
      <c r="C1" s="831"/>
      <c r="E1" s="1512"/>
      <c r="F1" s="1512"/>
      <c r="G1" s="1512"/>
      <c r="H1" s="1512"/>
      <c r="I1" s="603"/>
      <c r="J1" s="603"/>
      <c r="L1" s="1295" t="s">
        <v>1171</v>
      </c>
      <c r="N1" s="603"/>
    </row>
    <row r="2" spans="1:16">
      <c r="A2" s="603"/>
      <c r="B2" s="603"/>
      <c r="C2" s="831"/>
      <c r="E2" s="1512"/>
      <c r="F2" s="1512"/>
      <c r="G2" s="1512"/>
      <c r="H2" s="1512"/>
      <c r="I2" s="603"/>
      <c r="J2" s="603"/>
      <c r="L2" s="1295"/>
      <c r="N2" s="603"/>
    </row>
    <row r="3" spans="1:16">
      <c r="A3" s="603" t="s">
        <v>2364</v>
      </c>
      <c r="B3" s="603"/>
      <c r="C3" s="831"/>
      <c r="E3" s="603"/>
      <c r="G3" s="603"/>
      <c r="H3" s="603"/>
      <c r="I3" s="603"/>
      <c r="J3" s="603"/>
      <c r="L3" s="1295" t="s">
        <v>1040</v>
      </c>
      <c r="N3" s="603"/>
    </row>
    <row r="4" spans="1:16">
      <c r="A4" s="603" t="s">
        <v>2363</v>
      </c>
      <c r="B4" s="603"/>
      <c r="C4" s="832"/>
      <c r="E4" s="603"/>
      <c r="G4" s="603"/>
      <c r="H4" s="603"/>
      <c r="I4" s="603"/>
      <c r="J4" s="603"/>
      <c r="L4" s="1295" t="s">
        <v>742</v>
      </c>
      <c r="N4" s="603"/>
    </row>
    <row r="5" spans="1:16">
      <c r="A5" s="603" t="s">
        <v>1776</v>
      </c>
      <c r="B5" s="603"/>
      <c r="C5" s="603"/>
      <c r="E5" s="603"/>
      <c r="G5" s="603"/>
      <c r="H5" s="603"/>
      <c r="I5" s="603"/>
      <c r="J5" s="603"/>
      <c r="L5" s="1295" t="s">
        <v>2546</v>
      </c>
      <c r="N5" s="603"/>
    </row>
    <row r="6" spans="1:16">
      <c r="A6" s="603"/>
      <c r="B6" s="603"/>
      <c r="C6" s="603"/>
      <c r="D6" s="603"/>
      <c r="E6" s="603"/>
      <c r="F6" s="603"/>
      <c r="G6" s="603"/>
      <c r="H6" s="603"/>
      <c r="I6" s="603"/>
      <c r="J6" s="603"/>
      <c r="K6" s="603"/>
      <c r="L6" s="603"/>
      <c r="M6" s="603"/>
      <c r="N6" s="603"/>
    </row>
    <row r="7" spans="1:16" ht="12.75" customHeight="1">
      <c r="A7" s="1800" t="s">
        <v>854</v>
      </c>
      <c r="B7" s="1800"/>
      <c r="C7" s="1800"/>
      <c r="D7" s="1800"/>
      <c r="E7" s="1800"/>
      <c r="F7" s="1800"/>
      <c r="G7" s="1800"/>
      <c r="H7" s="1800"/>
      <c r="I7" s="1800"/>
      <c r="J7" s="1800"/>
      <c r="K7" s="1800"/>
      <c r="L7" s="1800"/>
      <c r="M7" s="1287"/>
      <c r="N7" s="1287"/>
    </row>
    <row r="8" spans="1:16">
      <c r="A8" s="1800"/>
      <c r="B8" s="1800"/>
      <c r="C8" s="1800"/>
      <c r="D8" s="1800"/>
      <c r="E8" s="1800"/>
      <c r="F8" s="1800"/>
      <c r="G8" s="1800"/>
      <c r="H8" s="1800"/>
      <c r="I8" s="1800"/>
      <c r="J8" s="1800"/>
      <c r="K8" s="1800"/>
      <c r="L8" s="1800"/>
      <c r="M8" s="1287"/>
      <c r="N8" s="1287"/>
    </row>
    <row r="9" spans="1:16">
      <c r="A9" s="1800"/>
      <c r="B9" s="1800"/>
      <c r="C9" s="1800"/>
      <c r="D9" s="1800"/>
      <c r="E9" s="1800"/>
      <c r="F9" s="1800"/>
      <c r="G9" s="1800"/>
      <c r="H9" s="1800"/>
      <c r="I9" s="1800"/>
      <c r="J9" s="1800"/>
      <c r="K9" s="1800"/>
      <c r="L9" s="1800"/>
      <c r="M9" s="1296"/>
      <c r="N9" s="1287"/>
    </row>
    <row r="10" spans="1:16" ht="12.6" thickBot="1">
      <c r="A10" s="833"/>
      <c r="B10" s="833"/>
      <c r="C10" s="871"/>
      <c r="D10" s="871"/>
      <c r="E10" s="871"/>
      <c r="F10" s="871"/>
      <c r="G10" s="871"/>
      <c r="H10" s="871"/>
      <c r="I10" s="871"/>
      <c r="J10" s="871"/>
      <c r="K10" s="833"/>
      <c r="L10" s="833"/>
      <c r="M10" s="884"/>
      <c r="N10" s="884"/>
    </row>
    <row r="11" spans="1:16" ht="13.8">
      <c r="A11" s="1799" t="s">
        <v>2461</v>
      </c>
      <c r="B11" s="1799"/>
      <c r="C11" s="1799"/>
      <c r="D11" s="1799"/>
      <c r="E11" s="1799"/>
      <c r="F11" s="1799"/>
      <c r="G11" s="1799"/>
      <c r="H11" s="1799"/>
      <c r="I11" s="1799"/>
      <c r="J11" s="1799"/>
      <c r="K11" s="1799"/>
      <c r="L11" s="1799"/>
      <c r="M11" s="1297"/>
      <c r="N11" s="1297"/>
    </row>
    <row r="12" spans="1:16">
      <c r="A12" s="1298"/>
      <c r="B12" s="841"/>
      <c r="C12" s="841"/>
      <c r="D12" s="1298"/>
      <c r="E12" s="1298"/>
      <c r="F12" s="1299"/>
      <c r="G12" s="1299"/>
      <c r="H12" s="1299"/>
      <c r="I12" s="1299"/>
      <c r="J12" s="1299"/>
      <c r="K12" s="1299"/>
      <c r="L12" s="1299"/>
      <c r="M12" s="1299"/>
      <c r="N12" s="1299"/>
      <c r="O12" s="1299"/>
      <c r="P12" s="1299"/>
    </row>
    <row r="13" spans="1:16" ht="13.8">
      <c r="A13" s="835"/>
      <c r="B13" s="841"/>
      <c r="C13" s="841"/>
      <c r="D13" s="1298"/>
      <c r="E13" s="1298"/>
      <c r="F13" s="841"/>
      <c r="G13" s="841"/>
      <c r="H13" s="841"/>
      <c r="I13" s="841"/>
      <c r="J13" s="884"/>
      <c r="K13" s="834"/>
      <c r="L13" s="603"/>
      <c r="M13" s="841"/>
      <c r="N13" s="603"/>
    </row>
    <row r="14" spans="1:16">
      <c r="A14" s="834" t="s">
        <v>52</v>
      </c>
      <c r="B14" s="603"/>
      <c r="C14" s="834" t="s">
        <v>2462</v>
      </c>
      <c r="D14" s="834" t="s">
        <v>2463</v>
      </c>
      <c r="E14" s="834" t="s">
        <v>2464</v>
      </c>
      <c r="F14" s="834"/>
      <c r="G14" s="834"/>
      <c r="H14" s="834"/>
      <c r="I14" s="834"/>
      <c r="J14" s="1299"/>
      <c r="K14" s="626"/>
      <c r="L14" s="834"/>
      <c r="M14" s="834"/>
      <c r="N14" s="834"/>
    </row>
    <row r="15" spans="1:16" ht="13.8">
      <c r="A15" s="1301" t="s">
        <v>707</v>
      </c>
      <c r="B15" s="1301" t="s">
        <v>1125</v>
      </c>
      <c r="C15" s="1301" t="s">
        <v>2465</v>
      </c>
      <c r="D15" s="1302" t="s">
        <v>1820</v>
      </c>
      <c r="E15" s="1302" t="s">
        <v>1820</v>
      </c>
      <c r="F15" s="1302" t="s">
        <v>2471</v>
      </c>
      <c r="G15" s="1303" t="s">
        <v>2472</v>
      </c>
      <c r="H15" s="1303" t="s">
        <v>2473</v>
      </c>
      <c r="I15" s="1302" t="s">
        <v>2466</v>
      </c>
      <c r="J15" s="1302" t="s">
        <v>2467</v>
      </c>
      <c r="K15" s="1303" t="s">
        <v>2468</v>
      </c>
      <c r="L15" s="1303" t="s">
        <v>1794</v>
      </c>
      <c r="M15" s="1302"/>
    </row>
    <row r="16" spans="1:16">
      <c r="A16" s="695"/>
      <c r="G16" s="575"/>
      <c r="H16" s="575"/>
      <c r="J16" s="849"/>
      <c r="K16" s="622"/>
      <c r="L16" s="622"/>
      <c r="M16" s="622"/>
      <c r="N16" s="622"/>
    </row>
    <row r="17" spans="1:14" ht="13.8">
      <c r="A17" s="694">
        <v>1</v>
      </c>
      <c r="B17" s="626">
        <v>2014</v>
      </c>
      <c r="C17" s="876">
        <v>5430</v>
      </c>
      <c r="D17" s="876">
        <v>0</v>
      </c>
      <c r="E17" s="876">
        <v>0</v>
      </c>
      <c r="F17" s="876">
        <v>0</v>
      </c>
      <c r="G17" s="1304">
        <v>0</v>
      </c>
      <c r="H17" s="1304">
        <v>0</v>
      </c>
      <c r="I17" s="876">
        <v>0</v>
      </c>
      <c r="J17" s="1300">
        <v>0</v>
      </c>
      <c r="K17" s="1300">
        <v>-5430</v>
      </c>
      <c r="L17" s="1300">
        <v>929</v>
      </c>
      <c r="M17" s="835"/>
      <c r="N17" s="835"/>
    </row>
    <row r="18" spans="1:14" ht="13.8">
      <c r="A18" s="694">
        <v>2</v>
      </c>
      <c r="B18" s="626"/>
      <c r="C18" s="876"/>
      <c r="D18" s="876"/>
      <c r="E18" s="1305"/>
      <c r="F18" s="1305">
        <v>0</v>
      </c>
      <c r="G18" s="1306">
        <v>0</v>
      </c>
      <c r="H18" s="1306">
        <v>0</v>
      </c>
      <c r="I18" s="1305">
        <v>0</v>
      </c>
      <c r="J18" s="1305">
        <v>0</v>
      </c>
      <c r="K18" s="1305">
        <v>-5430</v>
      </c>
      <c r="L18" s="1305">
        <v>929</v>
      </c>
      <c r="M18" s="835"/>
      <c r="N18" s="835"/>
    </row>
    <row r="19" spans="1:14" ht="14.4" thickBot="1">
      <c r="A19" s="694">
        <v>3</v>
      </c>
      <c r="B19" s="626"/>
      <c r="C19" s="876"/>
      <c r="D19" s="876">
        <v>0</v>
      </c>
      <c r="E19" s="1307">
        <v>0</v>
      </c>
      <c r="F19" s="1307">
        <v>0</v>
      </c>
      <c r="G19" s="1308">
        <v>0</v>
      </c>
      <c r="H19" s="1308">
        <v>0</v>
      </c>
      <c r="I19" s="1307">
        <v>0</v>
      </c>
      <c r="J19" s="1307">
        <v>0</v>
      </c>
      <c r="K19" s="1307">
        <v>-5430</v>
      </c>
      <c r="L19" s="1307">
        <v>-4501</v>
      </c>
      <c r="M19" s="835"/>
      <c r="N19" s="835"/>
    </row>
    <row r="20" spans="1:14" ht="14.4" thickTop="1">
      <c r="A20" s="694">
        <v>4</v>
      </c>
      <c r="B20" s="626"/>
      <c r="C20" s="876"/>
      <c r="D20" s="876"/>
      <c r="E20" s="894"/>
      <c r="F20" s="894"/>
      <c r="G20" s="1309"/>
      <c r="H20" s="1309"/>
      <c r="I20" s="894"/>
      <c r="J20" s="894"/>
      <c r="K20" s="894"/>
      <c r="L20" s="894"/>
      <c r="M20" s="835"/>
      <c r="N20" s="835"/>
    </row>
    <row r="21" spans="1:14" ht="13.8">
      <c r="A21" s="694">
        <v>5</v>
      </c>
      <c r="B21" s="626"/>
      <c r="C21" s="876"/>
      <c r="D21" s="1304" t="s">
        <v>1211</v>
      </c>
      <c r="E21" s="1304">
        <v>0</v>
      </c>
      <c r="F21" s="1304">
        <v>0</v>
      </c>
      <c r="G21" s="1304">
        <v>0</v>
      </c>
      <c r="H21" s="1304">
        <v>0</v>
      </c>
      <c r="I21" s="1304">
        <v>0</v>
      </c>
      <c r="J21" s="1304">
        <v>0</v>
      </c>
      <c r="K21" s="1304">
        <v>-5430</v>
      </c>
      <c r="L21" s="1304">
        <v>-4501</v>
      </c>
      <c r="M21" s="835"/>
      <c r="N21" s="835"/>
    </row>
    <row r="22" spans="1:14">
      <c r="A22" s="694">
        <v>6</v>
      </c>
      <c r="B22" s="626"/>
      <c r="C22" s="876"/>
      <c r="D22" s="876"/>
      <c r="E22" s="876"/>
      <c r="F22" s="876"/>
      <c r="G22" s="876"/>
      <c r="H22" s="876"/>
      <c r="I22" s="876"/>
      <c r="J22" s="876"/>
      <c r="K22" s="876"/>
      <c r="L22" s="876"/>
    </row>
    <row r="23" spans="1:14" ht="12.6" thickBot="1">
      <c r="A23" s="694">
        <v>7</v>
      </c>
      <c r="B23" s="626"/>
      <c r="C23" s="876"/>
      <c r="D23" s="876" t="s">
        <v>594</v>
      </c>
      <c r="E23" s="1307">
        <v>0</v>
      </c>
      <c r="F23" s="1307">
        <v>0</v>
      </c>
      <c r="G23" s="1307">
        <v>0</v>
      </c>
      <c r="H23" s="1307">
        <v>0</v>
      </c>
      <c r="I23" s="1307">
        <v>0</v>
      </c>
      <c r="J23" s="1307">
        <v>0</v>
      </c>
      <c r="K23" s="1307">
        <v>0</v>
      </c>
      <c r="L23" s="1307">
        <v>0</v>
      </c>
    </row>
    <row r="24" spans="1:14" ht="12.6" thickTop="1">
      <c r="A24" s="694">
        <v>8</v>
      </c>
      <c r="B24" s="626"/>
      <c r="C24" s="876"/>
      <c r="D24" s="876"/>
      <c r="E24" s="1310"/>
      <c r="F24" s="1310"/>
      <c r="G24" s="1310"/>
      <c r="H24" s="1310"/>
      <c r="I24" s="876"/>
    </row>
    <row r="25" spans="1:14">
      <c r="A25" s="694">
        <v>9</v>
      </c>
      <c r="B25" s="626"/>
      <c r="C25" s="876"/>
      <c r="D25" s="876"/>
      <c r="E25" s="876"/>
      <c r="F25" s="876"/>
      <c r="G25" s="876"/>
      <c r="H25" s="876"/>
      <c r="I25" s="876"/>
      <c r="J25" s="622"/>
      <c r="K25" s="622"/>
      <c r="L25" s="622"/>
      <c r="M25" s="622"/>
      <c r="N25" s="622"/>
    </row>
    <row r="26" spans="1:14">
      <c r="A26" s="694">
        <v>10</v>
      </c>
      <c r="B26" s="626"/>
      <c r="C26" s="876"/>
      <c r="D26" s="876"/>
      <c r="E26" s="876"/>
      <c r="F26" s="876"/>
      <c r="G26" s="876"/>
      <c r="H26" s="876"/>
      <c r="I26" s="876"/>
      <c r="J26" s="622"/>
      <c r="K26" s="622"/>
      <c r="L26" s="622"/>
      <c r="M26" s="622"/>
      <c r="N26" s="622"/>
    </row>
    <row r="27" spans="1:14">
      <c r="A27" s="694">
        <v>11</v>
      </c>
      <c r="B27" s="626"/>
      <c r="C27" s="876"/>
      <c r="D27" s="876"/>
      <c r="E27" s="876"/>
      <c r="F27" s="876"/>
      <c r="G27" s="876"/>
      <c r="H27" s="876"/>
      <c r="I27" s="876"/>
      <c r="J27" s="622"/>
      <c r="K27" s="622"/>
      <c r="L27" s="622"/>
      <c r="M27" s="622"/>
      <c r="N27" s="622"/>
    </row>
    <row r="28" spans="1:14" ht="13.8">
      <c r="A28" s="694">
        <v>12</v>
      </c>
      <c r="B28" s="626"/>
      <c r="C28" s="603"/>
      <c r="D28" s="1311" t="s">
        <v>2470</v>
      </c>
      <c r="E28" s="1311"/>
      <c r="F28" s="1311" t="s">
        <v>445</v>
      </c>
      <c r="G28" s="1311"/>
      <c r="H28" s="603"/>
      <c r="I28" s="876"/>
      <c r="J28" s="622"/>
      <c r="K28" s="622"/>
      <c r="L28" s="622"/>
      <c r="M28" s="622"/>
      <c r="N28" s="622"/>
    </row>
    <row r="29" spans="1:14" s="623" customFormat="1">
      <c r="A29" s="694">
        <v>13</v>
      </c>
      <c r="B29" s="626"/>
      <c r="C29" s="603"/>
      <c r="D29" s="603"/>
      <c r="E29" s="834" t="s">
        <v>2469</v>
      </c>
      <c r="F29" s="603"/>
      <c r="G29" s="834" t="s">
        <v>2469</v>
      </c>
      <c r="H29" s="603"/>
      <c r="I29" s="876"/>
      <c r="J29" s="849"/>
      <c r="K29" s="849"/>
      <c r="L29" s="849"/>
      <c r="M29" s="849"/>
      <c r="N29" s="849"/>
    </row>
    <row r="30" spans="1:14" s="623" customFormat="1">
      <c r="A30" s="694">
        <v>14</v>
      </c>
      <c r="B30" s="626"/>
      <c r="C30" s="834" t="s">
        <v>1123</v>
      </c>
      <c r="D30" s="834" t="s">
        <v>1124</v>
      </c>
      <c r="E30" s="834" t="s">
        <v>1125</v>
      </c>
      <c r="F30" s="834" t="s">
        <v>1124</v>
      </c>
      <c r="G30" s="834" t="s">
        <v>1125</v>
      </c>
      <c r="H30" s="834" t="s">
        <v>1126</v>
      </c>
      <c r="I30" s="876"/>
      <c r="J30" s="849"/>
      <c r="K30" s="849"/>
      <c r="L30" s="849"/>
      <c r="M30" s="849"/>
      <c r="N30" s="849"/>
    </row>
    <row r="31" spans="1:14" ht="13.8">
      <c r="A31" s="694">
        <v>15</v>
      </c>
      <c r="B31" s="626"/>
      <c r="C31" s="1301" t="s">
        <v>510</v>
      </c>
      <c r="D31" s="1301" t="s">
        <v>1125</v>
      </c>
      <c r="E31" s="1301" t="s">
        <v>1128</v>
      </c>
      <c r="F31" s="1301" t="s">
        <v>1125</v>
      </c>
      <c r="G31" s="1301" t="s">
        <v>1128</v>
      </c>
      <c r="H31" s="1301" t="s">
        <v>510</v>
      </c>
      <c r="I31" s="876"/>
    </row>
    <row r="32" spans="1:14">
      <c r="A32" s="694">
        <v>16</v>
      </c>
      <c r="B32" s="626">
        <v>2008</v>
      </c>
      <c r="C32" s="876"/>
      <c r="D32" s="876"/>
      <c r="E32" s="876"/>
      <c r="F32" s="876"/>
      <c r="G32" s="876"/>
      <c r="H32" s="876">
        <v>0</v>
      </c>
      <c r="I32" s="876"/>
    </row>
    <row r="33" spans="1:14">
      <c r="A33" s="694">
        <v>17</v>
      </c>
      <c r="B33" s="626">
        <v>2009</v>
      </c>
      <c r="C33" s="876">
        <v>0</v>
      </c>
      <c r="D33" s="876"/>
      <c r="E33" s="876"/>
      <c r="F33" s="876"/>
      <c r="G33" s="876"/>
      <c r="H33" s="876">
        <v>0</v>
      </c>
      <c r="I33" s="876"/>
    </row>
    <row r="34" spans="1:14">
      <c r="A34" s="694">
        <v>18</v>
      </c>
      <c r="B34" s="626">
        <v>2010</v>
      </c>
      <c r="C34" s="876">
        <v>0</v>
      </c>
      <c r="D34" s="876"/>
      <c r="E34" s="876"/>
      <c r="F34" s="1304"/>
      <c r="G34" s="876"/>
      <c r="H34" s="876">
        <v>0</v>
      </c>
      <c r="I34" s="876"/>
    </row>
    <row r="35" spans="1:14">
      <c r="A35" s="694">
        <v>19</v>
      </c>
      <c r="B35" s="626">
        <v>2011</v>
      </c>
      <c r="C35" s="876">
        <v>0</v>
      </c>
      <c r="D35" s="876"/>
      <c r="E35" s="876"/>
      <c r="F35" s="876"/>
      <c r="G35" s="876"/>
      <c r="H35" s="876">
        <v>0</v>
      </c>
    </row>
    <row r="36" spans="1:14">
      <c r="A36" s="694">
        <v>20</v>
      </c>
      <c r="B36" s="626">
        <v>2012</v>
      </c>
      <c r="C36" s="876">
        <v>0</v>
      </c>
      <c r="D36" s="876"/>
      <c r="E36" s="876"/>
      <c r="F36" s="876"/>
      <c r="G36" s="876"/>
      <c r="H36" s="876">
        <v>0</v>
      </c>
    </row>
    <row r="37" spans="1:14">
      <c r="A37" s="694">
        <v>21</v>
      </c>
      <c r="B37" s="626">
        <v>2013</v>
      </c>
      <c r="C37" s="876">
        <v>0</v>
      </c>
      <c r="D37" s="876"/>
      <c r="E37" s="876"/>
      <c r="F37" s="1304"/>
      <c r="G37" s="876"/>
      <c r="H37" s="876">
        <v>0</v>
      </c>
    </row>
    <row r="38" spans="1:14">
      <c r="A38" s="694">
        <v>22</v>
      </c>
      <c r="B38" s="1312">
        <v>2014</v>
      </c>
      <c r="C38" s="876">
        <v>0</v>
      </c>
      <c r="D38" s="1304">
        <v>-5430</v>
      </c>
      <c r="E38" s="876"/>
      <c r="G38" s="876"/>
      <c r="H38" s="876">
        <v>-5430</v>
      </c>
      <c r="J38" s="694"/>
      <c r="K38" s="694"/>
      <c r="L38" s="694"/>
      <c r="M38" s="694"/>
      <c r="N38" s="694"/>
    </row>
    <row r="39" spans="1:14">
      <c r="A39" s="694">
        <v>23</v>
      </c>
      <c r="B39" s="626">
        <v>2015</v>
      </c>
      <c r="C39" s="876">
        <v>-5430</v>
      </c>
      <c r="D39" s="876">
        <v>0</v>
      </c>
      <c r="E39" s="876"/>
      <c r="F39" s="1304">
        <v>929</v>
      </c>
      <c r="G39" s="876"/>
      <c r="H39" s="876">
        <v>-4501</v>
      </c>
    </row>
    <row r="40" spans="1:14">
      <c r="A40" s="694">
        <v>24</v>
      </c>
    </row>
    <row r="41" spans="1:14">
      <c r="A41" s="695"/>
      <c r="B41" s="575"/>
      <c r="C41" s="575"/>
      <c r="D41" s="575"/>
      <c r="E41" s="575"/>
      <c r="F41" s="575"/>
      <c r="G41" s="575"/>
      <c r="H41" s="575"/>
      <c r="I41" s="575"/>
    </row>
    <row r="42" spans="1:14">
      <c r="A42" s="839" t="s">
        <v>881</v>
      </c>
    </row>
    <row r="43" spans="1:14">
      <c r="A43" s="839" t="s">
        <v>852</v>
      </c>
    </row>
    <row r="44" spans="1:14">
      <c r="A44" s="839"/>
    </row>
    <row r="45" spans="1:14">
      <c r="A45" s="839"/>
    </row>
    <row r="46" spans="1:14">
      <c r="A46" s="839"/>
    </row>
    <row r="47" spans="1:14">
      <c r="A47" s="839"/>
    </row>
    <row r="48" spans="1:14">
      <c r="A48" s="839"/>
    </row>
    <row r="49" spans="1:1">
      <c r="A49" s="839"/>
    </row>
    <row r="50" spans="1:1">
      <c r="A50" s="839"/>
    </row>
    <row r="51" spans="1:1">
      <c r="A51" s="839"/>
    </row>
    <row r="52" spans="1:1">
      <c r="A52" s="839"/>
    </row>
    <row r="53" spans="1:1">
      <c r="A53" s="839"/>
    </row>
    <row r="54" spans="1:1">
      <c r="A54" s="839"/>
    </row>
    <row r="55" spans="1:1">
      <c r="A55" s="839"/>
    </row>
    <row r="56" spans="1:1">
      <c r="A56" s="839"/>
    </row>
    <row r="57" spans="1:1">
      <c r="A57" s="839"/>
    </row>
    <row r="58" spans="1:1">
      <c r="A58" s="839"/>
    </row>
    <row r="59" spans="1:1">
      <c r="A59" s="839"/>
    </row>
    <row r="60" spans="1:1">
      <c r="A60" s="839"/>
    </row>
    <row r="61" spans="1:1">
      <c r="A61" s="839"/>
    </row>
    <row r="62" spans="1:1">
      <c r="A62" s="839"/>
    </row>
    <row r="63" spans="1:1">
      <c r="A63" s="839"/>
    </row>
    <row r="64" spans="1:1">
      <c r="A64" s="839"/>
    </row>
    <row r="65" spans="1:1">
      <c r="A65" s="839"/>
    </row>
    <row r="66" spans="1:1">
      <c r="A66" s="839"/>
    </row>
    <row r="67" spans="1:1">
      <c r="A67" s="839"/>
    </row>
    <row r="68" spans="1:1">
      <c r="A68" s="839"/>
    </row>
    <row r="69" spans="1:1">
      <c r="A69" s="839"/>
    </row>
    <row r="70" spans="1:1">
      <c r="A70" s="839"/>
    </row>
    <row r="134" spans="1:2">
      <c r="A134" s="696"/>
      <c r="B134" s="696"/>
    </row>
    <row r="135" spans="1:2">
      <c r="A135" s="696"/>
      <c r="B135" s="696"/>
    </row>
    <row r="136" spans="1:2">
      <c r="A136" s="696"/>
      <c r="B136" s="696"/>
    </row>
    <row r="137" spans="1:2">
      <c r="A137" s="696"/>
      <c r="B137" s="696"/>
    </row>
    <row r="138" spans="1:2">
      <c r="A138" s="696"/>
      <c r="B138" s="696"/>
    </row>
    <row r="168" spans="1:2">
      <c r="A168" s="696"/>
      <c r="B168" s="696"/>
    </row>
    <row r="237" spans="1:1">
      <c r="A237" s="603"/>
    </row>
    <row r="254" spans="1:1">
      <c r="A254" s="696"/>
    </row>
    <row r="255" spans="1:1">
      <c r="A255" s="696"/>
    </row>
    <row r="256" spans="1:1">
      <c r="A256" s="696"/>
    </row>
    <row r="257" spans="1:1">
      <c r="A257" s="696"/>
    </row>
    <row r="258" spans="1:1">
      <c r="A258" s="696"/>
    </row>
    <row r="259" spans="1:1">
      <c r="A259" s="696"/>
    </row>
    <row r="260" spans="1:1">
      <c r="A260" s="696"/>
    </row>
    <row r="261" spans="1:1">
      <c r="A261" s="696"/>
    </row>
    <row r="262" spans="1:1">
      <c r="A262" s="696"/>
    </row>
    <row r="263" spans="1:1">
      <c r="A263" s="696"/>
    </row>
    <row r="264" spans="1:1">
      <c r="A264" s="696"/>
    </row>
    <row r="265" spans="1:1">
      <c r="A265" s="696"/>
    </row>
    <row r="266" spans="1:1">
      <c r="A266" s="696"/>
    </row>
    <row r="267" spans="1:1">
      <c r="A267" s="696"/>
    </row>
    <row r="268" spans="1:1">
      <c r="A268" s="696"/>
    </row>
    <row r="269" spans="1:1">
      <c r="A269" s="696"/>
    </row>
    <row r="270" spans="1:1">
      <c r="A270" s="696"/>
    </row>
    <row r="271" spans="1:1">
      <c r="A271" s="696"/>
    </row>
    <row r="272" spans="1:1">
      <c r="A272" s="696"/>
    </row>
    <row r="273" spans="1:1">
      <c r="A273" s="696"/>
    </row>
    <row r="274" spans="1:1">
      <c r="A274" s="696"/>
    </row>
    <row r="275" spans="1:1">
      <c r="A275" s="696"/>
    </row>
    <row r="276" spans="1:1">
      <c r="A276" s="696"/>
    </row>
    <row r="277" spans="1:1">
      <c r="A277" s="696"/>
    </row>
    <row r="278" spans="1:1">
      <c r="A278" s="696"/>
    </row>
    <row r="279" spans="1:1">
      <c r="A279" s="696"/>
    </row>
    <row r="280" spans="1:1">
      <c r="A280" s="696"/>
    </row>
    <row r="281" spans="1:1">
      <c r="A281" s="696"/>
    </row>
    <row r="282" spans="1:1">
      <c r="A282" s="696"/>
    </row>
    <row r="283" spans="1:1">
      <c r="A283" s="696"/>
    </row>
    <row r="284" spans="1:1">
      <c r="A284" s="696"/>
    </row>
    <row r="285" spans="1:1">
      <c r="A285" s="696"/>
    </row>
    <row r="286" spans="1:1">
      <c r="A286" s="696"/>
    </row>
    <row r="287" spans="1:1">
      <c r="A287" s="696"/>
    </row>
    <row r="288" spans="1:1">
      <c r="A288" s="696"/>
    </row>
    <row r="289" spans="1:1">
      <c r="A289" s="696"/>
    </row>
    <row r="290" spans="1:1">
      <c r="A290" s="696"/>
    </row>
    <row r="291" spans="1:1">
      <c r="A291" s="696"/>
    </row>
    <row r="292" spans="1:1">
      <c r="A292" s="696"/>
    </row>
    <row r="293" spans="1:1">
      <c r="A293" s="696"/>
    </row>
    <row r="294" spans="1:1">
      <c r="A294" s="696"/>
    </row>
    <row r="295" spans="1:1">
      <c r="A295" s="696"/>
    </row>
    <row r="296" spans="1:1">
      <c r="A296" s="696"/>
    </row>
    <row r="297" spans="1:1">
      <c r="A297" s="696"/>
    </row>
    <row r="298" spans="1:1">
      <c r="A298" s="696"/>
    </row>
    <row r="299" spans="1:1">
      <c r="A299" s="696"/>
    </row>
    <row r="300" spans="1:1">
      <c r="A300" s="696"/>
    </row>
    <row r="301" spans="1:1">
      <c r="A301" s="696"/>
    </row>
    <row r="302" spans="1:1">
      <c r="A302" s="696"/>
    </row>
    <row r="303" spans="1:1">
      <c r="A303" s="696"/>
    </row>
    <row r="304" spans="1:1">
      <c r="A304" s="696"/>
    </row>
    <row r="305" spans="1:1">
      <c r="A305" s="696"/>
    </row>
    <row r="306" spans="1:1">
      <c r="A306" s="696"/>
    </row>
    <row r="307" spans="1:1">
      <c r="A307" s="696"/>
    </row>
    <row r="308" spans="1:1">
      <c r="A308" s="696"/>
    </row>
  </sheetData>
  <mergeCells count="2">
    <mergeCell ref="A11:L11"/>
    <mergeCell ref="A7:L9"/>
  </mergeCells>
  <phoneticPr fontId="28" type="noConversion"/>
  <pageMargins left="0.75" right="0.5" top="0.5" bottom="0.5" header="0.25" footer="0.25"/>
  <pageSetup scale="76" fitToHeight="3" pageOrder="overThenDown" orientation="portrait" r:id="rId1"/>
  <headerFooter alignWithMargins="0"/>
</worksheet>
</file>

<file path=xl/worksheets/sheet56.xml><?xml version="1.0" encoding="utf-8"?>
<worksheet xmlns="http://schemas.openxmlformats.org/spreadsheetml/2006/main" xmlns:r="http://schemas.openxmlformats.org/officeDocument/2006/relationships">
  <sheetPr transitionEvaluation="1" transitionEntry="1" codeName="Sheet48">
    <pageSetUpPr fitToPage="1"/>
  </sheetPr>
  <dimension ref="A1:K439"/>
  <sheetViews>
    <sheetView view="pageBreakPreview" zoomScale="60" workbookViewId="0">
      <selection sqref="A1:XFD1048576"/>
    </sheetView>
  </sheetViews>
  <sheetFormatPr defaultColWidth="10.88671875" defaultRowHeight="13.8"/>
  <cols>
    <col min="1" max="1" width="5.88671875" style="90" customWidth="1"/>
    <col min="2" max="2" width="40.5546875" style="90" customWidth="1"/>
    <col min="3" max="3" width="17.109375" style="90" customWidth="1"/>
    <col min="4" max="4" width="10.88671875" style="90" customWidth="1"/>
    <col min="5" max="5" width="3.109375" style="90" customWidth="1"/>
    <col min="6" max="6" width="10.88671875" style="90" customWidth="1"/>
    <col min="7" max="7" width="3.109375" style="90" customWidth="1"/>
    <col min="8" max="8" width="10.88671875" style="90" customWidth="1"/>
    <col min="9" max="9" width="3.44140625" style="90" customWidth="1"/>
    <col min="10" max="10" width="3.88671875" style="90" customWidth="1"/>
    <col min="11" max="11" width="10.88671875" style="102"/>
    <col min="12" max="16384" width="10.88671875" style="13"/>
  </cols>
  <sheetData>
    <row r="1" spans="1:11" s="21" customFormat="1" ht="12">
      <c r="A1" s="89" t="s">
        <v>463</v>
      </c>
      <c r="B1" s="89"/>
      <c r="C1" s="108"/>
      <c r="D1" s="89" t="s">
        <v>1171</v>
      </c>
      <c r="E1" s="90"/>
      <c r="G1" s="89"/>
      <c r="H1" s="89"/>
      <c r="I1" s="90"/>
      <c r="J1" s="90"/>
      <c r="K1" s="139"/>
    </row>
    <row r="2" spans="1:11" s="21" customFormat="1" ht="12">
      <c r="A2" s="89"/>
      <c r="B2" s="89"/>
      <c r="C2" s="108"/>
      <c r="D2" s="89"/>
      <c r="E2" s="90"/>
      <c r="G2" s="89"/>
      <c r="H2" s="89"/>
      <c r="I2" s="90"/>
      <c r="J2" s="90"/>
      <c r="K2" s="139"/>
    </row>
    <row r="3" spans="1:11" s="21" customFormat="1" ht="12">
      <c r="A3" s="89" t="s">
        <v>2364</v>
      </c>
      <c r="B3" s="89"/>
      <c r="C3" s="108"/>
      <c r="D3" s="89" t="s">
        <v>1405</v>
      </c>
      <c r="E3" s="90"/>
      <c r="G3" s="89"/>
      <c r="H3" s="89"/>
      <c r="I3" s="90"/>
      <c r="J3" s="90"/>
      <c r="K3" s="139"/>
    </row>
    <row r="4" spans="1:11" s="21" customFormat="1" ht="12">
      <c r="A4" s="89" t="s">
        <v>2363</v>
      </c>
      <c r="B4" s="89"/>
      <c r="C4" s="109"/>
      <c r="D4" s="89" t="s">
        <v>742</v>
      </c>
      <c r="E4" s="90"/>
      <c r="G4" s="89"/>
      <c r="H4" s="89"/>
      <c r="I4" s="90"/>
      <c r="J4" s="90"/>
      <c r="K4" s="139"/>
    </row>
    <row r="5" spans="1:11" s="21" customFormat="1" ht="12">
      <c r="A5" s="89" t="s">
        <v>1775</v>
      </c>
      <c r="B5" s="89"/>
      <c r="C5" s="89"/>
      <c r="D5" s="89" t="s">
        <v>2546</v>
      </c>
      <c r="E5" s="90"/>
      <c r="G5" s="89"/>
      <c r="H5" s="89"/>
      <c r="I5" s="90"/>
      <c r="J5" s="90"/>
      <c r="K5" s="139"/>
    </row>
    <row r="6" spans="1:11" s="21" customFormat="1" ht="12">
      <c r="A6" s="89"/>
      <c r="B6" s="89"/>
      <c r="C6" s="89"/>
      <c r="D6" s="89"/>
      <c r="E6" s="89"/>
      <c r="F6" s="90"/>
      <c r="G6" s="89"/>
      <c r="H6" s="89"/>
      <c r="I6" s="90"/>
      <c r="J6" s="90"/>
      <c r="K6" s="139"/>
    </row>
    <row r="7" spans="1:11" s="21" customFormat="1" ht="12">
      <c r="A7" s="1769" t="s">
        <v>1056</v>
      </c>
      <c r="B7" s="1771"/>
      <c r="C7" s="1771"/>
      <c r="D7" s="1771"/>
      <c r="E7" s="1771"/>
      <c r="F7" s="1771"/>
      <c r="G7" s="1771"/>
      <c r="H7" s="1771"/>
      <c r="I7" s="1771"/>
      <c r="J7" s="90"/>
      <c r="K7" s="139"/>
    </row>
    <row r="8" spans="1:11" s="21" customFormat="1" ht="12">
      <c r="A8" s="1771"/>
      <c r="B8" s="1771"/>
      <c r="C8" s="1771"/>
      <c r="D8" s="1771"/>
      <c r="E8" s="1771"/>
      <c r="F8" s="1771"/>
      <c r="G8" s="1771"/>
      <c r="H8" s="1771"/>
      <c r="I8" s="1771"/>
      <c r="J8" s="90"/>
      <c r="K8" s="139"/>
    </row>
    <row r="9" spans="1:11" s="21" customFormat="1" ht="12">
      <c r="A9" s="1771"/>
      <c r="B9" s="1771"/>
      <c r="C9" s="1771"/>
      <c r="D9" s="1771"/>
      <c r="E9" s="1771"/>
      <c r="F9" s="1771"/>
      <c r="G9" s="1771"/>
      <c r="H9" s="1771"/>
      <c r="I9" s="1771"/>
      <c r="J9" s="90"/>
      <c r="K9" s="139"/>
    </row>
    <row r="10" spans="1:11" s="21" customFormat="1" ht="12.6" thickBot="1">
      <c r="A10" s="93"/>
      <c r="B10" s="93"/>
      <c r="C10" s="159"/>
      <c r="D10" s="159"/>
      <c r="E10" s="159"/>
      <c r="F10" s="159"/>
      <c r="G10" s="159"/>
      <c r="H10" s="159"/>
      <c r="I10" s="179"/>
      <c r="J10" s="90"/>
      <c r="K10" s="139"/>
    </row>
    <row r="11" spans="1:11" s="21" customFormat="1" ht="12">
      <c r="A11" s="90"/>
      <c r="B11" s="90"/>
      <c r="C11" s="307" t="s">
        <v>1351</v>
      </c>
      <c r="D11" s="308" t="s">
        <v>469</v>
      </c>
      <c r="E11" s="309"/>
      <c r="F11" s="309"/>
      <c r="G11" s="309"/>
      <c r="H11" s="309"/>
      <c r="I11" s="122"/>
      <c r="J11" s="90"/>
      <c r="K11" s="139"/>
    </row>
    <row r="12" spans="1:11" s="21" customFormat="1" ht="12">
      <c r="A12" s="94" t="s">
        <v>52</v>
      </c>
      <c r="B12" s="89"/>
      <c r="C12" s="117"/>
      <c r="D12" s="98" t="s">
        <v>596</v>
      </c>
      <c r="E12" s="98"/>
      <c r="F12" s="98" t="s">
        <v>597</v>
      </c>
      <c r="G12" s="98"/>
      <c r="H12" s="98" t="s">
        <v>598</v>
      </c>
      <c r="I12" s="90"/>
      <c r="J12" s="90"/>
      <c r="K12" s="139"/>
    </row>
    <row r="13" spans="1:11" s="21" customFormat="1" ht="12">
      <c r="A13" s="530" t="s">
        <v>707</v>
      </c>
      <c r="B13" s="530" t="s">
        <v>708</v>
      </c>
      <c r="C13" s="537" t="s">
        <v>945</v>
      </c>
      <c r="D13" s="538" t="s">
        <v>81</v>
      </c>
      <c r="E13" s="538"/>
      <c r="F13" s="538" t="s">
        <v>636</v>
      </c>
      <c r="G13" s="538"/>
      <c r="H13" s="538" t="s">
        <v>597</v>
      </c>
      <c r="I13" s="90"/>
      <c r="J13" s="90"/>
      <c r="K13" s="139"/>
    </row>
    <row r="14" spans="1:11" s="21" customFormat="1" ht="12">
      <c r="A14" s="110"/>
      <c r="B14" s="89"/>
      <c r="C14" s="117"/>
      <c r="D14" s="117"/>
      <c r="E14" s="117"/>
      <c r="F14" s="117"/>
      <c r="G14" s="117"/>
      <c r="H14" s="117"/>
      <c r="I14" s="90"/>
      <c r="J14" s="90"/>
      <c r="K14" s="139"/>
    </row>
    <row r="15" spans="1:11" s="21" customFormat="1" ht="12" customHeight="1">
      <c r="A15" s="1494">
        <v>1</v>
      </c>
      <c r="B15" s="1801" t="s">
        <v>2374</v>
      </c>
      <c r="C15" s="1801"/>
      <c r="D15" s="1801"/>
      <c r="E15" s="1801"/>
      <c r="F15" s="1801"/>
      <c r="G15" s="1801"/>
      <c r="H15" s="1801"/>
      <c r="I15" s="90"/>
      <c r="J15" s="90"/>
      <c r="K15" s="139"/>
    </row>
    <row r="16" spans="1:11" s="21" customFormat="1" ht="12">
      <c r="A16" s="1494">
        <v>2</v>
      </c>
      <c r="B16" s="1801"/>
      <c r="C16" s="1801"/>
      <c r="D16" s="1801"/>
      <c r="E16" s="1801"/>
      <c r="F16" s="1801"/>
      <c r="G16" s="1801"/>
      <c r="H16" s="1801"/>
      <c r="I16" s="90"/>
      <c r="J16" s="90"/>
      <c r="K16" s="139"/>
    </row>
    <row r="17" spans="1:11" s="21" customFormat="1" ht="12">
      <c r="A17" s="1494">
        <v>3</v>
      </c>
      <c r="B17" s="1801"/>
      <c r="C17" s="1801"/>
      <c r="D17" s="1801"/>
      <c r="E17" s="1801"/>
      <c r="F17" s="1801"/>
      <c r="G17" s="1801"/>
      <c r="H17" s="1801"/>
      <c r="I17" s="90"/>
      <c r="J17" s="90"/>
      <c r="K17" s="139"/>
    </row>
    <row r="18" spans="1:11" s="21" customFormat="1" ht="12">
      <c r="A18" s="110"/>
      <c r="B18" s="1493"/>
      <c r="C18" s="1493"/>
      <c r="D18" s="1493"/>
      <c r="E18" s="1493"/>
      <c r="F18" s="1493"/>
      <c r="G18" s="1493"/>
      <c r="H18" s="1493"/>
      <c r="I18" s="90"/>
      <c r="J18" s="90"/>
      <c r="K18" s="139"/>
    </row>
    <row r="19" spans="1:11" s="21" customFormat="1" ht="12">
      <c r="A19" s="110"/>
      <c r="B19" s="1493"/>
      <c r="C19" s="1493"/>
      <c r="D19" s="1493"/>
      <c r="E19" s="1493"/>
      <c r="F19" s="1493"/>
      <c r="G19" s="1493"/>
      <c r="H19" s="1493"/>
      <c r="I19" s="90"/>
      <c r="J19" s="90"/>
      <c r="K19" s="139"/>
    </row>
    <row r="20" spans="1:11" s="21" customFormat="1" ht="12">
      <c r="A20" s="110"/>
      <c r="B20" s="89"/>
      <c r="C20" s="90"/>
      <c r="D20" s="90"/>
      <c r="E20" s="90"/>
      <c r="F20" s="90"/>
      <c r="G20" s="90"/>
      <c r="H20" s="90"/>
      <c r="I20" s="90"/>
      <c r="J20" s="90"/>
      <c r="K20" s="139"/>
    </row>
    <row r="21" spans="1:11" s="21" customFormat="1" ht="12">
      <c r="A21" s="110"/>
      <c r="B21" s="89"/>
      <c r="C21" s="90"/>
      <c r="D21" s="90"/>
      <c r="E21" s="90"/>
      <c r="F21" s="90"/>
      <c r="G21" s="90"/>
      <c r="H21" s="90"/>
      <c r="I21" s="90"/>
      <c r="J21" s="90"/>
      <c r="K21" s="139"/>
    </row>
    <row r="22" spans="1:11" s="21" customFormat="1" ht="12">
      <c r="A22" s="110"/>
      <c r="B22" s="89"/>
      <c r="C22" s="90"/>
      <c r="D22" s="90"/>
      <c r="E22" s="90"/>
      <c r="F22" s="90"/>
      <c r="G22" s="90"/>
      <c r="H22" s="90"/>
      <c r="I22" s="90"/>
      <c r="J22" s="90"/>
      <c r="K22" s="139"/>
    </row>
    <row r="23" spans="1:11" s="21" customFormat="1" ht="12">
      <c r="A23" s="110"/>
      <c r="B23" s="89"/>
      <c r="C23" s="90"/>
      <c r="D23" s="90"/>
      <c r="E23" s="90"/>
      <c r="F23" s="90"/>
      <c r="G23" s="90"/>
      <c r="H23" s="90"/>
      <c r="I23" s="90"/>
      <c r="J23" s="90"/>
      <c r="K23" s="139"/>
    </row>
    <row r="24" spans="1:11" s="21" customFormat="1" ht="12">
      <c r="A24" s="110"/>
      <c r="B24" s="89"/>
      <c r="C24" s="90"/>
      <c r="D24" s="90"/>
      <c r="E24" s="90"/>
      <c r="F24" s="90"/>
      <c r="G24" s="90"/>
      <c r="H24" s="90"/>
      <c r="I24" s="90"/>
      <c r="J24" s="90"/>
      <c r="K24" s="139"/>
    </row>
    <row r="25" spans="1:11" s="21" customFormat="1" ht="12">
      <c r="A25" s="110"/>
      <c r="B25" s="89"/>
      <c r="C25" s="90"/>
      <c r="D25" s="90"/>
      <c r="E25" s="90"/>
      <c r="F25" s="90"/>
      <c r="G25" s="90"/>
      <c r="H25" s="90"/>
      <c r="I25" s="90"/>
      <c r="J25" s="90"/>
      <c r="K25" s="139"/>
    </row>
    <row r="26" spans="1:11" s="21" customFormat="1" ht="12">
      <c r="A26" s="110"/>
      <c r="B26" s="89"/>
      <c r="C26" s="90"/>
      <c r="D26" s="90"/>
      <c r="E26" s="90"/>
      <c r="F26" s="90"/>
      <c r="G26" s="90"/>
      <c r="H26" s="90"/>
      <c r="I26" s="90"/>
      <c r="J26" s="90"/>
      <c r="K26" s="139"/>
    </row>
    <row r="27" spans="1:11" s="21" customFormat="1" ht="12">
      <c r="A27" s="110"/>
      <c r="B27" s="89"/>
      <c r="C27" s="90"/>
      <c r="D27" s="90"/>
      <c r="E27" s="90"/>
      <c r="F27" s="90"/>
      <c r="G27" s="90"/>
      <c r="H27" s="90"/>
      <c r="I27" s="90"/>
      <c r="J27" s="90"/>
      <c r="K27" s="139"/>
    </row>
    <row r="28" spans="1:11" s="21" customFormat="1" ht="12">
      <c r="A28" s="110"/>
      <c r="B28" s="89"/>
      <c r="C28" s="90"/>
      <c r="D28" s="90"/>
      <c r="E28" s="90"/>
      <c r="F28" s="90"/>
      <c r="G28" s="90"/>
      <c r="H28" s="90"/>
      <c r="I28" s="90"/>
      <c r="J28" s="90"/>
      <c r="K28" s="139"/>
    </row>
    <row r="29" spans="1:11" s="21" customFormat="1" ht="12">
      <c r="A29" s="110"/>
      <c r="B29" s="89"/>
      <c r="C29" s="90"/>
      <c r="D29" s="90"/>
      <c r="E29" s="90"/>
      <c r="F29" s="90"/>
      <c r="G29" s="90"/>
      <c r="H29" s="90"/>
      <c r="I29" s="90"/>
      <c r="J29" s="90"/>
      <c r="K29" s="139"/>
    </row>
    <row r="30" spans="1:11" s="21" customFormat="1" ht="12">
      <c r="A30" s="110"/>
      <c r="B30" s="89"/>
      <c r="C30" s="90"/>
      <c r="D30" s="90"/>
      <c r="E30" s="90"/>
      <c r="F30" s="90"/>
      <c r="G30" s="90"/>
      <c r="H30" s="90"/>
      <c r="I30" s="90"/>
      <c r="J30" s="90"/>
      <c r="K30" s="139"/>
    </row>
    <row r="31" spans="1:11" s="21" customFormat="1" ht="12">
      <c r="A31" s="110"/>
      <c r="B31" s="89"/>
      <c r="C31" s="90"/>
      <c r="D31" s="90"/>
      <c r="E31" s="90"/>
      <c r="F31" s="90"/>
      <c r="G31" s="90"/>
      <c r="H31" s="90"/>
      <c r="I31" s="90"/>
      <c r="J31" s="90"/>
      <c r="K31" s="139"/>
    </row>
    <row r="32" spans="1:11" s="21" customFormat="1" ht="12">
      <c r="A32" s="110"/>
      <c r="B32" s="89"/>
      <c r="C32" s="90"/>
      <c r="D32" s="90"/>
      <c r="E32" s="90"/>
      <c r="F32" s="90"/>
      <c r="G32" s="90"/>
      <c r="H32" s="90"/>
      <c r="I32" s="90"/>
      <c r="J32" s="90"/>
      <c r="K32" s="139"/>
    </row>
    <row r="33" spans="1:11" s="21" customFormat="1" ht="12">
      <c r="A33" s="110"/>
      <c r="B33" s="89"/>
      <c r="C33" s="90"/>
      <c r="D33" s="90"/>
      <c r="E33" s="90"/>
      <c r="F33" s="90"/>
      <c r="G33" s="90"/>
      <c r="H33" s="90"/>
      <c r="I33" s="90"/>
      <c r="J33" s="90"/>
      <c r="K33" s="139"/>
    </row>
    <row r="34" spans="1:11" s="21" customFormat="1" ht="12">
      <c r="A34" s="110"/>
      <c r="B34" s="89"/>
      <c r="C34" s="90"/>
      <c r="D34" s="90"/>
      <c r="E34" s="90"/>
      <c r="F34" s="90"/>
      <c r="G34" s="90"/>
      <c r="H34" s="90"/>
      <c r="I34" s="90"/>
      <c r="J34" s="90"/>
      <c r="K34" s="139"/>
    </row>
    <row r="35" spans="1:11" s="21" customFormat="1" ht="12">
      <c r="A35" s="110"/>
      <c r="B35" s="89"/>
      <c r="C35" s="90"/>
      <c r="D35" s="90"/>
      <c r="E35" s="90"/>
      <c r="F35" s="90"/>
      <c r="G35" s="90"/>
      <c r="H35" s="90"/>
      <c r="I35" s="90"/>
      <c r="J35" s="90"/>
      <c r="K35" s="139"/>
    </row>
    <row r="36" spans="1:11" s="21" customFormat="1" ht="12">
      <c r="A36" s="110"/>
      <c r="B36" s="89"/>
      <c r="C36" s="90"/>
      <c r="D36" s="90"/>
      <c r="E36" s="90"/>
      <c r="F36" s="90"/>
      <c r="G36" s="90"/>
      <c r="H36" s="90"/>
      <c r="I36" s="90"/>
      <c r="J36" s="90"/>
      <c r="K36" s="139"/>
    </row>
    <row r="37" spans="1:11" s="21" customFormat="1" ht="12">
      <c r="A37" s="110"/>
      <c r="B37" s="89"/>
      <c r="C37" s="90"/>
      <c r="D37" s="90"/>
      <c r="E37" s="90"/>
      <c r="F37" s="90"/>
      <c r="G37" s="90"/>
      <c r="H37" s="90"/>
      <c r="I37" s="90"/>
      <c r="J37" s="90"/>
      <c r="K37" s="139"/>
    </row>
    <row r="38" spans="1:11" s="21" customFormat="1" ht="12">
      <c r="A38" s="110"/>
      <c r="B38" s="89"/>
      <c r="C38" s="90"/>
      <c r="D38" s="90"/>
      <c r="E38" s="90"/>
      <c r="F38" s="90"/>
      <c r="G38" s="90"/>
      <c r="H38" s="90"/>
      <c r="I38" s="90"/>
      <c r="J38" s="90"/>
      <c r="K38" s="139"/>
    </row>
    <row r="39" spans="1:11" s="21" customFormat="1" ht="12">
      <c r="A39" s="110"/>
      <c r="B39" s="89"/>
      <c r="C39" s="90"/>
      <c r="D39" s="90"/>
      <c r="E39" s="90"/>
      <c r="F39" s="90"/>
      <c r="G39" s="90"/>
      <c r="H39" s="90"/>
      <c r="I39" s="90"/>
      <c r="J39" s="90"/>
      <c r="K39" s="139"/>
    </row>
    <row r="40" spans="1:11" s="21" customFormat="1" ht="12">
      <c r="A40" s="110"/>
      <c r="B40" s="89"/>
      <c r="C40" s="90"/>
      <c r="D40" s="90"/>
      <c r="E40" s="90"/>
      <c r="F40" s="90"/>
      <c r="G40" s="90"/>
      <c r="H40" s="90"/>
      <c r="I40" s="90"/>
      <c r="J40" s="90"/>
      <c r="K40" s="139"/>
    </row>
    <row r="41" spans="1:11" s="21" customFormat="1" ht="12">
      <c r="A41" s="110"/>
      <c r="B41" s="89"/>
      <c r="C41" s="90"/>
      <c r="D41" s="90"/>
      <c r="E41" s="90"/>
      <c r="F41" s="90"/>
      <c r="G41" s="90"/>
      <c r="H41" s="90"/>
      <c r="I41" s="90"/>
      <c r="J41" s="90"/>
      <c r="K41" s="139"/>
    </row>
    <row r="42" spans="1:11" s="21" customFormat="1" ht="12">
      <c r="A42" s="110"/>
      <c r="B42" s="89"/>
      <c r="C42" s="90"/>
      <c r="D42" s="90"/>
      <c r="E42" s="90"/>
      <c r="F42" s="90"/>
      <c r="G42" s="90"/>
      <c r="H42" s="90"/>
      <c r="I42" s="90"/>
      <c r="J42" s="90"/>
      <c r="K42" s="139"/>
    </row>
    <row r="43" spans="1:11" s="21" customFormat="1" ht="12">
      <c r="A43" s="110"/>
      <c r="B43" s="89"/>
      <c r="C43" s="90"/>
      <c r="D43" s="90"/>
      <c r="E43" s="90"/>
      <c r="F43" s="90"/>
      <c r="G43" s="90"/>
      <c r="H43" s="90"/>
      <c r="I43" s="90"/>
      <c r="J43" s="90"/>
      <c r="K43" s="139"/>
    </row>
    <row r="44" spans="1:11" s="21" customFormat="1" ht="12">
      <c r="A44" s="110"/>
      <c r="B44" s="89"/>
      <c r="C44" s="90"/>
      <c r="D44" s="90"/>
      <c r="E44" s="90"/>
      <c r="F44" s="90"/>
      <c r="G44" s="90"/>
      <c r="H44" s="90"/>
      <c r="I44" s="90"/>
      <c r="J44" s="90"/>
      <c r="K44" s="139"/>
    </row>
    <row r="45" spans="1:11" s="21" customFormat="1" ht="12">
      <c r="A45" s="110"/>
      <c r="B45" s="89"/>
      <c r="C45" s="90"/>
      <c r="D45" s="90"/>
      <c r="E45" s="90"/>
      <c r="F45" s="90"/>
      <c r="G45" s="90"/>
      <c r="H45" s="90"/>
      <c r="I45" s="90"/>
      <c r="J45" s="90"/>
      <c r="K45" s="139"/>
    </row>
    <row r="46" spans="1:11" s="21" customFormat="1" ht="12">
      <c r="A46" s="110"/>
      <c r="B46" s="89"/>
      <c r="C46" s="90"/>
      <c r="D46" s="90"/>
      <c r="E46" s="90"/>
      <c r="F46" s="90"/>
      <c r="G46" s="90"/>
      <c r="H46" s="90"/>
      <c r="I46" s="90"/>
      <c r="J46" s="90"/>
      <c r="K46" s="139"/>
    </row>
    <row r="47" spans="1:11" s="21" customFormat="1" ht="12">
      <c r="A47" s="110"/>
      <c r="B47" s="89"/>
      <c r="C47" s="90"/>
      <c r="D47" s="90"/>
      <c r="E47" s="90"/>
      <c r="F47" s="90"/>
      <c r="G47" s="90"/>
      <c r="H47" s="90"/>
      <c r="I47" s="90"/>
      <c r="J47" s="90"/>
      <c r="K47" s="139"/>
    </row>
    <row r="48" spans="1:11" s="21" customFormat="1" ht="12">
      <c r="A48" s="110"/>
      <c r="B48" s="89"/>
      <c r="C48" s="90"/>
      <c r="D48" s="90"/>
      <c r="E48" s="90"/>
      <c r="F48" s="90"/>
      <c r="G48" s="90"/>
      <c r="H48" s="90"/>
      <c r="I48" s="90"/>
      <c r="J48" s="90"/>
      <c r="K48" s="139"/>
    </row>
    <row r="49" spans="1:11" s="21" customFormat="1" ht="12">
      <c r="A49" s="110"/>
      <c r="B49" s="89"/>
      <c r="C49" s="90"/>
      <c r="D49" s="90"/>
      <c r="E49" s="90"/>
      <c r="F49" s="90"/>
      <c r="G49" s="90"/>
      <c r="H49" s="90"/>
      <c r="I49" s="90"/>
      <c r="J49" s="90"/>
      <c r="K49" s="139"/>
    </row>
    <row r="50" spans="1:11" s="21" customFormat="1" ht="12">
      <c r="A50" s="110"/>
      <c r="B50" s="89"/>
      <c r="C50" s="90"/>
      <c r="D50" s="90"/>
      <c r="E50" s="90"/>
      <c r="F50" s="90"/>
      <c r="G50" s="90"/>
      <c r="H50" s="90"/>
      <c r="I50" s="90"/>
      <c r="J50" s="90"/>
      <c r="K50" s="139"/>
    </row>
    <row r="51" spans="1:11" s="21" customFormat="1" ht="12">
      <c r="A51" s="110"/>
      <c r="B51" s="89"/>
      <c r="C51" s="90"/>
      <c r="D51" s="90"/>
      <c r="E51" s="90"/>
      <c r="F51" s="90"/>
      <c r="G51" s="90"/>
      <c r="H51" s="90"/>
      <c r="I51" s="90"/>
      <c r="J51" s="90"/>
      <c r="K51" s="139"/>
    </row>
    <row r="52" spans="1:11" s="21" customFormat="1" ht="12">
      <c r="A52" s="110"/>
      <c r="B52" s="89"/>
      <c r="C52" s="90"/>
      <c r="D52" s="90"/>
      <c r="E52" s="90"/>
      <c r="F52" s="90"/>
      <c r="G52" s="90"/>
      <c r="H52" s="90"/>
      <c r="I52" s="90"/>
      <c r="J52" s="90"/>
      <c r="K52" s="139"/>
    </row>
    <row r="53" spans="1:11" s="21" customFormat="1" ht="12">
      <c r="A53" s="110"/>
      <c r="B53" s="89"/>
      <c r="C53" s="90"/>
      <c r="D53" s="90"/>
      <c r="E53" s="90"/>
      <c r="F53" s="90"/>
      <c r="G53" s="90"/>
      <c r="H53" s="90"/>
      <c r="I53" s="90"/>
      <c r="J53" s="90"/>
      <c r="K53" s="139"/>
    </row>
    <row r="54" spans="1:11" s="21" customFormat="1" ht="12">
      <c r="A54" s="110"/>
      <c r="B54" s="89"/>
      <c r="C54" s="90"/>
      <c r="D54" s="90"/>
      <c r="E54" s="90"/>
      <c r="F54" s="90"/>
      <c r="G54" s="90"/>
      <c r="H54" s="90"/>
      <c r="I54" s="90"/>
      <c r="J54" s="90"/>
      <c r="K54" s="139"/>
    </row>
    <row r="55" spans="1:11" s="21" customFormat="1" ht="12">
      <c r="A55" s="110"/>
      <c r="B55" s="89" t="s">
        <v>1121</v>
      </c>
      <c r="C55" s="90"/>
      <c r="D55" s="90"/>
      <c r="E55" s="90"/>
      <c r="F55" s="90"/>
      <c r="G55" s="90"/>
      <c r="H55" s="90"/>
      <c r="I55" s="90"/>
      <c r="J55" s="90"/>
      <c r="K55" s="139"/>
    </row>
    <row r="56" spans="1:11" s="21" customFormat="1" ht="12">
      <c r="A56" s="110"/>
      <c r="B56" s="89" t="s">
        <v>1122</v>
      </c>
      <c r="C56" s="90"/>
      <c r="D56" s="90"/>
      <c r="E56" s="90"/>
      <c r="F56" s="90"/>
      <c r="G56" s="90"/>
      <c r="H56" s="90"/>
      <c r="I56" s="90"/>
      <c r="J56" s="90"/>
      <c r="K56" s="139"/>
    </row>
    <row r="57" spans="1:11" s="21" customFormat="1" ht="12">
      <c r="A57" s="110"/>
      <c r="B57" s="110"/>
      <c r="C57" s="110"/>
      <c r="D57" s="110"/>
      <c r="E57" s="110"/>
      <c r="F57" s="110"/>
      <c r="G57" s="110"/>
      <c r="H57" s="110"/>
      <c r="I57" s="110"/>
      <c r="J57" s="110"/>
      <c r="K57" s="140"/>
    </row>
    <row r="58" spans="1:11" s="21" customFormat="1" ht="12">
      <c r="A58" s="155"/>
      <c r="B58" s="117"/>
      <c r="C58" s="117"/>
      <c r="D58" s="117"/>
      <c r="E58" s="117"/>
      <c r="F58" s="117"/>
      <c r="G58" s="117"/>
      <c r="H58" s="117"/>
      <c r="I58" s="117"/>
      <c r="J58" s="90"/>
      <c r="K58" s="139"/>
    </row>
    <row r="59" spans="1:11" s="21" customFormat="1" ht="12">
      <c r="A59" s="90"/>
      <c r="B59" s="90"/>
      <c r="C59" s="90"/>
      <c r="D59" s="90"/>
      <c r="E59" s="90"/>
      <c r="F59" s="90"/>
      <c r="G59" s="90"/>
      <c r="H59" s="90"/>
      <c r="I59" s="90"/>
      <c r="J59" s="90"/>
      <c r="K59" s="139"/>
    </row>
    <row r="60" spans="1:11" s="21" customFormat="1" ht="12">
      <c r="A60" s="90"/>
      <c r="B60" s="90"/>
      <c r="C60" s="90"/>
      <c r="D60" s="90"/>
      <c r="E60" s="90"/>
      <c r="F60" s="90"/>
      <c r="G60" s="90"/>
      <c r="H60" s="90"/>
      <c r="I60" s="90"/>
      <c r="J60" s="90"/>
      <c r="K60" s="139"/>
    </row>
    <row r="61" spans="1:11" s="21" customFormat="1" ht="12">
      <c r="A61" s="90"/>
      <c r="B61" s="90"/>
      <c r="C61" s="90"/>
      <c r="D61" s="90"/>
      <c r="E61" s="90"/>
      <c r="F61" s="90"/>
      <c r="G61" s="90"/>
      <c r="H61" s="90"/>
      <c r="I61" s="90"/>
      <c r="J61" s="90"/>
      <c r="K61" s="139"/>
    </row>
    <row r="62" spans="1:11" s="21" customFormat="1" ht="12">
      <c r="A62" s="90"/>
      <c r="B62" s="90"/>
      <c r="C62" s="90"/>
      <c r="D62" s="90"/>
      <c r="E62" s="90"/>
      <c r="F62" s="90"/>
      <c r="G62" s="90"/>
      <c r="H62" s="90"/>
      <c r="I62" s="90"/>
      <c r="J62" s="90"/>
      <c r="K62" s="139"/>
    </row>
    <row r="63" spans="1:11" s="21" customFormat="1" ht="12">
      <c r="A63" s="90"/>
      <c r="B63" s="90"/>
      <c r="C63" s="90"/>
      <c r="D63" s="90"/>
      <c r="E63" s="90"/>
      <c r="F63" s="90"/>
      <c r="G63" s="90"/>
      <c r="H63" s="90"/>
      <c r="I63" s="90"/>
      <c r="J63" s="90"/>
      <c r="K63" s="139"/>
    </row>
    <row r="64" spans="1:11" s="21" customFormat="1" ht="12">
      <c r="A64" s="90"/>
      <c r="B64" s="90"/>
      <c r="C64" s="90"/>
      <c r="D64" s="90"/>
      <c r="E64" s="90"/>
      <c r="F64" s="90"/>
      <c r="G64" s="90"/>
      <c r="H64" s="90"/>
      <c r="I64" s="90"/>
      <c r="J64" s="90"/>
      <c r="K64" s="139"/>
    </row>
    <row r="65" spans="1:11" s="21" customFormat="1" ht="12">
      <c r="A65" s="90"/>
      <c r="B65" s="90"/>
      <c r="C65" s="90"/>
      <c r="D65" s="90"/>
      <c r="E65" s="90"/>
      <c r="F65" s="90"/>
      <c r="G65" s="90"/>
      <c r="H65" s="90"/>
      <c r="I65" s="90"/>
      <c r="J65" s="90"/>
      <c r="K65" s="139"/>
    </row>
    <row r="66" spans="1:11" s="21" customFormat="1" ht="12">
      <c r="A66" s="90"/>
      <c r="B66" s="90"/>
      <c r="C66" s="90"/>
      <c r="D66" s="90"/>
      <c r="E66" s="90"/>
      <c r="F66" s="90"/>
      <c r="G66" s="90"/>
      <c r="H66" s="90"/>
      <c r="I66" s="90"/>
      <c r="J66" s="90"/>
      <c r="K66" s="139"/>
    </row>
    <row r="67" spans="1:11" s="21" customFormat="1" ht="12">
      <c r="A67" s="90"/>
      <c r="B67" s="90"/>
      <c r="C67" s="90"/>
      <c r="D67" s="90"/>
      <c r="E67" s="90"/>
      <c r="F67" s="90"/>
      <c r="G67" s="90"/>
      <c r="H67" s="90"/>
      <c r="I67" s="90"/>
      <c r="J67" s="90"/>
      <c r="K67" s="139"/>
    </row>
    <row r="68" spans="1:11" s="21" customFormat="1" ht="12">
      <c r="A68" s="90"/>
      <c r="B68" s="90"/>
      <c r="C68" s="90"/>
      <c r="D68" s="90"/>
      <c r="E68" s="90"/>
      <c r="F68" s="90"/>
      <c r="G68" s="90"/>
      <c r="H68" s="90"/>
      <c r="I68" s="90"/>
      <c r="J68" s="90"/>
      <c r="K68" s="139"/>
    </row>
    <row r="69" spans="1:11" s="21" customFormat="1" ht="12">
      <c r="A69" s="90"/>
      <c r="B69" s="90"/>
      <c r="C69" s="90"/>
      <c r="D69" s="90"/>
      <c r="E69" s="90"/>
      <c r="F69" s="90"/>
      <c r="G69" s="90"/>
      <c r="H69" s="90"/>
      <c r="I69" s="90"/>
      <c r="J69" s="90"/>
      <c r="K69" s="139"/>
    </row>
    <row r="70" spans="1:11" s="21" customFormat="1" ht="12">
      <c r="A70" s="90"/>
      <c r="B70" s="90"/>
      <c r="C70" s="90"/>
      <c r="D70" s="90"/>
      <c r="E70" s="90"/>
      <c r="F70" s="90"/>
      <c r="G70" s="90"/>
      <c r="H70" s="90"/>
      <c r="I70" s="90"/>
      <c r="J70" s="90"/>
      <c r="K70" s="139"/>
    </row>
    <row r="71" spans="1:11" s="21" customFormat="1" ht="12">
      <c r="A71" s="90"/>
      <c r="B71" s="90"/>
      <c r="C71" s="90"/>
      <c r="D71" s="90"/>
      <c r="E71" s="90"/>
      <c r="F71" s="90"/>
      <c r="G71" s="90"/>
      <c r="H71" s="90"/>
      <c r="I71" s="90"/>
      <c r="J71" s="90"/>
      <c r="K71" s="139"/>
    </row>
    <row r="72" spans="1:11" s="21" customFormat="1" ht="12">
      <c r="A72" s="90"/>
      <c r="B72" s="90"/>
      <c r="C72" s="90"/>
      <c r="D72" s="90"/>
      <c r="E72" s="90"/>
      <c r="F72" s="90"/>
      <c r="G72" s="90"/>
      <c r="H72" s="90"/>
      <c r="I72" s="90"/>
      <c r="J72" s="90"/>
      <c r="K72" s="139"/>
    </row>
    <row r="73" spans="1:11" s="21" customFormat="1" ht="12">
      <c r="A73" s="90"/>
      <c r="B73" s="90"/>
      <c r="C73" s="90"/>
      <c r="D73" s="90"/>
      <c r="E73" s="90"/>
      <c r="F73" s="90"/>
      <c r="G73" s="90"/>
      <c r="H73" s="90"/>
      <c r="I73" s="90"/>
      <c r="J73" s="90"/>
      <c r="K73" s="139"/>
    </row>
    <row r="74" spans="1:11" s="21" customFormat="1" ht="12">
      <c r="A74" s="90"/>
      <c r="B74" s="90"/>
      <c r="C74" s="90"/>
      <c r="D74" s="90"/>
      <c r="E74" s="90"/>
      <c r="F74" s="90"/>
      <c r="G74" s="90"/>
      <c r="H74" s="90"/>
      <c r="I74" s="90"/>
      <c r="J74" s="90"/>
      <c r="K74" s="139"/>
    </row>
    <row r="75" spans="1:11" s="21" customFormat="1" ht="12">
      <c r="A75" s="90"/>
      <c r="B75" s="90"/>
      <c r="C75" s="90"/>
      <c r="D75" s="90"/>
      <c r="E75" s="90"/>
      <c r="F75" s="90"/>
      <c r="G75" s="90"/>
      <c r="H75" s="90"/>
      <c r="I75" s="90"/>
      <c r="J75" s="90"/>
      <c r="K75" s="139"/>
    </row>
    <row r="76" spans="1:11" s="21" customFormat="1" ht="12">
      <c r="A76" s="90"/>
      <c r="B76" s="90"/>
      <c r="C76" s="90"/>
      <c r="D76" s="90"/>
      <c r="E76" s="90"/>
      <c r="F76" s="90"/>
      <c r="G76" s="90"/>
      <c r="H76" s="90"/>
      <c r="I76" s="90"/>
      <c r="J76" s="90"/>
      <c r="K76" s="139"/>
    </row>
    <row r="77" spans="1:11" s="21" customFormat="1" ht="12">
      <c r="A77" s="90"/>
      <c r="B77" s="90"/>
      <c r="C77" s="90"/>
      <c r="D77" s="90"/>
      <c r="E77" s="90"/>
      <c r="F77" s="90"/>
      <c r="G77" s="90"/>
      <c r="H77" s="90"/>
      <c r="I77" s="90"/>
      <c r="J77" s="90"/>
      <c r="K77" s="139"/>
    </row>
    <row r="78" spans="1:11" s="21" customFormat="1" ht="12">
      <c r="A78" s="90"/>
      <c r="B78" s="90"/>
      <c r="C78" s="90"/>
      <c r="D78" s="90"/>
      <c r="E78" s="90"/>
      <c r="F78" s="90"/>
      <c r="G78" s="90"/>
      <c r="H78" s="90"/>
      <c r="I78" s="90"/>
      <c r="J78" s="90"/>
      <c r="K78" s="139"/>
    </row>
    <row r="79" spans="1:11" s="21" customFormat="1" ht="12">
      <c r="A79" s="90"/>
      <c r="B79" s="90"/>
      <c r="C79" s="90"/>
      <c r="D79" s="90"/>
      <c r="E79" s="90"/>
      <c r="F79" s="90"/>
      <c r="G79" s="90"/>
      <c r="H79" s="90"/>
      <c r="I79" s="90"/>
      <c r="J79" s="90"/>
      <c r="K79" s="139"/>
    </row>
    <row r="80" spans="1:11" s="21" customFormat="1" ht="12">
      <c r="A80" s="90"/>
      <c r="B80" s="90"/>
      <c r="C80" s="90"/>
      <c r="D80" s="90"/>
      <c r="E80" s="90"/>
      <c r="F80" s="90"/>
      <c r="G80" s="90"/>
      <c r="H80" s="90"/>
      <c r="I80" s="90"/>
      <c r="J80" s="90"/>
      <c r="K80" s="139"/>
    </row>
    <row r="81" spans="1:11" s="21" customFormat="1" ht="12">
      <c r="A81" s="90"/>
      <c r="B81" s="90"/>
      <c r="C81" s="90"/>
      <c r="D81" s="90"/>
      <c r="E81" s="90"/>
      <c r="F81" s="90"/>
      <c r="G81" s="90"/>
      <c r="H81" s="90"/>
      <c r="I81" s="90"/>
      <c r="J81" s="90"/>
      <c r="K81" s="139"/>
    </row>
    <row r="82" spans="1:11" s="21" customFormat="1" ht="12">
      <c r="A82" s="90"/>
      <c r="B82" s="90"/>
      <c r="C82" s="90"/>
      <c r="D82" s="90"/>
      <c r="E82" s="90"/>
      <c r="F82" s="90"/>
      <c r="G82" s="90"/>
      <c r="H82" s="90"/>
      <c r="I82" s="90"/>
      <c r="J82" s="90"/>
      <c r="K82" s="139"/>
    </row>
    <row r="83" spans="1:11" s="21" customFormat="1" ht="12">
      <c r="A83" s="90"/>
      <c r="B83" s="90"/>
      <c r="C83" s="90"/>
      <c r="D83" s="90"/>
      <c r="E83" s="90"/>
      <c r="F83" s="90"/>
      <c r="G83" s="90"/>
      <c r="H83" s="90"/>
      <c r="I83" s="90"/>
      <c r="J83" s="90"/>
      <c r="K83" s="139"/>
    </row>
    <row r="84" spans="1:11" s="21" customFormat="1" ht="12">
      <c r="A84" s="90"/>
      <c r="B84" s="90"/>
      <c r="C84" s="90"/>
      <c r="D84" s="90"/>
      <c r="E84" s="90"/>
      <c r="F84" s="90"/>
      <c r="G84" s="90"/>
      <c r="H84" s="90"/>
      <c r="I84" s="90"/>
      <c r="J84" s="90"/>
      <c r="K84" s="139"/>
    </row>
    <row r="85" spans="1:11" s="21" customFormat="1" ht="12">
      <c r="A85" s="90"/>
      <c r="B85" s="90"/>
      <c r="C85" s="90"/>
      <c r="D85" s="90"/>
      <c r="E85" s="90"/>
      <c r="F85" s="90"/>
      <c r="G85" s="90"/>
      <c r="H85" s="90"/>
      <c r="I85" s="90"/>
      <c r="J85" s="90"/>
      <c r="K85" s="139"/>
    </row>
    <row r="86" spans="1:11" s="21" customFormat="1" ht="12">
      <c r="A86" s="90"/>
      <c r="B86" s="90"/>
      <c r="C86" s="90"/>
      <c r="D86" s="90"/>
      <c r="E86" s="90"/>
      <c r="F86" s="90"/>
      <c r="G86" s="90"/>
      <c r="H86" s="90"/>
      <c r="I86" s="90"/>
      <c r="J86" s="90"/>
      <c r="K86" s="139"/>
    </row>
    <row r="87" spans="1:11" s="21" customFormat="1" ht="12">
      <c r="A87" s="90"/>
      <c r="B87" s="90"/>
      <c r="C87" s="90"/>
      <c r="D87" s="90"/>
      <c r="E87" s="90"/>
      <c r="F87" s="90"/>
      <c r="G87" s="90"/>
      <c r="H87" s="90"/>
      <c r="I87" s="90"/>
      <c r="J87" s="90"/>
      <c r="K87" s="139"/>
    </row>
    <row r="88" spans="1:11" s="21" customFormat="1" ht="12">
      <c r="A88" s="90"/>
      <c r="B88" s="90"/>
      <c r="C88" s="90"/>
      <c r="D88" s="90"/>
      <c r="E88" s="90"/>
      <c r="F88" s="90"/>
      <c r="G88" s="90"/>
      <c r="H88" s="90"/>
      <c r="I88" s="90"/>
      <c r="J88" s="90"/>
      <c r="K88" s="139"/>
    </row>
    <row r="89" spans="1:11" s="21" customFormat="1" ht="12">
      <c r="A89" s="90"/>
      <c r="B89" s="90"/>
      <c r="C89" s="90"/>
      <c r="D89" s="90"/>
      <c r="E89" s="90"/>
      <c r="F89" s="90"/>
      <c r="G89" s="90"/>
      <c r="H89" s="90"/>
      <c r="I89" s="90"/>
      <c r="J89" s="90"/>
      <c r="K89" s="139"/>
    </row>
    <row r="90" spans="1:11" s="21" customFormat="1" ht="12">
      <c r="A90" s="90"/>
      <c r="B90" s="90"/>
      <c r="C90" s="90"/>
      <c r="D90" s="90"/>
      <c r="E90" s="90"/>
      <c r="F90" s="90"/>
      <c r="G90" s="90"/>
      <c r="H90" s="90"/>
      <c r="I90" s="90"/>
      <c r="J90" s="90"/>
      <c r="K90" s="139"/>
    </row>
    <row r="91" spans="1:11" s="21" customFormat="1" ht="12">
      <c r="A91" s="90"/>
      <c r="B91" s="90"/>
      <c r="C91" s="90"/>
      <c r="D91" s="90"/>
      <c r="E91" s="90"/>
      <c r="F91" s="90"/>
      <c r="G91" s="90"/>
      <c r="H91" s="90"/>
      <c r="I91" s="90"/>
      <c r="J91" s="90"/>
      <c r="K91" s="139"/>
    </row>
    <row r="92" spans="1:11" s="21" customFormat="1" ht="12">
      <c r="A92" s="90"/>
      <c r="B92" s="90"/>
      <c r="C92" s="90"/>
      <c r="D92" s="90"/>
      <c r="E92" s="90"/>
      <c r="F92" s="90"/>
      <c r="G92" s="90"/>
      <c r="H92" s="90"/>
      <c r="I92" s="90"/>
      <c r="J92" s="90"/>
      <c r="K92" s="139"/>
    </row>
    <row r="93" spans="1:11" s="21" customFormat="1" ht="12">
      <c r="A93" s="90"/>
      <c r="B93" s="90"/>
      <c r="C93" s="90"/>
      <c r="D93" s="90"/>
      <c r="E93" s="90"/>
      <c r="F93" s="90"/>
      <c r="G93" s="90"/>
      <c r="H93" s="90"/>
      <c r="I93" s="90"/>
      <c r="J93" s="90"/>
      <c r="K93" s="139"/>
    </row>
    <row r="94" spans="1:11" s="21" customFormat="1" ht="12">
      <c r="A94" s="90"/>
      <c r="B94" s="90"/>
      <c r="C94" s="90"/>
      <c r="D94" s="90"/>
      <c r="E94" s="90"/>
      <c r="F94" s="90"/>
      <c r="G94" s="90"/>
      <c r="H94" s="90"/>
      <c r="I94" s="90"/>
      <c r="J94" s="90"/>
      <c r="K94" s="139"/>
    </row>
    <row r="95" spans="1:11" s="21" customFormat="1" ht="12">
      <c r="A95" s="90"/>
      <c r="B95" s="90"/>
      <c r="C95" s="90"/>
      <c r="D95" s="90"/>
      <c r="E95" s="90"/>
      <c r="F95" s="90"/>
      <c r="G95" s="90"/>
      <c r="H95" s="90"/>
      <c r="I95" s="90"/>
      <c r="J95" s="90"/>
      <c r="K95" s="139"/>
    </row>
    <row r="96" spans="1:11" s="21" customFormat="1" ht="12">
      <c r="A96" s="90"/>
      <c r="B96" s="90"/>
      <c r="C96" s="90"/>
      <c r="D96" s="90"/>
      <c r="E96" s="90"/>
      <c r="F96" s="90"/>
      <c r="G96" s="90"/>
      <c r="H96" s="90"/>
      <c r="I96" s="90"/>
      <c r="J96" s="90"/>
      <c r="K96" s="139"/>
    </row>
    <row r="97" spans="1:11" s="21" customFormat="1" ht="12">
      <c r="A97" s="90"/>
      <c r="B97" s="90"/>
      <c r="C97" s="90"/>
      <c r="D97" s="90"/>
      <c r="E97" s="90"/>
      <c r="F97" s="90"/>
      <c r="G97" s="90"/>
      <c r="H97" s="90"/>
      <c r="I97" s="90"/>
      <c r="J97" s="90"/>
      <c r="K97" s="139"/>
    </row>
    <row r="98" spans="1:11" s="21" customFormat="1" ht="12">
      <c r="A98" s="90"/>
      <c r="B98" s="90"/>
      <c r="C98" s="90"/>
      <c r="D98" s="90"/>
      <c r="E98" s="90"/>
      <c r="F98" s="90"/>
      <c r="G98" s="90"/>
      <c r="H98" s="90"/>
      <c r="I98" s="90"/>
      <c r="J98" s="90"/>
      <c r="K98" s="139"/>
    </row>
    <row r="99" spans="1:11" s="21" customFormat="1" ht="12">
      <c r="A99" s="90"/>
      <c r="B99" s="90"/>
      <c r="C99" s="90"/>
      <c r="D99" s="90"/>
      <c r="E99" s="90"/>
      <c r="F99" s="90"/>
      <c r="G99" s="90"/>
      <c r="H99" s="90"/>
      <c r="I99" s="90"/>
      <c r="J99" s="90"/>
      <c r="K99" s="139"/>
    </row>
    <row r="100" spans="1:11" s="21" customFormat="1" ht="12">
      <c r="A100" s="90"/>
      <c r="B100" s="90"/>
      <c r="C100" s="90"/>
      <c r="D100" s="90"/>
      <c r="E100" s="90"/>
      <c r="F100" s="90"/>
      <c r="G100" s="90"/>
      <c r="H100" s="90"/>
      <c r="I100" s="90"/>
      <c r="J100" s="90"/>
      <c r="K100" s="139"/>
    </row>
    <row r="101" spans="1:11" s="21" customFormat="1" ht="12">
      <c r="A101" s="90"/>
      <c r="B101" s="90"/>
      <c r="C101" s="90"/>
      <c r="D101" s="90"/>
      <c r="E101" s="90"/>
      <c r="F101" s="90"/>
      <c r="G101" s="90"/>
      <c r="H101" s="90"/>
      <c r="I101" s="90"/>
      <c r="J101" s="90"/>
      <c r="K101" s="139"/>
    </row>
    <row r="102" spans="1:11" s="21" customFormat="1" ht="12">
      <c r="A102" s="90"/>
      <c r="B102" s="90"/>
      <c r="C102" s="90"/>
      <c r="D102" s="90"/>
      <c r="E102" s="90"/>
      <c r="F102" s="90"/>
      <c r="G102" s="90"/>
      <c r="H102" s="90"/>
      <c r="I102" s="90"/>
      <c r="J102" s="90"/>
      <c r="K102" s="139"/>
    </row>
    <row r="103" spans="1:11" s="21" customFormat="1" ht="12">
      <c r="A103" s="90"/>
      <c r="B103" s="90"/>
      <c r="C103" s="90"/>
      <c r="D103" s="90"/>
      <c r="E103" s="90"/>
      <c r="F103" s="90"/>
      <c r="G103" s="90"/>
      <c r="H103" s="90"/>
      <c r="I103" s="90"/>
      <c r="J103" s="90"/>
      <c r="K103" s="139"/>
    </row>
    <row r="104" spans="1:11" s="21" customFormat="1" ht="12">
      <c r="A104" s="90"/>
      <c r="B104" s="90"/>
      <c r="C104" s="90"/>
      <c r="D104" s="90"/>
      <c r="E104" s="90"/>
      <c r="F104" s="90"/>
      <c r="G104" s="90"/>
      <c r="H104" s="90"/>
      <c r="I104" s="90"/>
      <c r="J104" s="90"/>
      <c r="K104" s="139"/>
    </row>
    <row r="105" spans="1:11" s="21" customFormat="1" ht="12">
      <c r="A105" s="90"/>
      <c r="B105" s="90"/>
      <c r="C105" s="90"/>
      <c r="D105" s="90"/>
      <c r="E105" s="90"/>
      <c r="F105" s="90"/>
      <c r="G105" s="90"/>
      <c r="H105" s="90"/>
      <c r="I105" s="90"/>
      <c r="J105" s="90"/>
      <c r="K105" s="139"/>
    </row>
    <row r="106" spans="1:11" s="21" customFormat="1" ht="12">
      <c r="A106" s="90"/>
      <c r="B106" s="90"/>
      <c r="C106" s="90"/>
      <c r="D106" s="90"/>
      <c r="E106" s="90"/>
      <c r="F106" s="90"/>
      <c r="G106" s="90"/>
      <c r="H106" s="90"/>
      <c r="I106" s="90"/>
      <c r="J106" s="90"/>
      <c r="K106" s="139"/>
    </row>
    <row r="107" spans="1:11" s="21" customFormat="1" ht="12">
      <c r="A107" s="90"/>
      <c r="B107" s="90"/>
      <c r="C107" s="90"/>
      <c r="D107" s="90"/>
      <c r="E107" s="90"/>
      <c r="F107" s="90"/>
      <c r="G107" s="90"/>
      <c r="H107" s="90"/>
      <c r="I107" s="90"/>
      <c r="J107" s="90"/>
      <c r="K107" s="139"/>
    </row>
    <row r="108" spans="1:11" s="21" customFormat="1" ht="12">
      <c r="A108" s="90"/>
      <c r="B108" s="90"/>
      <c r="C108" s="90"/>
      <c r="D108" s="90"/>
      <c r="E108" s="90"/>
      <c r="F108" s="90"/>
      <c r="G108" s="90"/>
      <c r="H108" s="90"/>
      <c r="I108" s="90"/>
      <c r="J108" s="90"/>
      <c r="K108" s="139"/>
    </row>
    <row r="109" spans="1:11" s="21" customFormat="1" ht="12">
      <c r="A109" s="90"/>
      <c r="B109" s="90"/>
      <c r="C109" s="90"/>
      <c r="D109" s="90"/>
      <c r="E109" s="90"/>
      <c r="F109" s="90"/>
      <c r="G109" s="90"/>
      <c r="H109" s="90"/>
      <c r="I109" s="90"/>
      <c r="J109" s="90"/>
      <c r="K109" s="139"/>
    </row>
    <row r="110" spans="1:11" s="21" customFormat="1" ht="12">
      <c r="A110" s="90"/>
      <c r="B110" s="90"/>
      <c r="C110" s="90"/>
      <c r="D110" s="90"/>
      <c r="E110" s="90"/>
      <c r="F110" s="90"/>
      <c r="G110" s="90"/>
      <c r="H110" s="90"/>
      <c r="I110" s="90"/>
      <c r="J110" s="90"/>
      <c r="K110" s="139"/>
    </row>
    <row r="111" spans="1:11" s="21" customFormat="1" ht="12">
      <c r="A111" s="90"/>
      <c r="B111" s="90"/>
      <c r="C111" s="90"/>
      <c r="D111" s="90"/>
      <c r="E111" s="90"/>
      <c r="F111" s="90"/>
      <c r="G111" s="90"/>
      <c r="H111" s="90"/>
      <c r="I111" s="90"/>
      <c r="J111" s="90"/>
      <c r="K111" s="139"/>
    </row>
    <row r="112" spans="1:11" s="21" customFormat="1" ht="12">
      <c r="A112" s="90"/>
      <c r="B112" s="90"/>
      <c r="C112" s="90"/>
      <c r="D112" s="90"/>
      <c r="E112" s="90"/>
      <c r="F112" s="90"/>
      <c r="G112" s="90"/>
      <c r="H112" s="90"/>
      <c r="I112" s="90"/>
      <c r="J112" s="90"/>
      <c r="K112" s="139"/>
    </row>
    <row r="113" spans="1:11" s="21" customFormat="1" ht="12">
      <c r="A113" s="90"/>
      <c r="B113" s="90"/>
      <c r="C113" s="90"/>
      <c r="D113" s="90"/>
      <c r="E113" s="90"/>
      <c r="F113" s="90"/>
      <c r="G113" s="90"/>
      <c r="H113" s="90"/>
      <c r="I113" s="90"/>
      <c r="J113" s="90"/>
      <c r="K113" s="139"/>
    </row>
    <row r="114" spans="1:11" s="21" customFormat="1" ht="12">
      <c r="A114" s="90"/>
      <c r="B114" s="90"/>
      <c r="C114" s="90"/>
      <c r="D114" s="90"/>
      <c r="E114" s="90"/>
      <c r="F114" s="90"/>
      <c r="G114" s="90"/>
      <c r="H114" s="90"/>
      <c r="I114" s="90"/>
      <c r="J114" s="90"/>
      <c r="K114" s="139"/>
    </row>
    <row r="115" spans="1:11" s="21" customFormat="1" ht="12">
      <c r="A115" s="90"/>
      <c r="B115" s="90"/>
      <c r="C115" s="90"/>
      <c r="D115" s="90"/>
      <c r="E115" s="90"/>
      <c r="F115" s="90"/>
      <c r="G115" s="90"/>
      <c r="H115" s="90"/>
      <c r="I115" s="90"/>
      <c r="J115" s="90"/>
      <c r="K115" s="139"/>
    </row>
    <row r="116" spans="1:11" s="21" customFormat="1" ht="12">
      <c r="A116" s="90"/>
      <c r="B116" s="90"/>
      <c r="C116" s="90"/>
      <c r="D116" s="90"/>
      <c r="E116" s="90"/>
      <c r="F116" s="90"/>
      <c r="G116" s="90"/>
      <c r="H116" s="90"/>
      <c r="I116" s="90"/>
      <c r="J116" s="90"/>
      <c r="K116" s="139"/>
    </row>
    <row r="117" spans="1:11" s="21" customFormat="1" ht="12">
      <c r="A117" s="90"/>
      <c r="B117" s="90"/>
      <c r="C117" s="90"/>
      <c r="D117" s="90"/>
      <c r="E117" s="90"/>
      <c r="F117" s="90"/>
      <c r="G117" s="90"/>
      <c r="H117" s="90"/>
      <c r="I117" s="90"/>
      <c r="J117" s="90"/>
      <c r="K117" s="139"/>
    </row>
    <row r="118" spans="1:11" s="21" customFormat="1" ht="12">
      <c r="A118" s="90"/>
      <c r="B118" s="90"/>
      <c r="C118" s="90"/>
      <c r="D118" s="90"/>
      <c r="E118" s="90"/>
      <c r="F118" s="90"/>
      <c r="G118" s="90"/>
      <c r="H118" s="90"/>
      <c r="I118" s="90"/>
      <c r="J118" s="90"/>
      <c r="K118" s="139"/>
    </row>
    <row r="119" spans="1:11" s="21" customFormat="1" ht="12">
      <c r="A119" s="90"/>
      <c r="B119" s="90"/>
      <c r="C119" s="90"/>
      <c r="D119" s="90"/>
      <c r="E119" s="90"/>
      <c r="F119" s="90"/>
      <c r="G119" s="90"/>
      <c r="H119" s="90"/>
      <c r="I119" s="90"/>
      <c r="J119" s="90"/>
      <c r="K119" s="139"/>
    </row>
    <row r="120" spans="1:11" s="21" customFormat="1" ht="12">
      <c r="A120" s="90"/>
      <c r="B120" s="90"/>
      <c r="C120" s="90"/>
      <c r="D120" s="90"/>
      <c r="E120" s="90"/>
      <c r="F120" s="90"/>
      <c r="G120" s="90"/>
      <c r="H120" s="90"/>
      <c r="I120" s="90"/>
      <c r="J120" s="90"/>
      <c r="K120" s="139"/>
    </row>
    <row r="121" spans="1:11" s="21" customFormat="1" ht="12">
      <c r="A121" s="90"/>
      <c r="B121" s="90"/>
      <c r="C121" s="90"/>
      <c r="D121" s="90"/>
      <c r="E121" s="90"/>
      <c r="F121" s="90"/>
      <c r="G121" s="90"/>
      <c r="H121" s="90"/>
      <c r="I121" s="90"/>
      <c r="J121" s="90"/>
      <c r="K121" s="139"/>
    </row>
    <row r="122" spans="1:11" s="21" customFormat="1" ht="12">
      <c r="A122" s="90"/>
      <c r="B122" s="90"/>
      <c r="C122" s="90"/>
      <c r="D122" s="90"/>
      <c r="E122" s="90"/>
      <c r="F122" s="90"/>
      <c r="G122" s="90"/>
      <c r="H122" s="90"/>
      <c r="I122" s="90"/>
      <c r="J122" s="90"/>
      <c r="K122" s="139"/>
    </row>
    <row r="123" spans="1:11" s="21" customFormat="1" ht="12">
      <c r="A123" s="90"/>
      <c r="B123" s="90"/>
      <c r="C123" s="90"/>
      <c r="D123" s="90"/>
      <c r="E123" s="90"/>
      <c r="F123" s="90"/>
      <c r="G123" s="90"/>
      <c r="H123" s="90"/>
      <c r="I123" s="90"/>
      <c r="J123" s="90"/>
      <c r="K123" s="139"/>
    </row>
    <row r="124" spans="1:11" s="21" customFormat="1" ht="12">
      <c r="A124" s="90"/>
      <c r="B124" s="90"/>
      <c r="C124" s="90"/>
      <c r="D124" s="90"/>
      <c r="E124" s="90"/>
      <c r="F124" s="90"/>
      <c r="G124" s="90"/>
      <c r="H124" s="90"/>
      <c r="I124" s="90"/>
      <c r="J124" s="90"/>
      <c r="K124" s="139"/>
    </row>
    <row r="125" spans="1:11" s="21" customFormat="1" ht="12">
      <c r="A125" s="90"/>
      <c r="B125" s="90"/>
      <c r="C125" s="90"/>
      <c r="D125" s="90"/>
      <c r="E125" s="90"/>
      <c r="F125" s="90"/>
      <c r="G125" s="90"/>
      <c r="H125" s="90"/>
      <c r="I125" s="90"/>
      <c r="J125" s="90"/>
      <c r="K125" s="139"/>
    </row>
    <row r="126" spans="1:11" s="21" customFormat="1" ht="12">
      <c r="A126" s="90"/>
      <c r="B126" s="90"/>
      <c r="C126" s="90"/>
      <c r="D126" s="90"/>
      <c r="E126" s="90"/>
      <c r="F126" s="90"/>
      <c r="G126" s="90"/>
      <c r="H126" s="90"/>
      <c r="I126" s="90"/>
      <c r="J126" s="90"/>
      <c r="K126" s="139"/>
    </row>
    <row r="127" spans="1:11" s="21" customFormat="1" ht="12">
      <c r="A127" s="90"/>
      <c r="B127" s="90"/>
      <c r="C127" s="90"/>
      <c r="D127" s="90"/>
      <c r="E127" s="90"/>
      <c r="F127" s="90"/>
      <c r="G127" s="90"/>
      <c r="H127" s="90"/>
      <c r="I127" s="90"/>
      <c r="J127" s="90"/>
      <c r="K127" s="139"/>
    </row>
    <row r="128" spans="1:11" s="21" customFormat="1" ht="12">
      <c r="A128" s="90"/>
      <c r="B128" s="90"/>
      <c r="C128" s="90"/>
      <c r="D128" s="90"/>
      <c r="E128" s="90"/>
      <c r="F128" s="90"/>
      <c r="G128" s="90"/>
      <c r="H128" s="90"/>
      <c r="I128" s="90"/>
      <c r="J128" s="90"/>
      <c r="K128" s="139"/>
    </row>
    <row r="129" spans="1:11" s="21" customFormat="1" ht="12">
      <c r="A129" s="90"/>
      <c r="B129" s="90"/>
      <c r="C129" s="90"/>
      <c r="D129" s="90"/>
      <c r="E129" s="90"/>
      <c r="F129" s="90"/>
      <c r="G129" s="90"/>
      <c r="H129" s="90"/>
      <c r="I129" s="90"/>
      <c r="J129" s="90"/>
      <c r="K129" s="139"/>
    </row>
    <row r="130" spans="1:11" s="21" customFormat="1" ht="12">
      <c r="A130" s="90"/>
      <c r="B130" s="90"/>
      <c r="C130" s="90"/>
      <c r="D130" s="90"/>
      <c r="E130" s="90"/>
      <c r="F130" s="90"/>
      <c r="G130" s="90"/>
      <c r="H130" s="90"/>
      <c r="I130" s="90"/>
      <c r="J130" s="90"/>
      <c r="K130" s="139"/>
    </row>
    <row r="131" spans="1:11" s="21" customFormat="1" ht="12">
      <c r="A131" s="90"/>
      <c r="B131" s="90"/>
      <c r="C131" s="90"/>
      <c r="D131" s="90"/>
      <c r="E131" s="90"/>
      <c r="F131" s="90"/>
      <c r="G131" s="90"/>
      <c r="H131" s="90"/>
      <c r="I131" s="90"/>
      <c r="J131" s="90"/>
      <c r="K131" s="139"/>
    </row>
    <row r="132" spans="1:11" s="21" customFormat="1" ht="12">
      <c r="A132" s="90"/>
      <c r="B132" s="90"/>
      <c r="C132" s="90"/>
      <c r="D132" s="90"/>
      <c r="E132" s="90"/>
      <c r="F132" s="90"/>
      <c r="G132" s="90"/>
      <c r="H132" s="90"/>
      <c r="I132" s="90"/>
      <c r="J132" s="90"/>
      <c r="K132" s="139"/>
    </row>
    <row r="133" spans="1:11" s="21" customFormat="1" ht="12">
      <c r="A133" s="90"/>
      <c r="B133" s="90"/>
      <c r="C133" s="90"/>
      <c r="D133" s="90"/>
      <c r="E133" s="90"/>
      <c r="F133" s="90"/>
      <c r="G133" s="90"/>
      <c r="H133" s="90"/>
      <c r="I133" s="90"/>
      <c r="J133" s="90"/>
      <c r="K133" s="139"/>
    </row>
    <row r="134" spans="1:11" s="21" customFormat="1" ht="12">
      <c r="A134" s="90"/>
      <c r="B134" s="90"/>
      <c r="C134" s="90"/>
      <c r="D134" s="90"/>
      <c r="E134" s="90"/>
      <c r="F134" s="90"/>
      <c r="G134" s="90"/>
      <c r="H134" s="90"/>
      <c r="I134" s="90"/>
      <c r="J134" s="90"/>
      <c r="K134" s="139"/>
    </row>
    <row r="135" spans="1:11" s="21" customFormat="1" ht="12">
      <c r="A135" s="90"/>
      <c r="B135" s="90"/>
      <c r="C135" s="90"/>
      <c r="D135" s="90"/>
      <c r="E135" s="90"/>
      <c r="F135" s="90"/>
      <c r="G135" s="90"/>
      <c r="H135" s="90"/>
      <c r="I135" s="90"/>
      <c r="J135" s="90"/>
      <c r="K135" s="139"/>
    </row>
    <row r="136" spans="1:11" s="21" customFormat="1" ht="12">
      <c r="A136" s="90"/>
      <c r="B136" s="90"/>
      <c r="C136" s="90"/>
      <c r="D136" s="90"/>
      <c r="E136" s="90"/>
      <c r="F136" s="90"/>
      <c r="G136" s="90"/>
      <c r="H136" s="90"/>
      <c r="I136" s="90"/>
      <c r="J136" s="90"/>
      <c r="K136" s="139"/>
    </row>
    <row r="137" spans="1:11" s="21" customFormat="1" ht="12">
      <c r="A137" s="90"/>
      <c r="B137" s="90"/>
      <c r="C137" s="90"/>
      <c r="D137" s="90"/>
      <c r="E137" s="90"/>
      <c r="F137" s="90"/>
      <c r="G137" s="90"/>
      <c r="H137" s="90"/>
      <c r="I137" s="90"/>
      <c r="J137" s="90"/>
      <c r="K137" s="139"/>
    </row>
    <row r="138" spans="1:11" s="21" customFormat="1" ht="12">
      <c r="A138" s="90"/>
      <c r="B138" s="90"/>
      <c r="C138" s="90"/>
      <c r="D138" s="90"/>
      <c r="E138" s="90"/>
      <c r="F138" s="90"/>
      <c r="G138" s="90"/>
      <c r="H138" s="90"/>
      <c r="I138" s="90"/>
      <c r="J138" s="90"/>
      <c r="K138" s="139"/>
    </row>
    <row r="139" spans="1:11" s="21" customFormat="1" ht="12">
      <c r="A139" s="90"/>
      <c r="B139" s="90"/>
      <c r="C139" s="90"/>
      <c r="D139" s="103"/>
      <c r="E139" s="90"/>
      <c r="F139" s="90"/>
      <c r="G139" s="90"/>
      <c r="H139" s="90"/>
      <c r="I139" s="90"/>
      <c r="J139" s="90"/>
      <c r="K139" s="139"/>
    </row>
    <row r="140" spans="1:11" s="21" customFormat="1" ht="12">
      <c r="A140" s="90"/>
      <c r="B140" s="90"/>
      <c r="C140" s="90"/>
      <c r="D140" s="90"/>
      <c r="E140" s="90"/>
      <c r="F140" s="90"/>
      <c r="G140" s="90"/>
      <c r="H140" s="90"/>
      <c r="I140" s="90"/>
      <c r="J140" s="90"/>
      <c r="K140" s="139"/>
    </row>
    <row r="141" spans="1:11" s="21" customFormat="1" ht="12">
      <c r="A141" s="90"/>
      <c r="B141" s="90"/>
      <c r="C141" s="90"/>
      <c r="D141" s="90"/>
      <c r="E141" s="90"/>
      <c r="F141" s="90"/>
      <c r="G141" s="90"/>
      <c r="H141" s="90"/>
      <c r="I141" s="90"/>
      <c r="J141" s="90"/>
      <c r="K141" s="139"/>
    </row>
    <row r="142" spans="1:11" s="21" customFormat="1" ht="12">
      <c r="A142" s="90"/>
      <c r="B142" s="90"/>
      <c r="C142" s="90"/>
      <c r="D142" s="103"/>
      <c r="E142" s="90"/>
      <c r="F142" s="90"/>
      <c r="G142" s="90"/>
      <c r="H142" s="90"/>
      <c r="I142" s="90"/>
      <c r="J142" s="90"/>
      <c r="K142" s="139"/>
    </row>
    <row r="143" spans="1:11" s="21" customFormat="1" ht="12">
      <c r="A143" s="90"/>
      <c r="B143" s="90"/>
      <c r="C143" s="90"/>
      <c r="D143" s="90"/>
      <c r="E143" s="90"/>
      <c r="F143" s="90"/>
      <c r="G143" s="90"/>
      <c r="H143" s="90"/>
      <c r="I143" s="90"/>
      <c r="J143" s="90"/>
      <c r="K143" s="139"/>
    </row>
    <row r="144" spans="1:11" s="21" customFormat="1" ht="12">
      <c r="A144" s="90"/>
      <c r="B144" s="90"/>
      <c r="C144" s="90"/>
      <c r="D144" s="90"/>
      <c r="E144" s="90"/>
      <c r="F144" s="90"/>
      <c r="G144" s="90"/>
      <c r="H144" s="90"/>
      <c r="I144" s="90"/>
      <c r="J144" s="90"/>
      <c r="K144" s="139"/>
    </row>
    <row r="145" spans="1:11" s="21" customFormat="1" ht="12">
      <c r="A145" s="90"/>
      <c r="B145" s="90"/>
      <c r="C145" s="90"/>
      <c r="D145" s="90"/>
      <c r="E145" s="90"/>
      <c r="F145" s="90"/>
      <c r="G145" s="90"/>
      <c r="H145" s="90"/>
      <c r="I145" s="90"/>
      <c r="J145" s="90"/>
      <c r="K145" s="139"/>
    </row>
    <row r="146" spans="1:11" s="21" customFormat="1" ht="12">
      <c r="A146" s="90"/>
      <c r="B146" s="90"/>
      <c r="C146" s="90"/>
      <c r="D146" s="90"/>
      <c r="E146" s="90"/>
      <c r="F146" s="90"/>
      <c r="G146" s="90"/>
      <c r="H146" s="90"/>
      <c r="I146" s="90"/>
      <c r="J146" s="90"/>
      <c r="K146" s="139"/>
    </row>
    <row r="147" spans="1:11" s="21" customFormat="1" ht="12">
      <c r="A147" s="90"/>
      <c r="B147" s="90"/>
      <c r="C147" s="90"/>
      <c r="D147" s="90"/>
      <c r="E147" s="90"/>
      <c r="F147" s="90"/>
      <c r="G147" s="90"/>
      <c r="H147" s="90"/>
      <c r="I147" s="90"/>
      <c r="J147" s="90"/>
      <c r="K147" s="139"/>
    </row>
    <row r="148" spans="1:11" s="21" customFormat="1" ht="12">
      <c r="A148" s="90"/>
      <c r="B148" s="90"/>
      <c r="C148" s="90"/>
      <c r="D148" s="90"/>
      <c r="E148" s="90"/>
      <c r="F148" s="90"/>
      <c r="G148" s="90"/>
      <c r="H148" s="90"/>
      <c r="I148" s="90"/>
      <c r="J148" s="90"/>
      <c r="K148" s="139"/>
    </row>
    <row r="149" spans="1:11" s="21" customFormat="1" ht="12">
      <c r="A149" s="90"/>
      <c r="B149" s="90"/>
      <c r="C149" s="90"/>
      <c r="D149" s="90"/>
      <c r="E149" s="90"/>
      <c r="F149" s="90"/>
      <c r="G149" s="90"/>
      <c r="H149" s="90"/>
      <c r="I149" s="90"/>
      <c r="J149" s="90"/>
      <c r="K149" s="139"/>
    </row>
    <row r="150" spans="1:11" s="21" customFormat="1" ht="12">
      <c r="A150" s="90"/>
      <c r="B150" s="90"/>
      <c r="C150" s="90"/>
      <c r="D150" s="90"/>
      <c r="E150" s="90"/>
      <c r="F150" s="90"/>
      <c r="G150" s="90"/>
      <c r="H150" s="90"/>
      <c r="I150" s="90"/>
      <c r="J150" s="90"/>
      <c r="K150" s="139"/>
    </row>
    <row r="151" spans="1:11" s="21" customFormat="1" ht="12">
      <c r="A151" s="90"/>
      <c r="B151" s="90"/>
      <c r="C151" s="90"/>
      <c r="D151" s="90"/>
      <c r="E151" s="90"/>
      <c r="F151" s="90"/>
      <c r="G151" s="90"/>
      <c r="H151" s="90"/>
      <c r="I151" s="90"/>
      <c r="J151" s="90"/>
      <c r="K151" s="139"/>
    </row>
    <row r="152" spans="1:11" s="21" customFormat="1" ht="12">
      <c r="A152" s="90"/>
      <c r="B152" s="90"/>
      <c r="C152" s="90"/>
      <c r="D152" s="90"/>
      <c r="E152" s="90"/>
      <c r="F152" s="90"/>
      <c r="G152" s="90"/>
      <c r="H152" s="90"/>
      <c r="I152" s="90"/>
      <c r="J152" s="90"/>
      <c r="K152" s="139"/>
    </row>
    <row r="153" spans="1:11" s="21" customFormat="1" ht="12">
      <c r="A153" s="90"/>
      <c r="B153" s="90"/>
      <c r="C153" s="90"/>
      <c r="D153" s="90"/>
      <c r="E153" s="90"/>
      <c r="F153" s="90"/>
      <c r="G153" s="90"/>
      <c r="H153" s="90"/>
      <c r="I153" s="90"/>
      <c r="J153" s="90"/>
      <c r="K153" s="139"/>
    </row>
    <row r="154" spans="1:11" s="21" customFormat="1" ht="12">
      <c r="A154" s="90"/>
      <c r="B154" s="90"/>
      <c r="C154" s="90"/>
      <c r="D154" s="90"/>
      <c r="E154" s="90"/>
      <c r="F154" s="90"/>
      <c r="G154" s="90"/>
      <c r="H154" s="90"/>
      <c r="I154" s="90"/>
      <c r="J154" s="90"/>
      <c r="K154" s="139"/>
    </row>
    <row r="155" spans="1:11" s="21" customFormat="1" ht="12">
      <c r="A155" s="90"/>
      <c r="B155" s="90"/>
      <c r="C155" s="90"/>
      <c r="D155" s="90"/>
      <c r="E155" s="90"/>
      <c r="F155" s="90"/>
      <c r="G155" s="90"/>
      <c r="H155" s="90"/>
      <c r="I155" s="90"/>
      <c r="J155" s="90"/>
      <c r="K155" s="139"/>
    </row>
    <row r="156" spans="1:11" s="21" customFormat="1" ht="12">
      <c r="A156" s="90"/>
      <c r="B156" s="90"/>
      <c r="C156" s="90"/>
      <c r="D156" s="90"/>
      <c r="E156" s="90"/>
      <c r="F156" s="90"/>
      <c r="G156" s="90"/>
      <c r="H156" s="90"/>
      <c r="I156" s="90"/>
      <c r="J156" s="90"/>
      <c r="K156" s="139"/>
    </row>
    <row r="157" spans="1:11" s="21" customFormat="1" ht="12">
      <c r="A157" s="90"/>
      <c r="B157" s="90"/>
      <c r="C157" s="90"/>
      <c r="D157" s="90"/>
      <c r="E157" s="90"/>
      <c r="F157" s="90"/>
      <c r="G157" s="90"/>
      <c r="H157" s="90"/>
      <c r="I157" s="90"/>
      <c r="J157" s="90"/>
      <c r="K157" s="139"/>
    </row>
    <row r="158" spans="1:11" s="21" customFormat="1" ht="12">
      <c r="A158" s="90"/>
      <c r="B158" s="90"/>
      <c r="C158" s="90"/>
      <c r="D158" s="90"/>
      <c r="E158" s="90"/>
      <c r="F158" s="90"/>
      <c r="G158" s="90"/>
      <c r="H158" s="90"/>
      <c r="I158" s="90"/>
      <c r="J158" s="90"/>
      <c r="K158" s="139"/>
    </row>
    <row r="159" spans="1:11" s="21" customFormat="1" ht="12">
      <c r="A159" s="90"/>
      <c r="B159" s="90"/>
      <c r="C159" s="90"/>
      <c r="D159" s="90"/>
      <c r="E159" s="90"/>
      <c r="F159" s="90"/>
      <c r="G159" s="90"/>
      <c r="H159" s="90"/>
      <c r="I159" s="90"/>
      <c r="J159" s="90"/>
      <c r="K159" s="139"/>
    </row>
    <row r="160" spans="1:11" s="21" customFormat="1" ht="12">
      <c r="A160" s="90"/>
      <c r="B160" s="90"/>
      <c r="C160" s="90"/>
      <c r="D160" s="90"/>
      <c r="E160" s="90"/>
      <c r="F160" s="90"/>
      <c r="G160" s="90"/>
      <c r="H160" s="90"/>
      <c r="I160" s="90"/>
      <c r="J160" s="90"/>
      <c r="K160" s="139"/>
    </row>
    <row r="161" spans="1:11" s="21" customFormat="1" ht="12">
      <c r="A161" s="90"/>
      <c r="B161" s="90"/>
      <c r="C161" s="90"/>
      <c r="D161" s="90"/>
      <c r="E161" s="90"/>
      <c r="F161" s="90"/>
      <c r="G161" s="90"/>
      <c r="H161" s="90"/>
      <c r="I161" s="90"/>
      <c r="J161" s="90"/>
      <c r="K161" s="139"/>
    </row>
    <row r="162" spans="1:11" s="21" customFormat="1" ht="12">
      <c r="A162" s="90"/>
      <c r="B162" s="90"/>
      <c r="C162" s="90"/>
      <c r="D162" s="90"/>
      <c r="E162" s="90"/>
      <c r="F162" s="90"/>
      <c r="G162" s="90"/>
      <c r="H162" s="90"/>
      <c r="I162" s="90"/>
      <c r="J162" s="90"/>
      <c r="K162" s="139"/>
    </row>
    <row r="163" spans="1:11" s="21" customFormat="1" ht="12">
      <c r="A163" s="90"/>
      <c r="B163" s="90"/>
      <c r="C163" s="90"/>
      <c r="D163" s="90"/>
      <c r="E163" s="90"/>
      <c r="F163" s="90"/>
      <c r="G163" s="90"/>
      <c r="H163" s="90"/>
      <c r="I163" s="90"/>
      <c r="J163" s="90"/>
      <c r="K163" s="139"/>
    </row>
    <row r="164" spans="1:11" s="21" customFormat="1" ht="12">
      <c r="A164" s="90"/>
      <c r="B164" s="90"/>
      <c r="C164" s="90"/>
      <c r="D164" s="90"/>
      <c r="E164" s="90"/>
      <c r="F164" s="90"/>
      <c r="G164" s="90"/>
      <c r="H164" s="90"/>
      <c r="I164" s="90"/>
      <c r="J164" s="90"/>
      <c r="K164" s="139"/>
    </row>
    <row r="165" spans="1:11" s="21" customFormat="1" ht="12">
      <c r="A165" s="90"/>
      <c r="B165" s="90"/>
      <c r="C165" s="90"/>
      <c r="D165" s="90"/>
      <c r="E165" s="90"/>
      <c r="F165" s="90"/>
      <c r="G165" s="90"/>
      <c r="H165" s="90"/>
      <c r="I165" s="90"/>
      <c r="J165" s="90"/>
      <c r="K165" s="139"/>
    </row>
    <row r="166" spans="1:11" s="21" customFormat="1" ht="12">
      <c r="A166" s="90"/>
      <c r="B166" s="90"/>
      <c r="C166" s="90"/>
      <c r="D166" s="90"/>
      <c r="E166" s="90"/>
      <c r="F166" s="90"/>
      <c r="G166" s="90"/>
      <c r="H166" s="90"/>
      <c r="I166" s="90"/>
      <c r="J166" s="90"/>
      <c r="K166" s="139"/>
    </row>
    <row r="167" spans="1:11" s="21" customFormat="1" ht="12">
      <c r="A167" s="90"/>
      <c r="B167" s="90"/>
      <c r="C167" s="90"/>
      <c r="D167" s="90"/>
      <c r="E167" s="90"/>
      <c r="F167" s="90"/>
      <c r="G167" s="90"/>
      <c r="H167" s="90"/>
      <c r="I167" s="90"/>
      <c r="J167" s="90"/>
      <c r="K167" s="139"/>
    </row>
    <row r="168" spans="1:11" s="21" customFormat="1" ht="12">
      <c r="A168" s="90"/>
      <c r="B168" s="90"/>
      <c r="C168" s="90"/>
      <c r="D168" s="90"/>
      <c r="E168" s="90"/>
      <c r="F168" s="90"/>
      <c r="G168" s="90"/>
      <c r="H168" s="90"/>
      <c r="I168" s="90"/>
      <c r="J168" s="90"/>
      <c r="K168" s="139"/>
    </row>
    <row r="169" spans="1:11" s="21" customFormat="1" ht="12">
      <c r="A169" s="90"/>
      <c r="B169" s="90"/>
      <c r="C169" s="90"/>
      <c r="D169" s="90"/>
      <c r="E169" s="90"/>
      <c r="F169" s="90"/>
      <c r="G169" s="90"/>
      <c r="H169" s="90"/>
      <c r="I169" s="90"/>
      <c r="J169" s="90"/>
      <c r="K169" s="139"/>
    </row>
    <row r="170" spans="1:11" s="21" customFormat="1" ht="12">
      <c r="A170" s="90"/>
      <c r="B170" s="90"/>
      <c r="C170" s="90"/>
      <c r="D170" s="90"/>
      <c r="E170" s="90"/>
      <c r="F170" s="90"/>
      <c r="G170" s="90"/>
      <c r="H170" s="90"/>
      <c r="I170" s="90"/>
      <c r="J170" s="90"/>
      <c r="K170" s="139"/>
    </row>
    <row r="171" spans="1:11" s="21" customFormat="1" ht="12">
      <c r="A171" s="90"/>
      <c r="B171" s="90"/>
      <c r="C171" s="90"/>
      <c r="D171" s="90"/>
      <c r="E171" s="90"/>
      <c r="F171" s="90"/>
      <c r="G171" s="90"/>
      <c r="H171" s="90"/>
      <c r="I171" s="90"/>
      <c r="J171" s="90"/>
      <c r="K171" s="139"/>
    </row>
    <row r="172" spans="1:11" s="21" customFormat="1" ht="12">
      <c r="A172" s="90"/>
      <c r="B172" s="90"/>
      <c r="C172" s="90"/>
      <c r="D172" s="90"/>
      <c r="E172" s="90"/>
      <c r="F172" s="90"/>
      <c r="G172" s="90"/>
      <c r="H172" s="90"/>
      <c r="I172" s="90"/>
      <c r="J172" s="90"/>
      <c r="K172" s="139"/>
    </row>
    <row r="173" spans="1:11" s="21" customFormat="1" ht="12">
      <c r="A173" s="90"/>
      <c r="B173" s="90"/>
      <c r="C173" s="90"/>
      <c r="D173" s="90"/>
      <c r="E173" s="90"/>
      <c r="F173" s="90"/>
      <c r="G173" s="90"/>
      <c r="H173" s="90"/>
      <c r="I173" s="90"/>
      <c r="J173" s="90"/>
      <c r="K173" s="139"/>
    </row>
    <row r="174" spans="1:11" s="21" customFormat="1" ht="12">
      <c r="A174" s="90"/>
      <c r="B174" s="90"/>
      <c r="C174" s="90"/>
      <c r="D174" s="90"/>
      <c r="E174" s="90"/>
      <c r="F174" s="90"/>
      <c r="G174" s="90"/>
      <c r="H174" s="90"/>
      <c r="I174" s="90"/>
      <c r="J174" s="90"/>
      <c r="K174" s="139"/>
    </row>
    <row r="175" spans="1:11" s="21" customFormat="1" ht="12">
      <c r="A175" s="90"/>
      <c r="B175" s="90"/>
      <c r="C175" s="90"/>
      <c r="D175" s="90"/>
      <c r="E175" s="90"/>
      <c r="F175" s="90"/>
      <c r="G175" s="90"/>
      <c r="H175" s="90"/>
      <c r="I175" s="90"/>
      <c r="J175" s="90"/>
      <c r="K175" s="139"/>
    </row>
    <row r="176" spans="1:11" s="21" customFormat="1" ht="12">
      <c r="A176" s="90"/>
      <c r="B176" s="90"/>
      <c r="C176" s="90"/>
      <c r="D176" s="90"/>
      <c r="E176" s="90"/>
      <c r="F176" s="90"/>
      <c r="G176" s="90"/>
      <c r="H176" s="90"/>
      <c r="I176" s="90"/>
      <c r="J176" s="90"/>
      <c r="K176" s="139"/>
    </row>
    <row r="177" spans="1:11" s="21" customFormat="1" ht="12">
      <c r="A177" s="90"/>
      <c r="B177" s="90"/>
      <c r="C177" s="90"/>
      <c r="D177" s="90"/>
      <c r="E177" s="90"/>
      <c r="F177" s="90"/>
      <c r="G177" s="90"/>
      <c r="H177" s="90"/>
      <c r="I177" s="90"/>
      <c r="J177" s="90"/>
      <c r="K177" s="139"/>
    </row>
    <row r="178" spans="1:11" s="21" customFormat="1" ht="12">
      <c r="A178" s="90"/>
      <c r="B178" s="90"/>
      <c r="C178" s="90"/>
      <c r="D178" s="90"/>
      <c r="E178" s="90"/>
      <c r="F178" s="90"/>
      <c r="G178" s="90"/>
      <c r="H178" s="90"/>
      <c r="I178" s="90"/>
      <c r="J178" s="90"/>
      <c r="K178" s="139"/>
    </row>
    <row r="179" spans="1:11" s="21" customFormat="1" ht="12">
      <c r="A179" s="90"/>
      <c r="B179" s="90"/>
      <c r="C179" s="90"/>
      <c r="D179" s="90"/>
      <c r="E179" s="90"/>
      <c r="F179" s="90"/>
      <c r="G179" s="90"/>
      <c r="H179" s="90"/>
      <c r="I179" s="90"/>
      <c r="J179" s="90"/>
      <c r="K179" s="139"/>
    </row>
    <row r="180" spans="1:11" s="21" customFormat="1" ht="12">
      <c r="A180" s="90"/>
      <c r="B180" s="90"/>
      <c r="C180" s="90"/>
      <c r="D180" s="90"/>
      <c r="E180" s="90"/>
      <c r="F180" s="90"/>
      <c r="G180" s="90"/>
      <c r="H180" s="90"/>
      <c r="I180" s="90"/>
      <c r="J180" s="90"/>
      <c r="K180" s="139"/>
    </row>
    <row r="181" spans="1:11" s="21" customFormat="1" ht="12">
      <c r="A181" s="90"/>
      <c r="B181" s="90"/>
      <c r="C181" s="90"/>
      <c r="D181" s="90"/>
      <c r="E181" s="90"/>
      <c r="F181" s="90"/>
      <c r="G181" s="90"/>
      <c r="H181" s="90"/>
      <c r="I181" s="90"/>
      <c r="J181" s="90"/>
      <c r="K181" s="139"/>
    </row>
    <row r="182" spans="1:11" s="21" customFormat="1" ht="12">
      <c r="A182" s="90"/>
      <c r="B182" s="90"/>
      <c r="C182" s="90"/>
      <c r="D182" s="90"/>
      <c r="E182" s="90"/>
      <c r="F182" s="90"/>
      <c r="G182" s="90"/>
      <c r="H182" s="90"/>
      <c r="I182" s="90"/>
      <c r="J182" s="90"/>
      <c r="K182" s="139"/>
    </row>
    <row r="183" spans="1:11" s="21" customFormat="1" ht="12">
      <c r="A183" s="90"/>
      <c r="B183" s="90"/>
      <c r="C183" s="90"/>
      <c r="D183" s="90"/>
      <c r="E183" s="90"/>
      <c r="F183" s="90"/>
      <c r="G183" s="90"/>
      <c r="H183" s="90"/>
      <c r="I183" s="90"/>
      <c r="J183" s="90"/>
      <c r="K183" s="139"/>
    </row>
    <row r="184" spans="1:11" s="21" customFormat="1" ht="12">
      <c r="A184" s="90"/>
      <c r="B184" s="90"/>
      <c r="C184" s="90"/>
      <c r="D184" s="90"/>
      <c r="E184" s="90"/>
      <c r="F184" s="90"/>
      <c r="G184" s="90"/>
      <c r="H184" s="90"/>
      <c r="I184" s="90"/>
      <c r="J184" s="90"/>
      <c r="K184" s="139"/>
    </row>
    <row r="185" spans="1:11" s="21" customFormat="1" ht="12">
      <c r="A185" s="90"/>
      <c r="B185" s="90"/>
      <c r="C185" s="90"/>
      <c r="D185" s="90"/>
      <c r="E185" s="90"/>
      <c r="F185" s="90"/>
      <c r="G185" s="90"/>
      <c r="H185" s="90"/>
      <c r="I185" s="90"/>
      <c r="J185" s="90"/>
      <c r="K185" s="139"/>
    </row>
    <row r="186" spans="1:11" s="21" customFormat="1" ht="12">
      <c r="A186" s="90"/>
      <c r="B186" s="90"/>
      <c r="C186" s="90"/>
      <c r="D186" s="90"/>
      <c r="E186" s="90"/>
      <c r="F186" s="90"/>
      <c r="G186" s="90"/>
      <c r="H186" s="90"/>
      <c r="I186" s="90"/>
      <c r="J186" s="90"/>
      <c r="K186" s="139"/>
    </row>
    <row r="187" spans="1:11" s="21" customFormat="1" ht="12">
      <c r="A187" s="90"/>
      <c r="B187" s="90"/>
      <c r="C187" s="90"/>
      <c r="D187" s="90"/>
      <c r="E187" s="90"/>
      <c r="F187" s="90"/>
      <c r="G187" s="90"/>
      <c r="H187" s="90"/>
      <c r="I187" s="90"/>
      <c r="J187" s="90"/>
      <c r="K187" s="139"/>
    </row>
    <row r="188" spans="1:11" s="21" customFormat="1" ht="12">
      <c r="A188" s="90"/>
      <c r="B188" s="90"/>
      <c r="C188" s="90"/>
      <c r="D188" s="90"/>
      <c r="E188" s="90"/>
      <c r="F188" s="90"/>
      <c r="G188" s="90"/>
      <c r="H188" s="90"/>
      <c r="I188" s="90"/>
      <c r="J188" s="90"/>
      <c r="K188" s="139"/>
    </row>
    <row r="189" spans="1:11" s="21" customFormat="1" ht="12">
      <c r="A189" s="90"/>
      <c r="B189" s="90"/>
      <c r="C189" s="90"/>
      <c r="D189" s="90"/>
      <c r="E189" s="90"/>
      <c r="F189" s="90"/>
      <c r="G189" s="90"/>
      <c r="H189" s="90"/>
      <c r="I189" s="90"/>
      <c r="J189" s="90"/>
      <c r="K189" s="139"/>
    </row>
    <row r="190" spans="1:11" s="21" customFormat="1" ht="12">
      <c r="A190" s="90"/>
      <c r="B190" s="90"/>
      <c r="C190" s="90"/>
      <c r="D190" s="90"/>
      <c r="E190" s="90"/>
      <c r="F190" s="90"/>
      <c r="G190" s="90"/>
      <c r="H190" s="90"/>
      <c r="I190" s="90"/>
      <c r="J190" s="90"/>
      <c r="K190" s="139"/>
    </row>
    <row r="191" spans="1:11" s="21" customFormat="1" ht="12">
      <c r="A191" s="90"/>
      <c r="B191" s="90"/>
      <c r="C191" s="90"/>
      <c r="D191" s="90"/>
      <c r="E191" s="90"/>
      <c r="F191" s="90"/>
      <c r="G191" s="90"/>
      <c r="H191" s="90"/>
      <c r="I191" s="90"/>
      <c r="J191" s="90"/>
      <c r="K191" s="139"/>
    </row>
    <row r="192" spans="1:11" s="21" customFormat="1" ht="12">
      <c r="A192" s="90"/>
      <c r="B192" s="90"/>
      <c r="C192" s="90"/>
      <c r="D192" s="90"/>
      <c r="E192" s="90"/>
      <c r="F192" s="90"/>
      <c r="G192" s="90"/>
      <c r="H192" s="90"/>
      <c r="I192" s="90"/>
      <c r="J192" s="90"/>
      <c r="K192" s="139"/>
    </row>
    <row r="193" spans="1:11" s="21" customFormat="1" ht="12">
      <c r="A193" s="90"/>
      <c r="B193" s="90"/>
      <c r="C193" s="90"/>
      <c r="D193" s="90"/>
      <c r="E193" s="90"/>
      <c r="F193" s="90"/>
      <c r="G193" s="90"/>
      <c r="H193" s="90"/>
      <c r="I193" s="90"/>
      <c r="J193" s="90"/>
      <c r="K193" s="139"/>
    </row>
    <row r="194" spans="1:11" s="21" customFormat="1" ht="12">
      <c r="A194" s="90"/>
      <c r="B194" s="90"/>
      <c r="C194" s="90"/>
      <c r="D194" s="90"/>
      <c r="E194" s="90"/>
      <c r="F194" s="90"/>
      <c r="G194" s="90"/>
      <c r="H194" s="90"/>
      <c r="I194" s="90"/>
      <c r="J194" s="90"/>
      <c r="K194" s="139"/>
    </row>
    <row r="195" spans="1:11" s="21" customFormat="1" ht="12">
      <c r="A195" s="90"/>
      <c r="B195" s="90"/>
      <c r="C195" s="90"/>
      <c r="D195" s="90"/>
      <c r="E195" s="90"/>
      <c r="F195" s="90"/>
      <c r="G195" s="90"/>
      <c r="H195" s="90"/>
      <c r="I195" s="90"/>
      <c r="J195" s="90"/>
      <c r="K195" s="139"/>
    </row>
    <row r="196" spans="1:11" s="21" customFormat="1" ht="12">
      <c r="A196" s="90"/>
      <c r="B196" s="90"/>
      <c r="C196" s="90"/>
      <c r="D196" s="90"/>
      <c r="E196" s="90"/>
      <c r="F196" s="90"/>
      <c r="G196" s="90"/>
      <c r="H196" s="90"/>
      <c r="I196" s="90"/>
      <c r="J196" s="90"/>
      <c r="K196" s="139"/>
    </row>
    <row r="197" spans="1:11" s="21" customFormat="1" ht="12">
      <c r="A197" s="90"/>
      <c r="B197" s="90"/>
      <c r="C197" s="90"/>
      <c r="D197" s="90"/>
      <c r="E197" s="90"/>
      <c r="F197" s="90"/>
      <c r="G197" s="90"/>
      <c r="H197" s="90"/>
      <c r="I197" s="90"/>
      <c r="J197" s="90"/>
      <c r="K197" s="139"/>
    </row>
    <row r="198" spans="1:11" s="21" customFormat="1" ht="12">
      <c r="A198" s="90"/>
      <c r="B198" s="90"/>
      <c r="C198" s="90"/>
      <c r="D198" s="90"/>
      <c r="E198" s="90"/>
      <c r="F198" s="90"/>
      <c r="G198" s="90"/>
      <c r="H198" s="90"/>
      <c r="I198" s="90"/>
      <c r="J198" s="90"/>
      <c r="K198" s="139"/>
    </row>
    <row r="199" spans="1:11" s="21" customFormat="1" ht="12">
      <c r="A199" s="90"/>
      <c r="B199" s="90"/>
      <c r="C199" s="90"/>
      <c r="D199" s="90"/>
      <c r="E199" s="90"/>
      <c r="F199" s="90"/>
      <c r="G199" s="90"/>
      <c r="H199" s="90"/>
      <c r="I199" s="90"/>
      <c r="J199" s="90"/>
      <c r="K199" s="139"/>
    </row>
    <row r="200" spans="1:11" s="21" customFormat="1" ht="12">
      <c r="A200" s="90"/>
      <c r="B200" s="90"/>
      <c r="C200" s="90"/>
      <c r="D200" s="90"/>
      <c r="E200" s="90"/>
      <c r="F200" s="90"/>
      <c r="G200" s="90"/>
      <c r="H200" s="90"/>
      <c r="I200" s="90"/>
      <c r="J200" s="90"/>
      <c r="K200" s="139"/>
    </row>
    <row r="201" spans="1:11" s="21" customFormat="1" ht="12">
      <c r="A201" s="90"/>
      <c r="B201" s="90"/>
      <c r="C201" s="90"/>
      <c r="D201" s="90"/>
      <c r="E201" s="90"/>
      <c r="F201" s="90"/>
      <c r="G201" s="90"/>
      <c r="H201" s="90"/>
      <c r="I201" s="90"/>
      <c r="J201" s="90"/>
      <c r="K201" s="139"/>
    </row>
    <row r="202" spans="1:11" s="21" customFormat="1" ht="12">
      <c r="A202" s="90"/>
      <c r="B202" s="90"/>
      <c r="C202" s="90"/>
      <c r="D202" s="90"/>
      <c r="E202" s="90"/>
      <c r="F202" s="90"/>
      <c r="G202" s="90"/>
      <c r="H202" s="90"/>
      <c r="I202" s="90"/>
      <c r="J202" s="90"/>
      <c r="K202" s="139"/>
    </row>
    <row r="203" spans="1:11" s="21" customFormat="1" ht="12">
      <c r="A203" s="90"/>
      <c r="B203" s="90"/>
      <c r="C203" s="90"/>
      <c r="D203" s="90"/>
      <c r="E203" s="90"/>
      <c r="F203" s="90"/>
      <c r="G203" s="90"/>
      <c r="H203" s="90"/>
      <c r="I203" s="90"/>
      <c r="J203" s="90"/>
      <c r="K203" s="139"/>
    </row>
    <row r="204" spans="1:11" s="21" customFormat="1" ht="12">
      <c r="A204" s="90"/>
      <c r="B204" s="90"/>
      <c r="C204" s="90"/>
      <c r="D204" s="90"/>
      <c r="E204" s="90"/>
      <c r="F204" s="90"/>
      <c r="G204" s="90"/>
      <c r="H204" s="90"/>
      <c r="I204" s="90"/>
      <c r="J204" s="90"/>
      <c r="K204" s="139"/>
    </row>
    <row r="205" spans="1:11" s="21" customFormat="1" ht="12">
      <c r="A205" s="90"/>
      <c r="B205" s="90"/>
      <c r="C205" s="90"/>
      <c r="D205" s="90"/>
      <c r="E205" s="90"/>
      <c r="F205" s="90"/>
      <c r="G205" s="90"/>
      <c r="H205" s="90"/>
      <c r="I205" s="90"/>
      <c r="J205" s="90"/>
      <c r="K205" s="139"/>
    </row>
    <row r="206" spans="1:11" s="21" customFormat="1" ht="12">
      <c r="A206" s="90"/>
      <c r="B206" s="90"/>
      <c r="C206" s="90"/>
      <c r="D206" s="90"/>
      <c r="E206" s="90"/>
      <c r="F206" s="90"/>
      <c r="G206" s="90"/>
      <c r="H206" s="90"/>
      <c r="I206" s="90"/>
      <c r="J206" s="90"/>
      <c r="K206" s="139"/>
    </row>
    <row r="207" spans="1:11" s="21" customFormat="1" ht="12">
      <c r="A207" s="90"/>
      <c r="B207" s="90"/>
      <c r="C207" s="90"/>
      <c r="D207" s="90"/>
      <c r="E207" s="90"/>
      <c r="F207" s="90"/>
      <c r="G207" s="90"/>
      <c r="H207" s="90"/>
      <c r="I207" s="90"/>
      <c r="J207" s="90"/>
      <c r="K207" s="139"/>
    </row>
    <row r="208" spans="1:11" s="21" customFormat="1" ht="12">
      <c r="A208" s="90"/>
      <c r="B208" s="90"/>
      <c r="C208" s="90"/>
      <c r="D208" s="90"/>
      <c r="E208" s="90"/>
      <c r="F208" s="90"/>
      <c r="G208" s="90"/>
      <c r="H208" s="90"/>
      <c r="I208" s="90"/>
      <c r="J208" s="90"/>
      <c r="K208" s="139"/>
    </row>
    <row r="209" spans="1:11" s="21" customFormat="1" ht="12">
      <c r="A209" s="90"/>
      <c r="B209" s="90"/>
      <c r="C209" s="90"/>
      <c r="D209" s="90"/>
      <c r="E209" s="90"/>
      <c r="F209" s="90"/>
      <c r="G209" s="90"/>
      <c r="H209" s="90"/>
      <c r="I209" s="90"/>
      <c r="J209" s="90"/>
      <c r="K209" s="139"/>
    </row>
    <row r="210" spans="1:11" s="21" customFormat="1" ht="12">
      <c r="A210" s="90"/>
      <c r="B210" s="90"/>
      <c r="C210" s="90"/>
      <c r="D210" s="90"/>
      <c r="E210" s="90"/>
      <c r="F210" s="90"/>
      <c r="G210" s="90"/>
      <c r="H210" s="90"/>
      <c r="I210" s="90"/>
      <c r="J210" s="90"/>
      <c r="K210" s="139"/>
    </row>
    <row r="211" spans="1:11" s="21" customFormat="1" ht="12">
      <c r="A211" s="90"/>
      <c r="B211" s="90"/>
      <c r="C211" s="90"/>
      <c r="D211" s="90"/>
      <c r="E211" s="90"/>
      <c r="F211" s="90"/>
      <c r="G211" s="90"/>
      <c r="H211" s="90"/>
      <c r="I211" s="90"/>
      <c r="J211" s="90"/>
      <c r="K211" s="139"/>
    </row>
    <row r="212" spans="1:11" s="21" customFormat="1" ht="12">
      <c r="A212" s="90"/>
      <c r="B212" s="90"/>
      <c r="C212" s="90"/>
      <c r="D212" s="90"/>
      <c r="E212" s="90"/>
      <c r="F212" s="90"/>
      <c r="G212" s="90"/>
      <c r="H212" s="90"/>
      <c r="I212" s="90"/>
      <c r="J212" s="90"/>
      <c r="K212" s="139"/>
    </row>
    <row r="213" spans="1:11" s="21" customFormat="1" ht="12">
      <c r="A213" s="90"/>
      <c r="B213" s="90"/>
      <c r="C213" s="90"/>
      <c r="D213" s="90"/>
      <c r="E213" s="90"/>
      <c r="F213" s="90"/>
      <c r="G213" s="90"/>
      <c r="H213" s="90"/>
      <c r="I213" s="90"/>
      <c r="J213" s="90"/>
      <c r="K213" s="139"/>
    </row>
    <row r="214" spans="1:11" s="21" customFormat="1" ht="12">
      <c r="A214" s="90"/>
      <c r="B214" s="90"/>
      <c r="C214" s="90"/>
      <c r="D214" s="90"/>
      <c r="E214" s="90"/>
      <c r="F214" s="90"/>
      <c r="G214" s="90"/>
      <c r="H214" s="90"/>
      <c r="I214" s="90"/>
      <c r="J214" s="90"/>
      <c r="K214" s="139"/>
    </row>
    <row r="215" spans="1:11" s="21" customFormat="1" ht="12">
      <c r="A215" s="90"/>
      <c r="B215" s="90"/>
      <c r="C215" s="90"/>
      <c r="D215" s="90"/>
      <c r="E215" s="90"/>
      <c r="F215" s="90"/>
      <c r="G215" s="90"/>
      <c r="H215" s="90"/>
      <c r="I215" s="90"/>
      <c r="J215" s="90"/>
      <c r="K215" s="139"/>
    </row>
    <row r="216" spans="1:11" s="21" customFormat="1" ht="12">
      <c r="A216" s="90"/>
      <c r="B216" s="90"/>
      <c r="C216" s="90"/>
      <c r="D216" s="90"/>
      <c r="E216" s="90"/>
      <c r="F216" s="90"/>
      <c r="G216" s="90"/>
      <c r="H216" s="90"/>
      <c r="I216" s="90"/>
      <c r="J216" s="90"/>
      <c r="K216" s="139"/>
    </row>
    <row r="217" spans="1:11" s="21" customFormat="1" ht="12">
      <c r="A217" s="90"/>
      <c r="B217" s="90"/>
      <c r="C217" s="90"/>
      <c r="D217" s="90"/>
      <c r="E217" s="90"/>
      <c r="F217" s="90"/>
      <c r="G217" s="90"/>
      <c r="H217" s="90"/>
      <c r="I217" s="90"/>
      <c r="J217" s="90"/>
      <c r="K217" s="139"/>
    </row>
    <row r="218" spans="1:11" s="21" customFormat="1" ht="12">
      <c r="A218" s="90"/>
      <c r="B218" s="90"/>
      <c r="C218" s="90"/>
      <c r="D218" s="90"/>
      <c r="E218" s="90"/>
      <c r="F218" s="90"/>
      <c r="G218" s="90"/>
      <c r="H218" s="90"/>
      <c r="I218" s="90"/>
      <c r="J218" s="90"/>
      <c r="K218" s="139"/>
    </row>
    <row r="219" spans="1:11" s="21" customFormat="1" ht="12">
      <c r="A219" s="90"/>
      <c r="B219" s="90"/>
      <c r="C219" s="90"/>
      <c r="D219" s="90"/>
      <c r="E219" s="90"/>
      <c r="F219" s="90"/>
      <c r="G219" s="90"/>
      <c r="H219" s="90"/>
      <c r="I219" s="90"/>
      <c r="J219" s="90"/>
      <c r="K219" s="139"/>
    </row>
    <row r="220" spans="1:11" s="21" customFormat="1" ht="12">
      <c r="A220" s="90"/>
      <c r="B220" s="90"/>
      <c r="C220" s="90"/>
      <c r="D220" s="90"/>
      <c r="E220" s="90"/>
      <c r="F220" s="90"/>
      <c r="G220" s="90"/>
      <c r="H220" s="90"/>
      <c r="I220" s="90"/>
      <c r="J220" s="90"/>
      <c r="K220" s="139"/>
    </row>
    <row r="221" spans="1:11" s="21" customFormat="1" ht="12">
      <c r="A221" s="90"/>
      <c r="B221" s="90"/>
      <c r="C221" s="90"/>
      <c r="D221" s="90"/>
      <c r="E221" s="90"/>
      <c r="F221" s="90"/>
      <c r="G221" s="90"/>
      <c r="H221" s="90"/>
      <c r="I221" s="90"/>
      <c r="J221" s="90"/>
      <c r="K221" s="139"/>
    </row>
    <row r="222" spans="1:11" s="21" customFormat="1" ht="12">
      <c r="A222" s="90"/>
      <c r="B222" s="90"/>
      <c r="C222" s="90"/>
      <c r="D222" s="90"/>
      <c r="E222" s="90"/>
      <c r="F222" s="90"/>
      <c r="G222" s="90"/>
      <c r="H222" s="90"/>
      <c r="I222" s="90"/>
      <c r="J222" s="90"/>
      <c r="K222" s="139"/>
    </row>
    <row r="223" spans="1:11" s="21" customFormat="1" ht="12">
      <c r="A223" s="90"/>
      <c r="B223" s="90"/>
      <c r="C223" s="90"/>
      <c r="D223" s="90"/>
      <c r="E223" s="90"/>
      <c r="F223" s="90"/>
      <c r="G223" s="90"/>
      <c r="H223" s="90"/>
      <c r="I223" s="90"/>
      <c r="J223" s="90"/>
      <c r="K223" s="139"/>
    </row>
    <row r="224" spans="1:11" s="21" customFormat="1" ht="12">
      <c r="A224" s="90"/>
      <c r="B224" s="90"/>
      <c r="C224" s="90"/>
      <c r="D224" s="90"/>
      <c r="E224" s="90"/>
      <c r="F224" s="90"/>
      <c r="G224" s="90"/>
      <c r="H224" s="90"/>
      <c r="I224" s="90"/>
      <c r="J224" s="90"/>
      <c r="K224" s="139"/>
    </row>
    <row r="225" spans="1:11" s="21" customFormat="1" ht="12">
      <c r="A225" s="90"/>
      <c r="B225" s="90"/>
      <c r="C225" s="90"/>
      <c r="D225" s="90"/>
      <c r="E225" s="90"/>
      <c r="F225" s="90"/>
      <c r="G225" s="90"/>
      <c r="H225" s="90"/>
      <c r="I225" s="90"/>
      <c r="J225" s="90"/>
      <c r="K225" s="139"/>
    </row>
    <row r="226" spans="1:11" s="21" customFormat="1" ht="12">
      <c r="A226" s="90"/>
      <c r="B226" s="90"/>
      <c r="C226" s="90"/>
      <c r="D226" s="90"/>
      <c r="E226" s="90"/>
      <c r="F226" s="90"/>
      <c r="G226" s="90"/>
      <c r="H226" s="90"/>
      <c r="I226" s="90"/>
      <c r="J226" s="90"/>
      <c r="K226" s="139"/>
    </row>
    <row r="227" spans="1:11" s="21" customFormat="1" ht="12">
      <c r="A227" s="90"/>
      <c r="B227" s="90"/>
      <c r="C227" s="90"/>
      <c r="D227" s="90"/>
      <c r="E227" s="90"/>
      <c r="F227" s="90"/>
      <c r="G227" s="90"/>
      <c r="H227" s="90"/>
      <c r="I227" s="90"/>
      <c r="J227" s="90"/>
      <c r="K227" s="139"/>
    </row>
    <row r="228" spans="1:11" s="21" customFormat="1" ht="12">
      <c r="A228" s="90"/>
      <c r="B228" s="90"/>
      <c r="C228" s="90"/>
      <c r="D228" s="90"/>
      <c r="E228" s="90"/>
      <c r="F228" s="90"/>
      <c r="G228" s="90"/>
      <c r="H228" s="90"/>
      <c r="I228" s="90"/>
      <c r="J228" s="90"/>
      <c r="K228" s="139"/>
    </row>
    <row r="229" spans="1:11" s="21" customFormat="1" ht="12">
      <c r="A229" s="90"/>
      <c r="B229" s="90"/>
      <c r="C229" s="90"/>
      <c r="D229" s="90"/>
      <c r="E229" s="90"/>
      <c r="F229" s="90"/>
      <c r="G229" s="90"/>
      <c r="H229" s="90"/>
      <c r="I229" s="90"/>
      <c r="J229" s="90"/>
      <c r="K229" s="139"/>
    </row>
    <row r="230" spans="1:11" s="21" customFormat="1" ht="12">
      <c r="A230" s="90"/>
      <c r="B230" s="90"/>
      <c r="C230" s="90"/>
      <c r="D230" s="90"/>
      <c r="E230" s="90"/>
      <c r="F230" s="90"/>
      <c r="G230" s="90"/>
      <c r="H230" s="90"/>
      <c r="I230" s="90"/>
      <c r="J230" s="90"/>
      <c r="K230" s="139"/>
    </row>
    <row r="231" spans="1:11" s="21" customFormat="1" ht="12">
      <c r="A231" s="90"/>
      <c r="B231" s="90"/>
      <c r="C231" s="90"/>
      <c r="D231" s="90"/>
      <c r="E231" s="90"/>
      <c r="F231" s="90"/>
      <c r="G231" s="90"/>
      <c r="H231" s="90"/>
      <c r="I231" s="90"/>
      <c r="J231" s="90"/>
      <c r="K231" s="139"/>
    </row>
    <row r="232" spans="1:11" s="21" customFormat="1" ht="12">
      <c r="A232" s="90"/>
      <c r="B232" s="90"/>
      <c r="C232" s="90"/>
      <c r="D232" s="90"/>
      <c r="E232" s="90"/>
      <c r="F232" s="90"/>
      <c r="G232" s="90"/>
      <c r="H232" s="90"/>
      <c r="I232" s="90"/>
      <c r="J232" s="90"/>
      <c r="K232" s="139"/>
    </row>
    <row r="233" spans="1:11" s="21" customFormat="1" ht="12">
      <c r="A233" s="90"/>
      <c r="B233" s="90"/>
      <c r="C233" s="90"/>
      <c r="D233" s="90"/>
      <c r="E233" s="90"/>
      <c r="F233" s="90"/>
      <c r="G233" s="90"/>
      <c r="H233" s="90"/>
      <c r="I233" s="90"/>
      <c r="J233" s="90"/>
      <c r="K233" s="139"/>
    </row>
    <row r="234" spans="1:11" s="21" customFormat="1" ht="12">
      <c r="A234" s="90"/>
      <c r="B234" s="90"/>
      <c r="C234" s="90"/>
      <c r="D234" s="90"/>
      <c r="E234" s="90"/>
      <c r="F234" s="90"/>
      <c r="G234" s="90"/>
      <c r="H234" s="90"/>
      <c r="I234" s="90"/>
      <c r="J234" s="90"/>
      <c r="K234" s="139"/>
    </row>
    <row r="235" spans="1:11" s="21" customFormat="1" ht="12">
      <c r="A235" s="90"/>
      <c r="B235" s="90"/>
      <c r="C235" s="90"/>
      <c r="D235" s="90"/>
      <c r="E235" s="90"/>
      <c r="F235" s="90"/>
      <c r="G235" s="90"/>
      <c r="H235" s="90"/>
      <c r="I235" s="90"/>
      <c r="J235" s="90"/>
      <c r="K235" s="139"/>
    </row>
    <row r="236" spans="1:11" s="21" customFormat="1" ht="12">
      <c r="A236" s="90"/>
      <c r="B236" s="90"/>
      <c r="C236" s="90"/>
      <c r="D236" s="90"/>
      <c r="E236" s="90"/>
      <c r="F236" s="90"/>
      <c r="G236" s="90"/>
      <c r="H236" s="90"/>
      <c r="I236" s="90"/>
      <c r="J236" s="90"/>
      <c r="K236" s="139"/>
    </row>
    <row r="237" spans="1:11" s="21" customFormat="1" ht="12">
      <c r="A237" s="90"/>
      <c r="B237" s="90"/>
      <c r="C237" s="90"/>
      <c r="D237" s="90"/>
      <c r="E237" s="90"/>
      <c r="F237" s="90"/>
      <c r="G237" s="90"/>
      <c r="H237" s="90"/>
      <c r="I237" s="90"/>
      <c r="J237" s="90"/>
      <c r="K237" s="139"/>
    </row>
    <row r="238" spans="1:11" s="21" customFormat="1" ht="12">
      <c r="A238" s="90"/>
      <c r="B238" s="90"/>
      <c r="C238" s="90"/>
      <c r="D238" s="90"/>
      <c r="E238" s="90"/>
      <c r="F238" s="90"/>
      <c r="G238" s="90"/>
      <c r="H238" s="90"/>
      <c r="I238" s="90"/>
      <c r="J238" s="90"/>
      <c r="K238" s="139"/>
    </row>
    <row r="239" spans="1:11" s="21" customFormat="1" ht="12">
      <c r="A239" s="90"/>
      <c r="B239" s="90"/>
      <c r="C239" s="90"/>
      <c r="D239" s="90"/>
      <c r="E239" s="90"/>
      <c r="F239" s="90"/>
      <c r="G239" s="90"/>
      <c r="H239" s="90"/>
      <c r="I239" s="90"/>
      <c r="J239" s="90"/>
      <c r="K239" s="139"/>
    </row>
    <row r="240" spans="1:11" s="21" customFormat="1" ht="12">
      <c r="A240" s="90"/>
      <c r="B240" s="90"/>
      <c r="C240" s="90"/>
      <c r="D240" s="90"/>
      <c r="E240" s="90"/>
      <c r="F240" s="90"/>
      <c r="G240" s="90"/>
      <c r="H240" s="90"/>
      <c r="I240" s="90"/>
      <c r="J240" s="90"/>
      <c r="K240" s="139"/>
    </row>
    <row r="241" spans="1:11" s="21" customFormat="1" ht="12">
      <c r="A241" s="90"/>
      <c r="B241" s="90"/>
      <c r="C241" s="90"/>
      <c r="D241" s="90"/>
      <c r="E241" s="90"/>
      <c r="F241" s="90"/>
      <c r="G241" s="90"/>
      <c r="H241" s="90"/>
      <c r="I241" s="90"/>
      <c r="J241" s="90"/>
      <c r="K241" s="139"/>
    </row>
    <row r="242" spans="1:11" s="21" customFormat="1" ht="12">
      <c r="A242" s="90"/>
      <c r="B242" s="90"/>
      <c r="C242" s="90"/>
      <c r="D242" s="90"/>
      <c r="E242" s="90"/>
      <c r="F242" s="90"/>
      <c r="G242" s="90"/>
      <c r="H242" s="90"/>
      <c r="I242" s="90"/>
      <c r="J242" s="90"/>
      <c r="K242" s="139"/>
    </row>
    <row r="243" spans="1:11" s="21" customFormat="1" ht="12">
      <c r="A243" s="90"/>
      <c r="B243" s="90"/>
      <c r="C243" s="90"/>
      <c r="D243" s="90"/>
      <c r="E243" s="90"/>
      <c r="F243" s="90"/>
      <c r="G243" s="90"/>
      <c r="H243" s="90"/>
      <c r="I243" s="90"/>
      <c r="J243" s="90"/>
      <c r="K243" s="139"/>
    </row>
    <row r="244" spans="1:11" s="21" customFormat="1" ht="12">
      <c r="A244" s="90"/>
      <c r="B244" s="90"/>
      <c r="C244" s="90"/>
      <c r="D244" s="90"/>
      <c r="E244" s="90"/>
      <c r="F244" s="90"/>
      <c r="G244" s="90"/>
      <c r="H244" s="90"/>
      <c r="I244" s="90"/>
      <c r="J244" s="90"/>
      <c r="K244" s="139"/>
    </row>
    <row r="245" spans="1:11" s="21" customFormat="1" ht="12">
      <c r="A245" s="90"/>
      <c r="B245" s="90"/>
      <c r="C245" s="90"/>
      <c r="D245" s="90"/>
      <c r="E245" s="90"/>
      <c r="F245" s="90"/>
      <c r="G245" s="90"/>
      <c r="H245" s="90"/>
      <c r="I245" s="90"/>
      <c r="J245" s="90"/>
      <c r="K245" s="139"/>
    </row>
    <row r="246" spans="1:11" s="21" customFormat="1" ht="12">
      <c r="A246" s="90"/>
      <c r="B246" s="90"/>
      <c r="C246" s="90"/>
      <c r="D246" s="90"/>
      <c r="E246" s="90"/>
      <c r="F246" s="90"/>
      <c r="G246" s="90"/>
      <c r="H246" s="90"/>
      <c r="I246" s="90"/>
      <c r="J246" s="90"/>
      <c r="K246" s="139"/>
    </row>
    <row r="247" spans="1:11" s="21" customFormat="1" ht="12">
      <c r="A247" s="90"/>
      <c r="B247" s="90"/>
      <c r="C247" s="90"/>
      <c r="D247" s="90"/>
      <c r="E247" s="90"/>
      <c r="F247" s="90"/>
      <c r="G247" s="90"/>
      <c r="H247" s="90"/>
      <c r="I247" s="90"/>
      <c r="J247" s="90"/>
      <c r="K247" s="139"/>
    </row>
    <row r="248" spans="1:11" s="21" customFormat="1" ht="12">
      <c r="A248" s="90"/>
      <c r="B248" s="90"/>
      <c r="C248" s="90"/>
      <c r="D248" s="90"/>
      <c r="E248" s="90"/>
      <c r="F248" s="90"/>
      <c r="G248" s="90"/>
      <c r="H248" s="90"/>
      <c r="I248" s="90"/>
      <c r="J248" s="90"/>
      <c r="K248" s="139"/>
    </row>
    <row r="249" spans="1:11" s="21" customFormat="1" ht="12">
      <c r="A249" s="90"/>
      <c r="B249" s="90"/>
      <c r="C249" s="90"/>
      <c r="D249" s="90"/>
      <c r="E249" s="90"/>
      <c r="F249" s="90"/>
      <c r="G249" s="90"/>
      <c r="H249" s="90"/>
      <c r="I249" s="90"/>
      <c r="J249" s="90"/>
      <c r="K249" s="139"/>
    </row>
    <row r="250" spans="1:11" s="21" customFormat="1" ht="12">
      <c r="A250" s="90"/>
      <c r="B250" s="90"/>
      <c r="C250" s="90"/>
      <c r="D250" s="90"/>
      <c r="E250" s="90"/>
      <c r="F250" s="90"/>
      <c r="G250" s="90"/>
      <c r="H250" s="90"/>
      <c r="I250" s="90"/>
      <c r="J250" s="90"/>
      <c r="K250" s="139"/>
    </row>
    <row r="251" spans="1:11" s="21" customFormat="1" ht="12">
      <c r="A251" s="90"/>
      <c r="B251" s="90"/>
      <c r="C251" s="90"/>
      <c r="D251" s="90"/>
      <c r="E251" s="90"/>
      <c r="F251" s="90"/>
      <c r="G251" s="90"/>
      <c r="H251" s="90"/>
      <c r="I251" s="90"/>
      <c r="J251" s="90"/>
      <c r="K251" s="139"/>
    </row>
    <row r="252" spans="1:11" s="21" customFormat="1" ht="12">
      <c r="A252" s="90"/>
      <c r="B252" s="90"/>
      <c r="C252" s="90"/>
      <c r="D252" s="90"/>
      <c r="E252" s="90"/>
      <c r="F252" s="90"/>
      <c r="G252" s="90"/>
      <c r="H252" s="90"/>
      <c r="I252" s="90"/>
      <c r="J252" s="90"/>
      <c r="K252" s="139"/>
    </row>
    <row r="253" spans="1:11" s="21" customFormat="1" ht="12">
      <c r="A253" s="90"/>
      <c r="B253" s="90"/>
      <c r="C253" s="90"/>
      <c r="D253" s="90"/>
      <c r="E253" s="90"/>
      <c r="F253" s="90"/>
      <c r="G253" s="90"/>
      <c r="H253" s="90"/>
      <c r="I253" s="90"/>
      <c r="J253" s="90"/>
      <c r="K253" s="139"/>
    </row>
    <row r="254" spans="1:11" s="21" customFormat="1" ht="12">
      <c r="A254" s="90"/>
      <c r="B254" s="90"/>
      <c r="C254" s="90"/>
      <c r="D254" s="90"/>
      <c r="E254" s="90"/>
      <c r="F254" s="90"/>
      <c r="G254" s="90"/>
      <c r="H254" s="90"/>
      <c r="I254" s="90"/>
      <c r="J254" s="90"/>
      <c r="K254" s="139"/>
    </row>
    <row r="255" spans="1:11" s="21" customFormat="1" ht="12">
      <c r="A255" s="90"/>
      <c r="B255" s="90"/>
      <c r="C255" s="90"/>
      <c r="D255" s="90"/>
      <c r="E255" s="90"/>
      <c r="F255" s="90"/>
      <c r="G255" s="90"/>
      <c r="H255" s="90"/>
      <c r="I255" s="90"/>
      <c r="J255" s="90"/>
      <c r="K255" s="139"/>
    </row>
    <row r="256" spans="1:11" s="21" customFormat="1" ht="12">
      <c r="A256" s="90"/>
      <c r="B256" s="90"/>
      <c r="C256" s="90"/>
      <c r="D256" s="90"/>
      <c r="E256" s="90"/>
      <c r="F256" s="90"/>
      <c r="G256" s="90"/>
      <c r="H256" s="90"/>
      <c r="I256" s="90"/>
      <c r="J256" s="90"/>
      <c r="K256" s="139"/>
    </row>
    <row r="257" spans="1:11" s="21" customFormat="1" ht="12">
      <c r="A257" s="90"/>
      <c r="B257" s="90"/>
      <c r="C257" s="90"/>
      <c r="D257" s="90"/>
      <c r="E257" s="90"/>
      <c r="F257" s="90"/>
      <c r="G257" s="90"/>
      <c r="H257" s="90"/>
      <c r="I257" s="90"/>
      <c r="J257" s="90"/>
      <c r="K257" s="139"/>
    </row>
    <row r="258" spans="1:11" s="21" customFormat="1" ht="12">
      <c r="A258" s="90"/>
      <c r="B258" s="90"/>
      <c r="C258" s="90"/>
      <c r="D258" s="90"/>
      <c r="E258" s="90"/>
      <c r="F258" s="90"/>
      <c r="G258" s="90"/>
      <c r="H258" s="90"/>
      <c r="I258" s="90"/>
      <c r="J258" s="90"/>
      <c r="K258" s="139"/>
    </row>
    <row r="259" spans="1:11" s="21" customFormat="1" ht="12">
      <c r="A259" s="90"/>
      <c r="B259" s="90"/>
      <c r="C259" s="90"/>
      <c r="D259" s="90"/>
      <c r="E259" s="90"/>
      <c r="F259" s="90"/>
      <c r="G259" s="90"/>
      <c r="H259" s="90"/>
      <c r="I259" s="90"/>
      <c r="J259" s="90"/>
      <c r="K259" s="139"/>
    </row>
    <row r="260" spans="1:11" s="21" customFormat="1" ht="12">
      <c r="A260" s="90"/>
      <c r="B260" s="90"/>
      <c r="C260" s="90"/>
      <c r="D260" s="90"/>
      <c r="E260" s="90"/>
      <c r="F260" s="90"/>
      <c r="G260" s="90"/>
      <c r="H260" s="90"/>
      <c r="I260" s="90"/>
      <c r="J260" s="90"/>
      <c r="K260" s="139"/>
    </row>
    <row r="261" spans="1:11" s="21" customFormat="1" ht="12">
      <c r="A261" s="90"/>
      <c r="B261" s="90"/>
      <c r="C261" s="90"/>
      <c r="D261" s="90"/>
      <c r="E261" s="90"/>
      <c r="F261" s="90"/>
      <c r="G261" s="90"/>
      <c r="H261" s="90"/>
      <c r="I261" s="90"/>
      <c r="J261" s="90"/>
      <c r="K261" s="139"/>
    </row>
    <row r="262" spans="1:11" s="21" customFormat="1" ht="12">
      <c r="A262" s="90"/>
      <c r="B262" s="90"/>
      <c r="C262" s="90"/>
      <c r="D262" s="90"/>
      <c r="E262" s="90"/>
      <c r="F262" s="90"/>
      <c r="G262" s="90"/>
      <c r="H262" s="90"/>
      <c r="I262" s="90"/>
      <c r="J262" s="90"/>
      <c r="K262" s="139"/>
    </row>
    <row r="263" spans="1:11" s="21" customFormat="1" ht="12">
      <c r="A263" s="90"/>
      <c r="B263" s="90"/>
      <c r="C263" s="90"/>
      <c r="D263" s="90"/>
      <c r="E263" s="90"/>
      <c r="F263" s="90"/>
      <c r="G263" s="90"/>
      <c r="H263" s="90"/>
      <c r="I263" s="90"/>
      <c r="J263" s="90"/>
      <c r="K263" s="139"/>
    </row>
    <row r="264" spans="1:11" s="21" customFormat="1" ht="12">
      <c r="A264" s="90"/>
      <c r="B264" s="90"/>
      <c r="C264" s="90"/>
      <c r="D264" s="90"/>
      <c r="E264" s="90"/>
      <c r="F264" s="90"/>
      <c r="G264" s="90"/>
      <c r="H264" s="90"/>
      <c r="I264" s="90"/>
      <c r="J264" s="90"/>
      <c r="K264" s="139"/>
    </row>
    <row r="265" spans="1:11" s="21" customFormat="1" ht="12">
      <c r="A265" s="104"/>
      <c r="B265" s="104"/>
      <c r="C265" s="90"/>
      <c r="D265" s="90"/>
      <c r="E265" s="90"/>
      <c r="F265" s="90"/>
      <c r="G265" s="90"/>
      <c r="H265" s="90"/>
      <c r="I265" s="90"/>
      <c r="J265" s="90"/>
      <c r="K265" s="139"/>
    </row>
    <row r="266" spans="1:11" s="21" customFormat="1" ht="12">
      <c r="A266" s="104"/>
      <c r="B266" s="104"/>
      <c r="C266" s="90"/>
      <c r="D266" s="90"/>
      <c r="E266" s="90"/>
      <c r="F266" s="90"/>
      <c r="G266" s="90"/>
      <c r="H266" s="90"/>
      <c r="I266" s="90"/>
      <c r="J266" s="90"/>
      <c r="K266" s="139"/>
    </row>
    <row r="267" spans="1:11" s="21" customFormat="1" ht="12">
      <c r="A267" s="104"/>
      <c r="B267" s="104"/>
      <c r="C267" s="90"/>
      <c r="D267" s="90"/>
      <c r="E267" s="90"/>
      <c r="F267" s="90"/>
      <c r="G267" s="90"/>
      <c r="H267" s="90"/>
      <c r="I267" s="90"/>
      <c r="J267" s="90"/>
      <c r="K267" s="139"/>
    </row>
    <row r="268" spans="1:11" s="21" customFormat="1" ht="12">
      <c r="A268" s="104"/>
      <c r="B268" s="104"/>
      <c r="C268" s="90"/>
      <c r="D268" s="90"/>
      <c r="E268" s="90"/>
      <c r="F268" s="90"/>
      <c r="G268" s="90"/>
      <c r="H268" s="90"/>
      <c r="I268" s="90"/>
      <c r="J268" s="90"/>
      <c r="K268" s="139"/>
    </row>
    <row r="269" spans="1:11" s="21" customFormat="1" ht="12">
      <c r="A269" s="104"/>
      <c r="B269" s="104"/>
      <c r="C269" s="90"/>
      <c r="D269" s="90"/>
      <c r="E269" s="90"/>
      <c r="F269" s="90"/>
      <c r="G269" s="90"/>
      <c r="H269" s="90"/>
      <c r="I269" s="90"/>
      <c r="J269" s="90"/>
      <c r="K269" s="139"/>
    </row>
    <row r="270" spans="1:11" s="21" customFormat="1" ht="12">
      <c r="A270" s="90"/>
      <c r="B270" s="90"/>
      <c r="C270" s="90"/>
      <c r="D270" s="90"/>
      <c r="E270" s="90"/>
      <c r="F270" s="90"/>
      <c r="G270" s="90"/>
      <c r="H270" s="90"/>
      <c r="I270" s="90"/>
      <c r="J270" s="90"/>
      <c r="K270" s="139"/>
    </row>
    <row r="271" spans="1:11" s="21" customFormat="1" ht="12">
      <c r="A271" s="90"/>
      <c r="B271" s="90"/>
      <c r="C271" s="90"/>
      <c r="D271" s="90"/>
      <c r="E271" s="90"/>
      <c r="F271" s="90"/>
      <c r="G271" s="90"/>
      <c r="H271" s="90"/>
      <c r="I271" s="90"/>
      <c r="J271" s="90"/>
      <c r="K271" s="139"/>
    </row>
    <row r="272" spans="1:11" s="21" customFormat="1" ht="12">
      <c r="A272" s="90"/>
      <c r="B272" s="90"/>
      <c r="C272" s="90"/>
      <c r="D272" s="90"/>
      <c r="E272" s="90"/>
      <c r="F272" s="90"/>
      <c r="G272" s="90"/>
      <c r="H272" s="90"/>
      <c r="I272" s="90"/>
      <c r="J272" s="90"/>
      <c r="K272" s="139"/>
    </row>
    <row r="273" spans="1:11" s="21" customFormat="1" ht="12">
      <c r="A273" s="90"/>
      <c r="B273" s="90"/>
      <c r="C273" s="90"/>
      <c r="D273" s="90"/>
      <c r="E273" s="90"/>
      <c r="F273" s="90"/>
      <c r="G273" s="90"/>
      <c r="H273" s="90"/>
      <c r="I273" s="90"/>
      <c r="J273" s="90"/>
      <c r="K273" s="139"/>
    </row>
    <row r="274" spans="1:11" s="21" customFormat="1" ht="12">
      <c r="A274" s="90"/>
      <c r="B274" s="90"/>
      <c r="C274" s="90"/>
      <c r="D274" s="90"/>
      <c r="E274" s="90"/>
      <c r="F274" s="90"/>
      <c r="G274" s="90"/>
      <c r="H274" s="90"/>
      <c r="I274" s="90"/>
      <c r="J274" s="90"/>
      <c r="K274" s="139"/>
    </row>
    <row r="275" spans="1:11" s="21" customFormat="1" ht="12">
      <c r="A275" s="90"/>
      <c r="B275" s="90"/>
      <c r="C275" s="90"/>
      <c r="D275" s="90"/>
      <c r="E275" s="90"/>
      <c r="F275" s="90"/>
      <c r="G275" s="90"/>
      <c r="H275" s="90"/>
      <c r="I275" s="90"/>
      <c r="J275" s="90"/>
      <c r="K275" s="139"/>
    </row>
    <row r="276" spans="1:11" s="21" customFormat="1" ht="12">
      <c r="A276" s="90"/>
      <c r="B276" s="90"/>
      <c r="C276" s="90"/>
      <c r="D276" s="90"/>
      <c r="E276" s="90"/>
      <c r="F276" s="90"/>
      <c r="G276" s="90"/>
      <c r="H276" s="90"/>
      <c r="I276" s="90"/>
      <c r="J276" s="90"/>
      <c r="K276" s="139"/>
    </row>
    <row r="277" spans="1:11" s="21" customFormat="1" ht="12">
      <c r="A277" s="90"/>
      <c r="B277" s="90"/>
      <c r="C277" s="90"/>
      <c r="D277" s="90"/>
      <c r="E277" s="90"/>
      <c r="F277" s="90"/>
      <c r="G277" s="90"/>
      <c r="H277" s="90"/>
      <c r="I277" s="90"/>
      <c r="J277" s="90"/>
      <c r="K277" s="139"/>
    </row>
    <row r="278" spans="1:11" s="21" customFormat="1" ht="12">
      <c r="A278" s="90"/>
      <c r="B278" s="90"/>
      <c r="C278" s="90"/>
      <c r="D278" s="90"/>
      <c r="E278" s="90"/>
      <c r="F278" s="90"/>
      <c r="G278" s="90"/>
      <c r="H278" s="90"/>
      <c r="I278" s="90"/>
      <c r="J278" s="90"/>
      <c r="K278" s="139"/>
    </row>
    <row r="279" spans="1:11" s="21" customFormat="1" ht="12">
      <c r="A279" s="90"/>
      <c r="B279" s="90"/>
      <c r="C279" s="90"/>
      <c r="D279" s="90"/>
      <c r="E279" s="90"/>
      <c r="F279" s="90"/>
      <c r="G279" s="90"/>
      <c r="H279" s="90"/>
      <c r="I279" s="90"/>
      <c r="J279" s="90"/>
      <c r="K279" s="139"/>
    </row>
    <row r="280" spans="1:11" s="21" customFormat="1" ht="12">
      <c r="A280" s="90"/>
      <c r="B280" s="90"/>
      <c r="C280" s="90"/>
      <c r="D280" s="90"/>
      <c r="E280" s="90"/>
      <c r="F280" s="90"/>
      <c r="G280" s="90"/>
      <c r="H280" s="90"/>
      <c r="I280" s="90"/>
      <c r="J280" s="90"/>
      <c r="K280" s="139"/>
    </row>
    <row r="281" spans="1:11" s="21" customFormat="1" ht="12">
      <c r="A281" s="90"/>
      <c r="B281" s="90"/>
      <c r="C281" s="90"/>
      <c r="D281" s="90"/>
      <c r="E281" s="90"/>
      <c r="F281" s="90"/>
      <c r="G281" s="90"/>
      <c r="H281" s="90"/>
      <c r="I281" s="90"/>
      <c r="J281" s="90"/>
      <c r="K281" s="139"/>
    </row>
    <row r="282" spans="1:11" s="21" customFormat="1" ht="12">
      <c r="A282" s="90"/>
      <c r="B282" s="90"/>
      <c r="C282" s="90"/>
      <c r="D282" s="90"/>
      <c r="E282" s="90"/>
      <c r="F282" s="90"/>
      <c r="G282" s="90"/>
      <c r="H282" s="90"/>
      <c r="I282" s="90"/>
      <c r="J282" s="90"/>
      <c r="K282" s="139"/>
    </row>
    <row r="283" spans="1:11" s="21" customFormat="1" ht="12">
      <c r="A283" s="90"/>
      <c r="B283" s="90"/>
      <c r="C283" s="90"/>
      <c r="D283" s="90"/>
      <c r="E283" s="90"/>
      <c r="F283" s="90"/>
      <c r="G283" s="90"/>
      <c r="H283" s="90"/>
      <c r="I283" s="90"/>
      <c r="J283" s="90"/>
      <c r="K283" s="139"/>
    </row>
    <row r="284" spans="1:11" s="21" customFormat="1" ht="12">
      <c r="A284" s="90"/>
      <c r="B284" s="90"/>
      <c r="C284" s="90"/>
      <c r="D284" s="90"/>
      <c r="E284" s="90"/>
      <c r="F284" s="90"/>
      <c r="G284" s="90"/>
      <c r="H284" s="90"/>
      <c r="I284" s="90"/>
      <c r="J284" s="90"/>
      <c r="K284" s="139"/>
    </row>
    <row r="285" spans="1:11" s="21" customFormat="1" ht="12">
      <c r="A285" s="90"/>
      <c r="B285" s="90"/>
      <c r="C285" s="90"/>
      <c r="D285" s="90"/>
      <c r="E285" s="90"/>
      <c r="F285" s="90"/>
      <c r="G285" s="90"/>
      <c r="H285" s="90"/>
      <c r="I285" s="90"/>
      <c r="J285" s="90"/>
      <c r="K285" s="139"/>
    </row>
    <row r="286" spans="1:11" s="21" customFormat="1" ht="12">
      <c r="A286" s="90"/>
      <c r="B286" s="90"/>
      <c r="C286" s="90"/>
      <c r="D286" s="90"/>
      <c r="E286" s="90"/>
      <c r="F286" s="90"/>
      <c r="G286" s="90"/>
      <c r="H286" s="90"/>
      <c r="I286" s="90"/>
      <c r="J286" s="90"/>
      <c r="K286" s="139"/>
    </row>
    <row r="287" spans="1:11" s="21" customFormat="1" ht="12">
      <c r="A287" s="90"/>
      <c r="B287" s="90"/>
      <c r="C287" s="90"/>
      <c r="D287" s="90"/>
      <c r="E287" s="90"/>
      <c r="F287" s="90"/>
      <c r="G287" s="90"/>
      <c r="H287" s="90"/>
      <c r="I287" s="90"/>
      <c r="J287" s="90"/>
      <c r="K287" s="139"/>
    </row>
    <row r="288" spans="1:11" s="21" customFormat="1" ht="12">
      <c r="A288" s="90"/>
      <c r="B288" s="90"/>
      <c r="C288" s="90"/>
      <c r="D288" s="90"/>
      <c r="E288" s="90"/>
      <c r="F288" s="90"/>
      <c r="G288" s="90"/>
      <c r="H288" s="90"/>
      <c r="I288" s="90"/>
      <c r="J288" s="90"/>
      <c r="K288" s="139"/>
    </row>
    <row r="289" spans="1:11" s="21" customFormat="1" ht="12">
      <c r="A289" s="90"/>
      <c r="B289" s="90"/>
      <c r="C289" s="90"/>
      <c r="D289" s="90"/>
      <c r="E289" s="90"/>
      <c r="F289" s="90"/>
      <c r="G289" s="90"/>
      <c r="H289" s="90"/>
      <c r="I289" s="90"/>
      <c r="J289" s="90"/>
      <c r="K289" s="139"/>
    </row>
    <row r="290" spans="1:11" s="21" customFormat="1" ht="12">
      <c r="A290" s="90"/>
      <c r="B290" s="90"/>
      <c r="C290" s="90"/>
      <c r="D290" s="90"/>
      <c r="E290" s="90"/>
      <c r="F290" s="90"/>
      <c r="G290" s="90"/>
      <c r="H290" s="90"/>
      <c r="I290" s="90"/>
      <c r="J290" s="90"/>
      <c r="K290" s="139"/>
    </row>
    <row r="291" spans="1:11" s="21" customFormat="1" ht="12">
      <c r="A291" s="90"/>
      <c r="B291" s="90"/>
      <c r="C291" s="90"/>
      <c r="D291" s="90"/>
      <c r="E291" s="90"/>
      <c r="F291" s="90"/>
      <c r="G291" s="90"/>
      <c r="H291" s="90"/>
      <c r="I291" s="90"/>
      <c r="J291" s="90"/>
      <c r="K291" s="139"/>
    </row>
    <row r="292" spans="1:11" s="21" customFormat="1" ht="12">
      <c r="A292" s="90"/>
      <c r="B292" s="90"/>
      <c r="C292" s="90"/>
      <c r="D292" s="90"/>
      <c r="E292" s="90"/>
      <c r="F292" s="90"/>
      <c r="G292" s="90"/>
      <c r="H292" s="90"/>
      <c r="I292" s="90"/>
      <c r="J292" s="90"/>
      <c r="K292" s="139"/>
    </row>
    <row r="293" spans="1:11" s="21" customFormat="1" ht="12">
      <c r="A293" s="90"/>
      <c r="B293" s="90"/>
      <c r="C293" s="90"/>
      <c r="D293" s="90"/>
      <c r="E293" s="90"/>
      <c r="F293" s="90"/>
      <c r="G293" s="90"/>
      <c r="H293" s="90"/>
      <c r="I293" s="90"/>
      <c r="J293" s="90"/>
      <c r="K293" s="139"/>
    </row>
    <row r="294" spans="1:11" s="21" customFormat="1" ht="12">
      <c r="A294" s="90"/>
      <c r="B294" s="90"/>
      <c r="C294" s="90"/>
      <c r="D294" s="90"/>
      <c r="E294" s="90"/>
      <c r="F294" s="90"/>
      <c r="G294" s="90"/>
      <c r="H294" s="90"/>
      <c r="I294" s="90"/>
      <c r="J294" s="90"/>
      <c r="K294" s="139"/>
    </row>
    <row r="295" spans="1:11" s="21" customFormat="1" ht="12">
      <c r="A295" s="90"/>
      <c r="B295" s="90"/>
      <c r="C295" s="90"/>
      <c r="D295" s="90"/>
      <c r="E295" s="90"/>
      <c r="F295" s="90"/>
      <c r="G295" s="90"/>
      <c r="H295" s="90"/>
      <c r="I295" s="90"/>
      <c r="J295" s="90"/>
      <c r="K295" s="139"/>
    </row>
    <row r="296" spans="1:11" s="21" customFormat="1" ht="12">
      <c r="A296" s="90"/>
      <c r="B296" s="90"/>
      <c r="C296" s="90"/>
      <c r="D296" s="90"/>
      <c r="E296" s="90"/>
      <c r="F296" s="90"/>
      <c r="G296" s="90"/>
      <c r="H296" s="90"/>
      <c r="I296" s="90"/>
      <c r="J296" s="90"/>
      <c r="K296" s="139"/>
    </row>
    <row r="297" spans="1:11" s="21" customFormat="1" ht="12">
      <c r="A297" s="90"/>
      <c r="B297" s="90"/>
      <c r="C297" s="90"/>
      <c r="D297" s="90"/>
      <c r="E297" s="90"/>
      <c r="F297" s="90"/>
      <c r="G297" s="90"/>
      <c r="H297" s="90"/>
      <c r="I297" s="90"/>
      <c r="J297" s="90"/>
      <c r="K297" s="139"/>
    </row>
    <row r="298" spans="1:11" s="21" customFormat="1" ht="12">
      <c r="A298" s="90"/>
      <c r="B298" s="90"/>
      <c r="C298" s="90"/>
      <c r="D298" s="90"/>
      <c r="E298" s="90"/>
      <c r="F298" s="90"/>
      <c r="G298" s="90"/>
      <c r="H298" s="90"/>
      <c r="I298" s="90"/>
      <c r="J298" s="90"/>
      <c r="K298" s="139"/>
    </row>
    <row r="299" spans="1:11" s="21" customFormat="1" ht="12">
      <c r="A299" s="104"/>
      <c r="B299" s="104"/>
      <c r="C299" s="90"/>
      <c r="D299" s="90"/>
      <c r="E299" s="90"/>
      <c r="F299" s="90"/>
      <c r="G299" s="90"/>
      <c r="H299" s="90"/>
      <c r="I299" s="90"/>
      <c r="J299" s="90"/>
      <c r="K299" s="139"/>
    </row>
    <row r="300" spans="1:11" s="21" customFormat="1" ht="12">
      <c r="A300" s="90"/>
      <c r="B300" s="90"/>
      <c r="C300" s="90"/>
      <c r="D300" s="90"/>
      <c r="E300" s="90"/>
      <c r="F300" s="90"/>
      <c r="G300" s="90"/>
      <c r="H300" s="90"/>
      <c r="I300" s="90"/>
      <c r="J300" s="90"/>
      <c r="K300" s="139"/>
    </row>
    <row r="301" spans="1:11" s="21" customFormat="1" ht="12">
      <c r="A301" s="90"/>
      <c r="B301" s="90"/>
      <c r="C301" s="90"/>
      <c r="D301" s="90"/>
      <c r="E301" s="90"/>
      <c r="F301" s="90"/>
      <c r="G301" s="90"/>
      <c r="H301" s="90"/>
      <c r="I301" s="90"/>
      <c r="J301" s="90"/>
      <c r="K301" s="139"/>
    </row>
    <row r="302" spans="1:11" s="21" customFormat="1" ht="12">
      <c r="A302" s="90"/>
      <c r="B302" s="90"/>
      <c r="C302" s="90"/>
      <c r="D302" s="90"/>
      <c r="E302" s="90"/>
      <c r="F302" s="90"/>
      <c r="G302" s="90"/>
      <c r="H302" s="90"/>
      <c r="I302" s="90"/>
      <c r="J302" s="90"/>
      <c r="K302" s="139"/>
    </row>
    <row r="303" spans="1:11" s="21" customFormat="1" ht="12">
      <c r="A303" s="90"/>
      <c r="B303" s="90"/>
      <c r="C303" s="90"/>
      <c r="D303" s="90"/>
      <c r="E303" s="90"/>
      <c r="F303" s="90"/>
      <c r="G303" s="90"/>
      <c r="H303" s="90"/>
      <c r="I303" s="90"/>
      <c r="J303" s="90"/>
      <c r="K303" s="139"/>
    </row>
    <row r="304" spans="1:11" s="21" customFormat="1" ht="12">
      <c r="A304" s="90"/>
      <c r="B304" s="90"/>
      <c r="C304" s="90"/>
      <c r="D304" s="90"/>
      <c r="E304" s="90"/>
      <c r="F304" s="90"/>
      <c r="G304" s="90"/>
      <c r="H304" s="90"/>
      <c r="I304" s="90"/>
      <c r="J304" s="90"/>
      <c r="K304" s="139"/>
    </row>
    <row r="305" spans="1:11" s="21" customFormat="1" ht="12">
      <c r="A305" s="90"/>
      <c r="B305" s="90"/>
      <c r="C305" s="90"/>
      <c r="D305" s="90"/>
      <c r="E305" s="90"/>
      <c r="F305" s="90"/>
      <c r="G305" s="90"/>
      <c r="H305" s="90"/>
      <c r="I305" s="90"/>
      <c r="J305" s="90"/>
      <c r="K305" s="139"/>
    </row>
    <row r="306" spans="1:11" s="21" customFormat="1" ht="12">
      <c r="A306" s="90"/>
      <c r="B306" s="90"/>
      <c r="C306" s="90"/>
      <c r="D306" s="90"/>
      <c r="E306" s="90"/>
      <c r="F306" s="90"/>
      <c r="G306" s="90"/>
      <c r="H306" s="90"/>
      <c r="I306" s="90"/>
      <c r="J306" s="90"/>
      <c r="K306" s="139"/>
    </row>
    <row r="307" spans="1:11" s="21" customFormat="1" ht="12">
      <c r="A307" s="90"/>
      <c r="B307" s="90"/>
      <c r="C307" s="90"/>
      <c r="D307" s="90"/>
      <c r="E307" s="90"/>
      <c r="F307" s="90"/>
      <c r="G307" s="90"/>
      <c r="H307" s="90"/>
      <c r="I307" s="90"/>
      <c r="J307" s="90"/>
      <c r="K307" s="139"/>
    </row>
    <row r="308" spans="1:11" s="21" customFormat="1" ht="12">
      <c r="A308" s="90"/>
      <c r="B308" s="90"/>
      <c r="C308" s="90"/>
      <c r="D308" s="90"/>
      <c r="E308" s="90"/>
      <c r="F308" s="90"/>
      <c r="G308" s="90"/>
      <c r="H308" s="90"/>
      <c r="I308" s="90"/>
      <c r="J308" s="90"/>
      <c r="K308" s="139"/>
    </row>
    <row r="309" spans="1:11" s="21" customFormat="1" ht="12">
      <c r="A309" s="90"/>
      <c r="B309" s="90"/>
      <c r="C309" s="90"/>
      <c r="D309" s="90"/>
      <c r="E309" s="90"/>
      <c r="F309" s="90"/>
      <c r="G309" s="90"/>
      <c r="H309" s="90"/>
      <c r="I309" s="90"/>
      <c r="J309" s="90"/>
      <c r="K309" s="139"/>
    </row>
    <row r="310" spans="1:11" s="21" customFormat="1" ht="12">
      <c r="A310" s="90"/>
      <c r="B310" s="90"/>
      <c r="C310" s="90"/>
      <c r="D310" s="90"/>
      <c r="E310" s="90"/>
      <c r="F310" s="90"/>
      <c r="G310" s="90"/>
      <c r="H310" s="90"/>
      <c r="I310" s="90"/>
      <c r="J310" s="90"/>
      <c r="K310" s="139"/>
    </row>
    <row r="311" spans="1:11" s="21" customFormat="1" ht="12">
      <c r="A311" s="90"/>
      <c r="B311" s="90"/>
      <c r="C311" s="90"/>
      <c r="D311" s="90"/>
      <c r="E311" s="90"/>
      <c r="F311" s="90"/>
      <c r="G311" s="90"/>
      <c r="H311" s="90"/>
      <c r="I311" s="90"/>
      <c r="J311" s="90"/>
      <c r="K311" s="139"/>
    </row>
    <row r="312" spans="1:11" s="21" customFormat="1" ht="12">
      <c r="A312" s="90"/>
      <c r="B312" s="90"/>
      <c r="C312" s="90"/>
      <c r="D312" s="90"/>
      <c r="E312" s="90"/>
      <c r="F312" s="90"/>
      <c r="G312" s="90"/>
      <c r="H312" s="90"/>
      <c r="I312" s="90"/>
      <c r="J312" s="90"/>
      <c r="K312" s="139"/>
    </row>
    <row r="313" spans="1:11" s="21" customFormat="1" ht="12">
      <c r="A313" s="90"/>
      <c r="B313" s="90"/>
      <c r="C313" s="90"/>
      <c r="D313" s="90"/>
      <c r="E313" s="90"/>
      <c r="F313" s="90"/>
      <c r="G313" s="90"/>
      <c r="H313" s="90"/>
      <c r="I313" s="90"/>
      <c r="J313" s="90"/>
      <c r="K313" s="139"/>
    </row>
    <row r="314" spans="1:11" s="21" customFormat="1" ht="12">
      <c r="A314" s="90"/>
      <c r="B314" s="90"/>
      <c r="C314" s="90"/>
      <c r="D314" s="90"/>
      <c r="E314" s="90"/>
      <c r="F314" s="90"/>
      <c r="G314" s="90"/>
      <c r="H314" s="90"/>
      <c r="I314" s="90"/>
      <c r="J314" s="90"/>
      <c r="K314" s="139"/>
    </row>
    <row r="315" spans="1:11" s="21" customFormat="1" ht="12">
      <c r="A315" s="90"/>
      <c r="B315" s="90"/>
      <c r="C315" s="90"/>
      <c r="D315" s="90"/>
      <c r="E315" s="90"/>
      <c r="F315" s="90"/>
      <c r="G315" s="90"/>
      <c r="H315" s="90"/>
      <c r="I315" s="90"/>
      <c r="J315" s="90"/>
      <c r="K315" s="139"/>
    </row>
    <row r="316" spans="1:11" s="21" customFormat="1" ht="12">
      <c r="A316" s="90"/>
      <c r="B316" s="90"/>
      <c r="C316" s="90"/>
      <c r="D316" s="90"/>
      <c r="E316" s="90"/>
      <c r="F316" s="90"/>
      <c r="G316" s="90"/>
      <c r="H316" s="90"/>
      <c r="I316" s="90"/>
      <c r="J316" s="90"/>
      <c r="K316" s="139"/>
    </row>
    <row r="317" spans="1:11" s="21" customFormat="1" ht="12">
      <c r="A317" s="90"/>
      <c r="B317" s="90"/>
      <c r="C317" s="90"/>
      <c r="D317" s="90"/>
      <c r="E317" s="90"/>
      <c r="F317" s="90"/>
      <c r="G317" s="90"/>
      <c r="H317" s="90"/>
      <c r="I317" s="90"/>
      <c r="J317" s="90"/>
      <c r="K317" s="139"/>
    </row>
    <row r="318" spans="1:11" s="21" customFormat="1" ht="12">
      <c r="A318" s="90"/>
      <c r="B318" s="90"/>
      <c r="C318" s="90"/>
      <c r="D318" s="90"/>
      <c r="E318" s="90"/>
      <c r="F318" s="90"/>
      <c r="G318" s="90"/>
      <c r="H318" s="90"/>
      <c r="I318" s="90"/>
      <c r="J318" s="90"/>
      <c r="K318" s="139"/>
    </row>
    <row r="319" spans="1:11" s="21" customFormat="1" ht="12">
      <c r="A319" s="90"/>
      <c r="B319" s="90"/>
      <c r="C319" s="90"/>
      <c r="D319" s="90"/>
      <c r="E319" s="90"/>
      <c r="F319" s="90"/>
      <c r="G319" s="90"/>
      <c r="H319" s="90"/>
      <c r="I319" s="90"/>
      <c r="J319" s="90"/>
      <c r="K319" s="139"/>
    </row>
    <row r="320" spans="1:11" s="21" customFormat="1" ht="12">
      <c r="A320" s="90"/>
      <c r="B320" s="90"/>
      <c r="C320" s="90"/>
      <c r="D320" s="90"/>
      <c r="E320" s="90"/>
      <c r="F320" s="90"/>
      <c r="G320" s="90"/>
      <c r="H320" s="90"/>
      <c r="I320" s="90"/>
      <c r="J320" s="90"/>
      <c r="K320" s="139"/>
    </row>
    <row r="321" spans="1:11" s="21" customFormat="1" ht="12">
      <c r="A321" s="90"/>
      <c r="B321" s="90"/>
      <c r="C321" s="90"/>
      <c r="D321" s="90"/>
      <c r="E321" s="90"/>
      <c r="F321" s="90"/>
      <c r="G321" s="90"/>
      <c r="H321" s="90"/>
      <c r="I321" s="90"/>
      <c r="J321" s="90"/>
      <c r="K321" s="139"/>
    </row>
    <row r="322" spans="1:11" s="21" customFormat="1" ht="12">
      <c r="A322" s="90"/>
      <c r="B322" s="90"/>
      <c r="C322" s="90"/>
      <c r="D322" s="90"/>
      <c r="E322" s="90"/>
      <c r="F322" s="90"/>
      <c r="G322" s="90"/>
      <c r="H322" s="90"/>
      <c r="I322" s="90"/>
      <c r="J322" s="90"/>
      <c r="K322" s="139"/>
    </row>
    <row r="323" spans="1:11" s="21" customFormat="1" ht="12">
      <c r="A323" s="90"/>
      <c r="B323" s="90"/>
      <c r="C323" s="90"/>
      <c r="D323" s="90"/>
      <c r="E323" s="90"/>
      <c r="F323" s="90"/>
      <c r="G323" s="90"/>
      <c r="H323" s="90"/>
      <c r="I323" s="90"/>
      <c r="J323" s="90"/>
      <c r="K323" s="139"/>
    </row>
    <row r="368" spans="1:1">
      <c r="A368" s="89"/>
    </row>
    <row r="385" spans="1:1">
      <c r="A385" s="104"/>
    </row>
    <row r="386" spans="1:1">
      <c r="A386" s="104"/>
    </row>
    <row r="387" spans="1:1">
      <c r="A387" s="104"/>
    </row>
    <row r="388" spans="1:1">
      <c r="A388" s="104"/>
    </row>
    <row r="389" spans="1:1">
      <c r="A389" s="104"/>
    </row>
    <row r="390" spans="1:1">
      <c r="A390" s="104"/>
    </row>
    <row r="391" spans="1:1">
      <c r="A391" s="104"/>
    </row>
    <row r="392" spans="1:1">
      <c r="A392" s="104"/>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sheetData>
  <mergeCells count="2">
    <mergeCell ref="A7:I9"/>
    <mergeCell ref="B15:H17"/>
  </mergeCells>
  <phoneticPr fontId="28" type="noConversion"/>
  <pageMargins left="0.75" right="0.5" top="0.5" bottom="0.5" header="0.25" footer="0.25"/>
  <pageSetup scale="89" fitToHeight="3" pageOrder="overThenDown" orientation="portrait" r:id="rId1"/>
  <headerFooter alignWithMargins="0"/>
  <rowBreaks count="1" manualBreakCount="1">
    <brk id="58" max="16383" man="1"/>
  </rowBreaks>
</worksheet>
</file>

<file path=xl/worksheets/sheet57.xml><?xml version="1.0" encoding="utf-8"?>
<worksheet xmlns="http://schemas.openxmlformats.org/spreadsheetml/2006/main" xmlns:r="http://schemas.openxmlformats.org/officeDocument/2006/relationships">
  <sheetPr transitionEvaluation="1" transitionEntry="1" codeName="Sheet49">
    <pageSetUpPr fitToPage="1"/>
  </sheetPr>
  <dimension ref="A1:L403"/>
  <sheetViews>
    <sheetView view="pageBreakPreview" zoomScale="60" workbookViewId="0">
      <selection sqref="A1:XFD1048576"/>
    </sheetView>
  </sheetViews>
  <sheetFormatPr defaultColWidth="10.88671875" defaultRowHeight="13.8"/>
  <cols>
    <col min="1" max="1" width="7.109375" style="90" customWidth="1"/>
    <col min="2" max="2" width="17.88671875" style="90" customWidth="1"/>
    <col min="3" max="3" width="15.88671875" style="90" customWidth="1"/>
    <col min="4" max="4" width="28" style="90" customWidth="1"/>
    <col min="5" max="5" width="9.88671875" style="90" customWidth="1"/>
    <col min="6" max="7" width="17.88671875" style="90" customWidth="1"/>
    <col min="8" max="8" width="10.88671875" style="102"/>
    <col min="9" max="16384" width="10.88671875" style="13"/>
  </cols>
  <sheetData>
    <row r="1" spans="1:12">
      <c r="A1" s="89" t="s">
        <v>1166</v>
      </c>
      <c r="B1" s="89"/>
      <c r="C1" s="89"/>
      <c r="E1" s="89" t="s">
        <v>1171</v>
      </c>
      <c r="G1" s="108"/>
    </row>
    <row r="2" spans="1:12">
      <c r="A2" s="89"/>
      <c r="B2" s="89"/>
      <c r="C2" s="89"/>
      <c r="E2" s="89"/>
      <c r="G2" s="108"/>
    </row>
    <row r="3" spans="1:12">
      <c r="A3" s="89" t="s">
        <v>2364</v>
      </c>
      <c r="B3" s="89"/>
      <c r="C3" s="89"/>
      <c r="E3" s="89" t="s">
        <v>1406</v>
      </c>
      <c r="G3" s="108"/>
    </row>
    <row r="4" spans="1:12">
      <c r="A4" s="89" t="s">
        <v>2363</v>
      </c>
      <c r="B4" s="89"/>
      <c r="C4" s="92"/>
      <c r="E4" s="89" t="s">
        <v>742</v>
      </c>
      <c r="G4" s="89"/>
    </row>
    <row r="5" spans="1:12">
      <c r="A5" s="89" t="s">
        <v>1775</v>
      </c>
      <c r="B5" s="89"/>
      <c r="C5" s="89"/>
      <c r="E5" s="89" t="s">
        <v>2546</v>
      </c>
      <c r="G5" s="89"/>
    </row>
    <row r="6" spans="1:12">
      <c r="A6" s="89"/>
      <c r="B6" s="89"/>
      <c r="C6" s="89"/>
      <c r="D6" s="89"/>
      <c r="E6" s="89"/>
      <c r="F6" s="89"/>
      <c r="G6" s="89"/>
    </row>
    <row r="7" spans="1:12">
      <c r="A7" s="1769" t="s">
        <v>1399</v>
      </c>
      <c r="B7" s="1771"/>
      <c r="C7" s="1771"/>
      <c r="D7" s="1771"/>
      <c r="E7" s="1771"/>
      <c r="F7" s="1771"/>
      <c r="G7" s="1771"/>
    </row>
    <row r="8" spans="1:12">
      <c r="A8" s="1771"/>
      <c r="B8" s="1771"/>
      <c r="C8" s="1771"/>
      <c r="D8" s="1771"/>
      <c r="E8" s="1771"/>
      <c r="F8" s="1771"/>
      <c r="G8" s="1771"/>
    </row>
    <row r="9" spans="1:12">
      <c r="A9" s="1771"/>
      <c r="B9" s="1771"/>
      <c r="C9" s="1771"/>
      <c r="D9" s="1771"/>
      <c r="E9" s="1771"/>
      <c r="F9" s="1771"/>
      <c r="G9" s="1771"/>
    </row>
    <row r="10" spans="1:12">
      <c r="A10" s="1771"/>
      <c r="B10" s="1771"/>
      <c r="C10" s="1771"/>
      <c r="D10" s="1771"/>
      <c r="E10" s="1771"/>
      <c r="F10" s="1771"/>
      <c r="G10" s="1771"/>
      <c r="H10" s="305"/>
      <c r="I10" s="14"/>
      <c r="J10" s="14"/>
      <c r="K10" s="14"/>
      <c r="L10" s="14"/>
    </row>
    <row r="11" spans="1:12" ht="14.4" thickBot="1">
      <c r="A11" s="93"/>
      <c r="B11" s="93"/>
      <c r="C11" s="93"/>
      <c r="D11" s="93"/>
      <c r="E11" s="159"/>
      <c r="F11" s="159"/>
      <c r="G11" s="159"/>
      <c r="H11" s="305"/>
      <c r="I11" s="14"/>
      <c r="J11" s="14"/>
      <c r="K11" s="14"/>
      <c r="L11" s="14"/>
    </row>
    <row r="12" spans="1:12">
      <c r="A12" s="310" t="s">
        <v>52</v>
      </c>
    </row>
    <row r="13" spans="1:12">
      <c r="A13" s="1229" t="s">
        <v>707</v>
      </c>
      <c r="B13" s="1230"/>
      <c r="C13" s="1230"/>
      <c r="D13" s="1230"/>
      <c r="E13" s="1230"/>
      <c r="F13" s="1230"/>
      <c r="G13" s="1230"/>
    </row>
    <row r="14" spans="1:12">
      <c r="A14" s="89"/>
    </row>
    <row r="15" spans="1:12">
      <c r="A15" s="625">
        <v>1</v>
      </c>
      <c r="B15" s="161" t="s">
        <v>669</v>
      </c>
      <c r="C15" s="161"/>
      <c r="D15" s="161"/>
      <c r="E15" s="161"/>
      <c r="F15" s="161"/>
      <c r="G15" s="161"/>
    </row>
    <row r="16" spans="1:12">
      <c r="A16" s="94"/>
      <c r="B16" s="161"/>
      <c r="C16" s="161"/>
      <c r="D16" s="161"/>
      <c r="E16" s="161"/>
      <c r="F16" s="161"/>
      <c r="G16" s="161"/>
    </row>
    <row r="17" spans="1:7">
      <c r="A17" s="94"/>
      <c r="B17" s="161"/>
      <c r="C17" s="161"/>
      <c r="D17" s="161"/>
      <c r="E17" s="161"/>
      <c r="F17" s="161"/>
      <c r="G17" s="161"/>
    </row>
    <row r="18" spans="1:7">
      <c r="A18" s="94"/>
      <c r="B18" s="161"/>
      <c r="C18" s="161"/>
      <c r="D18" s="161"/>
      <c r="E18" s="161"/>
      <c r="F18" s="161"/>
      <c r="G18" s="161"/>
    </row>
    <row r="19" spans="1:7">
      <c r="A19" s="94"/>
      <c r="B19" s="161"/>
      <c r="C19" s="161"/>
      <c r="D19" s="161"/>
      <c r="E19" s="161"/>
      <c r="F19" s="161"/>
      <c r="G19" s="161"/>
    </row>
    <row r="20" spans="1:7">
      <c r="A20" s="94"/>
      <c r="B20" s="161"/>
      <c r="C20" s="161"/>
      <c r="D20" s="161"/>
      <c r="E20" s="161"/>
      <c r="F20" s="161"/>
      <c r="G20" s="161"/>
    </row>
    <row r="21" spans="1:7">
      <c r="A21" s="94"/>
      <c r="B21" s="161"/>
      <c r="C21" s="161"/>
      <c r="D21" s="161"/>
      <c r="E21" s="161"/>
      <c r="F21" s="161"/>
      <c r="G21" s="161"/>
    </row>
    <row r="22" spans="1:7">
      <c r="A22" s="94"/>
      <c r="B22" s="161"/>
      <c r="C22" s="161"/>
      <c r="D22" s="161"/>
      <c r="E22" s="161"/>
      <c r="F22" s="161"/>
      <c r="G22" s="161"/>
    </row>
    <row r="23" spans="1:7">
      <c r="A23" s="94"/>
      <c r="B23" s="161"/>
      <c r="C23" s="161"/>
      <c r="D23" s="161"/>
      <c r="E23" s="161"/>
      <c r="F23" s="161"/>
      <c r="G23" s="161"/>
    </row>
    <row r="24" spans="1:7">
      <c r="A24" s="94"/>
      <c r="B24" s="293"/>
      <c r="C24" s="293"/>
      <c r="D24" s="293"/>
      <c r="E24" s="293"/>
      <c r="F24" s="293"/>
      <c r="G24" s="293"/>
    </row>
    <row r="25" spans="1:7">
      <c r="A25" s="94"/>
    </row>
    <row r="26" spans="1:7">
      <c r="A26" s="94"/>
    </row>
    <row r="27" spans="1:7">
      <c r="A27" s="94"/>
    </row>
    <row r="28" spans="1:7">
      <c r="A28" s="94"/>
    </row>
    <row r="29" spans="1:7">
      <c r="A29" s="94"/>
    </row>
    <row r="30" spans="1:7">
      <c r="A30" s="98"/>
    </row>
    <row r="31" spans="1:7">
      <c r="A31" s="98"/>
    </row>
    <row r="32" spans="1:7">
      <c r="A32" s="98"/>
    </row>
    <row r="33" spans="1:1">
      <c r="A33" s="98"/>
    </row>
    <row r="34" spans="1:1">
      <c r="A34" s="98"/>
    </row>
    <row r="35" spans="1:1">
      <c r="A35" s="98"/>
    </row>
    <row r="36" spans="1:1">
      <c r="A36" s="98"/>
    </row>
    <row r="37" spans="1:1">
      <c r="A37" s="98"/>
    </row>
    <row r="38" spans="1:1">
      <c r="A38" s="98"/>
    </row>
    <row r="39" spans="1:1">
      <c r="A39" s="98"/>
    </row>
    <row r="40" spans="1:1">
      <c r="A40" s="98"/>
    </row>
    <row r="41" spans="1:1">
      <c r="A41" s="98"/>
    </row>
    <row r="42" spans="1:1">
      <c r="A42" s="98"/>
    </row>
    <row r="43" spans="1:1">
      <c r="A43" s="98"/>
    </row>
    <row r="44" spans="1:1">
      <c r="A44" s="98"/>
    </row>
    <row r="45" spans="1:1">
      <c r="A45" s="98"/>
    </row>
    <row r="46" spans="1:1">
      <c r="A46" s="98"/>
    </row>
    <row r="47" spans="1:1">
      <c r="A47" s="98"/>
    </row>
    <row r="48" spans="1:1">
      <c r="A48" s="98"/>
    </row>
    <row r="49" spans="1:1">
      <c r="A49" s="98"/>
    </row>
    <row r="50" spans="1:1">
      <c r="A50" s="98"/>
    </row>
    <row r="51" spans="1:1">
      <c r="A51" s="98"/>
    </row>
    <row r="52" spans="1:1">
      <c r="A52" s="98"/>
    </row>
    <row r="53" spans="1:1">
      <c r="A53" s="98"/>
    </row>
    <row r="54" spans="1:1">
      <c r="A54" s="98"/>
    </row>
    <row r="55" spans="1:1">
      <c r="A55" s="98"/>
    </row>
    <row r="56" spans="1:1">
      <c r="A56" s="98"/>
    </row>
    <row r="57" spans="1:1">
      <c r="A57" s="98"/>
    </row>
    <row r="58" spans="1:1">
      <c r="A58" s="98"/>
    </row>
    <row r="59" spans="1:1">
      <c r="A59" s="98"/>
    </row>
    <row r="60" spans="1:1">
      <c r="A60" s="98"/>
    </row>
    <row r="61" spans="1:1">
      <c r="A61" s="98"/>
    </row>
    <row r="62" spans="1:1">
      <c r="A62" s="98"/>
    </row>
    <row r="63" spans="1:1">
      <c r="A63" s="98"/>
    </row>
    <row r="64" spans="1:1">
      <c r="A64" s="98"/>
    </row>
    <row r="65" spans="1:7">
      <c r="A65" s="155"/>
      <c r="B65" s="117"/>
      <c r="C65" s="117"/>
      <c r="D65" s="117"/>
      <c r="E65" s="117"/>
      <c r="F65" s="117"/>
      <c r="G65" s="117"/>
    </row>
    <row r="66" spans="1:7">
      <c r="A66" s="98"/>
      <c r="B66" s="110"/>
      <c r="C66" s="110"/>
      <c r="D66" s="110"/>
      <c r="E66" s="110"/>
      <c r="F66" s="110"/>
      <c r="G66" s="110"/>
    </row>
    <row r="106" spans="2:4">
      <c r="B106" s="103"/>
      <c r="D106" s="103"/>
    </row>
    <row r="109" spans="2:4">
      <c r="B109" s="103"/>
      <c r="D109" s="103"/>
    </row>
    <row r="229" spans="1:1">
      <c r="A229" s="104"/>
    </row>
    <row r="230" spans="1:1">
      <c r="A230" s="104"/>
    </row>
    <row r="231" spans="1:1">
      <c r="A231" s="104"/>
    </row>
    <row r="232" spans="1:1">
      <c r="A232" s="104"/>
    </row>
    <row r="233" spans="1:1">
      <c r="A233" s="104"/>
    </row>
    <row r="263" spans="1:1">
      <c r="A263" s="104"/>
    </row>
    <row r="332" spans="1:1">
      <c r="A332" s="89"/>
    </row>
    <row r="349" spans="1:1">
      <c r="A349" s="104"/>
    </row>
    <row r="350" spans="1:1">
      <c r="A350" s="104"/>
    </row>
    <row r="351" spans="1:1">
      <c r="A351" s="104"/>
    </row>
    <row r="352" spans="1:1">
      <c r="A352" s="104"/>
    </row>
    <row r="353" spans="1:1">
      <c r="A353" s="104"/>
    </row>
    <row r="354" spans="1:1">
      <c r="A354" s="104"/>
    </row>
    <row r="355" spans="1:1">
      <c r="A355" s="104"/>
    </row>
    <row r="356" spans="1:1">
      <c r="A356" s="104"/>
    </row>
    <row r="357" spans="1:1">
      <c r="A357" s="104"/>
    </row>
    <row r="358" spans="1:1">
      <c r="A358" s="104"/>
    </row>
    <row r="359" spans="1:1">
      <c r="A359" s="104"/>
    </row>
    <row r="360" spans="1:1">
      <c r="A360" s="104"/>
    </row>
    <row r="361" spans="1:1">
      <c r="A361" s="104"/>
    </row>
    <row r="362" spans="1:1">
      <c r="A362" s="104"/>
    </row>
    <row r="363" spans="1:1">
      <c r="A363" s="104"/>
    </row>
    <row r="364" spans="1:1">
      <c r="A364" s="104"/>
    </row>
    <row r="365" spans="1:1">
      <c r="A365" s="104"/>
    </row>
    <row r="366" spans="1:1">
      <c r="A366" s="104"/>
    </row>
    <row r="367" spans="1:1">
      <c r="A367" s="104"/>
    </row>
    <row r="368" spans="1:1">
      <c r="A368" s="104"/>
    </row>
    <row r="369" spans="1:1">
      <c r="A369" s="104"/>
    </row>
    <row r="370" spans="1:1">
      <c r="A370" s="104"/>
    </row>
    <row r="371" spans="1:1">
      <c r="A371" s="104"/>
    </row>
    <row r="372" spans="1:1">
      <c r="A372" s="104"/>
    </row>
    <row r="373" spans="1:1">
      <c r="A373" s="104"/>
    </row>
    <row r="374" spans="1:1">
      <c r="A374" s="104"/>
    </row>
    <row r="375" spans="1:1">
      <c r="A375" s="104"/>
    </row>
    <row r="376" spans="1:1">
      <c r="A376" s="104"/>
    </row>
    <row r="377" spans="1:1">
      <c r="A377" s="104"/>
    </row>
    <row r="378" spans="1:1">
      <c r="A378" s="104"/>
    </row>
    <row r="379" spans="1:1">
      <c r="A379" s="104"/>
    </row>
    <row r="380" spans="1:1">
      <c r="A380" s="104"/>
    </row>
    <row r="381" spans="1:1">
      <c r="A381" s="104"/>
    </row>
    <row r="382" spans="1:1">
      <c r="A382" s="104"/>
    </row>
    <row r="383" spans="1:1">
      <c r="A383" s="104"/>
    </row>
    <row r="384" spans="1:1">
      <c r="A384" s="104"/>
    </row>
    <row r="385" spans="1:1">
      <c r="A385" s="104"/>
    </row>
    <row r="386" spans="1:1">
      <c r="A386" s="104"/>
    </row>
    <row r="387" spans="1:1">
      <c r="A387" s="104"/>
    </row>
    <row r="388" spans="1:1">
      <c r="A388" s="104"/>
    </row>
    <row r="389" spans="1:1">
      <c r="A389" s="104"/>
    </row>
    <row r="390" spans="1:1">
      <c r="A390" s="104"/>
    </row>
    <row r="391" spans="1:1">
      <c r="A391" s="104"/>
    </row>
    <row r="392" spans="1:1">
      <c r="A392" s="104"/>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sheetData>
  <mergeCells count="1">
    <mergeCell ref="A7:G10"/>
  </mergeCells>
  <phoneticPr fontId="28" type="noConversion"/>
  <pageMargins left="0.75" right="0.5" top="0.5" bottom="0.5" header="0.25" footer="0.25"/>
  <pageSetup scale="80" fitToHeight="3" pageOrder="overThenDown" orientation="portrait" r:id="rId1"/>
  <headerFooter alignWithMargins="0"/>
  <rowBreaks count="1" manualBreakCount="1">
    <brk id="67" max="16383" man="1"/>
  </rowBreaks>
</worksheet>
</file>

<file path=xl/worksheets/sheet58.xml><?xml version="1.0" encoding="utf-8"?>
<worksheet xmlns="http://schemas.openxmlformats.org/spreadsheetml/2006/main" xmlns:r="http://schemas.openxmlformats.org/officeDocument/2006/relationships">
  <sheetPr transitionEvaluation="1" transitionEntry="1" codeName="Sheet50">
    <pageSetUpPr fitToPage="1"/>
  </sheetPr>
  <dimension ref="A1:G64"/>
  <sheetViews>
    <sheetView view="pageBreakPreview" zoomScale="60" workbookViewId="0">
      <selection sqref="A1:XFD1048576"/>
    </sheetView>
  </sheetViews>
  <sheetFormatPr defaultColWidth="9.88671875" defaultRowHeight="13.2"/>
  <cols>
    <col min="1" max="1" width="6.88671875" style="90" customWidth="1"/>
    <col min="2" max="2" width="11.88671875" style="90" customWidth="1"/>
    <col min="3" max="4" width="10.88671875" style="90" customWidth="1"/>
    <col min="5" max="5" width="23.109375" style="90" customWidth="1"/>
    <col min="6" max="6" width="20.44140625" style="90" customWidth="1"/>
    <col min="7" max="7" width="18.88671875" style="90" customWidth="1"/>
    <col min="8" max="16384" width="9.88671875" style="13"/>
  </cols>
  <sheetData>
    <row r="1" spans="1:7">
      <c r="A1" s="89" t="s">
        <v>1348</v>
      </c>
      <c r="B1" s="89"/>
      <c r="C1" s="89"/>
      <c r="E1" s="89"/>
      <c r="F1" s="89" t="s">
        <v>1171</v>
      </c>
    </row>
    <row r="2" spans="1:7">
      <c r="A2" s="89"/>
      <c r="B2" s="89"/>
      <c r="C2" s="89"/>
      <c r="E2" s="89"/>
      <c r="F2" s="89"/>
    </row>
    <row r="3" spans="1:7">
      <c r="A3" s="89" t="s">
        <v>2364</v>
      </c>
      <c r="B3" s="89"/>
      <c r="C3" s="89"/>
      <c r="E3" s="89"/>
      <c r="F3" s="89" t="s">
        <v>1347</v>
      </c>
    </row>
    <row r="4" spans="1:7">
      <c r="A4" s="89" t="s">
        <v>2363</v>
      </c>
      <c r="B4" s="89"/>
      <c r="C4" s="89"/>
      <c r="E4" s="89"/>
      <c r="F4" s="89" t="s">
        <v>742</v>
      </c>
    </row>
    <row r="5" spans="1:7">
      <c r="A5" s="89" t="s">
        <v>1776</v>
      </c>
      <c r="B5" s="89"/>
      <c r="C5" s="89"/>
      <c r="E5" s="89"/>
      <c r="F5" s="89" t="s">
        <v>2546</v>
      </c>
    </row>
    <row r="6" spans="1:7">
      <c r="A6" s="89"/>
      <c r="B6" s="89"/>
      <c r="C6" s="89"/>
      <c r="D6" s="89"/>
      <c r="E6" s="89"/>
      <c r="F6" s="89"/>
      <c r="G6" s="89"/>
    </row>
    <row r="7" spans="1:7">
      <c r="A7" s="158" t="s">
        <v>1667</v>
      </c>
      <c r="B7" s="89"/>
      <c r="C7" s="89"/>
      <c r="D7" s="89"/>
      <c r="E7" s="89"/>
      <c r="F7" s="89"/>
      <c r="G7" s="89"/>
    </row>
    <row r="8" spans="1:7" ht="13.8" thickBot="1">
      <c r="A8" s="93"/>
      <c r="B8" s="93"/>
      <c r="C8" s="93"/>
      <c r="D8" s="93"/>
      <c r="E8" s="93"/>
      <c r="F8" s="93"/>
      <c r="G8" s="93"/>
    </row>
    <row r="10" spans="1:7">
      <c r="A10" s="117">
        <v>1</v>
      </c>
      <c r="B10" s="90" t="s">
        <v>1047</v>
      </c>
      <c r="G10" s="292" t="s">
        <v>670</v>
      </c>
    </row>
    <row r="11" spans="1:7">
      <c r="A11" s="117">
        <v>2</v>
      </c>
      <c r="G11" s="289"/>
    </row>
    <row r="12" spans="1:7">
      <c r="A12" s="117">
        <v>3</v>
      </c>
      <c r="B12" s="90" t="s">
        <v>1352</v>
      </c>
      <c r="G12" s="292" t="s">
        <v>647</v>
      </c>
    </row>
    <row r="13" spans="1:7">
      <c r="A13" s="117">
        <v>4</v>
      </c>
      <c r="G13" s="289"/>
    </row>
    <row r="14" spans="1:7">
      <c r="A14" s="117">
        <v>5</v>
      </c>
      <c r="B14" s="90" t="s">
        <v>1669</v>
      </c>
      <c r="G14" s="292" t="s">
        <v>647</v>
      </c>
    </row>
    <row r="15" spans="1:7">
      <c r="A15" s="117">
        <v>6</v>
      </c>
      <c r="G15" s="289"/>
    </row>
    <row r="16" spans="1:7">
      <c r="A16" s="117">
        <v>7</v>
      </c>
      <c r="B16" s="90" t="s">
        <v>637</v>
      </c>
      <c r="G16" s="292" t="s">
        <v>647</v>
      </c>
    </row>
    <row r="64" spans="1:7">
      <c r="A64" s="155"/>
      <c r="B64" s="117"/>
      <c r="C64" s="117"/>
      <c r="D64" s="117"/>
      <c r="E64" s="117"/>
      <c r="F64" s="117"/>
      <c r="G64" s="117"/>
    </row>
  </sheetData>
  <phoneticPr fontId="28" type="noConversion"/>
  <pageMargins left="0.75" right="0.5" top="0.5" bottom="0.5" header="0.25" footer="0.25"/>
  <pageSetup scale="90" fitToHeight="3" pageOrder="overThenDown" orientation="portrait" r:id="rId1"/>
  <headerFooter alignWithMargins="0"/>
  <rowBreaks count="1" manualBreakCount="1">
    <brk id="67" max="16383" man="1"/>
  </rowBreaks>
</worksheet>
</file>

<file path=xl/worksheets/sheet59.xml><?xml version="1.0" encoding="utf-8"?>
<worksheet xmlns="http://schemas.openxmlformats.org/spreadsheetml/2006/main" xmlns:r="http://schemas.openxmlformats.org/officeDocument/2006/relationships">
  <sheetPr codeName="Sheet60">
    <pageSetUpPr fitToPage="1"/>
  </sheetPr>
  <dimension ref="A1:L43"/>
  <sheetViews>
    <sheetView view="pageBreakPreview" zoomScale="60" workbookViewId="0"/>
  </sheetViews>
  <sheetFormatPr defaultColWidth="9.109375" defaultRowHeight="13.8"/>
  <cols>
    <col min="1" max="1" width="9.33203125" style="311" bestFit="1" customWidth="1"/>
    <col min="2" max="2" width="1.6640625" style="311" customWidth="1"/>
    <col min="3" max="3" width="38.88671875" style="311" customWidth="1"/>
    <col min="4" max="4" width="1.6640625" style="311" customWidth="1"/>
    <col min="5" max="5" width="18.88671875" style="311" customWidth="1"/>
    <col min="6" max="6" width="1.6640625" style="311" customWidth="1"/>
    <col min="7" max="7" width="10.6640625" style="311" customWidth="1"/>
    <col min="8" max="8" width="1.6640625" style="311" customWidth="1"/>
    <col min="9" max="9" width="9.33203125" style="311" bestFit="1" customWidth="1"/>
    <col min="10" max="10" width="1.6640625" style="311" customWidth="1"/>
    <col min="11" max="11" width="17.33203125" style="311" customWidth="1"/>
    <col min="12" max="12" width="9.109375" style="311"/>
    <col min="13" max="16384" width="9.109375" style="36"/>
  </cols>
  <sheetData>
    <row r="1" spans="1:11">
      <c r="A1" s="635" t="s">
        <v>1278</v>
      </c>
      <c r="B1" s="635"/>
      <c r="C1" s="635"/>
      <c r="D1" s="635"/>
      <c r="E1" s="635"/>
      <c r="F1" s="635"/>
      <c r="G1" s="635"/>
      <c r="H1" s="635"/>
      <c r="I1" s="635" t="s">
        <v>1171</v>
      </c>
      <c r="J1" s="635"/>
      <c r="K1" s="635"/>
    </row>
    <row r="2" spans="1:11">
      <c r="A2" s="635" t="s">
        <v>92</v>
      </c>
      <c r="B2" s="635"/>
      <c r="C2" s="635"/>
      <c r="D2" s="635"/>
      <c r="E2" s="635"/>
      <c r="F2" s="635"/>
      <c r="G2" s="635"/>
      <c r="H2" s="635"/>
      <c r="I2" s="635"/>
      <c r="J2" s="635"/>
      <c r="K2" s="635"/>
    </row>
    <row r="4" spans="1:11">
      <c r="A4" s="89" t="s">
        <v>2364</v>
      </c>
      <c r="B4" s="635"/>
      <c r="C4" s="635"/>
      <c r="D4" s="635"/>
      <c r="E4" s="635"/>
      <c r="F4" s="635"/>
      <c r="G4" s="635"/>
      <c r="H4" s="635"/>
      <c r="I4" s="635" t="s">
        <v>1426</v>
      </c>
      <c r="J4" s="635"/>
      <c r="K4" s="635"/>
    </row>
    <row r="5" spans="1:11">
      <c r="A5" s="89" t="s">
        <v>2363</v>
      </c>
      <c r="B5" s="635"/>
      <c r="C5" s="635"/>
      <c r="D5" s="635"/>
      <c r="E5" s="635"/>
      <c r="F5" s="635"/>
      <c r="G5" s="635"/>
      <c r="H5" s="635"/>
      <c r="I5" s="635" t="s">
        <v>1421</v>
      </c>
      <c r="J5" s="635"/>
      <c r="K5" s="635"/>
    </row>
    <row r="6" spans="1:11">
      <c r="A6" s="89" t="s">
        <v>1776</v>
      </c>
      <c r="B6" s="635"/>
      <c r="C6" s="635"/>
      <c r="D6" s="635"/>
      <c r="E6" s="635"/>
      <c r="F6" s="635"/>
      <c r="G6" s="635"/>
      <c r="H6" s="635"/>
      <c r="I6" s="635"/>
      <c r="J6" s="635"/>
      <c r="K6" s="635"/>
    </row>
    <row r="7" spans="1:11">
      <c r="A7" s="635" t="s">
        <v>1279</v>
      </c>
      <c r="B7" s="635"/>
      <c r="C7" s="635"/>
      <c r="D7" s="635"/>
      <c r="E7" s="635"/>
      <c r="F7" s="635"/>
      <c r="G7" s="635"/>
      <c r="H7" s="635"/>
      <c r="I7" s="635" t="s">
        <v>2604</v>
      </c>
      <c r="J7" s="635"/>
      <c r="K7" s="635"/>
    </row>
    <row r="8" spans="1:11">
      <c r="A8" s="635" t="s">
        <v>1280</v>
      </c>
      <c r="B8" s="635"/>
      <c r="C8" s="635"/>
      <c r="D8" s="635"/>
      <c r="E8" s="635"/>
      <c r="F8" s="635"/>
      <c r="G8" s="635"/>
      <c r="H8" s="635"/>
      <c r="I8" s="635"/>
      <c r="J8" s="635"/>
      <c r="K8" s="635"/>
    </row>
    <row r="9" spans="1:11" ht="29.25" customHeight="1">
      <c r="A9" s="1802" t="s">
        <v>1666</v>
      </c>
      <c r="B9" s="1802"/>
      <c r="C9" s="1802"/>
      <c r="D9" s="1802"/>
      <c r="E9" s="1802"/>
      <c r="F9" s="1802"/>
      <c r="G9" s="1802"/>
      <c r="H9" s="1802"/>
      <c r="I9" s="1802"/>
      <c r="J9" s="1802"/>
      <c r="K9" s="1802"/>
    </row>
    <row r="10" spans="1:11" ht="14.4" thickBot="1">
      <c r="A10" s="342"/>
      <c r="B10" s="342"/>
      <c r="C10" s="342"/>
      <c r="D10" s="342"/>
      <c r="E10" s="342"/>
      <c r="F10" s="342"/>
      <c r="G10" s="342"/>
      <c r="H10" s="342"/>
      <c r="I10" s="342"/>
      <c r="J10" s="342"/>
      <c r="K10" s="342"/>
    </row>
    <row r="11" spans="1:11">
      <c r="A11" s="641"/>
      <c r="B11" s="641"/>
      <c r="C11" s="642">
        <v>-1</v>
      </c>
      <c r="D11" s="642"/>
      <c r="E11" s="642">
        <v>-2</v>
      </c>
      <c r="F11" s="642"/>
      <c r="G11" s="642">
        <v>-3</v>
      </c>
      <c r="H11" s="642"/>
      <c r="I11" s="642">
        <v>-4</v>
      </c>
      <c r="J11" s="641"/>
      <c r="K11" s="642">
        <v>-5</v>
      </c>
    </row>
    <row r="12" spans="1:11">
      <c r="A12" s="635"/>
      <c r="B12" s="635"/>
      <c r="C12" s="635"/>
      <c r="D12" s="635"/>
      <c r="E12" s="638" t="s">
        <v>1281</v>
      </c>
      <c r="F12" s="635"/>
      <c r="G12" s="635"/>
      <c r="H12" s="635"/>
      <c r="I12" s="635"/>
      <c r="J12" s="635"/>
      <c r="K12" s="635"/>
    </row>
    <row r="13" spans="1:11">
      <c r="A13" s="635"/>
      <c r="B13" s="635"/>
      <c r="C13" s="635"/>
      <c r="D13" s="635"/>
      <c r="E13" s="638" t="s">
        <v>1282</v>
      </c>
      <c r="F13" s="635"/>
      <c r="G13" s="635"/>
      <c r="H13" s="635"/>
      <c r="I13" s="635"/>
      <c r="J13" s="635"/>
      <c r="K13" s="635"/>
    </row>
    <row r="14" spans="1:11" ht="14.4" thickBot="1">
      <c r="A14" s="639" t="s">
        <v>778</v>
      </c>
      <c r="B14" s="640"/>
      <c r="C14" s="639" t="s">
        <v>1092</v>
      </c>
      <c r="D14" s="640"/>
      <c r="E14" s="639" t="s">
        <v>1773</v>
      </c>
      <c r="F14" s="640"/>
      <c r="G14" s="639" t="s">
        <v>570</v>
      </c>
      <c r="H14" s="640"/>
      <c r="I14" s="639" t="s">
        <v>678</v>
      </c>
      <c r="J14" s="640"/>
      <c r="K14" s="639" t="s">
        <v>1283</v>
      </c>
    </row>
    <row r="15" spans="1:11">
      <c r="A15" s="314">
        <v>1</v>
      </c>
      <c r="C15" s="311" t="s">
        <v>1284</v>
      </c>
      <c r="E15" s="476">
        <v>991779.69</v>
      </c>
      <c r="G15" s="316">
        <v>0.36704135406171329</v>
      </c>
      <c r="I15" s="317">
        <v>6.6959321087948331E-2</v>
      </c>
      <c r="K15" s="316">
        <v>2.46E-2</v>
      </c>
    </row>
    <row r="16" spans="1:11">
      <c r="A16" s="314">
        <v>2</v>
      </c>
      <c r="C16" s="311" t="s">
        <v>1285</v>
      </c>
      <c r="E16" s="315">
        <v>94190.17</v>
      </c>
      <c r="G16" s="316">
        <v>3.485823301755954E-2</v>
      </c>
      <c r="I16" s="317">
        <v>2.3220060000000001E-2</v>
      </c>
      <c r="K16" s="316">
        <v>8.0000000000000004E-4</v>
      </c>
    </row>
    <row r="17" spans="1:12">
      <c r="A17" s="314">
        <v>3</v>
      </c>
      <c r="C17" s="311" t="s">
        <v>639</v>
      </c>
      <c r="E17" s="315">
        <v>0</v>
      </c>
      <c r="G17" s="316">
        <v>0</v>
      </c>
      <c r="I17" s="317">
        <v>0</v>
      </c>
      <c r="K17" s="316">
        <v>0</v>
      </c>
    </row>
    <row r="18" spans="1:12">
      <c r="A18" s="314">
        <v>4</v>
      </c>
      <c r="C18" s="311" t="s">
        <v>574</v>
      </c>
      <c r="E18" s="315">
        <v>1054715.8500000001</v>
      </c>
      <c r="G18" s="316">
        <v>0.39033299193125331</v>
      </c>
      <c r="I18" s="317">
        <v>0.1116</v>
      </c>
      <c r="K18" s="316">
        <v>4.36E-2</v>
      </c>
    </row>
    <row r="19" spans="1:12">
      <c r="A19" s="314">
        <v>5</v>
      </c>
      <c r="C19" s="311" t="s">
        <v>1078</v>
      </c>
      <c r="E19" s="315">
        <v>10986.35</v>
      </c>
      <c r="G19" s="316">
        <v>4.0658674712283167E-3</v>
      </c>
      <c r="I19" s="317">
        <v>0.02</v>
      </c>
      <c r="K19" s="316">
        <v>1E-4</v>
      </c>
    </row>
    <row r="20" spans="1:12">
      <c r="A20" s="314">
        <v>6</v>
      </c>
      <c r="C20" s="311" t="s">
        <v>1094</v>
      </c>
      <c r="E20" s="315">
        <v>0</v>
      </c>
      <c r="G20" s="316">
        <v>0</v>
      </c>
      <c r="I20" s="317">
        <v>0</v>
      </c>
      <c r="K20" s="316">
        <v>0</v>
      </c>
    </row>
    <row r="21" spans="1:12">
      <c r="A21" s="314">
        <v>7</v>
      </c>
      <c r="C21" s="311" t="s">
        <v>953</v>
      </c>
      <c r="E21" s="315">
        <v>0</v>
      </c>
      <c r="G21" s="316">
        <v>0</v>
      </c>
      <c r="I21" s="317">
        <v>0</v>
      </c>
      <c r="K21" s="316">
        <v>0</v>
      </c>
    </row>
    <row r="22" spans="1:12">
      <c r="A22" s="314">
        <v>8</v>
      </c>
      <c r="C22" s="311" t="s">
        <v>766</v>
      </c>
      <c r="E22" s="337">
        <v>550420.43999999994</v>
      </c>
      <c r="G22" s="316">
        <v>0.20370155351824556</v>
      </c>
      <c r="I22" s="317">
        <v>0</v>
      </c>
      <c r="K22" s="316">
        <v>0</v>
      </c>
    </row>
    <row r="23" spans="1:12">
      <c r="A23" s="314">
        <v>9</v>
      </c>
      <c r="C23" s="311" t="s">
        <v>1216</v>
      </c>
      <c r="E23" s="315">
        <v>0</v>
      </c>
      <c r="G23" s="316">
        <v>0</v>
      </c>
      <c r="I23" s="317">
        <v>0</v>
      </c>
      <c r="K23" s="316">
        <v>0</v>
      </c>
    </row>
    <row r="24" spans="1:12">
      <c r="A24" s="314">
        <v>10</v>
      </c>
      <c r="E24" s="318"/>
      <c r="G24" s="319"/>
      <c r="I24" s="320"/>
      <c r="K24" s="319"/>
    </row>
    <row r="25" spans="1:12" ht="14.4" thickBot="1">
      <c r="A25" s="314">
        <v>11</v>
      </c>
      <c r="C25" s="311" t="s">
        <v>81</v>
      </c>
      <c r="E25" s="477">
        <v>2702092.5</v>
      </c>
      <c r="G25" s="321">
        <v>1</v>
      </c>
      <c r="I25" s="316"/>
      <c r="K25" s="321">
        <v>6.9100000000000009E-2</v>
      </c>
    </row>
    <row r="26" spans="1:12" ht="14.4" thickTop="1">
      <c r="A26" s="527">
        <v>12</v>
      </c>
    </row>
    <row r="27" spans="1:12">
      <c r="A27" s="527">
        <v>13</v>
      </c>
      <c r="C27" s="327" t="s">
        <v>1206</v>
      </c>
      <c r="D27" s="322"/>
      <c r="E27" s="322"/>
      <c r="F27" s="322"/>
      <c r="G27" s="322"/>
      <c r="H27" s="322"/>
      <c r="I27" s="322"/>
      <c r="J27" s="322"/>
    </row>
    <row r="28" spans="1:12" s="39" customFormat="1">
      <c r="A28" s="527">
        <v>14</v>
      </c>
      <c r="B28" s="322"/>
      <c r="C28" s="1498" t="s">
        <v>2684</v>
      </c>
      <c r="D28" s="322"/>
      <c r="E28" s="322"/>
      <c r="F28" s="322"/>
      <c r="G28" s="322"/>
      <c r="H28" s="322"/>
      <c r="I28" s="322"/>
      <c r="J28" s="322"/>
      <c r="K28" s="322"/>
      <c r="L28" s="322"/>
    </row>
    <row r="29" spans="1:12" s="39" customFormat="1">
      <c r="A29" s="527">
        <v>15</v>
      </c>
      <c r="B29" s="311"/>
      <c r="C29" s="1499"/>
      <c r="D29" s="327"/>
      <c r="E29" s="327"/>
      <c r="F29" s="327"/>
      <c r="G29" s="327"/>
      <c r="H29" s="327"/>
      <c r="I29" s="327"/>
      <c r="J29" s="327"/>
      <c r="K29" s="327"/>
      <c r="L29" s="322"/>
    </row>
    <row r="30" spans="1:12" s="39" customFormat="1">
      <c r="A30" s="527">
        <v>16</v>
      </c>
      <c r="B30" s="327"/>
      <c r="C30" s="328" t="s">
        <v>2671</v>
      </c>
      <c r="D30" s="327"/>
      <c r="E30" s="327"/>
      <c r="F30" s="327"/>
      <c r="G30" s="327"/>
      <c r="H30" s="327"/>
      <c r="I30" s="327"/>
      <c r="J30" s="327"/>
      <c r="K30" s="327"/>
      <c r="L30" s="322"/>
    </row>
    <row r="31" spans="1:12" s="39" customFormat="1">
      <c r="A31" s="314"/>
      <c r="B31" s="328"/>
      <c r="C31" s="161"/>
      <c r="D31" s="161"/>
      <c r="E31" s="161"/>
      <c r="F31" s="161"/>
      <c r="G31" s="161"/>
      <c r="H31" s="161"/>
      <c r="I31" s="161"/>
      <c r="J31" s="161"/>
      <c r="K31" s="161"/>
      <c r="L31" s="322"/>
    </row>
    <row r="32" spans="1:12" s="39" customFormat="1">
      <c r="A32" s="314"/>
      <c r="B32" s="161"/>
      <c r="C32" s="161"/>
      <c r="D32" s="161"/>
      <c r="E32" s="161"/>
      <c r="F32" s="161"/>
      <c r="G32" s="161"/>
      <c r="H32" s="161"/>
      <c r="I32" s="161"/>
      <c r="J32" s="161"/>
      <c r="K32" s="161"/>
      <c r="L32" s="322"/>
    </row>
    <row r="33" spans="1:11">
      <c r="A33" s="314"/>
      <c r="B33" s="328"/>
      <c r="C33" s="328"/>
      <c r="D33" s="328"/>
      <c r="E33" s="328"/>
      <c r="F33" s="328"/>
      <c r="G33" s="328"/>
      <c r="H33" s="328"/>
      <c r="I33" s="328"/>
      <c r="J33" s="328"/>
      <c r="K33" s="328"/>
    </row>
    <row r="34" spans="1:11">
      <c r="A34" s="314"/>
      <c r="B34" s="329"/>
      <c r="C34" s="161"/>
      <c r="D34" s="161"/>
      <c r="E34" s="161"/>
      <c r="F34" s="161"/>
      <c r="G34" s="161"/>
      <c r="H34" s="161"/>
      <c r="I34" s="161"/>
      <c r="J34" s="161"/>
      <c r="K34" s="161"/>
    </row>
    <row r="35" spans="1:11">
      <c r="B35" s="323"/>
      <c r="C35" s="322"/>
      <c r="D35" s="322"/>
      <c r="E35" s="322"/>
    </row>
    <row r="36" spans="1:11">
      <c r="A36" s="324" t="s">
        <v>1049</v>
      </c>
    </row>
    <row r="37" spans="1:11">
      <c r="A37" s="324" t="s">
        <v>1050</v>
      </c>
    </row>
    <row r="40" spans="1:11">
      <c r="A40" s="325"/>
      <c r="B40" s="326"/>
      <c r="C40" s="326"/>
      <c r="D40" s="326"/>
      <c r="E40" s="326"/>
      <c r="F40" s="326"/>
      <c r="G40" s="326"/>
      <c r="H40" s="326"/>
      <c r="I40" s="326"/>
      <c r="J40" s="326"/>
      <c r="K40" s="326"/>
    </row>
    <row r="42" spans="1:11">
      <c r="B42" s="322"/>
      <c r="C42" s="322"/>
      <c r="D42" s="322"/>
      <c r="E42" s="322"/>
    </row>
    <row r="43" spans="1:11">
      <c r="B43" s="323"/>
      <c r="C43" s="322"/>
      <c r="D43" s="322"/>
      <c r="E43" s="322"/>
    </row>
  </sheetData>
  <mergeCells count="1">
    <mergeCell ref="A9:K9"/>
  </mergeCells>
  <phoneticPr fontId="28" type="noConversion"/>
  <pageMargins left="0.75" right="0.5" top="0.5" bottom="0.5" header="0.25" footer="0.25"/>
  <pageSetup scale="83" fitToHeight="3"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sheetPr transitionEvaluation="1" transitionEntry="1" codeName="Sheet10">
    <pageSetUpPr fitToPage="1"/>
  </sheetPr>
  <dimension ref="A1:IO341"/>
  <sheetViews>
    <sheetView view="pageBreakPreview" zoomScale="60" workbookViewId="0"/>
  </sheetViews>
  <sheetFormatPr defaultColWidth="10.88671875" defaultRowHeight="12"/>
  <cols>
    <col min="1" max="1" width="4.109375" style="173" customWidth="1"/>
    <col min="2" max="2" width="33" style="173" customWidth="1"/>
    <col min="3" max="4" width="10.6640625" style="173" customWidth="1"/>
    <col min="5" max="5" width="12.6640625" style="173" customWidth="1"/>
    <col min="6" max="7" width="10.6640625" style="173" customWidth="1"/>
    <col min="8" max="8" width="10.6640625" style="724" customWidth="1"/>
    <col min="9" max="9" width="10.6640625" style="173" customWidth="1"/>
    <col min="10" max="15" width="10.88671875" style="173" customWidth="1"/>
    <col min="16" max="120" width="10.88671875" style="45" customWidth="1"/>
    <col min="121" max="16384" width="10.88671875" style="45"/>
  </cols>
  <sheetData>
    <row r="1" spans="1:15" s="34" customFormat="1">
      <c r="A1" s="167" t="s">
        <v>544</v>
      </c>
      <c r="B1" s="167"/>
      <c r="C1" s="167"/>
      <c r="D1" s="167"/>
      <c r="E1" s="173"/>
      <c r="F1" s="173"/>
      <c r="G1" s="503" t="s">
        <v>1171</v>
      </c>
      <c r="I1" s="167"/>
      <c r="J1" s="173"/>
      <c r="K1" s="173"/>
      <c r="L1" s="173"/>
      <c r="M1" s="173"/>
      <c r="N1" s="173"/>
      <c r="O1" s="173"/>
    </row>
    <row r="2" spans="1:15" s="34" customFormat="1">
      <c r="A2" s="167" t="s">
        <v>452</v>
      </c>
      <c r="B2" s="167"/>
      <c r="C2" s="167"/>
      <c r="D2" s="167"/>
      <c r="E2" s="710"/>
      <c r="F2" s="173"/>
      <c r="G2" s="725"/>
      <c r="I2" s="167"/>
      <c r="J2" s="173"/>
      <c r="K2" s="173"/>
      <c r="L2" s="173"/>
      <c r="M2" s="173"/>
      <c r="N2" s="173"/>
      <c r="O2" s="173"/>
    </row>
    <row r="3" spans="1:15" s="34" customFormat="1">
      <c r="A3" s="167"/>
      <c r="B3" s="167"/>
      <c r="C3" s="167"/>
      <c r="D3" s="167"/>
      <c r="E3" s="173"/>
      <c r="F3" s="173"/>
      <c r="G3" s="713" t="s">
        <v>458</v>
      </c>
      <c r="I3" s="167"/>
      <c r="J3" s="173"/>
      <c r="K3" s="173"/>
      <c r="L3" s="173"/>
      <c r="M3" s="173"/>
      <c r="N3" s="173"/>
      <c r="O3" s="173"/>
    </row>
    <row r="4" spans="1:15" s="34" customFormat="1">
      <c r="A4" s="167" t="s">
        <v>2364</v>
      </c>
      <c r="B4" s="167"/>
      <c r="C4" s="1233"/>
      <c r="D4" s="1233"/>
      <c r="E4" s="1233"/>
      <c r="F4" s="1224"/>
      <c r="G4" s="713" t="s">
        <v>1349</v>
      </c>
      <c r="I4" s="167"/>
      <c r="J4" s="173"/>
      <c r="K4" s="173"/>
      <c r="L4" s="173"/>
      <c r="M4" s="173"/>
      <c r="N4" s="173"/>
      <c r="O4" s="173"/>
    </row>
    <row r="5" spans="1:15" s="34" customFormat="1">
      <c r="A5" s="167" t="s">
        <v>2363</v>
      </c>
      <c r="B5" s="167"/>
      <c r="C5" s="1225"/>
      <c r="D5" s="1225"/>
      <c r="E5" s="1225"/>
      <c r="F5" s="1224"/>
      <c r="G5" s="503" t="s">
        <v>2546</v>
      </c>
      <c r="I5" s="167"/>
      <c r="J5" s="173"/>
      <c r="K5" s="173"/>
      <c r="L5" s="173"/>
      <c r="M5" s="173"/>
      <c r="N5" s="173"/>
      <c r="O5" s="173"/>
    </row>
    <row r="6" spans="1:15" s="34" customFormat="1">
      <c r="A6" s="167" t="s">
        <v>1775</v>
      </c>
      <c r="B6" s="167"/>
      <c r="C6" s="1225"/>
      <c r="D6" s="1225"/>
      <c r="E6" s="1225"/>
      <c r="F6" s="1224"/>
      <c r="G6" s="725"/>
      <c r="I6" s="167"/>
      <c r="J6" s="173"/>
      <c r="K6" s="173"/>
      <c r="L6" s="173"/>
      <c r="M6" s="173"/>
      <c r="N6" s="173"/>
      <c r="O6" s="173"/>
    </row>
    <row r="7" spans="1:15" s="34" customFormat="1">
      <c r="A7" s="106" t="s">
        <v>1260</v>
      </c>
      <c r="B7" s="711"/>
      <c r="C7" s="1225"/>
      <c r="D7" s="1225"/>
      <c r="E7" s="1225"/>
      <c r="F7" s="1224"/>
      <c r="G7" s="503" t="s">
        <v>545</v>
      </c>
      <c r="I7" s="167"/>
      <c r="J7" s="173"/>
      <c r="K7" s="173"/>
      <c r="L7" s="173"/>
      <c r="M7" s="173"/>
      <c r="N7" s="173"/>
      <c r="O7" s="173"/>
    </row>
    <row r="8" spans="1:15" s="34" customFormat="1" ht="12.6" thickBot="1">
      <c r="A8" s="244"/>
      <c r="B8" s="244"/>
      <c r="C8" s="244"/>
      <c r="D8" s="244"/>
      <c r="E8" s="714"/>
      <c r="F8" s="714"/>
      <c r="G8" s="714"/>
      <c r="H8" s="718"/>
      <c r="I8" s="244"/>
      <c r="J8" s="173"/>
      <c r="K8" s="173"/>
      <c r="L8" s="173"/>
      <c r="M8" s="173"/>
      <c r="N8" s="173"/>
      <c r="O8" s="173"/>
    </row>
    <row r="9" spans="1:15" s="707" customFormat="1">
      <c r="A9" s="719"/>
      <c r="B9" s="775">
        <v>-1</v>
      </c>
      <c r="C9" s="775">
        <v>-2</v>
      </c>
      <c r="D9" s="775">
        <v>-3</v>
      </c>
      <c r="E9" s="775">
        <v>-4</v>
      </c>
      <c r="F9" s="775">
        <v>-5</v>
      </c>
      <c r="G9" s="775">
        <v>-6</v>
      </c>
      <c r="H9" s="775">
        <v>-7</v>
      </c>
      <c r="I9" s="775">
        <v>-8</v>
      </c>
      <c r="K9" s="722"/>
      <c r="L9" s="722"/>
      <c r="M9" s="722"/>
      <c r="N9" s="722"/>
      <c r="O9" s="722"/>
    </row>
    <row r="10" spans="1:15" s="34" customFormat="1">
      <c r="A10" s="726"/>
      <c r="B10" s="726"/>
      <c r="C10" s="726" t="s">
        <v>1309</v>
      </c>
      <c r="D10" s="726" t="s">
        <v>74</v>
      </c>
      <c r="E10" s="670" t="s">
        <v>1415</v>
      </c>
      <c r="F10" s="727"/>
      <c r="G10" s="727" t="s">
        <v>843</v>
      </c>
      <c r="H10" s="728" t="s">
        <v>941</v>
      </c>
      <c r="I10" s="727" t="s">
        <v>941</v>
      </c>
      <c r="J10" s="173"/>
      <c r="K10" s="173"/>
      <c r="L10" s="173"/>
      <c r="M10" s="173"/>
      <c r="N10" s="173"/>
      <c r="O10" s="173"/>
    </row>
    <row r="11" spans="1:15" s="34" customFormat="1" ht="23.25" customHeight="1">
      <c r="A11" s="709" t="s">
        <v>778</v>
      </c>
      <c r="B11" s="490" t="s">
        <v>942</v>
      </c>
      <c r="C11" s="708" t="s">
        <v>1753</v>
      </c>
      <c r="D11" s="708" t="s">
        <v>1754</v>
      </c>
      <c r="E11" s="489" t="s">
        <v>1416</v>
      </c>
      <c r="F11" s="1316" t="s">
        <v>2539</v>
      </c>
      <c r="G11" s="597" t="s">
        <v>943</v>
      </c>
      <c r="H11" s="723" t="s">
        <v>944</v>
      </c>
      <c r="I11" s="489" t="s">
        <v>945</v>
      </c>
      <c r="J11" s="173"/>
      <c r="K11" s="173"/>
      <c r="L11" s="173"/>
      <c r="M11" s="173"/>
      <c r="N11" s="173"/>
      <c r="O11" s="173"/>
    </row>
    <row r="12" spans="1:15" s="34" customFormat="1">
      <c r="A12" s="242">
        <v>1</v>
      </c>
      <c r="B12" s="167" t="s">
        <v>946</v>
      </c>
      <c r="C12" s="242"/>
      <c r="D12" s="242"/>
      <c r="E12" s="174"/>
      <c r="F12" s="174"/>
      <c r="G12" s="174"/>
      <c r="H12" s="724"/>
      <c r="I12" s="174"/>
      <c r="J12" s="173"/>
      <c r="K12" s="173"/>
      <c r="L12" s="173"/>
      <c r="M12" s="173"/>
      <c r="N12" s="173"/>
      <c r="O12" s="173"/>
    </row>
    <row r="13" spans="1:15" s="34" customFormat="1">
      <c r="A13" s="729">
        <v>2</v>
      </c>
      <c r="B13" s="173" t="s">
        <v>546</v>
      </c>
      <c r="C13" s="269">
        <v>88546.13</v>
      </c>
      <c r="D13" s="269">
        <v>88546.13</v>
      </c>
      <c r="E13" s="178">
        <v>88546</v>
      </c>
      <c r="F13" s="178"/>
      <c r="G13" s="178">
        <v>88546</v>
      </c>
      <c r="H13" s="175"/>
      <c r="I13" s="174" t="s">
        <v>543</v>
      </c>
      <c r="J13" s="173"/>
      <c r="K13" s="173"/>
      <c r="L13" s="173"/>
      <c r="M13" s="173"/>
      <c r="N13" s="173"/>
      <c r="O13" s="173"/>
    </row>
    <row r="14" spans="1:15" s="34" customFormat="1">
      <c r="A14" s="729">
        <v>3</v>
      </c>
      <c r="B14" s="173" t="s">
        <v>547</v>
      </c>
      <c r="C14" s="166">
        <v>53.8</v>
      </c>
      <c r="D14" s="166">
        <v>51.76</v>
      </c>
      <c r="E14" s="174">
        <v>53</v>
      </c>
      <c r="F14" s="174"/>
      <c r="G14" s="174">
        <v>53</v>
      </c>
      <c r="H14" s="175"/>
      <c r="I14" s="174" t="s">
        <v>543</v>
      </c>
      <c r="J14" s="173"/>
      <c r="K14" s="173"/>
      <c r="L14" s="173"/>
      <c r="M14" s="173"/>
      <c r="N14" s="173"/>
      <c r="O14" s="173"/>
    </row>
    <row r="15" spans="1:15" s="34" customFormat="1">
      <c r="A15" s="729">
        <v>4</v>
      </c>
      <c r="B15" s="173" t="s">
        <v>548</v>
      </c>
      <c r="C15" s="166">
        <v>0</v>
      </c>
      <c r="D15" s="166">
        <v>0</v>
      </c>
      <c r="E15" s="174">
        <v>0</v>
      </c>
      <c r="F15" s="174"/>
      <c r="G15" s="174">
        <v>0</v>
      </c>
      <c r="H15" s="175"/>
      <c r="I15" s="174" t="s">
        <v>543</v>
      </c>
      <c r="J15" s="173"/>
      <c r="K15" s="173"/>
      <c r="L15" s="173"/>
      <c r="M15" s="173"/>
      <c r="N15" s="173"/>
      <c r="O15" s="173"/>
    </row>
    <row r="16" spans="1:15" s="34" customFormat="1">
      <c r="A16" s="729">
        <v>5</v>
      </c>
      <c r="B16" s="167" t="s">
        <v>549</v>
      </c>
      <c r="C16" s="166"/>
      <c r="D16" s="166"/>
      <c r="E16" s="174"/>
      <c r="F16" s="174"/>
      <c r="G16" s="174"/>
      <c r="H16" s="175"/>
      <c r="I16" s="174" t="s">
        <v>543</v>
      </c>
      <c r="J16" s="173"/>
      <c r="K16" s="173"/>
      <c r="L16" s="173"/>
      <c r="M16" s="173"/>
      <c r="N16" s="173"/>
      <c r="O16" s="173"/>
    </row>
    <row r="17" spans="1:15" s="34" customFormat="1">
      <c r="A17" s="729">
        <v>6</v>
      </c>
      <c r="B17" s="173" t="s">
        <v>550</v>
      </c>
      <c r="C17" s="166">
        <v>0</v>
      </c>
      <c r="D17" s="166">
        <v>0</v>
      </c>
      <c r="E17" s="174">
        <v>0</v>
      </c>
      <c r="F17" s="174"/>
      <c r="G17" s="174">
        <v>0</v>
      </c>
      <c r="H17" s="175"/>
      <c r="I17" s="174" t="s">
        <v>543</v>
      </c>
      <c r="J17" s="173"/>
      <c r="K17" s="173"/>
      <c r="L17" s="173"/>
      <c r="M17" s="173"/>
      <c r="N17" s="173"/>
      <c r="O17" s="173"/>
    </row>
    <row r="18" spans="1:15" s="34" customFormat="1">
      <c r="A18" s="729">
        <v>7</v>
      </c>
      <c r="B18" s="173" t="s">
        <v>551</v>
      </c>
      <c r="C18" s="166">
        <v>7550.42</v>
      </c>
      <c r="D18" s="166">
        <v>7550.42</v>
      </c>
      <c r="E18" s="174">
        <v>7550</v>
      </c>
      <c r="F18" s="178"/>
      <c r="G18" s="174">
        <v>7550</v>
      </c>
      <c r="H18" s="175"/>
      <c r="I18" s="174" t="s">
        <v>543</v>
      </c>
      <c r="J18" s="173"/>
      <c r="K18" s="173"/>
      <c r="L18" s="173"/>
      <c r="M18" s="173"/>
      <c r="N18" s="173"/>
      <c r="O18" s="173"/>
    </row>
    <row r="19" spans="1:15" s="34" customFormat="1">
      <c r="A19" s="729">
        <v>8</v>
      </c>
      <c r="B19" s="470" t="s">
        <v>355</v>
      </c>
      <c r="C19" s="166">
        <v>445.12</v>
      </c>
      <c r="D19" s="166">
        <v>445.12</v>
      </c>
      <c r="E19" s="174">
        <v>445</v>
      </c>
      <c r="F19" s="178"/>
      <c r="G19" s="174">
        <v>445</v>
      </c>
      <c r="H19" s="175"/>
      <c r="I19" s="174" t="s">
        <v>543</v>
      </c>
      <c r="J19" s="173"/>
      <c r="K19" s="173"/>
      <c r="L19" s="173"/>
      <c r="M19" s="173"/>
      <c r="N19" s="173"/>
      <c r="O19" s="173"/>
    </row>
    <row r="20" spans="1:15" s="34" customFormat="1">
      <c r="A20" s="729">
        <v>9</v>
      </c>
      <c r="B20" s="173" t="s">
        <v>552</v>
      </c>
      <c r="C20" s="166">
        <v>23566.77</v>
      </c>
      <c r="D20" s="166">
        <v>23869.57</v>
      </c>
      <c r="E20" s="174">
        <v>23800</v>
      </c>
      <c r="F20" s="174">
        <v>482500</v>
      </c>
      <c r="G20" s="174">
        <v>506300</v>
      </c>
      <c r="H20" s="175"/>
      <c r="I20" s="174" t="s">
        <v>543</v>
      </c>
      <c r="J20" s="173"/>
      <c r="K20" s="173"/>
      <c r="L20" s="173"/>
      <c r="M20" s="173"/>
      <c r="N20" s="173"/>
      <c r="O20" s="173"/>
    </row>
    <row r="21" spans="1:15" s="34" customFormat="1">
      <c r="A21" s="729">
        <v>10</v>
      </c>
      <c r="B21" s="173" t="s">
        <v>553</v>
      </c>
      <c r="C21" s="166">
        <v>1101838.68</v>
      </c>
      <c r="D21" s="166">
        <v>1105121.3599999999</v>
      </c>
      <c r="E21" s="174">
        <v>1103714</v>
      </c>
      <c r="F21" s="174"/>
      <c r="G21" s="174">
        <v>1103714</v>
      </c>
      <c r="H21" s="175"/>
      <c r="I21" s="174" t="s">
        <v>543</v>
      </c>
      <c r="J21" s="173"/>
      <c r="K21" s="173"/>
      <c r="L21" s="173"/>
      <c r="M21" s="173"/>
      <c r="N21" s="173"/>
      <c r="O21" s="173"/>
    </row>
    <row r="22" spans="1:15" s="34" customFormat="1">
      <c r="A22" s="729">
        <v>11</v>
      </c>
      <c r="B22" s="173" t="s">
        <v>554</v>
      </c>
      <c r="C22" s="166">
        <v>0</v>
      </c>
      <c r="D22" s="166">
        <v>0</v>
      </c>
      <c r="E22" s="174">
        <v>0</v>
      </c>
      <c r="F22" s="174"/>
      <c r="G22" s="174">
        <v>0</v>
      </c>
      <c r="H22" s="175"/>
      <c r="I22" s="174" t="s">
        <v>543</v>
      </c>
      <c r="J22" s="173"/>
      <c r="K22" s="173"/>
      <c r="L22" s="173"/>
      <c r="M22" s="173"/>
      <c r="N22" s="173"/>
      <c r="O22" s="173"/>
    </row>
    <row r="23" spans="1:15" s="34" customFormat="1">
      <c r="A23" s="729">
        <v>12</v>
      </c>
      <c r="B23" s="173" t="s">
        <v>1064</v>
      </c>
      <c r="C23" s="166">
        <v>80006.03</v>
      </c>
      <c r="D23" s="166">
        <v>80288.06</v>
      </c>
      <c r="E23" s="174">
        <v>80028</v>
      </c>
      <c r="F23" s="174"/>
      <c r="G23" s="174">
        <v>80028</v>
      </c>
      <c r="H23" s="175"/>
      <c r="I23" s="174" t="s">
        <v>543</v>
      </c>
      <c r="J23" s="173"/>
      <c r="K23" s="173"/>
      <c r="L23" s="173"/>
      <c r="M23" s="173"/>
      <c r="N23" s="173"/>
      <c r="O23" s="173"/>
    </row>
    <row r="24" spans="1:15" s="34" customFormat="1">
      <c r="A24" s="729">
        <v>13</v>
      </c>
      <c r="B24" s="173" t="s">
        <v>1065</v>
      </c>
      <c r="C24" s="166">
        <v>876.11</v>
      </c>
      <c r="D24" s="166">
        <v>1240.1099999999999</v>
      </c>
      <c r="E24" s="174">
        <v>904</v>
      </c>
      <c r="F24" s="174"/>
      <c r="G24" s="174">
        <v>904</v>
      </c>
      <c r="H24" s="175"/>
      <c r="I24" s="174" t="s">
        <v>543</v>
      </c>
      <c r="J24" s="173"/>
      <c r="K24" s="173"/>
      <c r="L24" s="173"/>
      <c r="M24" s="173"/>
      <c r="N24" s="173"/>
      <c r="O24" s="173"/>
    </row>
    <row r="25" spans="1:15" s="34" customFormat="1">
      <c r="A25" s="729">
        <v>14</v>
      </c>
      <c r="B25" s="173" t="s">
        <v>1066</v>
      </c>
      <c r="C25" s="166">
        <v>0</v>
      </c>
      <c r="D25" s="166">
        <v>0</v>
      </c>
      <c r="E25" s="174">
        <v>0</v>
      </c>
      <c r="F25" s="174"/>
      <c r="G25" s="174">
        <v>0</v>
      </c>
      <c r="H25" s="175"/>
      <c r="I25" s="174" t="s">
        <v>543</v>
      </c>
      <c r="J25" s="173"/>
      <c r="K25" s="173"/>
      <c r="L25" s="173"/>
      <c r="M25" s="173"/>
      <c r="N25" s="173"/>
      <c r="O25" s="173"/>
    </row>
    <row r="26" spans="1:15" s="34" customFormat="1">
      <c r="A26" s="729">
        <v>15</v>
      </c>
      <c r="B26" s="173" t="s">
        <v>1067</v>
      </c>
      <c r="C26" s="166">
        <v>0</v>
      </c>
      <c r="D26" s="166">
        <v>0</v>
      </c>
      <c r="E26" s="174">
        <v>0</v>
      </c>
      <c r="F26" s="174"/>
      <c r="G26" s="174">
        <v>0</v>
      </c>
      <c r="H26" s="175"/>
      <c r="I26" s="174" t="s">
        <v>543</v>
      </c>
      <c r="J26" s="173"/>
      <c r="K26" s="173"/>
      <c r="L26" s="173"/>
      <c r="M26" s="173"/>
      <c r="N26" s="173"/>
      <c r="O26" s="173"/>
    </row>
    <row r="27" spans="1:15" s="34" customFormat="1">
      <c r="A27" s="729">
        <v>16</v>
      </c>
      <c r="B27" s="167" t="s">
        <v>1068</v>
      </c>
      <c r="C27" s="166"/>
      <c r="D27" s="166"/>
      <c r="E27" s="174"/>
      <c r="F27" s="174"/>
      <c r="G27" s="174"/>
      <c r="H27" s="175"/>
      <c r="I27" s="174" t="s">
        <v>543</v>
      </c>
      <c r="J27" s="173"/>
      <c r="K27" s="173"/>
      <c r="L27" s="173"/>
      <c r="M27" s="173"/>
      <c r="N27" s="173"/>
      <c r="O27" s="173"/>
    </row>
    <row r="28" spans="1:15" s="34" customFormat="1">
      <c r="A28" s="729">
        <v>17</v>
      </c>
      <c r="B28" s="173" t="s">
        <v>1069</v>
      </c>
      <c r="C28" s="166">
        <v>0</v>
      </c>
      <c r="D28" s="166"/>
      <c r="E28" s="174"/>
      <c r="F28" s="174"/>
      <c r="G28" s="174">
        <v>0</v>
      </c>
      <c r="H28" s="175"/>
      <c r="I28" s="174" t="s">
        <v>543</v>
      </c>
      <c r="J28" s="173"/>
      <c r="K28" s="173"/>
      <c r="L28" s="173"/>
      <c r="M28" s="173"/>
      <c r="N28" s="173"/>
      <c r="O28" s="173"/>
    </row>
    <row r="29" spans="1:15" s="34" customFormat="1">
      <c r="A29" s="729">
        <v>18</v>
      </c>
      <c r="B29" s="173" t="s">
        <v>1070</v>
      </c>
      <c r="C29" s="166">
        <v>661852.44999999995</v>
      </c>
      <c r="D29" s="166">
        <v>706410.1</v>
      </c>
      <c r="E29" s="174">
        <v>675460</v>
      </c>
      <c r="F29" s="174"/>
      <c r="G29" s="174">
        <v>675460</v>
      </c>
      <c r="H29" s="175"/>
      <c r="I29" s="174" t="s">
        <v>543</v>
      </c>
      <c r="J29" s="173"/>
      <c r="K29" s="173"/>
      <c r="L29" s="173"/>
      <c r="M29" s="173"/>
      <c r="N29" s="173"/>
      <c r="O29" s="173"/>
    </row>
    <row r="30" spans="1:15" s="34" customFormat="1">
      <c r="A30" s="729">
        <v>19</v>
      </c>
      <c r="B30" s="173" t="s">
        <v>1071</v>
      </c>
      <c r="C30" s="166">
        <v>5734</v>
      </c>
      <c r="D30" s="166">
        <v>5734</v>
      </c>
      <c r="E30" s="174">
        <v>5734</v>
      </c>
      <c r="F30" s="174"/>
      <c r="G30" s="174">
        <v>5734</v>
      </c>
      <c r="H30" s="175"/>
      <c r="I30" s="174" t="s">
        <v>543</v>
      </c>
      <c r="J30" s="173"/>
      <c r="K30" s="173"/>
      <c r="L30" s="173"/>
      <c r="M30" s="173"/>
      <c r="N30" s="173"/>
      <c r="O30" s="173"/>
    </row>
    <row r="31" spans="1:15" s="34" customFormat="1">
      <c r="A31" s="729">
        <v>20</v>
      </c>
      <c r="B31" s="173" t="s">
        <v>1072</v>
      </c>
      <c r="C31" s="166">
        <v>-6743.06</v>
      </c>
      <c r="D31" s="166">
        <v>-998.06</v>
      </c>
      <c r="E31" s="174">
        <v>-4533</v>
      </c>
      <c r="F31" s="174"/>
      <c r="G31" s="174">
        <v>-4533</v>
      </c>
      <c r="H31" s="175"/>
      <c r="I31" s="174" t="s">
        <v>543</v>
      </c>
      <c r="J31" s="173"/>
      <c r="K31" s="173"/>
      <c r="L31" s="173"/>
      <c r="M31" s="173"/>
      <c r="N31" s="173"/>
      <c r="O31" s="173"/>
    </row>
    <row r="32" spans="1:15" s="34" customFormat="1">
      <c r="A32" s="729">
        <v>21</v>
      </c>
      <c r="B32" s="173" t="s">
        <v>1073</v>
      </c>
      <c r="C32" s="166">
        <v>2377.9699999999998</v>
      </c>
      <c r="D32" s="166">
        <v>2377.9699999999998</v>
      </c>
      <c r="E32" s="174">
        <v>2378</v>
      </c>
      <c r="F32" s="174"/>
      <c r="G32" s="174">
        <v>2378</v>
      </c>
      <c r="H32" s="175"/>
      <c r="I32" s="174" t="s">
        <v>543</v>
      </c>
      <c r="J32" s="173"/>
      <c r="K32" s="173"/>
      <c r="L32" s="173"/>
      <c r="M32" s="173"/>
      <c r="N32" s="173"/>
      <c r="O32" s="173"/>
    </row>
    <row r="33" spans="1:15" s="34" customFormat="1">
      <c r="A33" s="729">
        <v>22</v>
      </c>
      <c r="B33" s="167" t="s">
        <v>889</v>
      </c>
      <c r="C33" s="166"/>
      <c r="D33" s="166"/>
      <c r="E33" s="174"/>
      <c r="F33" s="174"/>
      <c r="G33" s="174"/>
      <c r="H33" s="175"/>
      <c r="I33" s="174" t="s">
        <v>543</v>
      </c>
      <c r="J33" s="173"/>
      <c r="K33" s="173"/>
      <c r="L33" s="173"/>
      <c r="M33" s="173"/>
      <c r="N33" s="173"/>
      <c r="O33" s="173"/>
    </row>
    <row r="34" spans="1:15" s="34" customFormat="1">
      <c r="A34" s="729">
        <v>23</v>
      </c>
      <c r="B34" s="173" t="s">
        <v>767</v>
      </c>
      <c r="C34" s="166">
        <v>0</v>
      </c>
      <c r="D34" s="166">
        <v>0</v>
      </c>
      <c r="E34" s="174">
        <v>0</v>
      </c>
      <c r="F34" s="174"/>
      <c r="G34" s="174">
        <v>0</v>
      </c>
      <c r="H34" s="175"/>
      <c r="I34" s="174" t="s">
        <v>543</v>
      </c>
      <c r="J34" s="173"/>
      <c r="K34" s="173"/>
      <c r="L34" s="173"/>
      <c r="M34" s="173"/>
      <c r="N34" s="173"/>
      <c r="O34" s="173"/>
    </row>
    <row r="35" spans="1:15" s="34" customFormat="1">
      <c r="A35" s="729">
        <v>24</v>
      </c>
      <c r="B35" s="173" t="s">
        <v>1400</v>
      </c>
      <c r="C35" s="166">
        <v>1300805.28</v>
      </c>
      <c r="D35" s="166">
        <v>1308362.28</v>
      </c>
      <c r="E35" s="174">
        <v>1305654</v>
      </c>
      <c r="F35" s="174">
        <v>-1305654</v>
      </c>
      <c r="G35" s="174">
        <v>0</v>
      </c>
      <c r="H35" s="175"/>
      <c r="I35" s="174" t="s">
        <v>543</v>
      </c>
      <c r="J35" s="173"/>
      <c r="K35" s="173"/>
      <c r="L35" s="173"/>
      <c r="M35" s="173"/>
      <c r="N35" s="173"/>
      <c r="O35" s="173"/>
    </row>
    <row r="36" spans="1:15" s="34" customFormat="1">
      <c r="A36" s="729">
        <v>25</v>
      </c>
      <c r="B36" s="470" t="s">
        <v>1439</v>
      </c>
      <c r="C36" s="166">
        <v>0</v>
      </c>
      <c r="D36" s="166">
        <v>0</v>
      </c>
      <c r="E36" s="174">
        <v>0</v>
      </c>
      <c r="F36" s="174"/>
      <c r="G36" s="174">
        <v>0</v>
      </c>
      <c r="H36" s="175"/>
      <c r="I36" s="174" t="s">
        <v>543</v>
      </c>
      <c r="J36" s="173"/>
      <c r="K36" s="173"/>
      <c r="L36" s="173"/>
      <c r="M36" s="173"/>
      <c r="N36" s="173"/>
      <c r="O36" s="173"/>
    </row>
    <row r="37" spans="1:15" s="34" customFormat="1">
      <c r="A37" s="729">
        <v>26</v>
      </c>
      <c r="B37" s="173" t="s">
        <v>1401</v>
      </c>
      <c r="C37" s="166">
        <v>531645.81999999995</v>
      </c>
      <c r="D37" s="166">
        <v>559680.56999999995</v>
      </c>
      <c r="E37" s="174">
        <v>541709</v>
      </c>
      <c r="F37" s="174">
        <v>-541709</v>
      </c>
      <c r="G37" s="174">
        <v>0</v>
      </c>
      <c r="H37" s="175"/>
      <c r="I37" s="174" t="s">
        <v>543</v>
      </c>
      <c r="J37" s="173"/>
      <c r="K37" s="173"/>
      <c r="L37" s="173"/>
      <c r="M37" s="173"/>
      <c r="N37" s="173"/>
      <c r="O37" s="173"/>
    </row>
    <row r="38" spans="1:15" s="34" customFormat="1">
      <c r="A38" s="729">
        <v>27</v>
      </c>
      <c r="B38" s="173" t="s">
        <v>1402</v>
      </c>
      <c r="C38" s="166">
        <v>17134.310000000001</v>
      </c>
      <c r="D38" s="166">
        <v>17134.310000000001</v>
      </c>
      <c r="E38" s="174">
        <v>17134</v>
      </c>
      <c r="F38" s="174">
        <v>-17134</v>
      </c>
      <c r="G38" s="174">
        <v>0</v>
      </c>
      <c r="H38" s="175"/>
      <c r="I38" s="174" t="s">
        <v>543</v>
      </c>
      <c r="J38" s="173"/>
      <c r="K38" s="173"/>
      <c r="L38" s="173"/>
      <c r="M38" s="173"/>
      <c r="N38" s="173"/>
      <c r="O38" s="173"/>
    </row>
    <row r="39" spans="1:15" s="34" customFormat="1">
      <c r="A39" s="729">
        <v>28</v>
      </c>
      <c r="B39" s="173" t="s">
        <v>1403</v>
      </c>
      <c r="C39" s="166">
        <v>0</v>
      </c>
      <c r="D39" s="166">
        <v>3901.83</v>
      </c>
      <c r="E39" s="174">
        <v>900</v>
      </c>
      <c r="F39" s="174">
        <v>-900</v>
      </c>
      <c r="G39" s="174">
        <v>0</v>
      </c>
      <c r="H39" s="175"/>
      <c r="I39" s="174" t="s">
        <v>543</v>
      </c>
      <c r="J39" s="173"/>
      <c r="K39" s="173"/>
      <c r="L39" s="173"/>
      <c r="M39" s="173"/>
      <c r="N39" s="173"/>
      <c r="O39" s="173"/>
    </row>
    <row r="40" spans="1:15" s="34" customFormat="1">
      <c r="A40" s="729">
        <v>29</v>
      </c>
      <c r="B40" s="173" t="s">
        <v>1319</v>
      </c>
      <c r="C40" s="166">
        <v>8908.7900000000009</v>
      </c>
      <c r="D40" s="166">
        <v>8908.7900000000009</v>
      </c>
      <c r="E40" s="174">
        <v>8909</v>
      </c>
      <c r="F40" s="174">
        <v>-8909</v>
      </c>
      <c r="G40" s="174">
        <v>0</v>
      </c>
      <c r="H40" s="175"/>
      <c r="I40" s="174" t="s">
        <v>543</v>
      </c>
      <c r="J40" s="173"/>
      <c r="K40" s="173"/>
      <c r="L40" s="173"/>
      <c r="M40" s="173"/>
      <c r="N40" s="173"/>
      <c r="O40" s="173"/>
    </row>
    <row r="41" spans="1:15" s="34" customFormat="1">
      <c r="A41" s="729">
        <v>30</v>
      </c>
      <c r="B41" s="167" t="s">
        <v>1209</v>
      </c>
      <c r="C41" s="166"/>
      <c r="D41" s="166"/>
      <c r="E41" s="174"/>
      <c r="F41" s="174"/>
      <c r="G41" s="174"/>
      <c r="H41" s="175"/>
      <c r="I41" s="174" t="s">
        <v>543</v>
      </c>
      <c r="J41" s="173"/>
      <c r="K41" s="173"/>
      <c r="L41" s="173"/>
      <c r="M41" s="173"/>
      <c r="N41" s="173"/>
      <c r="O41" s="173"/>
    </row>
    <row r="42" spans="1:15" s="34" customFormat="1">
      <c r="A42" s="729">
        <v>31</v>
      </c>
      <c r="B42" s="282" t="s">
        <v>1432</v>
      </c>
      <c r="C42" s="166">
        <v>0</v>
      </c>
      <c r="D42" s="166">
        <v>0</v>
      </c>
      <c r="E42" s="174">
        <v>0</v>
      </c>
      <c r="F42" s="174"/>
      <c r="G42" s="174">
        <v>0</v>
      </c>
      <c r="H42" s="175"/>
      <c r="I42" s="174" t="s">
        <v>543</v>
      </c>
      <c r="J42" s="173"/>
      <c r="K42" s="173"/>
      <c r="L42" s="173"/>
      <c r="M42" s="173"/>
      <c r="N42" s="173"/>
      <c r="O42" s="173"/>
    </row>
    <row r="43" spans="1:15" s="34" customFormat="1">
      <c r="A43" s="729">
        <v>32</v>
      </c>
      <c r="B43" s="282" t="s">
        <v>1718</v>
      </c>
      <c r="C43" s="166">
        <v>0</v>
      </c>
      <c r="D43" s="166">
        <v>0</v>
      </c>
      <c r="E43" s="174">
        <v>0</v>
      </c>
      <c r="F43" s="174"/>
      <c r="G43" s="174">
        <v>0</v>
      </c>
      <c r="H43" s="175"/>
      <c r="I43" s="174" t="s">
        <v>543</v>
      </c>
      <c r="J43" s="173"/>
      <c r="K43" s="173"/>
      <c r="L43" s="173"/>
      <c r="M43" s="173"/>
      <c r="N43" s="173"/>
      <c r="O43" s="173"/>
    </row>
    <row r="44" spans="1:15" s="34" customFormat="1">
      <c r="A44" s="729">
        <v>33</v>
      </c>
      <c r="B44" s="470" t="s">
        <v>1715</v>
      </c>
      <c r="C44" s="166">
        <v>0</v>
      </c>
      <c r="D44" s="166">
        <v>0</v>
      </c>
      <c r="E44" s="174">
        <v>0</v>
      </c>
      <c r="F44" s="174"/>
      <c r="G44" s="174">
        <v>0</v>
      </c>
      <c r="H44" s="175"/>
      <c r="I44" s="174" t="s">
        <v>543</v>
      </c>
      <c r="J44" s="173"/>
      <c r="K44" s="173"/>
      <c r="L44" s="173"/>
      <c r="M44" s="173"/>
      <c r="N44" s="173"/>
      <c r="O44" s="173"/>
    </row>
    <row r="45" spans="1:15" s="34" customFormat="1">
      <c r="A45" s="729">
        <v>34</v>
      </c>
      <c r="B45" s="470" t="s">
        <v>1716</v>
      </c>
      <c r="C45" s="166">
        <v>0</v>
      </c>
      <c r="D45" s="166">
        <v>0</v>
      </c>
      <c r="E45" s="174">
        <v>0</v>
      </c>
      <c r="F45" s="174"/>
      <c r="G45" s="174">
        <v>0</v>
      </c>
      <c r="H45" s="175"/>
      <c r="I45" s="174" t="s">
        <v>543</v>
      </c>
      <c r="J45" s="173"/>
      <c r="K45" s="173"/>
      <c r="L45" s="173"/>
      <c r="M45" s="173"/>
      <c r="N45" s="173"/>
      <c r="O45" s="173"/>
    </row>
    <row r="46" spans="1:15" s="34" customFormat="1">
      <c r="A46" s="729">
        <v>35</v>
      </c>
      <c r="B46" s="282" t="s">
        <v>358</v>
      </c>
      <c r="C46" s="166">
        <v>10848.93</v>
      </c>
      <c r="D46" s="166">
        <v>11333.37</v>
      </c>
      <c r="E46" s="174">
        <v>11234</v>
      </c>
      <c r="F46" s="174"/>
      <c r="G46" s="174">
        <v>11234</v>
      </c>
      <c r="H46" s="175"/>
      <c r="I46" s="174" t="s">
        <v>543</v>
      </c>
      <c r="J46" s="173"/>
      <c r="K46" s="173"/>
      <c r="L46" s="173"/>
      <c r="M46" s="173"/>
      <c r="N46" s="173"/>
      <c r="O46" s="173"/>
    </row>
    <row r="47" spans="1:15" s="34" customFormat="1">
      <c r="A47" s="729">
        <v>36</v>
      </c>
      <c r="B47" s="282" t="s">
        <v>359</v>
      </c>
      <c r="C47" s="166">
        <v>392.85</v>
      </c>
      <c r="D47" s="166">
        <v>392.85</v>
      </c>
      <c r="E47" s="174">
        <v>393</v>
      </c>
      <c r="F47" s="174"/>
      <c r="G47" s="174">
        <v>393</v>
      </c>
      <c r="H47" s="175"/>
      <c r="I47" s="174" t="s">
        <v>543</v>
      </c>
      <c r="J47" s="173"/>
      <c r="K47" s="173"/>
      <c r="L47" s="173"/>
      <c r="M47" s="173"/>
      <c r="N47" s="173"/>
      <c r="O47" s="173"/>
    </row>
    <row r="48" spans="1:15" s="34" customFormat="1">
      <c r="A48" s="729">
        <v>37</v>
      </c>
      <c r="B48" s="282" t="s">
        <v>357</v>
      </c>
      <c r="C48" s="166">
        <v>0</v>
      </c>
      <c r="D48" s="166">
        <v>0</v>
      </c>
      <c r="E48" s="174">
        <v>0</v>
      </c>
      <c r="F48" s="174"/>
      <c r="G48" s="174">
        <v>0</v>
      </c>
      <c r="H48" s="175"/>
      <c r="I48" s="174" t="s">
        <v>543</v>
      </c>
      <c r="J48" s="173"/>
      <c r="K48" s="173"/>
      <c r="L48" s="173"/>
      <c r="M48" s="173"/>
      <c r="N48" s="173"/>
      <c r="O48" s="173"/>
    </row>
    <row r="49" spans="1:249" s="34" customFormat="1">
      <c r="A49" s="729">
        <v>38</v>
      </c>
      <c r="B49" s="282" t="s">
        <v>154</v>
      </c>
      <c r="C49" s="166">
        <v>0</v>
      </c>
      <c r="D49" s="166">
        <v>0</v>
      </c>
      <c r="E49" s="174">
        <v>0</v>
      </c>
      <c r="F49" s="174"/>
      <c r="G49" s="174">
        <v>0</v>
      </c>
      <c r="H49" s="175"/>
      <c r="I49" s="174" t="s">
        <v>543</v>
      </c>
      <c r="J49" s="173"/>
      <c r="K49" s="173"/>
      <c r="L49" s="173"/>
      <c r="M49" s="173"/>
      <c r="N49" s="173"/>
      <c r="O49" s="173"/>
    </row>
    <row r="50" spans="1:249" s="34" customFormat="1">
      <c r="A50" s="729">
        <v>39</v>
      </c>
      <c r="B50" s="282" t="s">
        <v>155</v>
      </c>
      <c r="C50" s="166">
        <v>0</v>
      </c>
      <c r="D50" s="166">
        <v>0</v>
      </c>
      <c r="E50" s="174">
        <v>0</v>
      </c>
      <c r="F50" s="174"/>
      <c r="G50" s="174">
        <v>0</v>
      </c>
      <c r="H50" s="175"/>
      <c r="I50" s="174" t="s">
        <v>543</v>
      </c>
      <c r="J50" s="173"/>
      <c r="K50" s="173"/>
      <c r="L50" s="173"/>
      <c r="M50" s="173"/>
      <c r="N50" s="173"/>
      <c r="O50" s="173"/>
    </row>
    <row r="51" spans="1:249" s="34" customFormat="1">
      <c r="A51" s="729">
        <v>40</v>
      </c>
      <c r="B51" s="167" t="s">
        <v>1134</v>
      </c>
      <c r="C51" s="166"/>
      <c r="D51" s="166"/>
      <c r="E51" s="174"/>
      <c r="F51" s="174"/>
      <c r="G51" s="174"/>
      <c r="H51" s="175"/>
      <c r="I51" s="174" t="s">
        <v>543</v>
      </c>
      <c r="J51" s="173"/>
      <c r="K51" s="173"/>
      <c r="L51" s="173"/>
      <c r="M51" s="173"/>
      <c r="N51" s="173"/>
      <c r="O51" s="173"/>
    </row>
    <row r="52" spans="1:249" s="34" customFormat="1">
      <c r="A52" s="729">
        <v>41</v>
      </c>
      <c r="B52" s="282" t="s">
        <v>728</v>
      </c>
      <c r="C52" s="166">
        <v>229168.36</v>
      </c>
      <c r="D52" s="166">
        <v>229139.14</v>
      </c>
      <c r="E52" s="174">
        <v>229155</v>
      </c>
      <c r="F52" s="174"/>
      <c r="G52" s="174">
        <v>229155</v>
      </c>
      <c r="H52" s="175"/>
      <c r="I52" s="174" t="s">
        <v>543</v>
      </c>
      <c r="J52" s="173"/>
      <c r="K52" s="173"/>
      <c r="L52" s="173"/>
      <c r="M52" s="173"/>
      <c r="N52" s="173"/>
      <c r="O52" s="173"/>
    </row>
    <row r="53" spans="1:249" s="34" customFormat="1">
      <c r="A53" s="729">
        <v>42</v>
      </c>
      <c r="B53" s="282" t="s">
        <v>729</v>
      </c>
      <c r="C53" s="166">
        <v>-9249.2099999999919</v>
      </c>
      <c r="D53" s="166">
        <v>-10487.499999999993</v>
      </c>
      <c r="E53" s="174">
        <v>-9872</v>
      </c>
      <c r="F53" s="174"/>
      <c r="G53" s="174">
        <v>-9872</v>
      </c>
      <c r="H53" s="175"/>
      <c r="I53" s="174" t="s">
        <v>543</v>
      </c>
      <c r="J53" s="173"/>
      <c r="K53" s="173"/>
      <c r="L53" s="173"/>
      <c r="M53" s="173"/>
      <c r="N53" s="173"/>
      <c r="O53" s="173"/>
    </row>
    <row r="54" spans="1:249" s="34" customFormat="1">
      <c r="A54" s="729">
        <v>43</v>
      </c>
      <c r="B54" s="282" t="s">
        <v>730</v>
      </c>
      <c r="C54" s="166">
        <v>228541.91</v>
      </c>
      <c r="D54" s="166">
        <v>222273.41000000003</v>
      </c>
      <c r="E54" s="174">
        <v>225645</v>
      </c>
      <c r="F54" s="174">
        <v>16628</v>
      </c>
      <c r="G54" s="174">
        <v>242273</v>
      </c>
      <c r="H54" s="175"/>
      <c r="I54" s="174" t="s">
        <v>543</v>
      </c>
      <c r="J54" s="173"/>
      <c r="K54" s="173"/>
      <c r="L54" s="173"/>
      <c r="M54" s="173"/>
      <c r="N54" s="173"/>
      <c r="O54" s="173"/>
    </row>
    <row r="55" spans="1:249" s="34" customFormat="1">
      <c r="A55" s="729">
        <v>44</v>
      </c>
      <c r="B55" s="282" t="s">
        <v>731</v>
      </c>
      <c r="C55" s="166">
        <v>78403.23</v>
      </c>
      <c r="D55" s="166">
        <v>78729.52</v>
      </c>
      <c r="E55" s="174">
        <v>79923</v>
      </c>
      <c r="F55" s="174">
        <v>5096</v>
      </c>
      <c r="G55" s="174">
        <v>85019</v>
      </c>
      <c r="H55" s="175"/>
      <c r="I55" s="174" t="s">
        <v>543</v>
      </c>
      <c r="J55" s="173"/>
      <c r="K55" s="173"/>
      <c r="L55" s="173"/>
      <c r="M55" s="173"/>
      <c r="N55" s="173"/>
      <c r="O55" s="173"/>
    </row>
    <row r="56" spans="1:249" s="34" customFormat="1">
      <c r="A56" s="729">
        <v>45</v>
      </c>
      <c r="B56" s="282" t="s">
        <v>1714</v>
      </c>
      <c r="C56" s="166">
        <v>0</v>
      </c>
      <c r="D56" s="166">
        <v>0</v>
      </c>
      <c r="E56" s="174">
        <v>0</v>
      </c>
      <c r="F56" s="174"/>
      <c r="G56" s="174">
        <v>0</v>
      </c>
      <c r="H56" s="175"/>
      <c r="I56" s="174" t="s">
        <v>543</v>
      </c>
      <c r="J56" s="173"/>
      <c r="K56" s="173"/>
      <c r="L56" s="173"/>
      <c r="M56" s="173"/>
      <c r="N56" s="173"/>
      <c r="O56" s="173"/>
    </row>
    <row r="57" spans="1:249" s="34" customFormat="1">
      <c r="A57" s="729">
        <v>46</v>
      </c>
      <c r="B57" s="282" t="s">
        <v>733</v>
      </c>
      <c r="C57" s="166">
        <v>20899.02</v>
      </c>
      <c r="D57" s="166">
        <v>21201.23</v>
      </c>
      <c r="E57" s="174">
        <v>20933</v>
      </c>
      <c r="F57" s="174"/>
      <c r="G57" s="174">
        <v>20933</v>
      </c>
      <c r="H57" s="175"/>
      <c r="I57" s="174" t="s">
        <v>543</v>
      </c>
      <c r="J57" s="173"/>
      <c r="K57" s="173"/>
      <c r="L57" s="173"/>
      <c r="M57" s="173"/>
      <c r="N57" s="173"/>
      <c r="O57" s="173"/>
    </row>
    <row r="58" spans="1:249" s="34" customFormat="1">
      <c r="A58" s="729">
        <v>47</v>
      </c>
      <c r="B58" s="282" t="s">
        <v>734</v>
      </c>
      <c r="C58" s="166">
        <v>3126.82</v>
      </c>
      <c r="D58" s="166">
        <v>3126.82</v>
      </c>
      <c r="E58" s="174">
        <v>3127</v>
      </c>
      <c r="F58" s="174"/>
      <c r="G58" s="174">
        <v>3127</v>
      </c>
      <c r="H58" s="175"/>
      <c r="I58" s="174" t="s">
        <v>543</v>
      </c>
      <c r="J58" s="172"/>
      <c r="K58" s="106"/>
      <c r="L58" s="173"/>
      <c r="M58" s="174"/>
      <c r="N58" s="174"/>
      <c r="O58" s="174"/>
      <c r="P58" s="730"/>
      <c r="Q58" s="731"/>
      <c r="R58" s="730"/>
      <c r="S58" s="732"/>
      <c r="T58" s="733"/>
      <c r="V58" s="730"/>
      <c r="W58" s="730"/>
      <c r="X58" s="730"/>
      <c r="Y58" s="730"/>
      <c r="Z58" s="731"/>
      <c r="AA58" s="730"/>
      <c r="AB58" s="732"/>
      <c r="AC58" s="733"/>
      <c r="AE58" s="730"/>
      <c r="AF58" s="730"/>
      <c r="AG58" s="730"/>
      <c r="AH58" s="730"/>
      <c r="AI58" s="731"/>
      <c r="AJ58" s="730"/>
      <c r="AK58" s="732"/>
      <c r="AL58" s="733"/>
      <c r="AN58" s="730"/>
      <c r="AO58" s="730"/>
      <c r="AP58" s="730"/>
      <c r="AQ58" s="730"/>
      <c r="AR58" s="731"/>
      <c r="AS58" s="730"/>
      <c r="AT58" s="732"/>
      <c r="AU58" s="733"/>
      <c r="AW58" s="730"/>
      <c r="AX58" s="730"/>
      <c r="AY58" s="730"/>
      <c r="AZ58" s="730"/>
      <c r="BA58" s="731"/>
      <c r="BB58" s="730"/>
      <c r="BC58" s="732"/>
      <c r="BD58" s="733"/>
      <c r="BF58" s="730"/>
      <c r="BG58" s="730"/>
      <c r="BH58" s="730"/>
      <c r="BI58" s="730"/>
      <c r="BJ58" s="731"/>
      <c r="BK58" s="730"/>
      <c r="BL58" s="732"/>
      <c r="BM58" s="733"/>
      <c r="BO58" s="730"/>
      <c r="BP58" s="730"/>
      <c r="BQ58" s="730"/>
      <c r="BR58" s="730"/>
      <c r="BS58" s="731"/>
      <c r="BT58" s="730"/>
      <c r="BU58" s="732"/>
      <c r="BV58" s="733"/>
      <c r="BX58" s="730"/>
      <c r="BY58" s="730"/>
      <c r="BZ58" s="730"/>
      <c r="CA58" s="730"/>
      <c r="CB58" s="731"/>
      <c r="CC58" s="730"/>
      <c r="CD58" s="732"/>
      <c r="CE58" s="733"/>
      <c r="CG58" s="730"/>
      <c r="CH58" s="730"/>
      <c r="CI58" s="730"/>
      <c r="CJ58" s="730"/>
      <c r="CK58" s="731"/>
      <c r="CL58" s="730"/>
      <c r="CM58" s="732"/>
      <c r="CN58" s="733"/>
      <c r="CP58" s="730"/>
      <c r="CQ58" s="730"/>
      <c r="CR58" s="730"/>
      <c r="CS58" s="730"/>
      <c r="CT58" s="731"/>
      <c r="CU58" s="730"/>
      <c r="CV58" s="732"/>
      <c r="CW58" s="733"/>
      <c r="CY58" s="730"/>
      <c r="CZ58" s="730"/>
      <c r="DA58" s="730"/>
      <c r="DB58" s="730"/>
      <c r="DC58" s="731"/>
      <c r="DD58" s="730"/>
      <c r="DE58" s="732"/>
      <c r="DF58" s="733"/>
      <c r="DH58" s="730"/>
      <c r="DI58" s="730"/>
      <c r="DJ58" s="730"/>
      <c r="DK58" s="730"/>
      <c r="DL58" s="731"/>
      <c r="DM58" s="730"/>
      <c r="DN58" s="732"/>
      <c r="DO58" s="733"/>
      <c r="DQ58" s="730"/>
      <c r="DR58" s="730"/>
      <c r="DS58" s="730"/>
      <c r="DT58" s="730"/>
      <c r="DU58" s="731"/>
      <c r="DV58" s="730"/>
      <c r="DW58" s="732"/>
      <c r="DX58" s="733"/>
      <c r="DZ58" s="730"/>
      <c r="EA58" s="730"/>
      <c r="EB58" s="730"/>
      <c r="EC58" s="730"/>
      <c r="ED58" s="731"/>
      <c r="EE58" s="730"/>
      <c r="EF58" s="732"/>
      <c r="EG58" s="733"/>
      <c r="EI58" s="730"/>
      <c r="EJ58" s="730"/>
      <c r="EK58" s="730"/>
      <c r="EL58" s="730"/>
      <c r="EM58" s="731"/>
      <c r="EN58" s="730"/>
      <c r="EO58" s="732"/>
      <c r="EP58" s="733"/>
      <c r="ER58" s="730"/>
      <c r="ES58" s="730"/>
      <c r="ET58" s="730"/>
      <c r="EU58" s="730"/>
      <c r="EV58" s="731"/>
      <c r="EW58" s="730"/>
      <c r="EX58" s="732"/>
      <c r="EY58" s="733"/>
      <c r="FA58" s="730"/>
      <c r="FB58" s="730"/>
      <c r="FC58" s="730"/>
      <c r="FD58" s="730"/>
      <c r="FE58" s="731"/>
      <c r="FF58" s="730"/>
      <c r="FG58" s="732"/>
      <c r="FH58" s="733"/>
      <c r="FJ58" s="730"/>
      <c r="FK58" s="730"/>
      <c r="FL58" s="730"/>
      <c r="FM58" s="730"/>
      <c r="FN58" s="731"/>
      <c r="FO58" s="730"/>
      <c r="FP58" s="732"/>
      <c r="FQ58" s="733"/>
      <c r="FS58" s="730"/>
      <c r="FT58" s="730"/>
      <c r="FU58" s="730"/>
      <c r="FV58" s="730"/>
      <c r="FW58" s="731"/>
      <c r="FX58" s="730"/>
      <c r="FY58" s="732"/>
      <c r="FZ58" s="733"/>
      <c r="GB58" s="730"/>
      <c r="GC58" s="730"/>
      <c r="GD58" s="730"/>
      <c r="GE58" s="730"/>
      <c r="GF58" s="731"/>
      <c r="GG58" s="730"/>
      <c r="GH58" s="732"/>
      <c r="GI58" s="733"/>
      <c r="GK58" s="730"/>
      <c r="GL58" s="730"/>
      <c r="GM58" s="730"/>
      <c r="GN58" s="730"/>
      <c r="GO58" s="731"/>
      <c r="GP58" s="730"/>
      <c r="GQ58" s="732"/>
      <c r="GR58" s="733"/>
      <c r="GT58" s="730"/>
      <c r="GU58" s="730"/>
      <c r="GV58" s="730"/>
      <c r="GW58" s="730"/>
      <c r="GX58" s="731"/>
      <c r="GY58" s="730"/>
      <c r="GZ58" s="732"/>
      <c r="HA58" s="733"/>
      <c r="HC58" s="730"/>
      <c r="HD58" s="730"/>
      <c r="HE58" s="730"/>
      <c r="HF58" s="730"/>
      <c r="HG58" s="731"/>
      <c r="HH58" s="730"/>
      <c r="HI58" s="732"/>
      <c r="HJ58" s="733"/>
      <c r="HL58" s="730"/>
      <c r="HM58" s="730"/>
      <c r="HN58" s="730"/>
      <c r="HO58" s="730"/>
      <c r="HP58" s="731"/>
      <c r="HQ58" s="730"/>
      <c r="HR58" s="732"/>
      <c r="HS58" s="733"/>
      <c r="HU58" s="730"/>
      <c r="HV58" s="730"/>
      <c r="HW58" s="730"/>
      <c r="HX58" s="730"/>
      <c r="HY58" s="731"/>
      <c r="HZ58" s="730"/>
      <c r="IA58" s="732"/>
      <c r="IB58" s="733"/>
      <c r="ID58" s="730"/>
      <c r="IE58" s="730"/>
      <c r="IF58" s="730"/>
      <c r="IG58" s="730"/>
      <c r="IH58" s="731"/>
      <c r="II58" s="730"/>
      <c r="IJ58" s="732"/>
      <c r="IK58" s="733"/>
      <c r="IM58" s="730"/>
      <c r="IN58" s="730"/>
      <c r="IO58" s="730"/>
    </row>
    <row r="59" spans="1:249" s="34" customFormat="1">
      <c r="A59" s="729">
        <v>48</v>
      </c>
      <c r="B59" s="470" t="s">
        <v>412</v>
      </c>
      <c r="C59" s="493">
        <v>1578.64</v>
      </c>
      <c r="D59" s="166">
        <v>1578.64</v>
      </c>
      <c r="E59" s="174">
        <v>1579</v>
      </c>
      <c r="F59" s="771"/>
      <c r="G59" s="174">
        <v>1579</v>
      </c>
      <c r="H59" s="175"/>
      <c r="I59" s="174" t="s">
        <v>543</v>
      </c>
      <c r="J59" s="172"/>
      <c r="K59" s="106"/>
      <c r="L59" s="173"/>
      <c r="M59" s="174"/>
      <c r="N59" s="174"/>
      <c r="O59" s="174"/>
      <c r="P59" s="730"/>
      <c r="Q59" s="731"/>
      <c r="R59" s="730"/>
      <c r="S59" s="732"/>
      <c r="T59" s="733"/>
      <c r="V59" s="730"/>
      <c r="W59" s="730"/>
      <c r="X59" s="730"/>
      <c r="Y59" s="730"/>
      <c r="Z59" s="731"/>
      <c r="AA59" s="730"/>
      <c r="AB59" s="732"/>
      <c r="AC59" s="733"/>
      <c r="AE59" s="730"/>
      <c r="AF59" s="730"/>
      <c r="AG59" s="730"/>
      <c r="AH59" s="730"/>
      <c r="AI59" s="731"/>
      <c r="AJ59" s="730"/>
      <c r="AK59" s="732"/>
      <c r="AL59" s="733"/>
      <c r="AN59" s="730"/>
      <c r="AO59" s="730"/>
      <c r="AP59" s="730"/>
      <c r="AQ59" s="730"/>
      <c r="AR59" s="731"/>
      <c r="AS59" s="730"/>
      <c r="AT59" s="732"/>
      <c r="AU59" s="733"/>
      <c r="AW59" s="730"/>
      <c r="AX59" s="730"/>
      <c r="AY59" s="730"/>
      <c r="AZ59" s="730"/>
      <c r="BA59" s="731"/>
      <c r="BB59" s="730"/>
      <c r="BC59" s="732"/>
      <c r="BD59" s="733"/>
      <c r="BF59" s="730"/>
      <c r="BG59" s="730"/>
      <c r="BH59" s="730"/>
      <c r="BI59" s="730"/>
      <c r="BJ59" s="731"/>
      <c r="BK59" s="730"/>
      <c r="BL59" s="732"/>
      <c r="BM59" s="733"/>
      <c r="BO59" s="730"/>
      <c r="BP59" s="730"/>
      <c r="BQ59" s="730"/>
      <c r="BR59" s="730"/>
      <c r="BS59" s="731"/>
      <c r="BT59" s="730"/>
      <c r="BU59" s="732"/>
      <c r="BV59" s="733"/>
      <c r="BX59" s="730"/>
      <c r="BY59" s="730"/>
      <c r="BZ59" s="730"/>
      <c r="CA59" s="730"/>
      <c r="CB59" s="731"/>
      <c r="CC59" s="730"/>
      <c r="CD59" s="732"/>
      <c r="CE59" s="733"/>
      <c r="CG59" s="730"/>
      <c r="CH59" s="730"/>
      <c r="CI59" s="730"/>
      <c r="CJ59" s="730"/>
      <c r="CK59" s="731"/>
      <c r="CL59" s="730"/>
      <c r="CM59" s="732"/>
      <c r="CN59" s="733"/>
      <c r="CP59" s="730"/>
      <c r="CQ59" s="730"/>
      <c r="CR59" s="730"/>
      <c r="CS59" s="730"/>
      <c r="CT59" s="731"/>
      <c r="CU59" s="730"/>
      <c r="CV59" s="732"/>
      <c r="CW59" s="733"/>
      <c r="CY59" s="730"/>
      <c r="CZ59" s="730"/>
      <c r="DA59" s="730"/>
      <c r="DB59" s="730"/>
      <c r="DC59" s="731"/>
      <c r="DD59" s="730"/>
      <c r="DE59" s="732"/>
      <c r="DF59" s="733"/>
      <c r="DH59" s="730"/>
      <c r="DI59" s="730"/>
      <c r="DJ59" s="730"/>
      <c r="DK59" s="730"/>
      <c r="DL59" s="731"/>
      <c r="DM59" s="730"/>
      <c r="DN59" s="732"/>
      <c r="DO59" s="733"/>
      <c r="DQ59" s="730"/>
      <c r="DR59" s="730"/>
      <c r="DS59" s="730"/>
      <c r="DT59" s="730"/>
      <c r="DU59" s="731"/>
      <c r="DV59" s="730"/>
      <c r="DW59" s="732"/>
      <c r="DX59" s="733"/>
      <c r="DZ59" s="730"/>
      <c r="EA59" s="730"/>
      <c r="EB59" s="730"/>
      <c r="EC59" s="730"/>
      <c r="ED59" s="731"/>
      <c r="EE59" s="730"/>
      <c r="EF59" s="732"/>
      <c r="EG59" s="733"/>
      <c r="EI59" s="730"/>
      <c r="EJ59" s="730"/>
      <c r="EK59" s="730"/>
      <c r="EL59" s="730"/>
      <c r="EM59" s="731"/>
      <c r="EN59" s="730"/>
      <c r="EO59" s="732"/>
      <c r="EP59" s="733"/>
      <c r="ER59" s="730"/>
      <c r="ES59" s="730"/>
      <c r="ET59" s="730"/>
      <c r="EU59" s="730"/>
      <c r="EV59" s="731"/>
      <c r="EW59" s="730"/>
      <c r="EX59" s="732"/>
      <c r="EY59" s="733"/>
      <c r="FA59" s="730"/>
      <c r="FB59" s="730"/>
      <c r="FC59" s="730"/>
      <c r="FD59" s="730"/>
      <c r="FE59" s="731"/>
      <c r="FF59" s="730"/>
      <c r="FG59" s="732"/>
      <c r="FH59" s="733"/>
      <c r="FJ59" s="730"/>
      <c r="FK59" s="730"/>
      <c r="FL59" s="730"/>
      <c r="FM59" s="730"/>
      <c r="FN59" s="731"/>
      <c r="FO59" s="730"/>
      <c r="FP59" s="732"/>
      <c r="FQ59" s="733"/>
      <c r="FS59" s="730"/>
      <c r="FT59" s="730"/>
      <c r="FU59" s="730"/>
      <c r="FV59" s="730"/>
      <c r="FW59" s="731"/>
      <c r="FX59" s="730"/>
      <c r="FY59" s="732"/>
      <c r="FZ59" s="733"/>
      <c r="GB59" s="730"/>
      <c r="GC59" s="730"/>
      <c r="GD59" s="730"/>
      <c r="GE59" s="730"/>
      <c r="GF59" s="731"/>
      <c r="GG59" s="730"/>
      <c r="GH59" s="732"/>
      <c r="GI59" s="733"/>
      <c r="GK59" s="730"/>
      <c r="GL59" s="730"/>
      <c r="GM59" s="730"/>
      <c r="GN59" s="730"/>
      <c r="GO59" s="731"/>
      <c r="GP59" s="730"/>
      <c r="GQ59" s="732"/>
      <c r="GR59" s="733"/>
      <c r="GT59" s="730"/>
      <c r="GU59" s="730"/>
      <c r="GV59" s="730"/>
      <c r="GW59" s="730"/>
      <c r="GX59" s="731"/>
      <c r="GY59" s="730"/>
      <c r="GZ59" s="732"/>
      <c r="HA59" s="733"/>
      <c r="HC59" s="730"/>
      <c r="HD59" s="730"/>
      <c r="HE59" s="730"/>
      <c r="HF59" s="730"/>
      <c r="HG59" s="731"/>
      <c r="HH59" s="730"/>
      <c r="HI59" s="732"/>
      <c r="HJ59" s="733"/>
      <c r="HL59" s="730"/>
      <c r="HM59" s="730"/>
      <c r="HN59" s="730"/>
      <c r="HO59" s="730"/>
      <c r="HP59" s="731"/>
      <c r="HQ59" s="730"/>
      <c r="HR59" s="732"/>
      <c r="HS59" s="733"/>
      <c r="HU59" s="730"/>
      <c r="HV59" s="730"/>
      <c r="HW59" s="730"/>
      <c r="HX59" s="730"/>
      <c r="HY59" s="731"/>
      <c r="HZ59" s="730"/>
      <c r="IA59" s="732"/>
      <c r="IB59" s="733"/>
      <c r="ID59" s="730"/>
      <c r="IE59" s="730"/>
      <c r="IF59" s="730"/>
      <c r="IG59" s="730"/>
      <c r="IH59" s="731"/>
      <c r="II59" s="730"/>
      <c r="IJ59" s="732"/>
      <c r="IK59" s="733"/>
      <c r="IM59" s="730"/>
      <c r="IN59" s="730"/>
      <c r="IO59" s="730"/>
    </row>
    <row r="60" spans="1:249" s="34" customFormat="1">
      <c r="A60" s="729">
        <v>49</v>
      </c>
      <c r="B60" s="282" t="s">
        <v>736</v>
      </c>
      <c r="C60" s="166">
        <v>7318.69</v>
      </c>
      <c r="D60" s="166">
        <v>7209.57</v>
      </c>
      <c r="E60" s="174">
        <v>7269</v>
      </c>
      <c r="F60" s="174"/>
      <c r="G60" s="174">
        <v>7269</v>
      </c>
      <c r="H60" s="175"/>
      <c r="I60" s="174" t="s">
        <v>543</v>
      </c>
      <c r="J60" s="172"/>
      <c r="K60" s="106"/>
      <c r="L60" s="173"/>
      <c r="M60" s="174"/>
      <c r="N60" s="174"/>
      <c r="O60" s="174"/>
      <c r="P60" s="730"/>
      <c r="Q60" s="731"/>
      <c r="R60" s="730"/>
      <c r="S60" s="732"/>
      <c r="T60" s="733"/>
      <c r="V60" s="730"/>
      <c r="W60" s="730"/>
      <c r="X60" s="730"/>
      <c r="Y60" s="730"/>
      <c r="Z60" s="731"/>
      <c r="AA60" s="730"/>
      <c r="AB60" s="732"/>
      <c r="AC60" s="733"/>
      <c r="AE60" s="730"/>
      <c r="AF60" s="730"/>
      <c r="AG60" s="730"/>
      <c r="AH60" s="730"/>
      <c r="AI60" s="731"/>
      <c r="AJ60" s="730"/>
      <c r="AK60" s="732"/>
      <c r="AL60" s="733"/>
      <c r="AN60" s="730"/>
      <c r="AO60" s="730"/>
      <c r="AP60" s="730"/>
      <c r="AQ60" s="730"/>
      <c r="AR60" s="731"/>
      <c r="AS60" s="730"/>
      <c r="AT60" s="732"/>
      <c r="AU60" s="733"/>
      <c r="AW60" s="730"/>
      <c r="AX60" s="730"/>
      <c r="AY60" s="730"/>
      <c r="AZ60" s="730"/>
      <c r="BA60" s="731"/>
      <c r="BB60" s="730"/>
      <c r="BC60" s="732"/>
      <c r="BD60" s="733"/>
      <c r="BF60" s="730"/>
      <c r="BG60" s="730"/>
      <c r="BH60" s="730"/>
      <c r="BI60" s="730"/>
      <c r="BJ60" s="731"/>
      <c r="BK60" s="730"/>
      <c r="BL60" s="732"/>
      <c r="BM60" s="733"/>
      <c r="BO60" s="730"/>
      <c r="BP60" s="730"/>
      <c r="BQ60" s="730"/>
      <c r="BR60" s="730"/>
      <c r="BS60" s="731"/>
      <c r="BT60" s="730"/>
      <c r="BU60" s="732"/>
      <c r="BV60" s="733"/>
      <c r="BX60" s="730"/>
      <c r="BY60" s="730"/>
      <c r="BZ60" s="730"/>
      <c r="CA60" s="730"/>
      <c r="CB60" s="731"/>
      <c r="CC60" s="730"/>
      <c r="CD60" s="732"/>
      <c r="CE60" s="733"/>
      <c r="CG60" s="730"/>
      <c r="CH60" s="730"/>
      <c r="CI60" s="730"/>
      <c r="CJ60" s="730"/>
      <c r="CK60" s="731"/>
      <c r="CL60" s="730"/>
      <c r="CM60" s="732"/>
      <c r="CN60" s="733"/>
      <c r="CP60" s="730"/>
      <c r="CQ60" s="730"/>
      <c r="CR60" s="730"/>
      <c r="CS60" s="730"/>
      <c r="CT60" s="731"/>
      <c r="CU60" s="730"/>
      <c r="CV60" s="732"/>
      <c r="CW60" s="733"/>
      <c r="CY60" s="730"/>
      <c r="CZ60" s="730"/>
      <c r="DA60" s="730"/>
      <c r="DB60" s="730"/>
      <c r="DC60" s="731"/>
      <c r="DD60" s="730"/>
      <c r="DE60" s="732"/>
      <c r="DF60" s="733"/>
      <c r="DH60" s="730"/>
      <c r="DI60" s="730"/>
      <c r="DJ60" s="730"/>
      <c r="DK60" s="730"/>
      <c r="DL60" s="731"/>
      <c r="DM60" s="730"/>
      <c r="DN60" s="732"/>
      <c r="DO60" s="733"/>
      <c r="DQ60" s="730"/>
      <c r="DR60" s="730"/>
      <c r="DS60" s="730"/>
      <c r="DT60" s="730"/>
      <c r="DU60" s="731"/>
      <c r="DV60" s="730"/>
      <c r="DW60" s="732"/>
      <c r="DX60" s="733"/>
      <c r="DZ60" s="730"/>
      <c r="EA60" s="730"/>
      <c r="EB60" s="730"/>
      <c r="EC60" s="730"/>
      <c r="ED60" s="731"/>
      <c r="EE60" s="730"/>
      <c r="EF60" s="732"/>
      <c r="EG60" s="733"/>
      <c r="EI60" s="730"/>
      <c r="EJ60" s="730"/>
      <c r="EK60" s="730"/>
      <c r="EL60" s="730"/>
      <c r="EM60" s="731"/>
      <c r="EN60" s="730"/>
      <c r="EO60" s="732"/>
      <c r="EP60" s="733"/>
      <c r="ER60" s="730"/>
      <c r="ES60" s="730"/>
      <c r="ET60" s="730"/>
      <c r="EU60" s="730"/>
      <c r="EV60" s="731"/>
      <c r="EW60" s="730"/>
      <c r="EX60" s="732"/>
      <c r="EY60" s="733"/>
      <c r="FA60" s="730"/>
      <c r="FB60" s="730"/>
      <c r="FC60" s="730"/>
      <c r="FD60" s="730"/>
      <c r="FE60" s="731"/>
      <c r="FF60" s="730"/>
      <c r="FG60" s="732"/>
      <c r="FH60" s="733"/>
      <c r="FJ60" s="730"/>
      <c r="FK60" s="730"/>
      <c r="FL60" s="730"/>
      <c r="FM60" s="730"/>
      <c r="FN60" s="731"/>
      <c r="FO60" s="730"/>
      <c r="FP60" s="732"/>
      <c r="FQ60" s="733"/>
      <c r="FS60" s="730"/>
      <c r="FT60" s="730"/>
      <c r="FU60" s="730"/>
      <c r="FV60" s="730"/>
      <c r="FW60" s="731"/>
      <c r="FX60" s="730"/>
      <c r="FY60" s="732"/>
      <c r="FZ60" s="733"/>
      <c r="GB60" s="730"/>
      <c r="GC60" s="730"/>
      <c r="GD60" s="730"/>
      <c r="GE60" s="730"/>
      <c r="GF60" s="731"/>
      <c r="GG60" s="730"/>
      <c r="GH60" s="732"/>
      <c r="GI60" s="733"/>
      <c r="GK60" s="730"/>
      <c r="GL60" s="730"/>
      <c r="GM60" s="730"/>
      <c r="GN60" s="730"/>
      <c r="GO60" s="731"/>
      <c r="GP60" s="730"/>
      <c r="GQ60" s="732"/>
      <c r="GR60" s="733"/>
      <c r="GT60" s="730"/>
      <c r="GU60" s="730"/>
      <c r="GV60" s="730"/>
      <c r="GW60" s="730"/>
      <c r="GX60" s="731"/>
      <c r="GY60" s="730"/>
      <c r="GZ60" s="732"/>
      <c r="HA60" s="733"/>
      <c r="HC60" s="730"/>
      <c r="HD60" s="730"/>
      <c r="HE60" s="730"/>
      <c r="HF60" s="730"/>
      <c r="HG60" s="731"/>
      <c r="HH60" s="730"/>
      <c r="HI60" s="732"/>
      <c r="HJ60" s="733"/>
      <c r="HL60" s="730"/>
      <c r="HM60" s="730"/>
      <c r="HN60" s="730"/>
      <c r="HO60" s="730"/>
      <c r="HP60" s="731"/>
      <c r="HQ60" s="730"/>
      <c r="HR60" s="732"/>
      <c r="HS60" s="733"/>
      <c r="HU60" s="730"/>
      <c r="HV60" s="730"/>
      <c r="HW60" s="730"/>
      <c r="HX60" s="730"/>
      <c r="HY60" s="731"/>
      <c r="HZ60" s="730"/>
      <c r="IA60" s="732"/>
      <c r="IB60" s="733"/>
      <c r="ID60" s="730"/>
      <c r="IE60" s="730"/>
      <c r="IF60" s="730"/>
      <c r="IG60" s="730"/>
      <c r="IH60" s="731"/>
      <c r="II60" s="730"/>
      <c r="IJ60" s="732"/>
      <c r="IK60" s="733"/>
      <c r="IM60" s="730"/>
      <c r="IN60" s="730"/>
      <c r="IO60" s="730"/>
    </row>
    <row r="61" spans="1:249" s="34" customFormat="1">
      <c r="A61" s="729">
        <v>50</v>
      </c>
      <c r="B61" s="282" t="s">
        <v>737</v>
      </c>
      <c r="C61" s="166">
        <v>14931</v>
      </c>
      <c r="D61" s="166">
        <v>14931</v>
      </c>
      <c r="E61" s="174">
        <v>14931</v>
      </c>
      <c r="F61" s="174"/>
      <c r="G61" s="174">
        <v>14931</v>
      </c>
      <c r="H61" s="175"/>
      <c r="I61" s="174" t="s">
        <v>543</v>
      </c>
      <c r="J61" s="172"/>
      <c r="K61" s="106"/>
      <c r="L61" s="173"/>
      <c r="M61" s="174"/>
      <c r="N61" s="174"/>
      <c r="O61" s="174"/>
      <c r="P61" s="730"/>
      <c r="Q61" s="731"/>
      <c r="R61" s="730"/>
      <c r="S61" s="732"/>
      <c r="T61" s="733"/>
      <c r="V61" s="730"/>
      <c r="W61" s="730"/>
      <c r="X61" s="730"/>
      <c r="Y61" s="730"/>
      <c r="Z61" s="731"/>
      <c r="AA61" s="730"/>
      <c r="AB61" s="732"/>
      <c r="AC61" s="733"/>
      <c r="AE61" s="730"/>
      <c r="AF61" s="730"/>
      <c r="AG61" s="730"/>
      <c r="AH61" s="730"/>
      <c r="AI61" s="731"/>
      <c r="AJ61" s="730"/>
      <c r="AK61" s="732"/>
      <c r="AL61" s="733"/>
      <c r="AN61" s="730"/>
      <c r="AO61" s="730"/>
      <c r="AP61" s="730"/>
      <c r="AQ61" s="730"/>
      <c r="AR61" s="731"/>
      <c r="AS61" s="730"/>
      <c r="AT61" s="732"/>
      <c r="AU61" s="733"/>
      <c r="AW61" s="730"/>
      <c r="AX61" s="730"/>
      <c r="AY61" s="730"/>
      <c r="AZ61" s="730"/>
      <c r="BA61" s="731"/>
      <c r="BB61" s="730"/>
      <c r="BC61" s="732"/>
      <c r="BD61" s="733"/>
      <c r="BF61" s="730"/>
      <c r="BG61" s="730"/>
      <c r="BH61" s="730"/>
      <c r="BI61" s="730"/>
      <c r="BJ61" s="731"/>
      <c r="BK61" s="730"/>
      <c r="BL61" s="732"/>
      <c r="BM61" s="733"/>
      <c r="BO61" s="730"/>
      <c r="BP61" s="730"/>
      <c r="BQ61" s="730"/>
      <c r="BR61" s="730"/>
      <c r="BS61" s="731"/>
      <c r="BT61" s="730"/>
      <c r="BU61" s="732"/>
      <c r="BV61" s="733"/>
      <c r="BX61" s="730"/>
      <c r="BY61" s="730"/>
      <c r="BZ61" s="730"/>
      <c r="CA61" s="730"/>
      <c r="CB61" s="731"/>
      <c r="CC61" s="730"/>
      <c r="CD61" s="732"/>
      <c r="CE61" s="733"/>
      <c r="CG61" s="730"/>
      <c r="CH61" s="730"/>
      <c r="CI61" s="730"/>
      <c r="CJ61" s="730"/>
      <c r="CK61" s="731"/>
      <c r="CL61" s="730"/>
      <c r="CM61" s="732"/>
      <c r="CN61" s="733"/>
      <c r="CP61" s="730"/>
      <c r="CQ61" s="730"/>
      <c r="CR61" s="730"/>
      <c r="CS61" s="730"/>
      <c r="CT61" s="731"/>
      <c r="CU61" s="730"/>
      <c r="CV61" s="732"/>
      <c r="CW61" s="733"/>
      <c r="CY61" s="730"/>
      <c r="CZ61" s="730"/>
      <c r="DA61" s="730"/>
      <c r="DB61" s="730"/>
      <c r="DC61" s="731"/>
      <c r="DD61" s="730"/>
      <c r="DE61" s="732"/>
      <c r="DF61" s="733"/>
      <c r="DH61" s="730"/>
      <c r="DI61" s="730"/>
      <c r="DJ61" s="730"/>
      <c r="DK61" s="730"/>
      <c r="DL61" s="731"/>
      <c r="DM61" s="730"/>
      <c r="DN61" s="732"/>
      <c r="DO61" s="733"/>
      <c r="DQ61" s="730"/>
      <c r="DR61" s="730"/>
      <c r="DS61" s="730"/>
      <c r="DT61" s="730"/>
      <c r="DU61" s="731"/>
      <c r="DV61" s="730"/>
      <c r="DW61" s="732"/>
      <c r="DX61" s="733"/>
      <c r="DZ61" s="730"/>
      <c r="EA61" s="730"/>
      <c r="EB61" s="730"/>
      <c r="EC61" s="730"/>
      <c r="ED61" s="731"/>
      <c r="EE61" s="730"/>
      <c r="EF61" s="732"/>
      <c r="EG61" s="733"/>
      <c r="EI61" s="730"/>
      <c r="EJ61" s="730"/>
      <c r="EK61" s="730"/>
      <c r="EL61" s="730"/>
      <c r="EM61" s="731"/>
      <c r="EN61" s="730"/>
      <c r="EO61" s="732"/>
      <c r="EP61" s="733"/>
      <c r="ER61" s="730"/>
      <c r="ES61" s="730"/>
      <c r="ET61" s="730"/>
      <c r="EU61" s="730"/>
      <c r="EV61" s="731"/>
      <c r="EW61" s="730"/>
      <c r="EX61" s="732"/>
      <c r="EY61" s="733"/>
      <c r="FA61" s="730"/>
      <c r="FB61" s="730"/>
      <c r="FC61" s="730"/>
      <c r="FD61" s="730"/>
      <c r="FE61" s="731"/>
      <c r="FF61" s="730"/>
      <c r="FG61" s="732"/>
      <c r="FH61" s="733"/>
      <c r="FJ61" s="730"/>
      <c r="FK61" s="730"/>
      <c r="FL61" s="730"/>
      <c r="FM61" s="730"/>
      <c r="FN61" s="731"/>
      <c r="FO61" s="730"/>
      <c r="FP61" s="732"/>
      <c r="FQ61" s="733"/>
      <c r="FS61" s="730"/>
      <c r="FT61" s="730"/>
      <c r="FU61" s="730"/>
      <c r="FV61" s="730"/>
      <c r="FW61" s="731"/>
      <c r="FX61" s="730"/>
      <c r="FY61" s="732"/>
      <c r="FZ61" s="733"/>
      <c r="GB61" s="730"/>
      <c r="GC61" s="730"/>
      <c r="GD61" s="730"/>
      <c r="GE61" s="730"/>
      <c r="GF61" s="731"/>
      <c r="GG61" s="730"/>
      <c r="GH61" s="732"/>
      <c r="GI61" s="733"/>
      <c r="GK61" s="730"/>
      <c r="GL61" s="730"/>
      <c r="GM61" s="730"/>
      <c r="GN61" s="730"/>
      <c r="GO61" s="731"/>
      <c r="GP61" s="730"/>
      <c r="GQ61" s="732"/>
      <c r="GR61" s="733"/>
      <c r="GT61" s="730"/>
      <c r="GU61" s="730"/>
      <c r="GV61" s="730"/>
      <c r="GW61" s="730"/>
      <c r="GX61" s="731"/>
      <c r="GY61" s="730"/>
      <c r="GZ61" s="732"/>
      <c r="HA61" s="733"/>
      <c r="HC61" s="730"/>
      <c r="HD61" s="730"/>
      <c r="HE61" s="730"/>
      <c r="HF61" s="730"/>
      <c r="HG61" s="731"/>
      <c r="HH61" s="730"/>
      <c r="HI61" s="732"/>
      <c r="HJ61" s="733"/>
      <c r="HL61" s="730"/>
      <c r="HM61" s="730"/>
      <c r="HN61" s="730"/>
      <c r="HO61" s="730"/>
      <c r="HP61" s="731"/>
      <c r="HQ61" s="730"/>
      <c r="HR61" s="732"/>
      <c r="HS61" s="733"/>
      <c r="HU61" s="730"/>
      <c r="HV61" s="730"/>
      <c r="HW61" s="730"/>
      <c r="HX61" s="730"/>
      <c r="HY61" s="731"/>
      <c r="HZ61" s="730"/>
      <c r="IA61" s="732"/>
      <c r="IB61" s="733"/>
      <c r="ID61" s="730"/>
      <c r="IE61" s="730"/>
      <c r="IF61" s="730"/>
      <c r="IG61" s="730"/>
      <c r="IH61" s="731"/>
      <c r="II61" s="730"/>
      <c r="IJ61" s="732"/>
      <c r="IK61" s="733"/>
      <c r="IM61" s="730"/>
      <c r="IN61" s="730"/>
      <c r="IO61" s="730"/>
    </row>
    <row r="62" spans="1:249" s="34" customFormat="1">
      <c r="A62" s="729">
        <v>51</v>
      </c>
      <c r="B62" s="282" t="s">
        <v>1117</v>
      </c>
      <c r="C62" s="166">
        <v>27992</v>
      </c>
      <c r="D62" s="166">
        <v>27992</v>
      </c>
      <c r="E62" s="174">
        <v>27992</v>
      </c>
      <c r="F62" s="174"/>
      <c r="G62" s="174">
        <v>27992</v>
      </c>
      <c r="H62" s="175"/>
      <c r="I62" s="174" t="s">
        <v>543</v>
      </c>
      <c r="J62" s="172"/>
      <c r="K62" s="106"/>
      <c r="L62" s="173"/>
      <c r="M62" s="174"/>
      <c r="N62" s="174"/>
      <c r="O62" s="174"/>
      <c r="P62" s="730"/>
      <c r="Q62" s="731"/>
      <c r="R62" s="730"/>
      <c r="S62" s="732"/>
      <c r="T62" s="733"/>
      <c r="V62" s="730"/>
      <c r="W62" s="730"/>
      <c r="X62" s="730"/>
      <c r="Y62" s="730"/>
      <c r="Z62" s="731"/>
      <c r="AA62" s="730"/>
      <c r="AB62" s="732"/>
      <c r="AC62" s="733"/>
      <c r="AE62" s="730"/>
      <c r="AF62" s="730"/>
      <c r="AG62" s="730"/>
      <c r="AH62" s="730"/>
      <c r="AI62" s="731"/>
      <c r="AJ62" s="730"/>
      <c r="AK62" s="732"/>
      <c r="AL62" s="733"/>
      <c r="AN62" s="730"/>
      <c r="AO62" s="730"/>
      <c r="AP62" s="730"/>
      <c r="AQ62" s="730"/>
      <c r="AR62" s="731"/>
      <c r="AS62" s="730"/>
      <c r="AT62" s="732"/>
      <c r="AU62" s="733"/>
      <c r="AW62" s="730"/>
      <c r="AX62" s="730"/>
      <c r="AY62" s="730"/>
      <c r="AZ62" s="730"/>
      <c r="BA62" s="731"/>
      <c r="BB62" s="730"/>
      <c r="BC62" s="732"/>
      <c r="BD62" s="733"/>
      <c r="BF62" s="730"/>
      <c r="BG62" s="730"/>
      <c r="BH62" s="730"/>
      <c r="BI62" s="730"/>
      <c r="BJ62" s="731"/>
      <c r="BK62" s="730"/>
      <c r="BL62" s="732"/>
      <c r="BM62" s="733"/>
      <c r="BO62" s="730"/>
      <c r="BP62" s="730"/>
      <c r="BQ62" s="730"/>
      <c r="BR62" s="730"/>
      <c r="BS62" s="731"/>
      <c r="BT62" s="730"/>
      <c r="BU62" s="732"/>
      <c r="BV62" s="733"/>
      <c r="BX62" s="730"/>
      <c r="BY62" s="730"/>
      <c r="BZ62" s="730"/>
      <c r="CA62" s="730"/>
      <c r="CB62" s="731"/>
      <c r="CC62" s="730"/>
      <c r="CD62" s="732"/>
      <c r="CE62" s="733"/>
      <c r="CG62" s="730"/>
      <c r="CH62" s="730"/>
      <c r="CI62" s="730"/>
      <c r="CJ62" s="730"/>
      <c r="CK62" s="731"/>
      <c r="CL62" s="730"/>
      <c r="CM62" s="732"/>
      <c r="CN62" s="733"/>
      <c r="CP62" s="730"/>
      <c r="CQ62" s="730"/>
      <c r="CR62" s="730"/>
      <c r="CS62" s="730"/>
      <c r="CT62" s="731"/>
      <c r="CU62" s="730"/>
      <c r="CV62" s="732"/>
      <c r="CW62" s="733"/>
      <c r="CY62" s="730"/>
      <c r="CZ62" s="730"/>
      <c r="DA62" s="730"/>
      <c r="DB62" s="730"/>
      <c r="DC62" s="731"/>
      <c r="DD62" s="730"/>
      <c r="DE62" s="732"/>
      <c r="DF62" s="733"/>
      <c r="DH62" s="730"/>
      <c r="DI62" s="730"/>
      <c r="DJ62" s="730"/>
      <c r="DK62" s="730"/>
      <c r="DL62" s="731"/>
      <c r="DM62" s="730"/>
      <c r="DN62" s="732"/>
      <c r="DO62" s="733"/>
      <c r="DQ62" s="730"/>
      <c r="DR62" s="730"/>
      <c r="DS62" s="730"/>
      <c r="DT62" s="730"/>
      <c r="DU62" s="731"/>
      <c r="DV62" s="730"/>
      <c r="DW62" s="732"/>
      <c r="DX62" s="733"/>
      <c r="DZ62" s="730"/>
      <c r="EA62" s="730"/>
      <c r="EB62" s="730"/>
      <c r="EC62" s="730"/>
      <c r="ED62" s="731"/>
      <c r="EE62" s="730"/>
      <c r="EF62" s="732"/>
      <c r="EG62" s="733"/>
      <c r="EI62" s="730"/>
      <c r="EJ62" s="730"/>
      <c r="EK62" s="730"/>
      <c r="EL62" s="730"/>
      <c r="EM62" s="731"/>
      <c r="EN62" s="730"/>
      <c r="EO62" s="732"/>
      <c r="EP62" s="733"/>
      <c r="ER62" s="730"/>
      <c r="ES62" s="730"/>
      <c r="ET62" s="730"/>
      <c r="EU62" s="730"/>
      <c r="EV62" s="731"/>
      <c r="EW62" s="730"/>
      <c r="EX62" s="732"/>
      <c r="EY62" s="733"/>
      <c r="FA62" s="730"/>
      <c r="FB62" s="730"/>
      <c r="FC62" s="730"/>
      <c r="FD62" s="730"/>
      <c r="FE62" s="731"/>
      <c r="FF62" s="730"/>
      <c r="FG62" s="732"/>
      <c r="FH62" s="733"/>
      <c r="FJ62" s="730"/>
      <c r="FK62" s="730"/>
      <c r="FL62" s="730"/>
      <c r="FM62" s="730"/>
      <c r="FN62" s="731"/>
      <c r="FO62" s="730"/>
      <c r="FP62" s="732"/>
      <c r="FQ62" s="733"/>
      <c r="FS62" s="730"/>
      <c r="FT62" s="730"/>
      <c r="FU62" s="730"/>
      <c r="FV62" s="730"/>
      <c r="FW62" s="731"/>
      <c r="FX62" s="730"/>
      <c r="FY62" s="732"/>
      <c r="FZ62" s="733"/>
      <c r="GB62" s="730"/>
      <c r="GC62" s="730"/>
      <c r="GD62" s="730"/>
      <c r="GE62" s="730"/>
      <c r="GF62" s="731"/>
      <c r="GG62" s="730"/>
      <c r="GH62" s="732"/>
      <c r="GI62" s="733"/>
      <c r="GK62" s="730"/>
      <c r="GL62" s="730"/>
      <c r="GM62" s="730"/>
      <c r="GN62" s="730"/>
      <c r="GO62" s="731"/>
      <c r="GP62" s="730"/>
      <c r="GQ62" s="732"/>
      <c r="GR62" s="733"/>
      <c r="GT62" s="730"/>
      <c r="GU62" s="730"/>
      <c r="GV62" s="730"/>
      <c r="GW62" s="730"/>
      <c r="GX62" s="731"/>
      <c r="GY62" s="730"/>
      <c r="GZ62" s="732"/>
      <c r="HA62" s="733"/>
      <c r="HC62" s="730"/>
      <c r="HD62" s="730"/>
      <c r="HE62" s="730"/>
      <c r="HF62" s="730"/>
      <c r="HG62" s="731"/>
      <c r="HH62" s="730"/>
      <c r="HI62" s="732"/>
      <c r="HJ62" s="733"/>
      <c r="HL62" s="730"/>
      <c r="HM62" s="730"/>
      <c r="HN62" s="730"/>
      <c r="HO62" s="730"/>
      <c r="HP62" s="731"/>
      <c r="HQ62" s="730"/>
      <c r="HR62" s="732"/>
      <c r="HS62" s="733"/>
      <c r="HU62" s="730"/>
      <c r="HV62" s="730"/>
      <c r="HW62" s="730"/>
      <c r="HX62" s="730"/>
      <c r="HY62" s="731"/>
      <c r="HZ62" s="730"/>
      <c r="IA62" s="732"/>
      <c r="IB62" s="733"/>
      <c r="ID62" s="730"/>
      <c r="IE62" s="730"/>
      <c r="IF62" s="730"/>
      <c r="IG62" s="730"/>
      <c r="IH62" s="731"/>
      <c r="II62" s="730"/>
      <c r="IJ62" s="732"/>
      <c r="IK62" s="733"/>
      <c r="IM62" s="730"/>
      <c r="IN62" s="730"/>
      <c r="IO62" s="730"/>
    </row>
    <row r="63" spans="1:249" s="34" customFormat="1">
      <c r="A63" s="729">
        <v>52</v>
      </c>
      <c r="B63" s="226" t="s">
        <v>81</v>
      </c>
      <c r="C63" s="259">
        <v>4438550.8600000003</v>
      </c>
      <c r="D63" s="259">
        <v>4526044.37</v>
      </c>
      <c r="E63" s="259">
        <v>4470694</v>
      </c>
      <c r="F63" s="259">
        <v>-1370082</v>
      </c>
      <c r="G63" s="259">
        <v>3100612</v>
      </c>
      <c r="H63" s="724"/>
      <c r="I63" s="173"/>
      <c r="J63" s="173"/>
      <c r="K63" s="173"/>
      <c r="L63" s="173"/>
      <c r="M63" s="173"/>
      <c r="N63" s="173"/>
      <c r="O63" s="173"/>
    </row>
    <row r="64" spans="1:249" s="34" customFormat="1">
      <c r="A64" s="729"/>
      <c r="B64" s="774"/>
      <c r="C64" s="173"/>
      <c r="D64" s="173"/>
      <c r="E64" s="209"/>
      <c r="F64" s="173"/>
      <c r="G64" s="173"/>
      <c r="H64" s="724"/>
      <c r="I64" s="173"/>
      <c r="J64" s="173"/>
      <c r="K64" s="173"/>
      <c r="L64" s="173"/>
      <c r="M64" s="173"/>
      <c r="N64" s="173"/>
      <c r="O64" s="173"/>
    </row>
    <row r="65" spans="1:15" s="34" customFormat="1">
      <c r="A65" s="729"/>
      <c r="B65" s="772"/>
      <c r="C65" s="160"/>
      <c r="D65" s="160"/>
      <c r="E65" s="173"/>
      <c r="F65" s="173"/>
      <c r="G65" s="166"/>
      <c r="H65" s="724"/>
      <c r="I65" s="173"/>
      <c r="J65" s="173"/>
      <c r="K65" s="173"/>
      <c r="L65" s="173"/>
      <c r="M65" s="173"/>
      <c r="N65" s="173"/>
      <c r="O65" s="173"/>
    </row>
    <row r="66" spans="1:15" s="34" customFormat="1">
      <c r="A66" s="729"/>
      <c r="B66" s="772"/>
      <c r="C66" s="160"/>
      <c r="D66" s="160"/>
      <c r="E66" s="173"/>
      <c r="F66" s="173"/>
      <c r="G66" s="166"/>
      <c r="H66" s="724"/>
      <c r="I66" s="173"/>
      <c r="J66" s="173"/>
      <c r="K66" s="173"/>
      <c r="L66" s="173"/>
      <c r="M66" s="173"/>
      <c r="N66" s="173"/>
      <c r="O66" s="173"/>
    </row>
    <row r="67" spans="1:15" s="34" customFormat="1">
      <c r="A67" s="729"/>
      <c r="B67" s="772"/>
      <c r="C67" s="160"/>
      <c r="D67" s="160"/>
      <c r="E67" s="173"/>
      <c r="F67" s="173"/>
      <c r="G67" s="166"/>
      <c r="H67" s="724"/>
      <c r="I67" s="173"/>
      <c r="J67" s="173"/>
      <c r="K67" s="173"/>
      <c r="L67" s="173"/>
      <c r="M67" s="173"/>
      <c r="N67" s="173"/>
      <c r="O67" s="173"/>
    </row>
    <row r="68" spans="1:15" s="34" customFormat="1">
      <c r="A68" s="729"/>
      <c r="B68" s="772"/>
      <c r="C68" s="160"/>
      <c r="D68" s="160"/>
      <c r="E68" s="173"/>
      <c r="F68" s="173"/>
      <c r="G68" s="173"/>
      <c r="H68" s="724"/>
      <c r="I68" s="173"/>
      <c r="J68" s="173"/>
      <c r="K68" s="173"/>
      <c r="L68" s="173"/>
      <c r="M68" s="173"/>
      <c r="N68" s="173"/>
      <c r="O68" s="173"/>
    </row>
    <row r="69" spans="1:15" s="34" customFormat="1">
      <c r="A69" s="729"/>
      <c r="B69" s="772"/>
      <c r="C69" s="160"/>
      <c r="D69" s="160"/>
      <c r="E69" s="173"/>
      <c r="F69" s="173"/>
      <c r="G69" s="173"/>
      <c r="H69" s="724"/>
      <c r="I69" s="173"/>
      <c r="J69" s="173"/>
      <c r="K69" s="173"/>
      <c r="L69" s="173"/>
      <c r="M69" s="173"/>
      <c r="N69" s="173"/>
      <c r="O69" s="173"/>
    </row>
    <row r="70" spans="1:15" s="34" customFormat="1">
      <c r="A70" s="729"/>
      <c r="B70" s="772"/>
      <c r="C70" s="160"/>
      <c r="D70" s="160"/>
      <c r="E70" s="173"/>
      <c r="F70" s="173"/>
      <c r="G70" s="173"/>
      <c r="H70" s="724"/>
      <c r="I70" s="173"/>
      <c r="J70" s="173"/>
      <c r="K70" s="173"/>
      <c r="L70" s="173"/>
      <c r="M70" s="173"/>
      <c r="N70" s="173"/>
      <c r="O70" s="173"/>
    </row>
    <row r="71" spans="1:15" s="34" customFormat="1">
      <c r="A71" s="729"/>
      <c r="B71" s="772"/>
      <c r="C71" s="160"/>
      <c r="D71" s="160"/>
      <c r="E71" s="173"/>
      <c r="F71" s="173"/>
      <c r="G71" s="173"/>
      <c r="H71" s="724"/>
      <c r="I71" s="173"/>
      <c r="J71" s="173"/>
      <c r="K71" s="173"/>
      <c r="L71" s="173"/>
      <c r="M71" s="173"/>
      <c r="N71" s="173"/>
      <c r="O71" s="173"/>
    </row>
    <row r="72" spans="1:15" s="34" customFormat="1">
      <c r="A72" s="729"/>
      <c r="B72" s="773"/>
      <c r="C72" s="160"/>
      <c r="D72" s="160"/>
      <c r="E72" s="173"/>
      <c r="F72" s="173"/>
      <c r="G72" s="173"/>
      <c r="H72" s="724"/>
      <c r="I72" s="173"/>
      <c r="J72" s="173"/>
      <c r="K72" s="173"/>
      <c r="L72" s="173"/>
      <c r="M72" s="173"/>
      <c r="N72" s="173"/>
      <c r="O72" s="173"/>
    </row>
    <row r="73" spans="1:15" s="34" customFormat="1">
      <c r="A73" s="470"/>
      <c r="B73" s="173"/>
      <c r="C73" s="173"/>
      <c r="D73" s="173"/>
      <c r="E73" s="173"/>
      <c r="F73" s="173"/>
      <c r="G73" s="173"/>
      <c r="H73" s="724"/>
      <c r="I73" s="173"/>
      <c r="J73" s="173"/>
      <c r="K73" s="173"/>
      <c r="L73" s="173"/>
      <c r="M73" s="173"/>
      <c r="N73" s="173"/>
      <c r="O73" s="173"/>
    </row>
    <row r="74" spans="1:15" s="34" customFormat="1">
      <c r="A74" s="173"/>
      <c r="B74" s="173"/>
      <c r="C74" s="173"/>
      <c r="D74" s="173"/>
      <c r="E74" s="173"/>
      <c r="F74" s="173"/>
      <c r="G74" s="173"/>
      <c r="H74" s="724"/>
      <c r="I74" s="173"/>
      <c r="J74" s="173"/>
      <c r="K74" s="173"/>
      <c r="L74" s="173"/>
      <c r="M74" s="173"/>
      <c r="N74" s="173"/>
      <c r="O74" s="173"/>
    </row>
    <row r="75" spans="1:15" s="34" customFormat="1">
      <c r="A75" s="173"/>
      <c r="B75" s="173"/>
      <c r="C75" s="173"/>
      <c r="D75" s="173"/>
      <c r="E75" s="173"/>
      <c r="F75" s="173"/>
      <c r="G75" s="173"/>
      <c r="H75" s="724"/>
      <c r="I75" s="173"/>
      <c r="J75" s="173"/>
      <c r="K75" s="173"/>
      <c r="L75" s="173"/>
      <c r="M75" s="173"/>
      <c r="N75" s="173"/>
      <c r="O75" s="173"/>
    </row>
    <row r="76" spans="1:15" s="34" customFormat="1">
      <c r="A76" s="173"/>
      <c r="B76" s="173"/>
      <c r="C76" s="173"/>
      <c r="D76" s="173"/>
      <c r="E76" s="173"/>
      <c r="F76" s="173"/>
      <c r="G76" s="173"/>
      <c r="H76" s="724"/>
      <c r="I76" s="173"/>
      <c r="J76" s="173"/>
      <c r="K76" s="173"/>
      <c r="L76" s="173"/>
      <c r="M76" s="173"/>
      <c r="N76" s="173"/>
      <c r="O76" s="173"/>
    </row>
    <row r="77" spans="1:15" s="34" customFormat="1">
      <c r="A77" s="173"/>
      <c r="B77" s="173"/>
      <c r="C77" s="173"/>
      <c r="D77" s="173"/>
      <c r="E77" s="173"/>
      <c r="F77" s="173"/>
      <c r="G77" s="173"/>
      <c r="H77" s="724"/>
      <c r="I77" s="173"/>
      <c r="J77" s="173"/>
      <c r="K77" s="173"/>
      <c r="L77" s="173"/>
      <c r="M77" s="173"/>
      <c r="N77" s="173"/>
      <c r="O77" s="173"/>
    </row>
    <row r="78" spans="1:15" s="34" customFormat="1">
      <c r="A78" s="173"/>
      <c r="B78" s="173"/>
      <c r="C78" s="173"/>
      <c r="D78" s="173"/>
      <c r="E78" s="173"/>
      <c r="F78" s="173"/>
      <c r="G78" s="173"/>
      <c r="H78" s="724"/>
      <c r="I78" s="173"/>
      <c r="J78" s="173"/>
      <c r="K78" s="173"/>
      <c r="L78" s="173"/>
      <c r="M78" s="173"/>
      <c r="N78" s="173"/>
      <c r="O78" s="173"/>
    </row>
    <row r="79" spans="1:15" s="34" customFormat="1">
      <c r="A79" s="173"/>
      <c r="B79" s="173"/>
      <c r="C79" s="173"/>
      <c r="D79" s="173"/>
      <c r="E79" s="173"/>
      <c r="F79" s="173"/>
      <c r="G79" s="173"/>
      <c r="H79" s="724"/>
      <c r="I79" s="173"/>
      <c r="J79" s="173"/>
      <c r="K79" s="173"/>
      <c r="L79" s="173"/>
      <c r="M79" s="173"/>
      <c r="N79" s="173"/>
      <c r="O79" s="173"/>
    </row>
    <row r="80" spans="1:15" s="34" customFormat="1">
      <c r="A80" s="173"/>
      <c r="B80" s="173"/>
      <c r="C80" s="173"/>
      <c r="D80" s="173"/>
      <c r="E80" s="173"/>
      <c r="F80" s="173"/>
      <c r="G80" s="173"/>
      <c r="H80" s="724"/>
      <c r="I80" s="173"/>
      <c r="J80" s="173"/>
      <c r="K80" s="173"/>
      <c r="L80" s="173"/>
      <c r="M80" s="173"/>
      <c r="N80" s="173"/>
      <c r="O80" s="173"/>
    </row>
    <row r="81" spans="1:15" s="34" customFormat="1">
      <c r="A81" s="173"/>
      <c r="B81" s="173"/>
      <c r="C81" s="173"/>
      <c r="D81" s="173"/>
      <c r="E81" s="173"/>
      <c r="F81" s="173"/>
      <c r="G81" s="173"/>
      <c r="H81" s="724"/>
      <c r="I81" s="173"/>
      <c r="J81" s="173"/>
      <c r="K81" s="173"/>
      <c r="L81" s="173"/>
      <c r="M81" s="173"/>
      <c r="N81" s="173"/>
      <c r="O81" s="173"/>
    </row>
    <row r="82" spans="1:15" s="34" customFormat="1">
      <c r="A82" s="173"/>
      <c r="B82" s="173"/>
      <c r="C82" s="173"/>
      <c r="D82" s="173"/>
      <c r="E82" s="173"/>
      <c r="F82" s="173"/>
      <c r="G82" s="173"/>
      <c r="H82" s="724"/>
      <c r="I82" s="173"/>
      <c r="J82" s="173"/>
      <c r="K82" s="173"/>
      <c r="L82" s="173"/>
      <c r="M82" s="173"/>
      <c r="N82" s="173"/>
      <c r="O82" s="173"/>
    </row>
    <row r="83" spans="1:15" s="34" customFormat="1">
      <c r="A83" s="173"/>
      <c r="B83" s="173"/>
      <c r="C83" s="173"/>
      <c r="D83" s="173"/>
      <c r="E83" s="173"/>
      <c r="F83" s="173"/>
      <c r="G83" s="173"/>
      <c r="H83" s="724"/>
      <c r="I83" s="173"/>
      <c r="J83" s="173"/>
      <c r="K83" s="173"/>
      <c r="L83" s="173"/>
      <c r="M83" s="173"/>
      <c r="N83" s="173"/>
      <c r="O83" s="173"/>
    </row>
    <row r="84" spans="1:15" s="34" customFormat="1">
      <c r="A84" s="173"/>
      <c r="B84" s="173"/>
      <c r="C84" s="173"/>
      <c r="D84" s="173"/>
      <c r="E84" s="173"/>
      <c r="F84" s="173"/>
      <c r="G84" s="173"/>
      <c r="H84" s="724"/>
      <c r="I84" s="173"/>
      <c r="J84" s="173"/>
      <c r="K84" s="173"/>
      <c r="L84" s="173"/>
      <c r="M84" s="173"/>
      <c r="N84" s="173"/>
      <c r="O84" s="173"/>
    </row>
    <row r="85" spans="1:15" s="34" customFormat="1">
      <c r="A85" s="173"/>
      <c r="B85" s="173"/>
      <c r="C85" s="173"/>
      <c r="D85" s="173"/>
      <c r="E85" s="173"/>
      <c r="F85" s="173"/>
      <c r="G85" s="173"/>
      <c r="H85" s="724"/>
      <c r="I85" s="173"/>
      <c r="J85" s="173"/>
      <c r="K85" s="173"/>
      <c r="L85" s="173"/>
      <c r="M85" s="173"/>
      <c r="N85" s="173"/>
      <c r="O85" s="173"/>
    </row>
    <row r="86" spans="1:15" s="34" customFormat="1">
      <c r="A86" s="173"/>
      <c r="B86" s="173"/>
      <c r="C86" s="173"/>
      <c r="D86" s="173"/>
      <c r="E86" s="173"/>
      <c r="F86" s="173"/>
      <c r="G86" s="173"/>
      <c r="H86" s="724"/>
      <c r="I86" s="173"/>
      <c r="J86" s="173"/>
      <c r="K86" s="173"/>
      <c r="L86" s="173"/>
      <c r="M86" s="173"/>
      <c r="N86" s="173"/>
      <c r="O86" s="173"/>
    </row>
    <row r="87" spans="1:15" s="34" customFormat="1">
      <c r="A87" s="173"/>
      <c r="B87" s="173"/>
      <c r="C87" s="173"/>
      <c r="D87" s="173"/>
      <c r="E87" s="173"/>
      <c r="F87" s="173"/>
      <c r="G87" s="173"/>
      <c r="H87" s="724"/>
      <c r="I87" s="173"/>
      <c r="J87" s="173"/>
      <c r="K87" s="173"/>
      <c r="L87" s="173"/>
      <c r="M87" s="173"/>
      <c r="N87" s="173"/>
      <c r="O87" s="173"/>
    </row>
    <row r="88" spans="1:15" s="34" customFormat="1">
      <c r="A88" s="173"/>
      <c r="B88" s="173"/>
      <c r="C88" s="173"/>
      <c r="D88" s="173"/>
      <c r="E88" s="173"/>
      <c r="F88" s="173"/>
      <c r="G88" s="173"/>
      <c r="H88" s="724"/>
      <c r="I88" s="173"/>
      <c r="J88" s="173"/>
      <c r="K88" s="173"/>
      <c r="L88" s="173"/>
      <c r="M88" s="173"/>
      <c r="N88" s="173"/>
      <c r="O88" s="173"/>
    </row>
    <row r="89" spans="1:15" s="34" customFormat="1">
      <c r="A89" s="173"/>
      <c r="B89" s="173"/>
      <c r="C89" s="173"/>
      <c r="D89" s="173"/>
      <c r="E89" s="173"/>
      <c r="F89" s="173"/>
      <c r="G89" s="173"/>
      <c r="H89" s="724"/>
      <c r="I89" s="173"/>
      <c r="J89" s="173"/>
      <c r="K89" s="173"/>
      <c r="L89" s="173"/>
      <c r="M89" s="173"/>
      <c r="N89" s="173"/>
      <c r="O89" s="173"/>
    </row>
    <row r="90" spans="1:15" s="34" customFormat="1">
      <c r="A90" s="173"/>
      <c r="B90" s="173"/>
      <c r="C90" s="173"/>
      <c r="D90" s="173"/>
      <c r="E90" s="173"/>
      <c r="F90" s="173"/>
      <c r="G90" s="173"/>
      <c r="H90" s="724"/>
      <c r="I90" s="173"/>
      <c r="J90" s="173"/>
      <c r="K90" s="173"/>
      <c r="L90" s="173"/>
      <c r="M90" s="173"/>
      <c r="N90" s="173"/>
      <c r="O90" s="173"/>
    </row>
    <row r="91" spans="1:15" s="34" customFormat="1">
      <c r="A91" s="173"/>
      <c r="B91" s="173"/>
      <c r="C91" s="173"/>
      <c r="D91" s="173"/>
      <c r="E91" s="173"/>
      <c r="F91" s="173"/>
      <c r="G91" s="173"/>
      <c r="H91" s="724"/>
      <c r="I91" s="173"/>
      <c r="J91" s="173"/>
      <c r="K91" s="173"/>
      <c r="L91" s="173"/>
      <c r="M91" s="173"/>
      <c r="N91" s="173"/>
      <c r="O91" s="173"/>
    </row>
    <row r="92" spans="1:15" s="34" customFormat="1">
      <c r="A92" s="173"/>
      <c r="B92" s="173"/>
      <c r="C92" s="173"/>
      <c r="D92" s="173"/>
      <c r="E92" s="173"/>
      <c r="F92" s="173"/>
      <c r="G92" s="173"/>
      <c r="H92" s="724"/>
      <c r="I92" s="173"/>
      <c r="J92" s="173"/>
      <c r="K92" s="173"/>
      <c r="L92" s="173"/>
      <c r="M92" s="173"/>
      <c r="N92" s="173"/>
      <c r="O92" s="173"/>
    </row>
    <row r="93" spans="1:15" s="34" customFormat="1">
      <c r="A93" s="173"/>
      <c r="B93" s="173"/>
      <c r="C93" s="173"/>
      <c r="D93" s="173"/>
      <c r="E93" s="173"/>
      <c r="F93" s="173"/>
      <c r="G93" s="173"/>
      <c r="H93" s="724"/>
      <c r="I93" s="173"/>
      <c r="J93" s="173"/>
      <c r="K93" s="173"/>
      <c r="L93" s="173"/>
      <c r="M93" s="173"/>
      <c r="N93" s="173"/>
      <c r="O93" s="173"/>
    </row>
    <row r="94" spans="1:15" s="34" customFormat="1">
      <c r="A94" s="173"/>
      <c r="B94" s="173"/>
      <c r="C94" s="173"/>
      <c r="D94" s="173"/>
      <c r="E94" s="173"/>
      <c r="F94" s="173"/>
      <c r="G94" s="173"/>
      <c r="H94" s="724"/>
      <c r="I94" s="173"/>
      <c r="J94" s="173"/>
      <c r="K94" s="173"/>
      <c r="L94" s="173"/>
      <c r="M94" s="173"/>
      <c r="N94" s="173"/>
      <c r="O94" s="173"/>
    </row>
    <row r="95" spans="1:15" s="34" customFormat="1">
      <c r="A95" s="173"/>
      <c r="B95" s="173"/>
      <c r="C95" s="173"/>
      <c r="D95" s="173"/>
      <c r="E95" s="173"/>
      <c r="F95" s="173"/>
      <c r="G95" s="173"/>
      <c r="H95" s="724"/>
      <c r="I95" s="173"/>
      <c r="J95" s="173"/>
      <c r="K95" s="173"/>
      <c r="L95" s="173"/>
      <c r="M95" s="173"/>
      <c r="N95" s="173"/>
      <c r="O95" s="173"/>
    </row>
    <row r="96" spans="1:15" s="34" customFormat="1">
      <c r="A96" s="173"/>
      <c r="B96" s="173"/>
      <c r="C96" s="173"/>
      <c r="D96" s="173"/>
      <c r="E96" s="173"/>
      <c r="F96" s="173"/>
      <c r="G96" s="173"/>
      <c r="H96" s="724"/>
      <c r="I96" s="173"/>
      <c r="J96" s="173"/>
      <c r="K96" s="173"/>
      <c r="L96" s="173"/>
      <c r="M96" s="173"/>
      <c r="N96" s="173"/>
      <c r="O96" s="173"/>
    </row>
    <row r="97" spans="1:15" s="34" customFormat="1">
      <c r="A97" s="173"/>
      <c r="B97" s="173"/>
      <c r="C97" s="173"/>
      <c r="D97" s="173"/>
      <c r="E97" s="173"/>
      <c r="F97" s="173"/>
      <c r="G97" s="173"/>
      <c r="H97" s="724"/>
      <c r="I97" s="173"/>
      <c r="J97" s="173"/>
      <c r="K97" s="173"/>
      <c r="L97" s="173"/>
      <c r="M97" s="173"/>
      <c r="N97" s="173"/>
      <c r="O97" s="173"/>
    </row>
    <row r="98" spans="1:15" s="34" customFormat="1">
      <c r="A98" s="173"/>
      <c r="B98" s="173"/>
      <c r="C98" s="173"/>
      <c r="D98" s="173"/>
      <c r="E98" s="173"/>
      <c r="F98" s="173"/>
      <c r="G98" s="173"/>
      <c r="H98" s="724"/>
      <c r="I98" s="173"/>
      <c r="J98" s="173"/>
      <c r="K98" s="173"/>
      <c r="L98" s="173"/>
      <c r="M98" s="173"/>
      <c r="N98" s="173"/>
      <c r="O98" s="173"/>
    </row>
    <row r="99" spans="1:15" s="34" customFormat="1">
      <c r="A99" s="173"/>
      <c r="B99" s="173"/>
      <c r="C99" s="173"/>
      <c r="D99" s="173"/>
      <c r="E99" s="173"/>
      <c r="F99" s="173"/>
      <c r="G99" s="173"/>
      <c r="H99" s="724"/>
      <c r="I99" s="173"/>
      <c r="J99" s="173"/>
      <c r="K99" s="173"/>
      <c r="L99" s="173"/>
      <c r="M99" s="173"/>
      <c r="N99" s="173"/>
      <c r="O99" s="173"/>
    </row>
    <row r="100" spans="1:15" s="34" customFormat="1">
      <c r="A100" s="173"/>
      <c r="B100" s="173"/>
      <c r="C100" s="173"/>
      <c r="D100" s="173"/>
      <c r="E100" s="173"/>
      <c r="F100" s="173"/>
      <c r="G100" s="173"/>
      <c r="H100" s="724"/>
      <c r="I100" s="173"/>
      <c r="J100" s="173"/>
      <c r="K100" s="173"/>
      <c r="L100" s="173"/>
      <c r="M100" s="173"/>
      <c r="N100" s="173"/>
      <c r="O100" s="173"/>
    </row>
    <row r="101" spans="1:15" s="34" customFormat="1">
      <c r="A101" s="173"/>
      <c r="B101" s="173"/>
      <c r="C101" s="173"/>
      <c r="D101" s="173"/>
      <c r="E101" s="173"/>
      <c r="F101" s="173"/>
      <c r="G101" s="173"/>
      <c r="H101" s="724"/>
      <c r="I101" s="173"/>
      <c r="J101" s="173"/>
      <c r="K101" s="173"/>
      <c r="L101" s="173"/>
      <c r="M101" s="173"/>
      <c r="N101" s="173"/>
      <c r="O101" s="173"/>
    </row>
    <row r="102" spans="1:15" s="34" customFormat="1">
      <c r="A102" s="173"/>
      <c r="B102" s="173"/>
      <c r="C102" s="173"/>
      <c r="D102" s="173"/>
      <c r="E102" s="173"/>
      <c r="F102" s="173"/>
      <c r="G102" s="173"/>
      <c r="H102" s="724"/>
      <c r="I102" s="173"/>
      <c r="J102" s="173"/>
      <c r="K102" s="173"/>
      <c r="L102" s="173"/>
      <c r="M102" s="173"/>
      <c r="N102" s="173"/>
      <c r="O102" s="173"/>
    </row>
    <row r="103" spans="1:15" s="34" customFormat="1">
      <c r="A103" s="173"/>
      <c r="B103" s="173"/>
      <c r="C103" s="173"/>
      <c r="D103" s="173"/>
      <c r="E103" s="173"/>
      <c r="F103" s="173"/>
      <c r="G103" s="173"/>
      <c r="H103" s="724"/>
      <c r="I103" s="173"/>
      <c r="J103" s="173"/>
      <c r="K103" s="173"/>
      <c r="L103" s="173"/>
      <c r="M103" s="173"/>
      <c r="N103" s="173"/>
      <c r="O103" s="173"/>
    </row>
    <row r="104" spans="1:15" s="34" customFormat="1">
      <c r="A104" s="173"/>
      <c r="B104" s="173"/>
      <c r="C104" s="173"/>
      <c r="D104" s="173"/>
      <c r="E104" s="173"/>
      <c r="F104" s="173"/>
      <c r="G104" s="173"/>
      <c r="H104" s="724"/>
      <c r="I104" s="173"/>
      <c r="J104" s="173"/>
      <c r="K104" s="173"/>
      <c r="L104" s="173"/>
      <c r="M104" s="173"/>
      <c r="N104" s="173"/>
      <c r="O104" s="173"/>
    </row>
    <row r="105" spans="1:15" s="34" customFormat="1">
      <c r="A105" s="173"/>
      <c r="B105" s="173"/>
      <c r="C105" s="173"/>
      <c r="D105" s="173"/>
      <c r="E105" s="173"/>
      <c r="F105" s="173"/>
      <c r="G105" s="173"/>
      <c r="H105" s="724"/>
      <c r="I105" s="173"/>
      <c r="J105" s="173"/>
      <c r="K105" s="173"/>
      <c r="L105" s="173"/>
      <c r="M105" s="173"/>
      <c r="N105" s="173"/>
      <c r="O105" s="173"/>
    </row>
    <row r="106" spans="1:15" s="34" customFormat="1">
      <c r="A106" s="173"/>
      <c r="B106" s="173"/>
      <c r="C106" s="173"/>
      <c r="D106" s="173"/>
      <c r="E106" s="173"/>
      <c r="F106" s="173"/>
      <c r="G106" s="173"/>
      <c r="H106" s="724"/>
      <c r="I106" s="173"/>
      <c r="J106" s="173"/>
      <c r="K106" s="173"/>
      <c r="L106" s="173"/>
      <c r="M106" s="173"/>
      <c r="N106" s="173"/>
      <c r="O106" s="173"/>
    </row>
    <row r="107" spans="1:15" s="34" customFormat="1">
      <c r="A107" s="173"/>
      <c r="B107" s="173"/>
      <c r="C107" s="173"/>
      <c r="D107" s="173"/>
      <c r="E107" s="173"/>
      <c r="F107" s="173"/>
      <c r="G107" s="173"/>
      <c r="H107" s="724"/>
      <c r="I107" s="173"/>
      <c r="J107" s="173"/>
      <c r="K107" s="173"/>
      <c r="L107" s="173"/>
      <c r="M107" s="173"/>
      <c r="N107" s="173"/>
      <c r="O107" s="173"/>
    </row>
    <row r="108" spans="1:15" s="34" customFormat="1">
      <c r="A108" s="173"/>
      <c r="B108" s="173"/>
      <c r="C108" s="173"/>
      <c r="D108" s="173"/>
      <c r="E108" s="173"/>
      <c r="F108" s="173"/>
      <c r="G108" s="173"/>
      <c r="H108" s="724"/>
      <c r="I108" s="173"/>
      <c r="J108" s="173"/>
      <c r="K108" s="173"/>
      <c r="L108" s="173"/>
      <c r="M108" s="173"/>
      <c r="N108" s="173"/>
      <c r="O108" s="173"/>
    </row>
    <row r="109" spans="1:15" s="34" customFormat="1">
      <c r="A109" s="173"/>
      <c r="B109" s="173"/>
      <c r="C109" s="173"/>
      <c r="D109" s="173"/>
      <c r="E109" s="173"/>
      <c r="F109" s="173"/>
      <c r="G109" s="173"/>
      <c r="H109" s="724"/>
      <c r="I109" s="173"/>
      <c r="J109" s="173"/>
      <c r="K109" s="173"/>
      <c r="L109" s="173"/>
      <c r="M109" s="173"/>
      <c r="N109" s="173"/>
      <c r="O109" s="173"/>
    </row>
    <row r="110" spans="1:15" s="34" customFormat="1">
      <c r="A110" s="173"/>
      <c r="B110" s="173"/>
      <c r="C110" s="173"/>
      <c r="D110" s="173"/>
      <c r="E110" s="173"/>
      <c r="F110" s="173"/>
      <c r="G110" s="173"/>
      <c r="H110" s="724"/>
      <c r="I110" s="173"/>
      <c r="J110" s="173"/>
      <c r="K110" s="173"/>
      <c r="L110" s="173"/>
      <c r="M110" s="173"/>
      <c r="N110" s="173"/>
      <c r="O110" s="173"/>
    </row>
    <row r="111" spans="1:15" s="34" customFormat="1">
      <c r="A111" s="173"/>
      <c r="B111" s="173"/>
      <c r="C111" s="173"/>
      <c r="D111" s="173"/>
      <c r="E111" s="173"/>
      <c r="F111" s="173"/>
      <c r="G111" s="173"/>
      <c r="H111" s="724"/>
      <c r="I111" s="173"/>
      <c r="J111" s="173"/>
      <c r="K111" s="173"/>
      <c r="L111" s="173"/>
      <c r="M111" s="173"/>
      <c r="N111" s="173"/>
      <c r="O111" s="173"/>
    </row>
    <row r="112" spans="1:15" s="34" customFormat="1">
      <c r="A112" s="173"/>
      <c r="B112" s="173"/>
      <c r="C112" s="173"/>
      <c r="D112" s="173"/>
      <c r="E112" s="173"/>
      <c r="F112" s="173"/>
      <c r="G112" s="173"/>
      <c r="H112" s="724"/>
      <c r="I112" s="173"/>
      <c r="J112" s="173"/>
      <c r="K112" s="173"/>
      <c r="L112" s="173"/>
      <c r="M112" s="173"/>
      <c r="N112" s="173"/>
      <c r="O112" s="173"/>
    </row>
    <row r="113" spans="1:15" s="34" customFormat="1">
      <c r="A113" s="173"/>
      <c r="B113" s="173"/>
      <c r="C113" s="173"/>
      <c r="D113" s="173"/>
      <c r="E113" s="173"/>
      <c r="F113" s="173"/>
      <c r="G113" s="173"/>
      <c r="H113" s="724"/>
      <c r="I113" s="173"/>
      <c r="J113" s="173"/>
      <c r="K113" s="173"/>
      <c r="L113" s="173"/>
      <c r="M113" s="173"/>
      <c r="N113" s="173"/>
      <c r="O113" s="173"/>
    </row>
    <row r="114" spans="1:15" s="34" customFormat="1">
      <c r="A114" s="173"/>
      <c r="B114" s="173"/>
      <c r="C114" s="173"/>
      <c r="D114" s="173"/>
      <c r="E114" s="173"/>
      <c r="F114" s="173"/>
      <c r="G114" s="173"/>
      <c r="H114" s="724"/>
      <c r="I114" s="173"/>
      <c r="J114" s="173"/>
      <c r="K114" s="173"/>
      <c r="L114" s="173"/>
      <c r="M114" s="173"/>
      <c r="N114" s="173"/>
      <c r="O114" s="173"/>
    </row>
    <row r="115" spans="1:15" s="34" customFormat="1">
      <c r="A115" s="173"/>
      <c r="B115" s="173"/>
      <c r="C115" s="173"/>
      <c r="D115" s="173"/>
      <c r="E115" s="173"/>
      <c r="F115" s="173"/>
      <c r="G115" s="173"/>
      <c r="H115" s="724"/>
      <c r="I115" s="173"/>
      <c r="J115" s="173"/>
      <c r="K115" s="173"/>
      <c r="L115" s="173"/>
      <c r="M115" s="173"/>
      <c r="N115" s="173"/>
      <c r="O115" s="173"/>
    </row>
    <row r="116" spans="1:15" s="34" customFormat="1">
      <c r="A116" s="173"/>
      <c r="B116" s="173"/>
      <c r="C116" s="173"/>
      <c r="D116" s="173"/>
      <c r="E116" s="173"/>
      <c r="F116" s="173"/>
      <c r="G116" s="173"/>
      <c r="H116" s="724"/>
      <c r="I116" s="173"/>
      <c r="J116" s="173"/>
      <c r="K116" s="173"/>
      <c r="L116" s="173"/>
      <c r="M116" s="173"/>
      <c r="N116" s="173"/>
      <c r="O116" s="173"/>
    </row>
    <row r="117" spans="1:15" s="34" customFormat="1">
      <c r="A117" s="173"/>
      <c r="B117" s="173"/>
      <c r="C117" s="173"/>
      <c r="D117" s="173"/>
      <c r="E117" s="173"/>
      <c r="F117" s="173"/>
      <c r="G117" s="173"/>
      <c r="H117" s="724"/>
      <c r="I117" s="173"/>
      <c r="J117" s="173"/>
      <c r="K117" s="173"/>
      <c r="L117" s="173"/>
      <c r="M117" s="173"/>
      <c r="N117" s="173"/>
      <c r="O117" s="173"/>
    </row>
    <row r="118" spans="1:15" s="34" customFormat="1">
      <c r="A118" s="173"/>
      <c r="B118" s="173"/>
      <c r="C118" s="173"/>
      <c r="D118" s="173"/>
      <c r="E118" s="173"/>
      <c r="F118" s="173"/>
      <c r="G118" s="173"/>
      <c r="H118" s="724"/>
      <c r="I118" s="173"/>
      <c r="J118" s="173"/>
      <c r="K118" s="173"/>
      <c r="L118" s="173"/>
      <c r="M118" s="173"/>
      <c r="N118" s="173"/>
      <c r="O118" s="173"/>
    </row>
    <row r="119" spans="1:15" s="34" customFormat="1">
      <c r="A119" s="173"/>
      <c r="B119" s="173"/>
      <c r="C119" s="173"/>
      <c r="D119" s="173"/>
      <c r="E119" s="173"/>
      <c r="F119" s="173"/>
      <c r="G119" s="173"/>
      <c r="H119" s="724"/>
      <c r="I119" s="173"/>
      <c r="J119" s="173"/>
      <c r="K119" s="173"/>
      <c r="L119" s="173"/>
      <c r="M119" s="173"/>
      <c r="N119" s="173"/>
      <c r="O119" s="173"/>
    </row>
    <row r="120" spans="1:15" s="34" customFormat="1">
      <c r="A120" s="173"/>
      <c r="B120" s="173"/>
      <c r="C120" s="173"/>
      <c r="D120" s="173"/>
      <c r="E120" s="173"/>
      <c r="F120" s="173"/>
      <c r="G120" s="173"/>
      <c r="H120" s="724"/>
      <c r="I120" s="173"/>
      <c r="J120" s="173"/>
      <c r="K120" s="173"/>
      <c r="L120" s="173"/>
      <c r="M120" s="173"/>
      <c r="N120" s="173"/>
      <c r="O120" s="173"/>
    </row>
    <row r="121" spans="1:15" s="34" customFormat="1">
      <c r="A121" s="173"/>
      <c r="B121" s="173"/>
      <c r="C121" s="173"/>
      <c r="D121" s="173"/>
      <c r="E121" s="173"/>
      <c r="F121" s="173"/>
      <c r="G121" s="173"/>
      <c r="H121" s="724"/>
      <c r="I121" s="173"/>
      <c r="J121" s="173"/>
      <c r="K121" s="173"/>
      <c r="L121" s="173"/>
      <c r="M121" s="173"/>
      <c r="N121" s="173"/>
      <c r="O121" s="173"/>
    </row>
    <row r="122" spans="1:15" s="34" customFormat="1">
      <c r="A122" s="173"/>
      <c r="B122" s="173"/>
      <c r="C122" s="173"/>
      <c r="D122" s="173"/>
      <c r="E122" s="173"/>
      <c r="F122" s="173"/>
      <c r="G122" s="173"/>
      <c r="H122" s="724"/>
      <c r="I122" s="173"/>
      <c r="J122" s="173"/>
      <c r="K122" s="173"/>
      <c r="L122" s="173"/>
      <c r="M122" s="173"/>
      <c r="N122" s="173"/>
      <c r="O122" s="173"/>
    </row>
    <row r="123" spans="1:15" s="34" customFormat="1">
      <c r="A123" s="173"/>
      <c r="B123" s="173"/>
      <c r="C123" s="173"/>
      <c r="D123" s="173"/>
      <c r="E123" s="173"/>
      <c r="F123" s="173"/>
      <c r="G123" s="173"/>
      <c r="H123" s="724"/>
      <c r="I123" s="173"/>
      <c r="J123" s="173"/>
      <c r="K123" s="173"/>
      <c r="L123" s="173"/>
      <c r="M123" s="173"/>
      <c r="N123" s="173"/>
      <c r="O123" s="173"/>
    </row>
    <row r="124" spans="1:15" s="34" customFormat="1">
      <c r="A124" s="173"/>
      <c r="B124" s="173"/>
      <c r="C124" s="173"/>
      <c r="D124" s="173"/>
      <c r="E124" s="173"/>
      <c r="F124" s="173"/>
      <c r="G124" s="173"/>
      <c r="H124" s="724"/>
      <c r="I124" s="173"/>
      <c r="J124" s="173"/>
      <c r="K124" s="173"/>
      <c r="L124" s="173"/>
      <c r="M124" s="173"/>
      <c r="N124" s="173"/>
      <c r="O124" s="173"/>
    </row>
    <row r="125" spans="1:15" s="34" customFormat="1">
      <c r="A125" s="173"/>
      <c r="B125" s="173"/>
      <c r="C125" s="173"/>
      <c r="D125" s="173"/>
      <c r="E125" s="173"/>
      <c r="F125" s="173"/>
      <c r="G125" s="173"/>
      <c r="H125" s="724"/>
      <c r="I125" s="173"/>
      <c r="J125" s="173"/>
      <c r="K125" s="173"/>
      <c r="L125" s="173"/>
      <c r="M125" s="173"/>
      <c r="N125" s="173"/>
      <c r="O125" s="173"/>
    </row>
    <row r="126" spans="1:15" s="34" customFormat="1">
      <c r="A126" s="247"/>
      <c r="B126" s="247"/>
      <c r="C126" s="173"/>
      <c r="D126" s="173"/>
      <c r="E126" s="173"/>
      <c r="F126" s="173"/>
      <c r="G126" s="173"/>
      <c r="H126" s="724"/>
      <c r="I126" s="173"/>
      <c r="J126" s="173"/>
      <c r="K126" s="173"/>
      <c r="L126" s="173"/>
      <c r="M126" s="173"/>
      <c r="N126" s="173"/>
      <c r="O126" s="173"/>
    </row>
    <row r="127" spans="1:15" s="34" customFormat="1">
      <c r="A127" s="247"/>
      <c r="B127" s="247"/>
      <c r="C127" s="173"/>
      <c r="D127" s="173"/>
      <c r="E127" s="173"/>
      <c r="F127" s="173"/>
      <c r="G127" s="173"/>
      <c r="H127" s="724"/>
      <c r="I127" s="173"/>
      <c r="J127" s="173"/>
      <c r="K127" s="173"/>
      <c r="L127" s="173"/>
      <c r="M127" s="173"/>
      <c r="N127" s="173"/>
      <c r="O127" s="173"/>
    </row>
    <row r="128" spans="1:15" s="34" customFormat="1">
      <c r="A128" s="247"/>
      <c r="B128" s="247"/>
      <c r="C128" s="173"/>
      <c r="D128" s="173"/>
      <c r="E128" s="173"/>
      <c r="F128" s="173"/>
      <c r="G128" s="173"/>
      <c r="H128" s="724"/>
      <c r="I128" s="173"/>
      <c r="J128" s="173"/>
      <c r="K128" s="173"/>
      <c r="L128" s="173"/>
      <c r="M128" s="173"/>
      <c r="N128" s="173"/>
      <c r="O128" s="173"/>
    </row>
    <row r="129" spans="1:15" s="34" customFormat="1">
      <c r="A129" s="247"/>
      <c r="B129" s="247"/>
      <c r="C129" s="173"/>
      <c r="D129" s="173"/>
      <c r="E129" s="173"/>
      <c r="F129" s="173"/>
      <c r="G129" s="173"/>
      <c r="H129" s="724"/>
      <c r="I129" s="173"/>
      <c r="J129" s="173"/>
      <c r="K129" s="173"/>
      <c r="L129" s="173"/>
      <c r="M129" s="173"/>
      <c r="N129" s="173"/>
      <c r="O129" s="173"/>
    </row>
    <row r="130" spans="1:15" s="34" customFormat="1">
      <c r="A130" s="247"/>
      <c r="B130" s="247"/>
      <c r="C130" s="173"/>
      <c r="D130" s="173"/>
      <c r="E130" s="173"/>
      <c r="F130" s="173"/>
      <c r="G130" s="173"/>
      <c r="H130" s="724"/>
      <c r="I130" s="173"/>
      <c r="J130" s="173"/>
      <c r="K130" s="173"/>
      <c r="L130" s="173"/>
      <c r="M130" s="173"/>
      <c r="N130" s="173"/>
      <c r="O130" s="173"/>
    </row>
    <row r="131" spans="1:15" s="34" customFormat="1">
      <c r="A131" s="173"/>
      <c r="B131" s="173"/>
      <c r="C131" s="173"/>
      <c r="D131" s="173"/>
      <c r="E131" s="173"/>
      <c r="F131" s="173"/>
      <c r="G131" s="173"/>
      <c r="H131" s="724"/>
      <c r="I131" s="173"/>
      <c r="J131" s="173"/>
      <c r="K131" s="173"/>
      <c r="L131" s="173"/>
      <c r="M131" s="173"/>
      <c r="N131" s="173"/>
      <c r="O131" s="173"/>
    </row>
    <row r="132" spans="1:15" s="34" customFormat="1">
      <c r="A132" s="173"/>
      <c r="B132" s="173"/>
      <c r="C132" s="173"/>
      <c r="D132" s="173"/>
      <c r="E132" s="173"/>
      <c r="F132" s="173"/>
      <c r="G132" s="173"/>
      <c r="H132" s="724"/>
      <c r="I132" s="173"/>
      <c r="J132" s="173"/>
      <c r="K132" s="173"/>
      <c r="L132" s="173"/>
      <c r="M132" s="173"/>
      <c r="N132" s="173"/>
      <c r="O132" s="173"/>
    </row>
    <row r="133" spans="1:15" s="34" customFormat="1">
      <c r="A133" s="173"/>
      <c r="B133" s="173"/>
      <c r="C133" s="173"/>
      <c r="D133" s="173"/>
      <c r="E133" s="173"/>
      <c r="F133" s="173"/>
      <c r="G133" s="173"/>
      <c r="H133" s="724"/>
      <c r="I133" s="173"/>
      <c r="J133" s="173"/>
      <c r="K133" s="173"/>
      <c r="L133" s="173"/>
      <c r="M133" s="173"/>
      <c r="N133" s="173"/>
      <c r="O133" s="173"/>
    </row>
    <row r="134" spans="1:15" s="34" customFormat="1">
      <c r="A134" s="173"/>
      <c r="B134" s="173"/>
      <c r="C134" s="173"/>
      <c r="D134" s="173"/>
      <c r="E134" s="173"/>
      <c r="F134" s="173"/>
      <c r="G134" s="173"/>
      <c r="H134" s="724"/>
      <c r="I134" s="173"/>
      <c r="J134" s="173"/>
      <c r="K134" s="173"/>
      <c r="L134" s="173"/>
      <c r="M134" s="173"/>
      <c r="N134" s="173"/>
      <c r="O134" s="173"/>
    </row>
    <row r="135" spans="1:15" s="34" customFormat="1">
      <c r="A135" s="173"/>
      <c r="B135" s="173"/>
      <c r="C135" s="173"/>
      <c r="D135" s="173"/>
      <c r="E135" s="173"/>
      <c r="F135" s="173"/>
      <c r="G135" s="173"/>
      <c r="H135" s="724"/>
      <c r="I135" s="173"/>
      <c r="J135" s="173"/>
      <c r="K135" s="173"/>
      <c r="L135" s="173"/>
      <c r="M135" s="173"/>
      <c r="N135" s="173"/>
      <c r="O135" s="173"/>
    </row>
    <row r="136" spans="1:15" s="34" customFormat="1">
      <c r="A136" s="173"/>
      <c r="B136" s="173"/>
      <c r="C136" s="173"/>
      <c r="D136" s="173"/>
      <c r="E136" s="173"/>
      <c r="F136" s="173"/>
      <c r="G136" s="173"/>
      <c r="H136" s="724"/>
      <c r="I136" s="173"/>
      <c r="J136" s="173"/>
      <c r="K136" s="173"/>
      <c r="L136" s="173"/>
      <c r="M136" s="173"/>
      <c r="N136" s="173"/>
      <c r="O136" s="173"/>
    </row>
    <row r="137" spans="1:15" s="34" customFormat="1">
      <c r="A137" s="173"/>
      <c r="B137" s="173"/>
      <c r="C137" s="173"/>
      <c r="D137" s="173"/>
      <c r="E137" s="173"/>
      <c r="F137" s="173"/>
      <c r="G137" s="173"/>
      <c r="H137" s="724"/>
      <c r="I137" s="173"/>
      <c r="J137" s="173"/>
      <c r="K137" s="173"/>
      <c r="L137" s="173"/>
      <c r="M137" s="173"/>
      <c r="N137" s="173"/>
      <c r="O137" s="173"/>
    </row>
    <row r="138" spans="1:15" s="34" customFormat="1">
      <c r="A138" s="173"/>
      <c r="B138" s="173"/>
      <c r="C138" s="173"/>
      <c r="D138" s="173"/>
      <c r="E138" s="173"/>
      <c r="F138" s="173"/>
      <c r="G138" s="173"/>
      <c r="H138" s="724"/>
      <c r="I138" s="173"/>
      <c r="J138" s="173"/>
      <c r="K138" s="173"/>
      <c r="L138" s="173"/>
      <c r="M138" s="173"/>
      <c r="N138" s="173"/>
      <c r="O138" s="173"/>
    </row>
    <row r="139" spans="1:15" s="34" customFormat="1">
      <c r="A139" s="173"/>
      <c r="B139" s="173"/>
      <c r="C139" s="173"/>
      <c r="D139" s="173"/>
      <c r="E139" s="173"/>
      <c r="F139" s="173"/>
      <c r="G139" s="173"/>
      <c r="H139" s="724"/>
      <c r="I139" s="173"/>
      <c r="J139" s="173"/>
      <c r="K139" s="173"/>
      <c r="L139" s="173"/>
      <c r="M139" s="173"/>
      <c r="N139" s="173"/>
      <c r="O139" s="173"/>
    </row>
    <row r="140" spans="1:15" s="34" customFormat="1">
      <c r="A140" s="173"/>
      <c r="B140" s="173"/>
      <c r="C140" s="173"/>
      <c r="D140" s="173"/>
      <c r="E140" s="173"/>
      <c r="F140" s="173"/>
      <c r="G140" s="173"/>
      <c r="H140" s="724"/>
      <c r="I140" s="173"/>
      <c r="J140" s="173"/>
      <c r="K140" s="173"/>
      <c r="L140" s="173"/>
      <c r="M140" s="173"/>
      <c r="N140" s="173"/>
      <c r="O140" s="173"/>
    </row>
    <row r="141" spans="1:15" s="34" customFormat="1">
      <c r="A141" s="173"/>
      <c r="B141" s="173"/>
      <c r="C141" s="173"/>
      <c r="D141" s="173"/>
      <c r="E141" s="173"/>
      <c r="F141" s="173"/>
      <c r="G141" s="173"/>
      <c r="H141" s="724"/>
      <c r="I141" s="173"/>
      <c r="J141" s="173"/>
      <c r="K141" s="173"/>
      <c r="L141" s="173"/>
      <c r="M141" s="173"/>
      <c r="N141" s="173"/>
      <c r="O141" s="173"/>
    </row>
    <row r="142" spans="1:15" s="34" customFormat="1">
      <c r="A142" s="173"/>
      <c r="B142" s="173"/>
      <c r="C142" s="173"/>
      <c r="D142" s="173"/>
      <c r="E142" s="173"/>
      <c r="F142" s="173"/>
      <c r="G142" s="173"/>
      <c r="H142" s="724"/>
      <c r="I142" s="173"/>
      <c r="J142" s="173"/>
      <c r="K142" s="173"/>
      <c r="L142" s="173"/>
      <c r="M142" s="173"/>
      <c r="N142" s="173"/>
      <c r="O142" s="173"/>
    </row>
    <row r="143" spans="1:15" s="34" customFormat="1">
      <c r="A143" s="173"/>
      <c r="B143" s="173"/>
      <c r="C143" s="173"/>
      <c r="D143" s="173"/>
      <c r="E143" s="173"/>
      <c r="F143" s="173"/>
      <c r="G143" s="173"/>
      <c r="H143" s="724"/>
      <c r="I143" s="173"/>
      <c r="J143" s="173"/>
      <c r="K143" s="173"/>
      <c r="L143" s="173"/>
      <c r="M143" s="173"/>
      <c r="N143" s="173"/>
      <c r="O143" s="173"/>
    </row>
    <row r="144" spans="1:15" s="34" customFormat="1">
      <c r="A144" s="173"/>
      <c r="B144" s="173"/>
      <c r="C144" s="173"/>
      <c r="D144" s="173"/>
      <c r="E144" s="173"/>
      <c r="F144" s="173"/>
      <c r="G144" s="173"/>
      <c r="H144" s="724"/>
      <c r="I144" s="173"/>
      <c r="J144" s="173"/>
      <c r="K144" s="173"/>
      <c r="L144" s="173"/>
      <c r="M144" s="173"/>
      <c r="N144" s="173"/>
      <c r="O144" s="173"/>
    </row>
    <row r="145" spans="1:15" s="34" customFormat="1">
      <c r="A145" s="173"/>
      <c r="B145" s="173"/>
      <c r="C145" s="173"/>
      <c r="D145" s="173"/>
      <c r="E145" s="173"/>
      <c r="F145" s="173"/>
      <c r="G145" s="173"/>
      <c r="H145" s="724"/>
      <c r="I145" s="173"/>
      <c r="J145" s="173"/>
      <c r="K145" s="173"/>
      <c r="L145" s="173"/>
      <c r="M145" s="173"/>
      <c r="N145" s="173"/>
      <c r="O145" s="173"/>
    </row>
    <row r="146" spans="1:15" s="34" customFormat="1">
      <c r="A146" s="173"/>
      <c r="B146" s="173"/>
      <c r="C146" s="173"/>
      <c r="D146" s="173"/>
      <c r="E146" s="173"/>
      <c r="F146" s="173"/>
      <c r="G146" s="173"/>
      <c r="H146" s="724"/>
      <c r="I146" s="173"/>
      <c r="J146" s="173"/>
      <c r="K146" s="173"/>
      <c r="L146" s="173"/>
      <c r="M146" s="173"/>
      <c r="N146" s="173"/>
      <c r="O146" s="173"/>
    </row>
    <row r="147" spans="1:15" s="34" customFormat="1">
      <c r="A147" s="173"/>
      <c r="B147" s="173"/>
      <c r="C147" s="173"/>
      <c r="D147" s="173"/>
      <c r="E147" s="173"/>
      <c r="F147" s="173"/>
      <c r="G147" s="173"/>
      <c r="H147" s="724"/>
      <c r="I147" s="173"/>
      <c r="J147" s="173"/>
      <c r="K147" s="173"/>
      <c r="L147" s="173"/>
      <c r="M147" s="173"/>
      <c r="N147" s="173"/>
      <c r="O147" s="173"/>
    </row>
    <row r="148" spans="1:15" s="34" customFormat="1">
      <c r="A148" s="173"/>
      <c r="B148" s="173"/>
      <c r="C148" s="173"/>
      <c r="D148" s="173"/>
      <c r="E148" s="173"/>
      <c r="F148" s="173"/>
      <c r="G148" s="173"/>
      <c r="H148" s="724"/>
      <c r="I148" s="173"/>
      <c r="J148" s="173"/>
      <c r="K148" s="173"/>
      <c r="L148" s="173"/>
      <c r="M148" s="173"/>
      <c r="N148" s="173"/>
      <c r="O148" s="173"/>
    </row>
    <row r="149" spans="1:15" s="34" customFormat="1">
      <c r="A149" s="173"/>
      <c r="B149" s="173"/>
      <c r="C149" s="173"/>
      <c r="D149" s="173"/>
      <c r="E149" s="173"/>
      <c r="F149" s="173"/>
      <c r="G149" s="173"/>
      <c r="H149" s="724"/>
      <c r="I149" s="173"/>
      <c r="J149" s="173"/>
      <c r="K149" s="173"/>
      <c r="L149" s="173"/>
      <c r="M149" s="173"/>
      <c r="N149" s="173"/>
      <c r="O149" s="173"/>
    </row>
    <row r="150" spans="1:15" s="34" customFormat="1">
      <c r="A150" s="173"/>
      <c r="B150" s="173"/>
      <c r="C150" s="173"/>
      <c r="D150" s="173"/>
      <c r="E150" s="173"/>
      <c r="F150" s="173"/>
      <c r="G150" s="173"/>
      <c r="H150" s="724"/>
      <c r="I150" s="173"/>
      <c r="J150" s="173"/>
      <c r="K150" s="173"/>
      <c r="L150" s="173"/>
      <c r="M150" s="173"/>
      <c r="N150" s="173"/>
      <c r="O150" s="173"/>
    </row>
    <row r="151" spans="1:15" s="34" customFormat="1">
      <c r="A151" s="173"/>
      <c r="B151" s="173"/>
      <c r="C151" s="173"/>
      <c r="D151" s="173"/>
      <c r="E151" s="173"/>
      <c r="F151" s="173"/>
      <c r="G151" s="173"/>
      <c r="H151" s="724"/>
      <c r="I151" s="173"/>
      <c r="J151" s="173"/>
      <c r="K151" s="173"/>
      <c r="L151" s="173"/>
      <c r="M151" s="173"/>
      <c r="N151" s="173"/>
      <c r="O151" s="173"/>
    </row>
    <row r="152" spans="1:15" s="34" customFormat="1">
      <c r="A152" s="173"/>
      <c r="B152" s="173"/>
      <c r="C152" s="173"/>
      <c r="D152" s="173"/>
      <c r="E152" s="173"/>
      <c r="F152" s="173"/>
      <c r="G152" s="173"/>
      <c r="H152" s="724"/>
      <c r="I152" s="173"/>
      <c r="J152" s="173"/>
      <c r="K152" s="173"/>
      <c r="L152" s="173"/>
      <c r="M152" s="173"/>
      <c r="N152" s="173"/>
      <c r="O152" s="173"/>
    </row>
    <row r="153" spans="1:15" s="34" customFormat="1">
      <c r="A153" s="173"/>
      <c r="B153" s="173"/>
      <c r="C153" s="173"/>
      <c r="D153" s="173"/>
      <c r="E153" s="173"/>
      <c r="F153" s="173"/>
      <c r="G153" s="173"/>
      <c r="H153" s="724"/>
      <c r="I153" s="173"/>
      <c r="J153" s="173"/>
      <c r="K153" s="173"/>
      <c r="L153" s="173"/>
      <c r="M153" s="173"/>
      <c r="N153" s="173"/>
      <c r="O153" s="173"/>
    </row>
    <row r="154" spans="1:15" s="34" customFormat="1">
      <c r="A154" s="173"/>
      <c r="B154" s="173"/>
      <c r="C154" s="173"/>
      <c r="D154" s="173"/>
      <c r="E154" s="173"/>
      <c r="F154" s="173"/>
      <c r="G154" s="173"/>
      <c r="H154" s="724"/>
      <c r="I154" s="173"/>
      <c r="J154" s="173"/>
      <c r="K154" s="173"/>
      <c r="L154" s="173"/>
      <c r="M154" s="173"/>
      <c r="N154" s="173"/>
      <c r="O154" s="173"/>
    </row>
    <row r="155" spans="1:15" s="34" customFormat="1">
      <c r="A155" s="173"/>
      <c r="B155" s="173"/>
      <c r="C155" s="173"/>
      <c r="D155" s="173"/>
      <c r="E155" s="173"/>
      <c r="F155" s="173"/>
      <c r="G155" s="173"/>
      <c r="H155" s="724"/>
      <c r="I155" s="173"/>
      <c r="J155" s="173"/>
      <c r="K155" s="173"/>
      <c r="L155" s="173"/>
      <c r="M155" s="173"/>
      <c r="N155" s="173"/>
      <c r="O155" s="173"/>
    </row>
    <row r="156" spans="1:15" s="34" customFormat="1">
      <c r="A156" s="173"/>
      <c r="B156" s="173"/>
      <c r="C156" s="173"/>
      <c r="D156" s="173"/>
      <c r="E156" s="173"/>
      <c r="F156" s="173"/>
      <c r="G156" s="173"/>
      <c r="H156" s="724"/>
      <c r="I156" s="173"/>
      <c r="J156" s="173"/>
      <c r="K156" s="173"/>
      <c r="L156" s="173"/>
      <c r="M156" s="173"/>
      <c r="N156" s="173"/>
      <c r="O156" s="173"/>
    </row>
    <row r="157" spans="1:15" s="34" customFormat="1">
      <c r="A157" s="173"/>
      <c r="B157" s="173"/>
      <c r="C157" s="173"/>
      <c r="D157" s="173"/>
      <c r="E157" s="173"/>
      <c r="F157" s="173"/>
      <c r="G157" s="173"/>
      <c r="H157" s="724"/>
      <c r="I157" s="173"/>
      <c r="J157" s="173"/>
      <c r="K157" s="173"/>
      <c r="L157" s="173"/>
      <c r="M157" s="173"/>
      <c r="N157" s="173"/>
      <c r="O157" s="173"/>
    </row>
    <row r="158" spans="1:15" s="34" customFormat="1">
      <c r="A158" s="173"/>
      <c r="B158" s="173"/>
      <c r="C158" s="173"/>
      <c r="D158" s="173"/>
      <c r="E158" s="173"/>
      <c r="F158" s="173"/>
      <c r="G158" s="173"/>
      <c r="H158" s="724"/>
      <c r="I158" s="173"/>
      <c r="J158" s="173"/>
      <c r="K158" s="173"/>
      <c r="L158" s="173"/>
      <c r="M158" s="173"/>
      <c r="N158" s="173"/>
      <c r="O158" s="173"/>
    </row>
    <row r="159" spans="1:15" s="34" customFormat="1">
      <c r="A159" s="173"/>
      <c r="B159" s="173"/>
      <c r="C159" s="173"/>
      <c r="D159" s="173"/>
      <c r="E159" s="173"/>
      <c r="F159" s="173"/>
      <c r="G159" s="173"/>
      <c r="H159" s="724"/>
      <c r="I159" s="173"/>
      <c r="J159" s="173"/>
      <c r="K159" s="173"/>
      <c r="L159" s="173"/>
      <c r="M159" s="173"/>
      <c r="N159" s="173"/>
      <c r="O159" s="173"/>
    </row>
    <row r="160" spans="1:15" s="34" customFormat="1">
      <c r="A160" s="247"/>
      <c r="B160" s="247"/>
      <c r="C160" s="173"/>
      <c r="D160" s="173"/>
      <c r="E160" s="173"/>
      <c r="F160" s="173"/>
      <c r="G160" s="173"/>
      <c r="H160" s="724"/>
      <c r="I160" s="173"/>
      <c r="J160" s="173"/>
      <c r="K160" s="173"/>
      <c r="L160" s="173"/>
      <c r="M160" s="173"/>
      <c r="N160" s="173"/>
      <c r="O160" s="173"/>
    </row>
    <row r="161" spans="1:15" s="34" customFormat="1">
      <c r="A161" s="173"/>
      <c r="B161" s="173"/>
      <c r="C161" s="173"/>
      <c r="D161" s="173"/>
      <c r="E161" s="173"/>
      <c r="F161" s="173"/>
      <c r="G161" s="173"/>
      <c r="H161" s="724"/>
      <c r="I161" s="173"/>
      <c r="J161" s="173"/>
      <c r="K161" s="173"/>
      <c r="L161" s="173"/>
      <c r="M161" s="173"/>
      <c r="N161" s="173"/>
      <c r="O161" s="173"/>
    </row>
    <row r="162" spans="1:15" s="34" customFormat="1">
      <c r="A162" s="173"/>
      <c r="B162" s="173"/>
      <c r="C162" s="173"/>
      <c r="D162" s="173"/>
      <c r="E162" s="173"/>
      <c r="F162" s="173"/>
      <c r="G162" s="173"/>
      <c r="H162" s="724"/>
      <c r="I162" s="173"/>
      <c r="J162" s="173"/>
      <c r="K162" s="173"/>
      <c r="L162" s="173"/>
      <c r="M162" s="173"/>
      <c r="N162" s="173"/>
      <c r="O162" s="173"/>
    </row>
    <row r="163" spans="1:15" s="34" customFormat="1">
      <c r="A163" s="173"/>
      <c r="B163" s="173"/>
      <c r="C163" s="173"/>
      <c r="D163" s="173"/>
      <c r="E163" s="173"/>
      <c r="F163" s="173"/>
      <c r="G163" s="173"/>
      <c r="H163" s="724"/>
      <c r="I163" s="173"/>
      <c r="J163" s="173"/>
      <c r="K163" s="173"/>
      <c r="L163" s="173"/>
      <c r="M163" s="173"/>
      <c r="N163" s="173"/>
      <c r="O163" s="173"/>
    </row>
    <row r="164" spans="1:15" s="34" customFormat="1">
      <c r="A164" s="173"/>
      <c r="B164" s="173"/>
      <c r="C164" s="173"/>
      <c r="D164" s="173"/>
      <c r="E164" s="173"/>
      <c r="F164" s="173"/>
      <c r="G164" s="173"/>
      <c r="H164" s="724"/>
      <c r="I164" s="173"/>
      <c r="J164" s="173"/>
      <c r="K164" s="173"/>
      <c r="L164" s="173"/>
      <c r="M164" s="173"/>
      <c r="N164" s="173"/>
      <c r="O164" s="173"/>
    </row>
    <row r="165" spans="1:15" s="34" customFormat="1">
      <c r="A165" s="173"/>
      <c r="B165" s="173"/>
      <c r="C165" s="173"/>
      <c r="D165" s="173"/>
      <c r="E165" s="173"/>
      <c r="F165" s="173"/>
      <c r="G165" s="173"/>
      <c r="H165" s="724"/>
      <c r="I165" s="173"/>
      <c r="J165" s="173"/>
      <c r="K165" s="173"/>
      <c r="L165" s="173"/>
      <c r="M165" s="173"/>
      <c r="N165" s="173"/>
      <c r="O165" s="173"/>
    </row>
    <row r="166" spans="1:15" s="34" customFormat="1">
      <c r="A166" s="173"/>
      <c r="B166" s="173"/>
      <c r="C166" s="173"/>
      <c r="D166" s="173"/>
      <c r="E166" s="173"/>
      <c r="F166" s="173"/>
      <c r="G166" s="173"/>
      <c r="H166" s="724"/>
      <c r="I166" s="173"/>
      <c r="J166" s="173"/>
      <c r="K166" s="173"/>
      <c r="L166" s="173"/>
      <c r="M166" s="173"/>
      <c r="N166" s="173"/>
      <c r="O166" s="173"/>
    </row>
    <row r="167" spans="1:15" s="34" customFormat="1">
      <c r="A167" s="173"/>
      <c r="B167" s="173"/>
      <c r="C167" s="173"/>
      <c r="D167" s="173"/>
      <c r="E167" s="173"/>
      <c r="F167" s="173"/>
      <c r="G167" s="173"/>
      <c r="H167" s="724"/>
      <c r="I167" s="173"/>
      <c r="J167" s="173"/>
      <c r="K167" s="173"/>
      <c r="L167" s="173"/>
      <c r="M167" s="173"/>
      <c r="N167" s="173"/>
      <c r="O167" s="173"/>
    </row>
    <row r="168" spans="1:15" s="34" customFormat="1">
      <c r="A168" s="173"/>
      <c r="B168" s="173"/>
      <c r="C168" s="173"/>
      <c r="D168" s="173"/>
      <c r="E168" s="173"/>
      <c r="F168" s="173"/>
      <c r="G168" s="173"/>
      <c r="H168" s="724"/>
      <c r="I168" s="173"/>
      <c r="J168" s="173"/>
      <c r="K168" s="173"/>
      <c r="L168" s="173"/>
      <c r="M168" s="173"/>
      <c r="N168" s="173"/>
      <c r="O168" s="173"/>
    </row>
    <row r="169" spans="1:15" s="34" customFormat="1">
      <c r="A169" s="173"/>
      <c r="B169" s="173"/>
      <c r="C169" s="173"/>
      <c r="D169" s="173"/>
      <c r="E169" s="173"/>
      <c r="F169" s="173"/>
      <c r="G169" s="173"/>
      <c r="H169" s="724"/>
      <c r="I169" s="173"/>
      <c r="J169" s="173"/>
      <c r="K169" s="173"/>
      <c r="L169" s="173"/>
      <c r="M169" s="173"/>
      <c r="N169" s="173"/>
      <c r="O169" s="173"/>
    </row>
    <row r="170" spans="1:15" s="34" customFormat="1">
      <c r="A170" s="173"/>
      <c r="B170" s="173"/>
      <c r="C170" s="173"/>
      <c r="D170" s="173"/>
      <c r="E170" s="173"/>
      <c r="F170" s="173"/>
      <c r="G170" s="173"/>
      <c r="H170" s="724"/>
      <c r="I170" s="173"/>
      <c r="J170" s="173"/>
      <c r="K170" s="173"/>
      <c r="L170" s="173"/>
      <c r="M170" s="173"/>
      <c r="N170" s="173"/>
      <c r="O170" s="173"/>
    </row>
    <row r="171" spans="1:15" s="34" customFormat="1">
      <c r="A171" s="173"/>
      <c r="B171" s="173"/>
      <c r="C171" s="173"/>
      <c r="D171" s="173"/>
      <c r="E171" s="173"/>
      <c r="F171" s="173"/>
      <c r="G171" s="173"/>
      <c r="H171" s="724"/>
      <c r="I171" s="173"/>
      <c r="J171" s="173"/>
      <c r="K171" s="173"/>
      <c r="L171" s="173"/>
      <c r="M171" s="173"/>
      <c r="N171" s="173"/>
      <c r="O171" s="173"/>
    </row>
    <row r="172" spans="1:15" s="34" customFormat="1">
      <c r="A172" s="173"/>
      <c r="B172" s="173"/>
      <c r="C172" s="173"/>
      <c r="D172" s="173"/>
      <c r="E172" s="173"/>
      <c r="F172" s="173"/>
      <c r="G172" s="173"/>
      <c r="H172" s="724"/>
      <c r="I172" s="173"/>
      <c r="J172" s="173"/>
      <c r="K172" s="173"/>
      <c r="L172" s="173"/>
      <c r="M172" s="173"/>
      <c r="N172" s="173"/>
      <c r="O172" s="173"/>
    </row>
    <row r="173" spans="1:15" s="34" customFormat="1">
      <c r="A173" s="173"/>
      <c r="B173" s="173"/>
      <c r="C173" s="173"/>
      <c r="D173" s="173"/>
      <c r="E173" s="173"/>
      <c r="F173" s="173"/>
      <c r="G173" s="173"/>
      <c r="H173" s="724"/>
      <c r="I173" s="173"/>
      <c r="J173" s="173"/>
      <c r="K173" s="173"/>
      <c r="L173" s="173"/>
      <c r="M173" s="173"/>
      <c r="N173" s="173"/>
      <c r="O173" s="173"/>
    </row>
    <row r="174" spans="1:15" s="34" customFormat="1">
      <c r="A174" s="173"/>
      <c r="B174" s="173"/>
      <c r="C174" s="173"/>
      <c r="D174" s="173"/>
      <c r="E174" s="173"/>
      <c r="F174" s="173"/>
      <c r="G174" s="173"/>
      <c r="H174" s="724"/>
      <c r="I174" s="173"/>
      <c r="J174" s="173"/>
      <c r="K174" s="173"/>
      <c r="L174" s="173"/>
      <c r="M174" s="173"/>
      <c r="N174" s="173"/>
      <c r="O174" s="173"/>
    </row>
    <row r="175" spans="1:15" s="34" customFormat="1">
      <c r="A175" s="173"/>
      <c r="B175" s="173"/>
      <c r="C175" s="173"/>
      <c r="D175" s="173"/>
      <c r="E175" s="173"/>
      <c r="F175" s="173"/>
      <c r="G175" s="173"/>
      <c r="H175" s="724"/>
      <c r="I175" s="173"/>
      <c r="J175" s="173"/>
      <c r="K175" s="173"/>
      <c r="L175" s="173"/>
      <c r="M175" s="173"/>
      <c r="N175" s="173"/>
      <c r="O175" s="173"/>
    </row>
    <row r="176" spans="1:15" s="34" customFormat="1">
      <c r="A176" s="173"/>
      <c r="B176" s="173"/>
      <c r="C176" s="173"/>
      <c r="D176" s="173"/>
      <c r="E176" s="173"/>
      <c r="F176" s="173"/>
      <c r="G176" s="173"/>
      <c r="H176" s="724"/>
      <c r="I176" s="173"/>
      <c r="J176" s="173"/>
      <c r="K176" s="173"/>
      <c r="L176" s="173"/>
      <c r="M176" s="173"/>
      <c r="N176" s="173"/>
      <c r="O176" s="173"/>
    </row>
    <row r="177" spans="1:15" s="34" customFormat="1">
      <c r="A177" s="173"/>
      <c r="B177" s="173"/>
      <c r="C177" s="173"/>
      <c r="D177" s="173"/>
      <c r="E177" s="173"/>
      <c r="F177" s="173"/>
      <c r="G177" s="173"/>
      <c r="H177" s="724"/>
      <c r="I177" s="173"/>
      <c r="J177" s="173"/>
      <c r="K177" s="173"/>
      <c r="L177" s="173"/>
      <c r="M177" s="173"/>
      <c r="N177" s="173"/>
      <c r="O177" s="173"/>
    </row>
    <row r="178" spans="1:15" s="34" customFormat="1">
      <c r="A178" s="173"/>
      <c r="B178" s="173"/>
      <c r="C178" s="173"/>
      <c r="D178" s="173"/>
      <c r="E178" s="173"/>
      <c r="F178" s="173"/>
      <c r="G178" s="173"/>
      <c r="H178" s="724"/>
      <c r="I178" s="173"/>
      <c r="J178" s="173"/>
      <c r="K178" s="173"/>
      <c r="L178" s="173"/>
      <c r="M178" s="173"/>
      <c r="N178" s="173"/>
      <c r="O178" s="173"/>
    </row>
    <row r="179" spans="1:15" s="34" customFormat="1">
      <c r="A179" s="173"/>
      <c r="B179" s="173"/>
      <c r="C179" s="173"/>
      <c r="D179" s="173"/>
      <c r="E179" s="173"/>
      <c r="F179" s="173"/>
      <c r="G179" s="173"/>
      <c r="H179" s="724"/>
      <c r="I179" s="173"/>
      <c r="J179" s="173"/>
      <c r="K179" s="173"/>
      <c r="L179" s="173"/>
      <c r="M179" s="173"/>
      <c r="N179" s="173"/>
      <c r="O179" s="173"/>
    </row>
    <row r="180" spans="1:15" s="34" customFormat="1">
      <c r="A180" s="173"/>
      <c r="B180" s="173"/>
      <c r="C180" s="173"/>
      <c r="D180" s="173"/>
      <c r="E180" s="173"/>
      <c r="F180" s="173"/>
      <c r="G180" s="173"/>
      <c r="H180" s="724"/>
      <c r="I180" s="173"/>
      <c r="J180" s="173"/>
      <c r="K180" s="173"/>
      <c r="L180" s="173"/>
      <c r="M180" s="173"/>
      <c r="N180" s="173"/>
      <c r="O180" s="173"/>
    </row>
    <row r="181" spans="1:15" s="34" customFormat="1">
      <c r="A181" s="173"/>
      <c r="B181" s="173"/>
      <c r="C181" s="173"/>
      <c r="D181" s="173"/>
      <c r="E181" s="173"/>
      <c r="F181" s="173"/>
      <c r="G181" s="173"/>
      <c r="H181" s="724"/>
      <c r="I181" s="173"/>
      <c r="J181" s="173"/>
      <c r="K181" s="173"/>
      <c r="L181" s="173"/>
      <c r="M181" s="173"/>
      <c r="N181" s="173"/>
      <c r="O181" s="173"/>
    </row>
    <row r="182" spans="1:15" s="34" customFormat="1">
      <c r="A182" s="173"/>
      <c r="B182" s="173"/>
      <c r="C182" s="173"/>
      <c r="D182" s="173"/>
      <c r="E182" s="173"/>
      <c r="F182" s="173"/>
      <c r="G182" s="173"/>
      <c r="H182" s="724"/>
      <c r="I182" s="173"/>
      <c r="J182" s="173"/>
      <c r="K182" s="173"/>
      <c r="L182" s="173"/>
      <c r="M182" s="173"/>
      <c r="N182" s="173"/>
      <c r="O182" s="173"/>
    </row>
    <row r="183" spans="1:15" s="34" customFormat="1">
      <c r="A183" s="173"/>
      <c r="B183" s="173"/>
      <c r="C183" s="173"/>
      <c r="D183" s="173"/>
      <c r="E183" s="173"/>
      <c r="F183" s="173"/>
      <c r="G183" s="173"/>
      <c r="H183" s="724"/>
      <c r="I183" s="173"/>
      <c r="J183" s="173"/>
      <c r="K183" s="173"/>
      <c r="L183" s="173"/>
      <c r="M183" s="173"/>
      <c r="N183" s="173"/>
      <c r="O183" s="173"/>
    </row>
    <row r="184" spans="1:15" s="34" customFormat="1">
      <c r="A184" s="173"/>
      <c r="B184" s="173"/>
      <c r="C184" s="173"/>
      <c r="D184" s="173"/>
      <c r="E184" s="173"/>
      <c r="F184" s="173"/>
      <c r="G184" s="173"/>
      <c r="H184" s="724"/>
      <c r="I184" s="173"/>
      <c r="J184" s="173"/>
      <c r="K184" s="173"/>
      <c r="L184" s="173"/>
      <c r="M184" s="173"/>
      <c r="N184" s="173"/>
      <c r="O184" s="173"/>
    </row>
    <row r="185" spans="1:15" s="34" customFormat="1">
      <c r="A185" s="173"/>
      <c r="B185" s="173"/>
      <c r="C185" s="173"/>
      <c r="D185" s="173"/>
      <c r="E185" s="173"/>
      <c r="F185" s="173"/>
      <c r="G185" s="173"/>
      <c r="H185" s="724"/>
      <c r="I185" s="173"/>
      <c r="J185" s="173"/>
      <c r="K185" s="173"/>
      <c r="L185" s="173"/>
      <c r="M185" s="173"/>
      <c r="N185" s="173"/>
      <c r="O185" s="173"/>
    </row>
    <row r="186" spans="1:15" s="34" customFormat="1">
      <c r="A186" s="173"/>
      <c r="B186" s="173"/>
      <c r="C186" s="173"/>
      <c r="D186" s="173"/>
      <c r="E186" s="173"/>
      <c r="F186" s="173"/>
      <c r="G186" s="173"/>
      <c r="H186" s="724"/>
      <c r="I186" s="173"/>
      <c r="J186" s="173"/>
      <c r="K186" s="173"/>
      <c r="L186" s="173"/>
      <c r="M186" s="173"/>
      <c r="N186" s="173"/>
      <c r="O186" s="173"/>
    </row>
    <row r="187" spans="1:15" s="34" customFormat="1">
      <c r="A187" s="173"/>
      <c r="B187" s="173"/>
      <c r="C187" s="173"/>
      <c r="D187" s="173"/>
      <c r="E187" s="173"/>
      <c r="F187" s="173"/>
      <c r="G187" s="173"/>
      <c r="H187" s="724"/>
      <c r="I187" s="173"/>
      <c r="J187" s="173"/>
      <c r="K187" s="173"/>
      <c r="L187" s="173"/>
      <c r="M187" s="173"/>
      <c r="N187" s="173"/>
      <c r="O187" s="173"/>
    </row>
    <row r="188" spans="1:15" s="34" customFormat="1">
      <c r="A188" s="173"/>
      <c r="B188" s="173"/>
      <c r="C188" s="173"/>
      <c r="D188" s="173"/>
      <c r="E188" s="173"/>
      <c r="F188" s="173"/>
      <c r="G188" s="173"/>
      <c r="H188" s="724"/>
      <c r="I188" s="173"/>
      <c r="J188" s="173"/>
      <c r="K188" s="173"/>
      <c r="L188" s="173"/>
      <c r="M188" s="173"/>
      <c r="N188" s="173"/>
      <c r="O188" s="173"/>
    </row>
    <row r="189" spans="1:15" s="34" customFormat="1">
      <c r="A189" s="173"/>
      <c r="B189" s="173"/>
      <c r="C189" s="173"/>
      <c r="D189" s="173"/>
      <c r="E189" s="173"/>
      <c r="F189" s="173"/>
      <c r="G189" s="173"/>
      <c r="H189" s="724"/>
      <c r="I189" s="173"/>
      <c r="J189" s="173"/>
      <c r="K189" s="173"/>
      <c r="L189" s="173"/>
      <c r="M189" s="173"/>
      <c r="N189" s="173"/>
      <c r="O189" s="173"/>
    </row>
    <row r="190" spans="1:15" s="34" customFormat="1">
      <c r="A190" s="173"/>
      <c r="B190" s="173"/>
      <c r="C190" s="173"/>
      <c r="D190" s="173"/>
      <c r="E190" s="173"/>
      <c r="F190" s="173"/>
      <c r="G190" s="173"/>
      <c r="H190" s="724"/>
      <c r="I190" s="173"/>
      <c r="J190" s="173"/>
      <c r="K190" s="173"/>
      <c r="L190" s="173"/>
      <c r="M190" s="173"/>
      <c r="N190" s="173"/>
      <c r="O190" s="173"/>
    </row>
    <row r="191" spans="1:15" s="34" customFormat="1">
      <c r="A191" s="173"/>
      <c r="B191" s="173"/>
      <c r="C191" s="173"/>
      <c r="D191" s="173"/>
      <c r="E191" s="173"/>
      <c r="F191" s="173"/>
      <c r="G191" s="173"/>
      <c r="H191" s="724"/>
      <c r="I191" s="173"/>
      <c r="J191" s="173"/>
      <c r="K191" s="173"/>
      <c r="L191" s="173"/>
      <c r="M191" s="173"/>
      <c r="N191" s="173"/>
      <c r="O191" s="173"/>
    </row>
    <row r="192" spans="1:15" s="34" customFormat="1">
      <c r="A192" s="173"/>
      <c r="B192" s="173"/>
      <c r="C192" s="173"/>
      <c r="D192" s="173"/>
      <c r="E192" s="173"/>
      <c r="F192" s="173"/>
      <c r="G192" s="173"/>
      <c r="H192" s="724"/>
      <c r="I192" s="173"/>
      <c r="J192" s="173"/>
      <c r="K192" s="173"/>
      <c r="L192" s="173"/>
      <c r="M192" s="173"/>
      <c r="N192" s="173"/>
      <c r="O192" s="173"/>
    </row>
    <row r="193" spans="1:15" s="34" customFormat="1">
      <c r="A193" s="173"/>
      <c r="B193" s="173"/>
      <c r="C193" s="173"/>
      <c r="D193" s="173"/>
      <c r="E193" s="173"/>
      <c r="F193" s="173"/>
      <c r="G193" s="173"/>
      <c r="H193" s="724"/>
      <c r="I193" s="173"/>
      <c r="J193" s="173"/>
      <c r="K193" s="173"/>
      <c r="L193" s="173"/>
      <c r="M193" s="173"/>
      <c r="N193" s="173"/>
      <c r="O193" s="173"/>
    </row>
    <row r="194" spans="1:15" s="34" customFormat="1">
      <c r="A194" s="173"/>
      <c r="B194" s="173"/>
      <c r="C194" s="173"/>
      <c r="D194" s="173"/>
      <c r="E194" s="173"/>
      <c r="F194" s="173"/>
      <c r="G194" s="173"/>
      <c r="H194" s="724"/>
      <c r="I194" s="173"/>
      <c r="J194" s="173"/>
      <c r="K194" s="173"/>
      <c r="L194" s="173"/>
      <c r="M194" s="173"/>
      <c r="N194" s="173"/>
      <c r="O194" s="173"/>
    </row>
    <row r="195" spans="1:15" s="34" customFormat="1">
      <c r="A195" s="173"/>
      <c r="B195" s="173"/>
      <c r="C195" s="173"/>
      <c r="D195" s="173"/>
      <c r="E195" s="173"/>
      <c r="F195" s="173"/>
      <c r="G195" s="173"/>
      <c r="H195" s="724"/>
      <c r="I195" s="173"/>
      <c r="J195" s="173"/>
      <c r="K195" s="173"/>
      <c r="L195" s="173"/>
      <c r="M195" s="173"/>
      <c r="N195" s="173"/>
      <c r="O195" s="173"/>
    </row>
    <row r="196" spans="1:15" s="34" customFormat="1">
      <c r="A196" s="173"/>
      <c r="B196" s="173"/>
      <c r="C196" s="173"/>
      <c r="D196" s="173"/>
      <c r="E196" s="173"/>
      <c r="F196" s="173"/>
      <c r="G196" s="173"/>
      <c r="H196" s="724"/>
      <c r="I196" s="173"/>
      <c r="J196" s="173"/>
      <c r="K196" s="173"/>
      <c r="L196" s="173"/>
      <c r="M196" s="173"/>
      <c r="N196" s="173"/>
      <c r="O196" s="173"/>
    </row>
    <row r="197" spans="1:15" s="34" customFormat="1">
      <c r="A197" s="173"/>
      <c r="B197" s="173"/>
      <c r="C197" s="173"/>
      <c r="D197" s="173"/>
      <c r="E197" s="173"/>
      <c r="F197" s="173"/>
      <c r="G197" s="173"/>
      <c r="H197" s="724"/>
      <c r="I197" s="173"/>
      <c r="J197" s="173"/>
      <c r="K197" s="173"/>
      <c r="L197" s="173"/>
      <c r="M197" s="173"/>
      <c r="N197" s="173"/>
      <c r="O197" s="173"/>
    </row>
    <row r="198" spans="1:15" s="34" customFormat="1">
      <c r="A198" s="173"/>
      <c r="B198" s="173"/>
      <c r="C198" s="173"/>
      <c r="D198" s="173"/>
      <c r="E198" s="173"/>
      <c r="F198" s="173"/>
      <c r="G198" s="173"/>
      <c r="H198" s="724"/>
      <c r="I198" s="173"/>
      <c r="J198" s="173"/>
      <c r="K198" s="173"/>
      <c r="L198" s="173"/>
      <c r="M198" s="173"/>
      <c r="N198" s="173"/>
      <c r="O198" s="173"/>
    </row>
    <row r="199" spans="1:15" s="34" customFormat="1">
      <c r="A199" s="173"/>
      <c r="B199" s="173"/>
      <c r="C199" s="173"/>
      <c r="D199" s="173"/>
      <c r="E199" s="173"/>
      <c r="F199" s="173"/>
      <c r="G199" s="173"/>
      <c r="H199" s="724"/>
      <c r="I199" s="173"/>
      <c r="J199" s="173"/>
      <c r="K199" s="173"/>
      <c r="L199" s="173"/>
      <c r="M199" s="173"/>
      <c r="N199" s="173"/>
      <c r="O199" s="173"/>
    </row>
    <row r="200" spans="1:15" s="34" customFormat="1">
      <c r="A200" s="173"/>
      <c r="B200" s="173"/>
      <c r="C200" s="173"/>
      <c r="D200" s="173"/>
      <c r="E200" s="173"/>
      <c r="F200" s="173"/>
      <c r="G200" s="173"/>
      <c r="H200" s="724"/>
      <c r="I200" s="173"/>
      <c r="J200" s="173"/>
      <c r="K200" s="173"/>
      <c r="L200" s="173"/>
      <c r="M200" s="173"/>
      <c r="N200" s="173"/>
      <c r="O200" s="173"/>
    </row>
    <row r="201" spans="1:15" s="34" customFormat="1">
      <c r="A201" s="173"/>
      <c r="B201" s="173"/>
      <c r="C201" s="173"/>
      <c r="D201" s="173"/>
      <c r="E201" s="173"/>
      <c r="F201" s="173"/>
      <c r="G201" s="173"/>
      <c r="H201" s="724"/>
      <c r="I201" s="173"/>
      <c r="J201" s="173"/>
      <c r="K201" s="173"/>
      <c r="L201" s="173"/>
      <c r="M201" s="173"/>
      <c r="N201" s="173"/>
      <c r="O201" s="173"/>
    </row>
    <row r="202" spans="1:15" s="34" customFormat="1">
      <c r="A202" s="173"/>
      <c r="B202" s="173"/>
      <c r="C202" s="173"/>
      <c r="D202" s="173"/>
      <c r="E202" s="173"/>
      <c r="F202" s="173"/>
      <c r="G202" s="173"/>
      <c r="H202" s="724"/>
      <c r="I202" s="173"/>
      <c r="J202" s="173"/>
      <c r="K202" s="173"/>
      <c r="L202" s="173"/>
      <c r="M202" s="173"/>
      <c r="N202" s="173"/>
      <c r="O202" s="173"/>
    </row>
    <row r="203" spans="1:15" s="34" customFormat="1">
      <c r="A203" s="173"/>
      <c r="B203" s="173"/>
      <c r="C203" s="173"/>
      <c r="D203" s="173"/>
      <c r="E203" s="173"/>
      <c r="F203" s="173"/>
      <c r="G203" s="173"/>
      <c r="H203" s="724"/>
      <c r="I203" s="173"/>
      <c r="J203" s="173"/>
      <c r="K203" s="173"/>
      <c r="L203" s="173"/>
      <c r="M203" s="173"/>
      <c r="N203" s="173"/>
      <c r="O203" s="173"/>
    </row>
    <row r="204" spans="1:15" s="34" customFormat="1">
      <c r="A204" s="173"/>
      <c r="B204" s="173"/>
      <c r="C204" s="173"/>
      <c r="D204" s="173"/>
      <c r="E204" s="173"/>
      <c r="F204" s="173"/>
      <c r="G204" s="173"/>
      <c r="H204" s="724"/>
      <c r="I204" s="173"/>
      <c r="J204" s="173"/>
      <c r="K204" s="173"/>
      <c r="L204" s="173"/>
      <c r="M204" s="173"/>
      <c r="N204" s="173"/>
      <c r="O204" s="173"/>
    </row>
    <row r="205" spans="1:15" s="34" customFormat="1">
      <c r="A205" s="173"/>
      <c r="B205" s="173"/>
      <c r="C205" s="173"/>
      <c r="D205" s="173"/>
      <c r="E205" s="173"/>
      <c r="F205" s="173"/>
      <c r="G205" s="173"/>
      <c r="H205" s="724"/>
      <c r="I205" s="173"/>
      <c r="J205" s="173"/>
      <c r="K205" s="173"/>
      <c r="L205" s="173"/>
      <c r="M205" s="173"/>
      <c r="N205" s="173"/>
      <c r="O205" s="173"/>
    </row>
    <row r="206" spans="1:15" s="34" customFormat="1">
      <c r="A206" s="173"/>
      <c r="B206" s="173"/>
      <c r="C206" s="173"/>
      <c r="D206" s="173"/>
      <c r="E206" s="173"/>
      <c r="F206" s="173"/>
      <c r="G206" s="173"/>
      <c r="H206" s="724"/>
      <c r="I206" s="173"/>
      <c r="J206" s="173"/>
      <c r="K206" s="173"/>
      <c r="L206" s="173"/>
      <c r="M206" s="173"/>
      <c r="N206" s="173"/>
      <c r="O206" s="173"/>
    </row>
    <row r="207" spans="1:15" s="34" customFormat="1">
      <c r="A207" s="173"/>
      <c r="B207" s="173"/>
      <c r="C207" s="173"/>
      <c r="D207" s="173"/>
      <c r="E207" s="173"/>
      <c r="F207" s="173"/>
      <c r="G207" s="173"/>
      <c r="H207" s="724"/>
      <c r="I207" s="173"/>
      <c r="J207" s="173"/>
      <c r="K207" s="173"/>
      <c r="L207" s="173"/>
      <c r="M207" s="173"/>
      <c r="N207" s="173"/>
      <c r="O207" s="173"/>
    </row>
    <row r="208" spans="1:15" s="34" customFormat="1">
      <c r="A208" s="173"/>
      <c r="B208" s="173"/>
      <c r="C208" s="173"/>
      <c r="D208" s="173"/>
      <c r="E208" s="173"/>
      <c r="F208" s="173"/>
      <c r="G208" s="173"/>
      <c r="H208" s="724"/>
      <c r="I208" s="173"/>
      <c r="J208" s="173"/>
      <c r="K208" s="173"/>
      <c r="L208" s="173"/>
      <c r="M208" s="173"/>
      <c r="N208" s="173"/>
      <c r="O208" s="173"/>
    </row>
    <row r="209" spans="1:15" s="34" customFormat="1">
      <c r="A209" s="173"/>
      <c r="B209" s="173"/>
      <c r="C209" s="173"/>
      <c r="D209" s="173"/>
      <c r="E209" s="173"/>
      <c r="F209" s="173"/>
      <c r="G209" s="173"/>
      <c r="H209" s="724"/>
      <c r="I209" s="173"/>
      <c r="J209" s="173"/>
      <c r="K209" s="173"/>
      <c r="L209" s="173"/>
      <c r="M209" s="173"/>
      <c r="N209" s="173"/>
      <c r="O209" s="173"/>
    </row>
    <row r="210" spans="1:15" s="34" customFormat="1">
      <c r="A210" s="173"/>
      <c r="B210" s="173"/>
      <c r="C210" s="173"/>
      <c r="D210" s="173"/>
      <c r="E210" s="173"/>
      <c r="F210" s="173"/>
      <c r="G210" s="173"/>
      <c r="H210" s="724"/>
      <c r="I210" s="173"/>
      <c r="J210" s="173"/>
      <c r="K210" s="173"/>
      <c r="L210" s="173"/>
      <c r="M210" s="173"/>
      <c r="N210" s="173"/>
      <c r="O210" s="173"/>
    </row>
    <row r="211" spans="1:15" s="34" customFormat="1">
      <c r="A211" s="173"/>
      <c r="B211" s="173"/>
      <c r="C211" s="173"/>
      <c r="D211" s="173"/>
      <c r="E211" s="173"/>
      <c r="F211" s="173"/>
      <c r="G211" s="173"/>
      <c r="H211" s="724"/>
      <c r="I211" s="173"/>
      <c r="J211" s="173"/>
      <c r="K211" s="173"/>
      <c r="L211" s="173"/>
      <c r="M211" s="173"/>
      <c r="N211" s="173"/>
      <c r="O211" s="173"/>
    </row>
    <row r="212" spans="1:15" s="34" customFormat="1">
      <c r="A212" s="173"/>
      <c r="B212" s="173"/>
      <c r="C212" s="173"/>
      <c r="D212" s="173"/>
      <c r="E212" s="173"/>
      <c r="F212" s="173"/>
      <c r="G212" s="173"/>
      <c r="H212" s="724"/>
      <c r="I212" s="173"/>
      <c r="J212" s="173"/>
      <c r="K212" s="173"/>
      <c r="L212" s="173"/>
      <c r="M212" s="173"/>
      <c r="N212" s="173"/>
      <c r="O212" s="173"/>
    </row>
    <row r="213" spans="1:15" s="34" customFormat="1">
      <c r="A213" s="173"/>
      <c r="B213" s="173"/>
      <c r="C213" s="173"/>
      <c r="D213" s="173"/>
      <c r="E213" s="173"/>
      <c r="F213" s="173"/>
      <c r="G213" s="173"/>
      <c r="H213" s="724"/>
      <c r="I213" s="173"/>
      <c r="J213" s="173"/>
      <c r="K213" s="173"/>
      <c r="L213" s="173"/>
      <c r="M213" s="173"/>
      <c r="N213" s="173"/>
      <c r="O213" s="173"/>
    </row>
    <row r="214" spans="1:15" s="34" customFormat="1">
      <c r="A214" s="173"/>
      <c r="B214" s="173"/>
      <c r="C214" s="173"/>
      <c r="D214" s="173"/>
      <c r="E214" s="173"/>
      <c r="F214" s="173"/>
      <c r="G214" s="173"/>
      <c r="H214" s="724"/>
      <c r="I214" s="173"/>
      <c r="J214" s="173"/>
      <c r="K214" s="173"/>
      <c r="L214" s="173"/>
      <c r="M214" s="173"/>
      <c r="N214" s="173"/>
      <c r="O214" s="173"/>
    </row>
    <row r="215" spans="1:15" s="34" customFormat="1">
      <c r="A215" s="173"/>
      <c r="B215" s="173"/>
      <c r="C215" s="173"/>
      <c r="D215" s="173"/>
      <c r="E215" s="173"/>
      <c r="F215" s="173"/>
      <c r="G215" s="173"/>
      <c r="H215" s="724"/>
      <c r="I215" s="173"/>
      <c r="J215" s="173"/>
      <c r="K215" s="173"/>
      <c r="L215" s="173"/>
      <c r="M215" s="173"/>
      <c r="N215" s="173"/>
      <c r="O215" s="173"/>
    </row>
    <row r="216" spans="1:15" s="34" customFormat="1">
      <c r="A216" s="173"/>
      <c r="B216" s="173"/>
      <c r="C216" s="173"/>
      <c r="D216" s="173"/>
      <c r="E216" s="173"/>
      <c r="F216" s="173"/>
      <c r="G216" s="173"/>
      <c r="H216" s="724"/>
      <c r="I216" s="173"/>
      <c r="J216" s="173"/>
      <c r="K216" s="173"/>
      <c r="L216" s="173"/>
      <c r="M216" s="173"/>
      <c r="N216" s="173"/>
      <c r="O216" s="173"/>
    </row>
    <row r="217" spans="1:15" s="34" customFormat="1">
      <c r="A217" s="173"/>
      <c r="B217" s="173"/>
      <c r="C217" s="173"/>
      <c r="D217" s="173"/>
      <c r="E217" s="173"/>
      <c r="F217" s="173"/>
      <c r="G217" s="173"/>
      <c r="H217" s="724"/>
      <c r="I217" s="173"/>
      <c r="J217" s="173"/>
      <c r="K217" s="173"/>
      <c r="L217" s="173"/>
      <c r="M217" s="173"/>
      <c r="N217" s="173"/>
      <c r="O217" s="173"/>
    </row>
    <row r="218" spans="1:15" s="34" customFormat="1">
      <c r="A218" s="173"/>
      <c r="B218" s="173"/>
      <c r="C218" s="173"/>
      <c r="D218" s="173"/>
      <c r="E218" s="173"/>
      <c r="F218" s="173"/>
      <c r="G218" s="173"/>
      <c r="H218" s="724"/>
      <c r="I218" s="173"/>
      <c r="J218" s="173"/>
      <c r="K218" s="173"/>
      <c r="L218" s="173"/>
      <c r="M218" s="173"/>
      <c r="N218" s="173"/>
      <c r="O218" s="173"/>
    </row>
    <row r="219" spans="1:15" s="34" customFormat="1">
      <c r="A219" s="173"/>
      <c r="B219" s="173"/>
      <c r="C219" s="173"/>
      <c r="D219" s="173"/>
      <c r="E219" s="173"/>
      <c r="F219" s="173"/>
      <c r="G219" s="173"/>
      <c r="H219" s="724"/>
      <c r="I219" s="173"/>
      <c r="J219" s="173"/>
      <c r="K219" s="173"/>
      <c r="L219" s="173"/>
      <c r="M219" s="173"/>
      <c r="N219" s="173"/>
      <c r="O219" s="173"/>
    </row>
    <row r="220" spans="1:15" s="34" customFormat="1">
      <c r="A220" s="173"/>
      <c r="B220" s="173"/>
      <c r="C220" s="173"/>
      <c r="D220" s="173"/>
      <c r="E220" s="173"/>
      <c r="F220" s="173"/>
      <c r="G220" s="173"/>
      <c r="H220" s="724"/>
      <c r="I220" s="173"/>
      <c r="J220" s="173"/>
      <c r="K220" s="173"/>
      <c r="L220" s="173"/>
      <c r="M220" s="173"/>
      <c r="N220" s="173"/>
      <c r="O220" s="173"/>
    </row>
    <row r="221" spans="1:15" s="34" customFormat="1">
      <c r="A221" s="173"/>
      <c r="B221" s="173"/>
      <c r="C221" s="173"/>
      <c r="D221" s="173"/>
      <c r="E221" s="173"/>
      <c r="F221" s="173"/>
      <c r="G221" s="173"/>
      <c r="H221" s="724"/>
      <c r="I221" s="173"/>
      <c r="J221" s="173"/>
      <c r="K221" s="173"/>
      <c r="L221" s="173"/>
      <c r="M221" s="173"/>
      <c r="N221" s="173"/>
      <c r="O221" s="173"/>
    </row>
    <row r="222" spans="1:15" s="34" customFormat="1">
      <c r="A222" s="173"/>
      <c r="B222" s="173"/>
      <c r="C222" s="173"/>
      <c r="D222" s="173"/>
      <c r="E222" s="173"/>
      <c r="F222" s="173"/>
      <c r="G222" s="173"/>
      <c r="H222" s="724"/>
      <c r="I222" s="173"/>
      <c r="J222" s="173"/>
      <c r="K222" s="173"/>
      <c r="L222" s="173"/>
      <c r="M222" s="173"/>
      <c r="N222" s="173"/>
      <c r="O222" s="173"/>
    </row>
    <row r="223" spans="1:15" s="34" customFormat="1">
      <c r="A223" s="173"/>
      <c r="B223" s="173"/>
      <c r="C223" s="173"/>
      <c r="D223" s="173"/>
      <c r="E223" s="173"/>
      <c r="F223" s="173"/>
      <c r="G223" s="173"/>
      <c r="H223" s="724"/>
      <c r="I223" s="173"/>
      <c r="J223" s="173"/>
      <c r="K223" s="173"/>
      <c r="L223" s="173"/>
      <c r="M223" s="173"/>
      <c r="N223" s="173"/>
      <c r="O223" s="173"/>
    </row>
    <row r="224" spans="1:15" s="34" customFormat="1">
      <c r="A224" s="173"/>
      <c r="B224" s="173"/>
      <c r="C224" s="173"/>
      <c r="D224" s="173"/>
      <c r="E224" s="173"/>
      <c r="F224" s="173"/>
      <c r="G224" s="173"/>
      <c r="H224" s="724"/>
      <c r="I224" s="173"/>
      <c r="J224" s="173"/>
      <c r="K224" s="173"/>
      <c r="L224" s="173"/>
      <c r="M224" s="173"/>
      <c r="N224" s="173"/>
      <c r="O224" s="173"/>
    </row>
    <row r="225" spans="1:15" s="34" customFormat="1">
      <c r="A225" s="173"/>
      <c r="B225" s="173"/>
      <c r="C225" s="173"/>
      <c r="D225" s="173"/>
      <c r="E225" s="173"/>
      <c r="F225" s="173"/>
      <c r="G225" s="173"/>
      <c r="H225" s="724"/>
      <c r="I225" s="173"/>
      <c r="J225" s="173"/>
      <c r="K225" s="173"/>
      <c r="L225" s="173"/>
      <c r="M225" s="173"/>
      <c r="N225" s="173"/>
      <c r="O225" s="173"/>
    </row>
    <row r="226" spans="1:15" s="34" customFormat="1">
      <c r="A226" s="173"/>
      <c r="B226" s="173"/>
      <c r="C226" s="173"/>
      <c r="D226" s="173"/>
      <c r="E226" s="173"/>
      <c r="F226" s="173"/>
      <c r="G226" s="173"/>
      <c r="H226" s="724"/>
      <c r="I226" s="173"/>
      <c r="J226" s="173"/>
      <c r="K226" s="173"/>
      <c r="L226" s="173"/>
      <c r="M226" s="173"/>
      <c r="N226" s="173"/>
      <c r="O226" s="173"/>
    </row>
    <row r="227" spans="1:15" s="34" customFormat="1">
      <c r="A227" s="173"/>
      <c r="B227" s="173"/>
      <c r="C227" s="173"/>
      <c r="D227" s="173"/>
      <c r="E227" s="173"/>
      <c r="F227" s="173"/>
      <c r="G227" s="173"/>
      <c r="H227" s="724"/>
      <c r="I227" s="173"/>
      <c r="J227" s="173"/>
      <c r="K227" s="173"/>
      <c r="L227" s="173"/>
      <c r="M227" s="173"/>
      <c r="N227" s="173"/>
      <c r="O227" s="173"/>
    </row>
    <row r="228" spans="1:15" s="34" customFormat="1">
      <c r="A228" s="173"/>
      <c r="B228" s="173"/>
      <c r="C228" s="173"/>
      <c r="D228" s="173"/>
      <c r="E228" s="173"/>
      <c r="F228" s="173"/>
      <c r="G228" s="173"/>
      <c r="H228" s="724"/>
      <c r="I228" s="173"/>
      <c r="J228" s="173"/>
      <c r="K228" s="173"/>
      <c r="L228" s="173"/>
      <c r="M228" s="173"/>
      <c r="N228" s="173"/>
      <c r="O228" s="173"/>
    </row>
    <row r="229" spans="1:15" s="34" customFormat="1">
      <c r="A229" s="167"/>
      <c r="B229" s="173"/>
      <c r="C229" s="173"/>
      <c r="D229" s="173"/>
      <c r="E229" s="173"/>
      <c r="F229" s="173"/>
      <c r="G229" s="173"/>
      <c r="H229" s="724"/>
      <c r="I229" s="173"/>
      <c r="J229" s="173"/>
      <c r="K229" s="173"/>
      <c r="L229" s="173"/>
      <c r="M229" s="173"/>
      <c r="N229" s="173"/>
      <c r="O229" s="173"/>
    </row>
    <row r="230" spans="1:15" s="34" customFormat="1">
      <c r="A230" s="173"/>
      <c r="B230" s="173"/>
      <c r="C230" s="173"/>
      <c r="D230" s="173"/>
      <c r="E230" s="173"/>
      <c r="F230" s="173"/>
      <c r="G230" s="173"/>
      <c r="H230" s="724"/>
      <c r="I230" s="173"/>
      <c r="J230" s="173"/>
      <c r="K230" s="173"/>
      <c r="L230" s="173"/>
      <c r="M230" s="173"/>
      <c r="N230" s="173"/>
      <c r="O230" s="173"/>
    </row>
    <row r="231" spans="1:15" s="34" customFormat="1">
      <c r="A231" s="173"/>
      <c r="B231" s="173"/>
      <c r="C231" s="173"/>
      <c r="D231" s="173"/>
      <c r="E231" s="173"/>
      <c r="F231" s="173"/>
      <c r="G231" s="173"/>
      <c r="H231" s="724"/>
      <c r="I231" s="173"/>
      <c r="J231" s="173"/>
      <c r="K231" s="173"/>
      <c r="L231" s="173"/>
      <c r="M231" s="173"/>
      <c r="N231" s="173"/>
      <c r="O231" s="173"/>
    </row>
    <row r="232" spans="1:15" s="34" customFormat="1">
      <c r="A232" s="173"/>
      <c r="B232" s="173"/>
      <c r="C232" s="173"/>
      <c r="D232" s="173"/>
      <c r="E232" s="173"/>
      <c r="F232" s="173"/>
      <c r="G232" s="173"/>
      <c r="H232" s="724"/>
      <c r="I232" s="173"/>
      <c r="J232" s="173"/>
      <c r="K232" s="173"/>
      <c r="L232" s="173"/>
      <c r="M232" s="173"/>
      <c r="N232" s="173"/>
      <c r="O232" s="173"/>
    </row>
    <row r="233" spans="1:15" s="34" customFormat="1">
      <c r="A233" s="173"/>
      <c r="B233" s="173"/>
      <c r="C233" s="173"/>
      <c r="D233" s="173"/>
      <c r="E233" s="173"/>
      <c r="F233" s="173"/>
      <c r="G233" s="173"/>
      <c r="H233" s="724"/>
      <c r="I233" s="173"/>
      <c r="J233" s="173"/>
      <c r="K233" s="173"/>
      <c r="L233" s="173"/>
      <c r="M233" s="173"/>
      <c r="N233" s="173"/>
      <c r="O233" s="173"/>
    </row>
    <row r="234" spans="1:15" s="34" customFormat="1">
      <c r="A234" s="173"/>
      <c r="B234" s="173"/>
      <c r="C234" s="173"/>
      <c r="D234" s="173"/>
      <c r="E234" s="173"/>
      <c r="F234" s="173"/>
      <c r="G234" s="173"/>
      <c r="H234" s="724"/>
      <c r="I234" s="173"/>
      <c r="J234" s="173"/>
      <c r="K234" s="173"/>
      <c r="L234" s="173"/>
      <c r="M234" s="173"/>
      <c r="N234" s="173"/>
      <c r="O234" s="173"/>
    </row>
    <row r="235" spans="1:15" s="34" customFormat="1">
      <c r="A235" s="173"/>
      <c r="B235" s="173"/>
      <c r="C235" s="173"/>
      <c r="D235" s="173"/>
      <c r="E235" s="173"/>
      <c r="F235" s="173"/>
      <c r="G235" s="173"/>
      <c r="H235" s="724"/>
      <c r="I235" s="173"/>
      <c r="J235" s="173"/>
      <c r="K235" s="173"/>
      <c r="L235" s="173"/>
      <c r="M235" s="173"/>
      <c r="N235" s="173"/>
      <c r="O235" s="173"/>
    </row>
    <row r="236" spans="1:15" s="34" customFormat="1">
      <c r="A236" s="173"/>
      <c r="B236" s="173"/>
      <c r="C236" s="173"/>
      <c r="D236" s="173"/>
      <c r="E236" s="173"/>
      <c r="F236" s="173"/>
      <c r="G236" s="173"/>
      <c r="H236" s="724"/>
      <c r="I236" s="173"/>
      <c r="J236" s="173"/>
      <c r="K236" s="173"/>
      <c r="L236" s="173"/>
      <c r="M236" s="173"/>
      <c r="N236" s="173"/>
      <c r="O236" s="173"/>
    </row>
    <row r="237" spans="1:15" s="34" customFormat="1">
      <c r="A237" s="173"/>
      <c r="B237" s="173"/>
      <c r="C237" s="173"/>
      <c r="D237" s="173"/>
      <c r="E237" s="173"/>
      <c r="F237" s="173"/>
      <c r="G237" s="173"/>
      <c r="H237" s="724"/>
      <c r="I237" s="173"/>
      <c r="J237" s="173"/>
      <c r="K237" s="173"/>
      <c r="L237" s="173"/>
      <c r="M237" s="173"/>
      <c r="N237" s="173"/>
      <c r="O237" s="173"/>
    </row>
    <row r="238" spans="1:15" s="34" customFormat="1">
      <c r="A238" s="173"/>
      <c r="B238" s="173"/>
      <c r="C238" s="173"/>
      <c r="D238" s="173"/>
      <c r="E238" s="173"/>
      <c r="F238" s="173"/>
      <c r="G238" s="173"/>
      <c r="H238" s="724"/>
      <c r="I238" s="173"/>
      <c r="J238" s="173"/>
      <c r="K238" s="173"/>
      <c r="L238" s="173"/>
      <c r="M238" s="173"/>
      <c r="N238" s="173"/>
      <c r="O238" s="173"/>
    </row>
    <row r="239" spans="1:15" s="34" customFormat="1">
      <c r="A239" s="173"/>
      <c r="B239" s="173"/>
      <c r="C239" s="173"/>
      <c r="D239" s="173"/>
      <c r="E239" s="173"/>
      <c r="F239" s="173"/>
      <c r="G239" s="173"/>
      <c r="H239" s="724"/>
      <c r="I239" s="173"/>
      <c r="J239" s="173"/>
      <c r="K239" s="173"/>
      <c r="L239" s="173"/>
      <c r="M239" s="173"/>
      <c r="N239" s="173"/>
      <c r="O239" s="173"/>
    </row>
    <row r="240" spans="1:15" s="34" customFormat="1">
      <c r="A240" s="173"/>
      <c r="B240" s="173"/>
      <c r="C240" s="173"/>
      <c r="D240" s="173"/>
      <c r="E240" s="173"/>
      <c r="F240" s="173"/>
      <c r="G240" s="173"/>
      <c r="H240" s="724"/>
      <c r="I240" s="173"/>
      <c r="J240" s="173"/>
      <c r="K240" s="173"/>
      <c r="L240" s="173"/>
      <c r="M240" s="173"/>
      <c r="N240" s="173"/>
      <c r="O240" s="173"/>
    </row>
    <row r="241" spans="1:15" s="34" customFormat="1">
      <c r="A241" s="173"/>
      <c r="B241" s="173"/>
      <c r="C241" s="173"/>
      <c r="D241" s="173"/>
      <c r="E241" s="173"/>
      <c r="F241" s="173"/>
      <c r="G241" s="173"/>
      <c r="H241" s="724"/>
      <c r="I241" s="173"/>
      <c r="J241" s="173"/>
      <c r="K241" s="173"/>
      <c r="L241" s="173"/>
      <c r="M241" s="173"/>
      <c r="N241" s="173"/>
      <c r="O241" s="173"/>
    </row>
    <row r="242" spans="1:15" s="34" customFormat="1">
      <c r="A242" s="173"/>
      <c r="B242" s="173"/>
      <c r="C242" s="173"/>
      <c r="D242" s="173"/>
      <c r="E242" s="173"/>
      <c r="F242" s="173"/>
      <c r="G242" s="173"/>
      <c r="H242" s="724"/>
      <c r="I242" s="173"/>
      <c r="J242" s="173"/>
      <c r="K242" s="173"/>
      <c r="L242" s="173"/>
      <c r="M242" s="173"/>
      <c r="N242" s="173"/>
      <c r="O242" s="173"/>
    </row>
    <row r="243" spans="1:15" s="34" customFormat="1">
      <c r="A243" s="173"/>
      <c r="B243" s="173"/>
      <c r="C243" s="173"/>
      <c r="D243" s="173"/>
      <c r="E243" s="173"/>
      <c r="F243" s="173"/>
      <c r="G243" s="173"/>
      <c r="H243" s="724"/>
      <c r="I243" s="173"/>
      <c r="J243" s="173"/>
      <c r="K243" s="173"/>
      <c r="L243" s="173"/>
      <c r="M243" s="173"/>
      <c r="N243" s="173"/>
      <c r="O243" s="173"/>
    </row>
    <row r="244" spans="1:15" s="34" customFormat="1">
      <c r="A244" s="173"/>
      <c r="B244" s="173"/>
      <c r="C244" s="173"/>
      <c r="D244" s="173"/>
      <c r="E244" s="173"/>
      <c r="F244" s="173"/>
      <c r="G244" s="173"/>
      <c r="H244" s="724"/>
      <c r="I244" s="173"/>
      <c r="J244" s="173"/>
      <c r="K244" s="173"/>
      <c r="L244" s="173"/>
      <c r="M244" s="173"/>
      <c r="N244" s="173"/>
      <c r="O244" s="173"/>
    </row>
    <row r="245" spans="1:15" s="34" customFormat="1">
      <c r="A245" s="173"/>
      <c r="B245" s="173"/>
      <c r="C245" s="173"/>
      <c r="D245" s="173"/>
      <c r="E245" s="173"/>
      <c r="F245" s="173"/>
      <c r="G245" s="173"/>
      <c r="H245" s="724"/>
      <c r="I245" s="173"/>
      <c r="J245" s="173"/>
      <c r="K245" s="173"/>
      <c r="L245" s="173"/>
      <c r="M245" s="173"/>
      <c r="N245" s="173"/>
      <c r="O245" s="173"/>
    </row>
    <row r="246" spans="1:15" s="34" customFormat="1">
      <c r="A246" s="247"/>
      <c r="B246" s="173"/>
      <c r="C246" s="173"/>
      <c r="D246" s="173"/>
      <c r="E246" s="173"/>
      <c r="F246" s="173"/>
      <c r="G246" s="173"/>
      <c r="H246" s="724"/>
      <c r="I246" s="173"/>
      <c r="J246" s="173"/>
      <c r="K246" s="173"/>
      <c r="L246" s="173"/>
      <c r="M246" s="173"/>
      <c r="N246" s="173"/>
      <c r="O246" s="173"/>
    </row>
    <row r="247" spans="1:15" s="34" customFormat="1">
      <c r="A247" s="247"/>
      <c r="B247" s="173"/>
      <c r="C247" s="173"/>
      <c r="D247" s="173"/>
      <c r="E247" s="173"/>
      <c r="F247" s="173"/>
      <c r="G247" s="173"/>
      <c r="H247" s="724"/>
      <c r="I247" s="173"/>
      <c r="J247" s="173"/>
      <c r="K247" s="173"/>
      <c r="L247" s="173"/>
      <c r="M247" s="173"/>
      <c r="N247" s="173"/>
      <c r="O247" s="173"/>
    </row>
    <row r="248" spans="1:15" s="34" customFormat="1">
      <c r="A248" s="247"/>
      <c r="B248" s="173"/>
      <c r="C248" s="173"/>
      <c r="D248" s="173"/>
      <c r="E248" s="173"/>
      <c r="F248" s="173"/>
      <c r="G248" s="173"/>
      <c r="H248" s="724"/>
      <c r="I248" s="173"/>
      <c r="J248" s="173"/>
      <c r="K248" s="173"/>
      <c r="L248" s="173"/>
      <c r="M248" s="173"/>
      <c r="N248" s="173"/>
      <c r="O248" s="173"/>
    </row>
    <row r="249" spans="1:15" s="34" customFormat="1">
      <c r="A249" s="247"/>
      <c r="B249" s="173"/>
      <c r="C249" s="173"/>
      <c r="D249" s="173"/>
      <c r="E249" s="173"/>
      <c r="F249" s="173"/>
      <c r="G249" s="173"/>
      <c r="H249" s="724"/>
      <c r="I249" s="173"/>
      <c r="J249" s="173"/>
      <c r="K249" s="173"/>
      <c r="L249" s="173"/>
      <c r="M249" s="173"/>
      <c r="N249" s="173"/>
      <c r="O249" s="173"/>
    </row>
    <row r="250" spans="1:15" s="34" customFormat="1">
      <c r="A250" s="247"/>
      <c r="B250" s="173"/>
      <c r="C250" s="173"/>
      <c r="D250" s="173"/>
      <c r="E250" s="173"/>
      <c r="F250" s="173"/>
      <c r="G250" s="173"/>
      <c r="H250" s="724"/>
      <c r="I250" s="173"/>
      <c r="J250" s="173"/>
      <c r="K250" s="173"/>
      <c r="L250" s="173"/>
      <c r="M250" s="173"/>
      <c r="N250" s="173"/>
      <c r="O250" s="173"/>
    </row>
    <row r="251" spans="1:15" s="34" customFormat="1">
      <c r="A251" s="247"/>
      <c r="B251" s="173"/>
      <c r="C251" s="173"/>
      <c r="D251" s="173"/>
      <c r="E251" s="173"/>
      <c r="F251" s="173"/>
      <c r="G251" s="173"/>
      <c r="H251" s="724"/>
      <c r="I251" s="173"/>
      <c r="J251" s="173"/>
      <c r="K251" s="173"/>
      <c r="L251" s="173"/>
      <c r="M251" s="173"/>
      <c r="N251" s="173"/>
      <c r="O251" s="173"/>
    </row>
    <row r="252" spans="1:15" s="34" customFormat="1">
      <c r="A252" s="247"/>
      <c r="B252" s="173"/>
      <c r="C252" s="173"/>
      <c r="D252" s="173"/>
      <c r="E252" s="173"/>
      <c r="F252" s="173"/>
      <c r="G252" s="173"/>
      <c r="H252" s="724"/>
      <c r="I252" s="173"/>
      <c r="J252" s="173"/>
      <c r="K252" s="173"/>
      <c r="L252" s="173"/>
      <c r="M252" s="173"/>
      <c r="N252" s="173"/>
      <c r="O252" s="173"/>
    </row>
    <row r="253" spans="1:15" s="34" customFormat="1">
      <c r="A253" s="247"/>
      <c r="B253" s="173"/>
      <c r="C253" s="173"/>
      <c r="D253" s="173"/>
      <c r="E253" s="173"/>
      <c r="F253" s="173"/>
      <c r="G253" s="173"/>
      <c r="H253" s="724"/>
      <c r="I253" s="173"/>
      <c r="J253" s="173"/>
      <c r="K253" s="173"/>
      <c r="L253" s="173"/>
      <c r="M253" s="173"/>
      <c r="N253" s="173"/>
      <c r="O253" s="173"/>
    </row>
    <row r="254" spans="1:15" s="34" customFormat="1">
      <c r="A254" s="247"/>
      <c r="B254" s="173"/>
      <c r="C254" s="173"/>
      <c r="D254" s="173"/>
      <c r="E254" s="173"/>
      <c r="F254" s="173"/>
      <c r="G254" s="173"/>
      <c r="H254" s="724"/>
      <c r="I254" s="173"/>
      <c r="J254" s="173"/>
      <c r="K254" s="173"/>
      <c r="L254" s="173"/>
      <c r="M254" s="173"/>
      <c r="N254" s="173"/>
      <c r="O254" s="173"/>
    </row>
    <row r="255" spans="1:15" s="34" customFormat="1">
      <c r="A255" s="247"/>
      <c r="B255" s="173"/>
      <c r="C255" s="173"/>
      <c r="D255" s="173"/>
      <c r="E255" s="173"/>
      <c r="F255" s="173"/>
      <c r="G255" s="173"/>
      <c r="H255" s="724"/>
      <c r="I255" s="173"/>
      <c r="J255" s="173"/>
      <c r="K255" s="173"/>
      <c r="L255" s="173"/>
      <c r="M255" s="173"/>
      <c r="N255" s="173"/>
      <c r="O255" s="173"/>
    </row>
    <row r="256" spans="1:15" s="34" customFormat="1">
      <c r="A256" s="247"/>
      <c r="B256" s="173"/>
      <c r="C256" s="173"/>
      <c r="D256" s="173"/>
      <c r="E256" s="173"/>
      <c r="F256" s="173"/>
      <c r="G256" s="173"/>
      <c r="H256" s="724"/>
      <c r="I256" s="173"/>
      <c r="J256" s="173"/>
      <c r="K256" s="173"/>
      <c r="L256" s="173"/>
      <c r="M256" s="173"/>
      <c r="N256" s="173"/>
      <c r="O256" s="173"/>
    </row>
    <row r="257" spans="1:15" s="34" customFormat="1">
      <c r="A257" s="247"/>
      <c r="B257" s="173"/>
      <c r="C257" s="173"/>
      <c r="D257" s="173"/>
      <c r="E257" s="173"/>
      <c r="F257" s="173"/>
      <c r="G257" s="173"/>
      <c r="H257" s="724"/>
      <c r="I257" s="173"/>
      <c r="J257" s="173"/>
      <c r="K257" s="173"/>
      <c r="L257" s="173"/>
      <c r="M257" s="173"/>
      <c r="N257" s="173"/>
      <c r="O257" s="173"/>
    </row>
    <row r="258" spans="1:15" s="34" customFormat="1">
      <c r="A258" s="247"/>
      <c r="B258" s="173"/>
      <c r="C258" s="173"/>
      <c r="D258" s="173"/>
      <c r="E258" s="173"/>
      <c r="F258" s="173"/>
      <c r="G258" s="173"/>
      <c r="H258" s="724"/>
      <c r="I258" s="173"/>
      <c r="J258" s="173"/>
      <c r="K258" s="173"/>
      <c r="L258" s="173"/>
      <c r="M258" s="173"/>
      <c r="N258" s="173"/>
      <c r="O258" s="173"/>
    </row>
    <row r="259" spans="1:15" s="34" customFormat="1">
      <c r="A259" s="247"/>
      <c r="B259" s="173"/>
      <c r="C259" s="173"/>
      <c r="D259" s="173"/>
      <c r="E259" s="173"/>
      <c r="F259" s="173"/>
      <c r="G259" s="173"/>
      <c r="H259" s="724"/>
      <c r="I259" s="173"/>
      <c r="J259" s="173"/>
      <c r="K259" s="173"/>
      <c r="L259" s="173"/>
      <c r="M259" s="173"/>
      <c r="N259" s="173"/>
      <c r="O259" s="173"/>
    </row>
    <row r="260" spans="1:15" s="34" customFormat="1">
      <c r="A260" s="247"/>
      <c r="B260" s="173"/>
      <c r="C260" s="173"/>
      <c r="D260" s="173"/>
      <c r="E260" s="173"/>
      <c r="F260" s="173"/>
      <c r="G260" s="173"/>
      <c r="H260" s="724"/>
      <c r="I260" s="173"/>
      <c r="J260" s="173"/>
      <c r="K260" s="173"/>
      <c r="L260" s="173"/>
      <c r="M260" s="173"/>
      <c r="N260" s="173"/>
      <c r="O260" s="173"/>
    </row>
    <row r="261" spans="1:15" s="34" customFormat="1">
      <c r="A261" s="247"/>
      <c r="B261" s="173"/>
      <c r="C261" s="173"/>
      <c r="D261" s="173"/>
      <c r="E261" s="173"/>
      <c r="F261" s="173"/>
      <c r="G261" s="173"/>
      <c r="H261" s="724"/>
      <c r="I261" s="173"/>
      <c r="J261" s="173"/>
      <c r="K261" s="173"/>
      <c r="L261" s="173"/>
      <c r="M261" s="173"/>
      <c r="N261" s="173"/>
      <c r="O261" s="173"/>
    </row>
    <row r="262" spans="1:15" s="34" customFormat="1">
      <c r="A262" s="247"/>
      <c r="B262" s="173"/>
      <c r="C262" s="173"/>
      <c r="D262" s="173"/>
      <c r="E262" s="173"/>
      <c r="F262" s="173"/>
      <c r="G262" s="173"/>
      <c r="H262" s="724"/>
      <c r="I262" s="173"/>
      <c r="J262" s="173"/>
      <c r="K262" s="173"/>
      <c r="L262" s="173"/>
      <c r="M262" s="173"/>
      <c r="N262" s="173"/>
      <c r="O262" s="173"/>
    </row>
    <row r="263" spans="1:15" s="34" customFormat="1">
      <c r="A263" s="247"/>
      <c r="B263" s="173"/>
      <c r="C263" s="173"/>
      <c r="D263" s="173"/>
      <c r="E263" s="173"/>
      <c r="F263" s="173"/>
      <c r="G263" s="173"/>
      <c r="H263" s="724"/>
      <c r="I263" s="173"/>
      <c r="J263" s="173"/>
      <c r="K263" s="173"/>
      <c r="L263" s="173"/>
      <c r="M263" s="173"/>
      <c r="N263" s="173"/>
      <c r="O263" s="173"/>
    </row>
    <row r="264" spans="1:15" s="34" customFormat="1">
      <c r="A264" s="247"/>
      <c r="B264" s="173"/>
      <c r="C264" s="173"/>
      <c r="D264" s="173"/>
      <c r="E264" s="173"/>
      <c r="F264" s="173"/>
      <c r="G264" s="173"/>
      <c r="H264" s="724"/>
      <c r="I264" s="173"/>
      <c r="J264" s="173"/>
      <c r="K264" s="173"/>
      <c r="L264" s="173"/>
      <c r="M264" s="173"/>
      <c r="N264" s="173"/>
      <c r="O264" s="173"/>
    </row>
    <row r="265" spans="1:15" s="34" customFormat="1">
      <c r="A265" s="247"/>
      <c r="B265" s="173"/>
      <c r="C265" s="173"/>
      <c r="D265" s="173"/>
      <c r="E265" s="173"/>
      <c r="F265" s="173"/>
      <c r="G265" s="173"/>
      <c r="H265" s="724"/>
      <c r="I265" s="173"/>
      <c r="J265" s="173"/>
      <c r="K265" s="173"/>
      <c r="L265" s="173"/>
      <c r="M265" s="173"/>
      <c r="N265" s="173"/>
      <c r="O265" s="173"/>
    </row>
    <row r="266" spans="1:15" s="34" customFormat="1">
      <c r="A266" s="247"/>
      <c r="B266" s="173"/>
      <c r="C266" s="173"/>
      <c r="D266" s="173"/>
      <c r="E266" s="173"/>
      <c r="F266" s="173"/>
      <c r="G266" s="173"/>
      <c r="H266" s="724"/>
      <c r="I266" s="173"/>
      <c r="J266" s="173"/>
      <c r="K266" s="173"/>
      <c r="L266" s="173"/>
      <c r="M266" s="173"/>
      <c r="N266" s="173"/>
      <c r="O266" s="173"/>
    </row>
    <row r="267" spans="1:15" s="34" customFormat="1">
      <c r="A267" s="247"/>
      <c r="B267" s="173"/>
      <c r="C267" s="173"/>
      <c r="D267" s="173"/>
      <c r="E267" s="173"/>
      <c r="F267" s="173"/>
      <c r="G267" s="173"/>
      <c r="H267" s="724"/>
      <c r="I267" s="173"/>
      <c r="J267" s="173"/>
      <c r="K267" s="173"/>
      <c r="L267" s="173"/>
      <c r="M267" s="173"/>
      <c r="N267" s="173"/>
      <c r="O267" s="173"/>
    </row>
    <row r="268" spans="1:15" s="34" customFormat="1">
      <c r="A268" s="247"/>
      <c r="B268" s="173"/>
      <c r="C268" s="173"/>
      <c r="D268" s="173"/>
      <c r="E268" s="173"/>
      <c r="F268" s="173"/>
      <c r="G268" s="173"/>
      <c r="H268" s="724"/>
      <c r="I268" s="173"/>
      <c r="J268" s="173"/>
      <c r="K268" s="173"/>
      <c r="L268" s="173"/>
      <c r="M268" s="173"/>
      <c r="N268" s="173"/>
      <c r="O268" s="173"/>
    </row>
    <row r="269" spans="1:15" s="34" customFormat="1">
      <c r="A269" s="247"/>
      <c r="B269" s="173"/>
      <c r="C269" s="173"/>
      <c r="D269" s="173"/>
      <c r="E269" s="173"/>
      <c r="F269" s="173"/>
      <c r="G269" s="173"/>
      <c r="H269" s="724"/>
      <c r="I269" s="173"/>
      <c r="J269" s="173"/>
      <c r="K269" s="173"/>
      <c r="L269" s="173"/>
      <c r="M269" s="173"/>
      <c r="N269" s="173"/>
      <c r="O269" s="173"/>
    </row>
    <row r="270" spans="1:15" s="34" customFormat="1">
      <c r="A270" s="247"/>
      <c r="B270" s="173"/>
      <c r="C270" s="173"/>
      <c r="D270" s="173"/>
      <c r="E270" s="173"/>
      <c r="F270" s="173"/>
      <c r="G270" s="173"/>
      <c r="H270" s="724"/>
      <c r="I270" s="173"/>
      <c r="J270" s="173"/>
      <c r="K270" s="173"/>
      <c r="L270" s="173"/>
      <c r="M270" s="173"/>
      <c r="N270" s="173"/>
      <c r="O270" s="173"/>
    </row>
    <row r="271" spans="1:15" s="34" customFormat="1">
      <c r="A271" s="247"/>
      <c r="B271" s="173"/>
      <c r="C271" s="173"/>
      <c r="D271" s="173"/>
      <c r="E271" s="173"/>
      <c r="F271" s="173"/>
      <c r="G271" s="173"/>
      <c r="H271" s="724"/>
      <c r="I271" s="173"/>
      <c r="J271" s="173"/>
      <c r="K271" s="173"/>
      <c r="L271" s="173"/>
      <c r="M271" s="173"/>
      <c r="N271" s="173"/>
      <c r="O271" s="173"/>
    </row>
    <row r="272" spans="1:15" s="34" customFormat="1">
      <c r="A272" s="247"/>
      <c r="B272" s="173"/>
      <c r="C272" s="173"/>
      <c r="D272" s="173"/>
      <c r="E272" s="173"/>
      <c r="F272" s="173"/>
      <c r="G272" s="173"/>
      <c r="H272" s="724"/>
      <c r="I272" s="173"/>
      <c r="J272" s="173"/>
      <c r="K272" s="173"/>
      <c r="L272" s="173"/>
      <c r="M272" s="173"/>
      <c r="N272" s="173"/>
      <c r="O272" s="173"/>
    </row>
    <row r="273" spans="1:15" s="34" customFormat="1">
      <c r="A273" s="247"/>
      <c r="B273" s="173"/>
      <c r="C273" s="173"/>
      <c r="D273" s="173"/>
      <c r="E273" s="173"/>
      <c r="F273" s="173"/>
      <c r="G273" s="173"/>
      <c r="H273" s="724"/>
      <c r="I273" s="173"/>
      <c r="J273" s="173"/>
      <c r="K273" s="173"/>
      <c r="L273" s="173"/>
      <c r="M273" s="173"/>
      <c r="N273" s="173"/>
      <c r="O273" s="173"/>
    </row>
    <row r="274" spans="1:15" s="34" customFormat="1">
      <c r="A274" s="247"/>
      <c r="B274" s="173"/>
      <c r="C274" s="173"/>
      <c r="D274" s="173"/>
      <c r="E274" s="173"/>
      <c r="F274" s="173"/>
      <c r="G274" s="173"/>
      <c r="H274" s="724"/>
      <c r="I274" s="173"/>
      <c r="J274" s="173"/>
      <c r="K274" s="173"/>
      <c r="L274" s="173"/>
      <c r="M274" s="173"/>
      <c r="N274" s="173"/>
      <c r="O274" s="173"/>
    </row>
    <row r="275" spans="1:15" s="34" customFormat="1">
      <c r="A275" s="247"/>
      <c r="B275" s="173"/>
      <c r="C275" s="173"/>
      <c r="D275" s="173"/>
      <c r="E275" s="173"/>
      <c r="F275" s="173"/>
      <c r="G275" s="173"/>
      <c r="H275" s="724"/>
      <c r="I275" s="173"/>
      <c r="J275" s="173"/>
      <c r="K275" s="173"/>
      <c r="L275" s="173"/>
      <c r="M275" s="173"/>
      <c r="N275" s="173"/>
      <c r="O275" s="173"/>
    </row>
    <row r="276" spans="1:15" s="34" customFormat="1">
      <c r="A276" s="247"/>
      <c r="B276" s="173"/>
      <c r="C276" s="173"/>
      <c r="D276" s="173"/>
      <c r="E276" s="173"/>
      <c r="F276" s="173"/>
      <c r="G276" s="173"/>
      <c r="H276" s="724"/>
      <c r="I276" s="173"/>
      <c r="J276" s="173"/>
      <c r="K276" s="173"/>
      <c r="L276" s="173"/>
      <c r="M276" s="173"/>
      <c r="N276" s="173"/>
      <c r="O276" s="173"/>
    </row>
    <row r="277" spans="1:15" s="34" customFormat="1">
      <c r="A277" s="247"/>
      <c r="B277" s="173"/>
      <c r="C277" s="173"/>
      <c r="D277" s="173"/>
      <c r="E277" s="173"/>
      <c r="F277" s="173"/>
      <c r="G277" s="173"/>
      <c r="H277" s="724"/>
      <c r="I277" s="173"/>
      <c r="J277" s="173"/>
      <c r="K277" s="173"/>
      <c r="L277" s="173"/>
      <c r="M277" s="173"/>
      <c r="N277" s="173"/>
      <c r="O277" s="173"/>
    </row>
    <row r="278" spans="1:15" s="34" customFormat="1">
      <c r="A278" s="247"/>
      <c r="B278" s="173"/>
      <c r="C278" s="173"/>
      <c r="D278" s="173"/>
      <c r="E278" s="173"/>
      <c r="F278" s="173"/>
      <c r="G278" s="173"/>
      <c r="H278" s="724"/>
      <c r="I278" s="173"/>
      <c r="J278" s="173"/>
      <c r="K278" s="173"/>
      <c r="L278" s="173"/>
      <c r="M278" s="173"/>
      <c r="N278" s="173"/>
      <c r="O278" s="173"/>
    </row>
    <row r="279" spans="1:15" s="34" customFormat="1">
      <c r="A279" s="247"/>
      <c r="B279" s="173"/>
      <c r="C279" s="173"/>
      <c r="D279" s="173"/>
      <c r="E279" s="173"/>
      <c r="F279" s="173"/>
      <c r="G279" s="173"/>
      <c r="H279" s="724"/>
      <c r="I279" s="173"/>
      <c r="J279" s="173"/>
      <c r="K279" s="173"/>
      <c r="L279" s="173"/>
      <c r="M279" s="173"/>
      <c r="N279" s="173"/>
      <c r="O279" s="173"/>
    </row>
    <row r="280" spans="1:15" s="34" customFormat="1">
      <c r="A280" s="247"/>
      <c r="B280" s="173"/>
      <c r="C280" s="173"/>
      <c r="D280" s="173"/>
      <c r="E280" s="173"/>
      <c r="F280" s="173"/>
      <c r="G280" s="173"/>
      <c r="H280" s="724"/>
      <c r="I280" s="173"/>
      <c r="J280" s="173"/>
      <c r="K280" s="173"/>
      <c r="L280" s="173"/>
      <c r="M280" s="173"/>
      <c r="N280" s="173"/>
      <c r="O280" s="173"/>
    </row>
    <row r="281" spans="1:15" s="34" customFormat="1">
      <c r="A281" s="247"/>
      <c r="B281" s="173"/>
      <c r="C281" s="173"/>
      <c r="D281" s="173"/>
      <c r="E281" s="173"/>
      <c r="F281" s="173"/>
      <c r="G281" s="173"/>
      <c r="H281" s="724"/>
      <c r="I281" s="173"/>
      <c r="J281" s="173"/>
      <c r="K281" s="173"/>
      <c r="L281" s="173"/>
      <c r="M281" s="173"/>
      <c r="N281" s="173"/>
      <c r="O281" s="173"/>
    </row>
    <row r="282" spans="1:15" s="34" customFormat="1">
      <c r="A282" s="247"/>
      <c r="B282" s="173"/>
      <c r="C282" s="173"/>
      <c r="D282" s="173"/>
      <c r="E282" s="173"/>
      <c r="F282" s="173"/>
      <c r="G282" s="173"/>
      <c r="H282" s="724"/>
      <c r="I282" s="173"/>
      <c r="J282" s="173"/>
      <c r="K282" s="173"/>
      <c r="L282" s="173"/>
      <c r="M282" s="173"/>
      <c r="N282" s="173"/>
      <c r="O282" s="173"/>
    </row>
    <row r="283" spans="1:15" s="34" customFormat="1">
      <c r="A283" s="247"/>
      <c r="B283" s="173"/>
      <c r="C283" s="173"/>
      <c r="D283" s="173"/>
      <c r="E283" s="173"/>
      <c r="F283" s="173"/>
      <c r="G283" s="173"/>
      <c r="H283" s="724"/>
      <c r="I283" s="173"/>
      <c r="J283" s="173"/>
      <c r="K283" s="173"/>
      <c r="L283" s="173"/>
      <c r="M283" s="173"/>
      <c r="N283" s="173"/>
      <c r="O283" s="173"/>
    </row>
    <row r="284" spans="1:15" s="34" customFormat="1">
      <c r="A284" s="247"/>
      <c r="B284" s="173"/>
      <c r="C284" s="173"/>
      <c r="D284" s="173"/>
      <c r="E284" s="173"/>
      <c r="F284" s="173"/>
      <c r="G284" s="173"/>
      <c r="H284" s="724"/>
      <c r="I284" s="173"/>
      <c r="J284" s="173"/>
      <c r="K284" s="173"/>
      <c r="L284" s="173"/>
      <c r="M284" s="173"/>
      <c r="N284" s="173"/>
      <c r="O284" s="173"/>
    </row>
    <row r="285" spans="1:15" s="34" customFormat="1">
      <c r="A285" s="247"/>
      <c r="B285" s="173"/>
      <c r="C285" s="173"/>
      <c r="D285" s="173"/>
      <c r="E285" s="173"/>
      <c r="F285" s="173"/>
      <c r="G285" s="173"/>
      <c r="H285" s="724"/>
      <c r="I285" s="173"/>
      <c r="J285" s="173"/>
      <c r="K285" s="173"/>
      <c r="L285" s="173"/>
      <c r="M285" s="173"/>
      <c r="N285" s="173"/>
      <c r="O285" s="173"/>
    </row>
    <row r="286" spans="1:15" s="34" customFormat="1">
      <c r="A286" s="247"/>
      <c r="B286" s="173"/>
      <c r="C286" s="173"/>
      <c r="D286" s="173"/>
      <c r="E286" s="173"/>
      <c r="F286" s="173"/>
      <c r="G286" s="173"/>
      <c r="H286" s="724"/>
      <c r="I286" s="173"/>
      <c r="J286" s="173"/>
      <c r="K286" s="173"/>
      <c r="L286" s="173"/>
      <c r="M286" s="173"/>
      <c r="N286" s="173"/>
      <c r="O286" s="173"/>
    </row>
    <row r="287" spans="1:15" s="34" customFormat="1">
      <c r="A287" s="247"/>
      <c r="B287" s="173"/>
      <c r="C287" s="173"/>
      <c r="D287" s="173"/>
      <c r="E287" s="173"/>
      <c r="F287" s="173"/>
      <c r="G287" s="173"/>
      <c r="H287" s="724"/>
      <c r="I287" s="173"/>
      <c r="J287" s="173"/>
      <c r="K287" s="173"/>
      <c r="L287" s="173"/>
      <c r="M287" s="173"/>
      <c r="N287" s="173"/>
      <c r="O287" s="173"/>
    </row>
    <row r="288" spans="1:15" s="34" customFormat="1">
      <c r="A288" s="247"/>
      <c r="B288" s="173"/>
      <c r="C288" s="173"/>
      <c r="D288" s="173"/>
      <c r="E288" s="173"/>
      <c r="F288" s="173"/>
      <c r="G288" s="173"/>
      <c r="H288" s="724"/>
      <c r="I288" s="173"/>
      <c r="J288" s="173"/>
      <c r="K288" s="173"/>
      <c r="L288" s="173"/>
      <c r="M288" s="173"/>
      <c r="N288" s="173"/>
      <c r="O288" s="173"/>
    </row>
    <row r="289" spans="1:15" s="34" customFormat="1">
      <c r="A289" s="247"/>
      <c r="B289" s="173"/>
      <c r="C289" s="173"/>
      <c r="D289" s="173"/>
      <c r="E289" s="173"/>
      <c r="F289" s="173"/>
      <c r="G289" s="173"/>
      <c r="H289" s="724"/>
      <c r="I289" s="173"/>
      <c r="J289" s="173"/>
      <c r="K289" s="173"/>
      <c r="L289" s="173"/>
      <c r="M289" s="173"/>
      <c r="N289" s="173"/>
      <c r="O289" s="173"/>
    </row>
    <row r="290" spans="1:15" s="34" customFormat="1">
      <c r="A290" s="247"/>
      <c r="B290" s="173"/>
      <c r="C290" s="173"/>
      <c r="D290" s="173"/>
      <c r="E290" s="173"/>
      <c r="F290" s="173"/>
      <c r="G290" s="173"/>
      <c r="H290" s="724"/>
      <c r="I290" s="173"/>
      <c r="J290" s="173"/>
      <c r="K290" s="173"/>
      <c r="L290" s="173"/>
      <c r="M290" s="173"/>
      <c r="N290" s="173"/>
      <c r="O290" s="173"/>
    </row>
    <row r="291" spans="1:15" s="34" customFormat="1">
      <c r="A291" s="247"/>
      <c r="B291" s="173"/>
      <c r="C291" s="173"/>
      <c r="D291" s="173"/>
      <c r="E291" s="173"/>
      <c r="F291" s="173"/>
      <c r="G291" s="173"/>
      <c r="H291" s="724"/>
      <c r="I291" s="173"/>
      <c r="J291" s="173"/>
      <c r="K291" s="173"/>
      <c r="L291" s="173"/>
      <c r="M291" s="173"/>
      <c r="N291" s="173"/>
      <c r="O291" s="173"/>
    </row>
    <row r="292" spans="1:15" s="34" customFormat="1">
      <c r="A292" s="247"/>
      <c r="B292" s="173"/>
      <c r="C292" s="173"/>
      <c r="D292" s="173"/>
      <c r="E292" s="173"/>
      <c r="F292" s="173"/>
      <c r="G292" s="173"/>
      <c r="H292" s="724"/>
      <c r="I292" s="173"/>
      <c r="J292" s="173"/>
      <c r="K292" s="173"/>
      <c r="L292" s="173"/>
      <c r="M292" s="173"/>
      <c r="N292" s="173"/>
      <c r="O292" s="173"/>
    </row>
    <row r="293" spans="1:15" s="34" customFormat="1">
      <c r="A293" s="247"/>
      <c r="B293" s="173"/>
      <c r="C293" s="173"/>
      <c r="D293" s="173"/>
      <c r="E293" s="173"/>
      <c r="F293" s="173"/>
      <c r="G293" s="173"/>
      <c r="H293" s="724"/>
      <c r="I293" s="173"/>
      <c r="J293" s="173"/>
      <c r="K293" s="173"/>
      <c r="L293" s="173"/>
      <c r="M293" s="173"/>
      <c r="N293" s="173"/>
      <c r="O293" s="173"/>
    </row>
    <row r="294" spans="1:15" s="34" customFormat="1">
      <c r="A294" s="247"/>
      <c r="B294" s="173"/>
      <c r="C294" s="173"/>
      <c r="D294" s="173"/>
      <c r="E294" s="173"/>
      <c r="F294" s="173"/>
      <c r="G294" s="173"/>
      <c r="H294" s="724"/>
      <c r="I294" s="173"/>
      <c r="J294" s="173"/>
      <c r="K294" s="173"/>
      <c r="L294" s="173"/>
      <c r="M294" s="173"/>
      <c r="N294" s="173"/>
      <c r="O294" s="173"/>
    </row>
    <row r="295" spans="1:15" s="34" customFormat="1">
      <c r="A295" s="247"/>
      <c r="B295" s="173"/>
      <c r="C295" s="173"/>
      <c r="D295" s="173"/>
      <c r="E295" s="173"/>
      <c r="F295" s="173"/>
      <c r="G295" s="173"/>
      <c r="H295" s="724"/>
      <c r="I295" s="173"/>
      <c r="J295" s="173"/>
      <c r="K295" s="173"/>
      <c r="L295" s="173"/>
      <c r="M295" s="173"/>
      <c r="N295" s="173"/>
      <c r="O295" s="173"/>
    </row>
    <row r="296" spans="1:15" s="34" customFormat="1">
      <c r="A296" s="247"/>
      <c r="B296" s="173"/>
      <c r="C296" s="173"/>
      <c r="D296" s="173"/>
      <c r="E296" s="173"/>
      <c r="F296" s="173"/>
      <c r="G296" s="173"/>
      <c r="H296" s="724"/>
      <c r="I296" s="173"/>
      <c r="J296" s="173"/>
      <c r="K296" s="173"/>
      <c r="L296" s="173"/>
      <c r="M296" s="173"/>
      <c r="N296" s="173"/>
      <c r="O296" s="173"/>
    </row>
    <row r="297" spans="1:15" s="34" customFormat="1">
      <c r="A297" s="247"/>
      <c r="B297" s="173"/>
      <c r="C297" s="173"/>
      <c r="D297" s="173"/>
      <c r="E297" s="173"/>
      <c r="F297" s="173"/>
      <c r="G297" s="173"/>
      <c r="H297" s="724"/>
      <c r="I297" s="173"/>
      <c r="J297" s="173"/>
      <c r="K297" s="173"/>
      <c r="L297" s="173"/>
      <c r="M297" s="173"/>
      <c r="N297" s="173"/>
      <c r="O297" s="173"/>
    </row>
    <row r="298" spans="1:15" s="34" customFormat="1">
      <c r="A298" s="247"/>
      <c r="B298" s="173"/>
      <c r="C298" s="173"/>
      <c r="D298" s="173"/>
      <c r="E298" s="173"/>
      <c r="F298" s="173"/>
      <c r="G298" s="173"/>
      <c r="H298" s="724"/>
      <c r="I298" s="173"/>
      <c r="J298" s="173"/>
      <c r="K298" s="173"/>
      <c r="L298" s="173"/>
      <c r="M298" s="173"/>
      <c r="N298" s="173"/>
      <c r="O298" s="173"/>
    </row>
    <row r="299" spans="1:15" s="34" customFormat="1">
      <c r="A299" s="247"/>
      <c r="B299" s="173"/>
      <c r="C299" s="173"/>
      <c r="D299" s="173"/>
      <c r="E299" s="173"/>
      <c r="F299" s="173"/>
      <c r="G299" s="173"/>
      <c r="H299" s="724"/>
      <c r="I299" s="173"/>
      <c r="J299" s="173"/>
      <c r="K299" s="173"/>
      <c r="L299" s="173"/>
      <c r="M299" s="173"/>
      <c r="N299" s="173"/>
      <c r="O299" s="173"/>
    </row>
    <row r="300" spans="1:15" s="34" customFormat="1">
      <c r="A300" s="247"/>
      <c r="B300" s="173"/>
      <c r="C300" s="173"/>
      <c r="D300" s="173"/>
      <c r="E300" s="173"/>
      <c r="F300" s="173"/>
      <c r="G300" s="173"/>
      <c r="H300" s="724"/>
      <c r="I300" s="173"/>
      <c r="J300" s="173"/>
      <c r="K300" s="173"/>
      <c r="L300" s="173"/>
      <c r="M300" s="173"/>
      <c r="N300" s="173"/>
      <c r="O300" s="173"/>
    </row>
    <row r="301" spans="1:15" s="34" customFormat="1">
      <c r="A301" s="173"/>
      <c r="B301" s="173"/>
      <c r="C301" s="173"/>
      <c r="D301" s="173"/>
      <c r="E301" s="173"/>
      <c r="F301" s="173"/>
      <c r="G301" s="173"/>
      <c r="H301" s="724"/>
      <c r="I301" s="173"/>
      <c r="J301" s="173"/>
      <c r="K301" s="173"/>
      <c r="L301" s="173"/>
      <c r="M301" s="173"/>
      <c r="N301" s="173"/>
      <c r="O301" s="173"/>
    </row>
    <row r="302" spans="1:15" s="34" customFormat="1">
      <c r="A302" s="173"/>
      <c r="B302" s="173"/>
      <c r="C302" s="173"/>
      <c r="D302" s="173"/>
      <c r="E302" s="173"/>
      <c r="F302" s="173"/>
      <c r="G302" s="173"/>
      <c r="H302" s="724"/>
      <c r="I302" s="173"/>
      <c r="J302" s="173"/>
      <c r="K302" s="173"/>
      <c r="L302" s="173"/>
      <c r="M302" s="173"/>
      <c r="N302" s="173"/>
      <c r="O302" s="173"/>
    </row>
    <row r="303" spans="1:15" s="34" customFormat="1">
      <c r="A303" s="173"/>
      <c r="B303" s="173"/>
      <c r="C303" s="173"/>
      <c r="D303" s="173"/>
      <c r="E303" s="173"/>
      <c r="F303" s="173"/>
      <c r="G303" s="173"/>
      <c r="H303" s="724"/>
      <c r="I303" s="173"/>
      <c r="J303" s="173"/>
      <c r="K303" s="173"/>
      <c r="L303" s="173"/>
      <c r="M303" s="173"/>
      <c r="N303" s="173"/>
      <c r="O303" s="173"/>
    </row>
    <row r="304" spans="1:15" s="34" customFormat="1">
      <c r="A304" s="173"/>
      <c r="B304" s="173"/>
      <c r="C304" s="173"/>
      <c r="D304" s="173"/>
      <c r="E304" s="173"/>
      <c r="F304" s="173"/>
      <c r="G304" s="173"/>
      <c r="H304" s="724"/>
      <c r="I304" s="173"/>
      <c r="J304" s="173"/>
      <c r="K304" s="173"/>
      <c r="L304" s="173"/>
      <c r="M304" s="173"/>
      <c r="N304" s="173"/>
      <c r="O304" s="173"/>
    </row>
    <row r="305" spans="1:15" s="34" customFormat="1">
      <c r="A305" s="173"/>
      <c r="B305" s="173"/>
      <c r="C305" s="173"/>
      <c r="D305" s="173"/>
      <c r="E305" s="173"/>
      <c r="F305" s="173"/>
      <c r="G305" s="173"/>
      <c r="H305" s="724"/>
      <c r="I305" s="173"/>
      <c r="J305" s="173"/>
      <c r="K305" s="173"/>
      <c r="L305" s="173"/>
      <c r="M305" s="173"/>
      <c r="N305" s="173"/>
      <c r="O305" s="173"/>
    </row>
    <row r="306" spans="1:15" s="34" customFormat="1">
      <c r="A306" s="173"/>
      <c r="B306" s="173"/>
      <c r="C306" s="173"/>
      <c r="D306" s="173"/>
      <c r="E306" s="173"/>
      <c r="F306" s="173"/>
      <c r="G306" s="173"/>
      <c r="H306" s="724"/>
      <c r="I306" s="173"/>
      <c r="J306" s="173"/>
      <c r="K306" s="173"/>
      <c r="L306" s="173"/>
      <c r="M306" s="173"/>
      <c r="N306" s="173"/>
      <c r="O306" s="173"/>
    </row>
    <row r="307" spans="1:15" s="34" customFormat="1">
      <c r="A307" s="173"/>
      <c r="B307" s="173"/>
      <c r="C307" s="173"/>
      <c r="D307" s="173"/>
      <c r="E307" s="173"/>
      <c r="F307" s="173"/>
      <c r="G307" s="173"/>
      <c r="H307" s="724"/>
      <c r="I307" s="173"/>
      <c r="J307" s="173"/>
      <c r="K307" s="173"/>
      <c r="L307" s="173"/>
      <c r="M307" s="173"/>
      <c r="N307" s="173"/>
      <c r="O307" s="173"/>
    </row>
    <row r="308" spans="1:15" s="34" customFormat="1">
      <c r="A308" s="173"/>
      <c r="B308" s="173"/>
      <c r="C308" s="173"/>
      <c r="D308" s="173"/>
      <c r="E308" s="173"/>
      <c r="F308" s="173"/>
      <c r="G308" s="173"/>
      <c r="H308" s="724"/>
      <c r="I308" s="173"/>
      <c r="J308" s="173"/>
      <c r="K308" s="173"/>
      <c r="L308" s="173"/>
      <c r="M308" s="173"/>
      <c r="N308" s="173"/>
      <c r="O308" s="173"/>
    </row>
    <row r="309" spans="1:15" s="34" customFormat="1">
      <c r="A309" s="173"/>
      <c r="B309" s="173"/>
      <c r="C309" s="173"/>
      <c r="D309" s="173"/>
      <c r="E309" s="173"/>
      <c r="F309" s="173"/>
      <c r="G309" s="173"/>
      <c r="H309" s="724"/>
      <c r="I309" s="173"/>
      <c r="J309" s="173"/>
      <c r="K309" s="173"/>
      <c r="L309" s="173"/>
      <c r="M309" s="173"/>
      <c r="N309" s="173"/>
      <c r="O309" s="173"/>
    </row>
    <row r="310" spans="1:15" s="34" customFormat="1">
      <c r="A310" s="173"/>
      <c r="B310" s="173"/>
      <c r="C310" s="173"/>
      <c r="D310" s="173"/>
      <c r="E310" s="173"/>
      <c r="F310" s="173"/>
      <c r="G310" s="173"/>
      <c r="H310" s="724"/>
      <c r="I310" s="173"/>
      <c r="J310" s="173"/>
      <c r="K310" s="173"/>
      <c r="L310" s="173"/>
      <c r="M310" s="173"/>
      <c r="N310" s="173"/>
      <c r="O310" s="173"/>
    </row>
    <row r="311" spans="1:15" s="34" customFormat="1">
      <c r="A311" s="173"/>
      <c r="B311" s="173"/>
      <c r="C311" s="173"/>
      <c r="D311" s="173"/>
      <c r="E311" s="173"/>
      <c r="F311" s="173"/>
      <c r="G311" s="173"/>
      <c r="H311" s="724"/>
      <c r="I311" s="173"/>
      <c r="J311" s="173"/>
      <c r="K311" s="173"/>
      <c r="L311" s="173"/>
      <c r="M311" s="173"/>
      <c r="N311" s="173"/>
      <c r="O311" s="173"/>
    </row>
    <row r="312" spans="1:15" s="34" customFormat="1">
      <c r="A312" s="173"/>
      <c r="B312" s="173"/>
      <c r="C312" s="173"/>
      <c r="D312" s="173"/>
      <c r="E312" s="173"/>
      <c r="F312" s="173"/>
      <c r="G312" s="173"/>
      <c r="H312" s="724"/>
      <c r="I312" s="173"/>
      <c r="J312" s="173"/>
      <c r="K312" s="173"/>
      <c r="L312" s="173"/>
      <c r="M312" s="173"/>
      <c r="N312" s="173"/>
      <c r="O312" s="173"/>
    </row>
    <row r="313" spans="1:15" s="34" customFormat="1">
      <c r="A313" s="173"/>
      <c r="B313" s="173"/>
      <c r="C313" s="173"/>
      <c r="D313" s="173"/>
      <c r="E313" s="173"/>
      <c r="F313" s="173"/>
      <c r="G313" s="173"/>
      <c r="H313" s="724"/>
      <c r="I313" s="173"/>
      <c r="J313" s="173"/>
      <c r="K313" s="173"/>
      <c r="L313" s="173"/>
      <c r="M313" s="173"/>
      <c r="N313" s="173"/>
      <c r="O313" s="173"/>
    </row>
    <row r="314" spans="1:15" s="34" customFormat="1">
      <c r="A314" s="173"/>
      <c r="B314" s="173"/>
      <c r="C314" s="173"/>
      <c r="D314" s="173"/>
      <c r="E314" s="173"/>
      <c r="F314" s="173"/>
      <c r="G314" s="173"/>
      <c r="H314" s="724"/>
      <c r="I314" s="173"/>
      <c r="J314" s="173"/>
      <c r="K314" s="173"/>
      <c r="L314" s="173"/>
      <c r="M314" s="173"/>
      <c r="N314" s="173"/>
      <c r="O314" s="173"/>
    </row>
    <row r="315" spans="1:15" s="34" customFormat="1">
      <c r="A315" s="173"/>
      <c r="B315" s="173"/>
      <c r="C315" s="173"/>
      <c r="D315" s="173"/>
      <c r="E315" s="173"/>
      <c r="F315" s="173"/>
      <c r="G315" s="173"/>
      <c r="H315" s="724"/>
      <c r="I315" s="173"/>
      <c r="J315" s="173"/>
      <c r="K315" s="173"/>
      <c r="L315" s="173"/>
      <c r="M315" s="173"/>
      <c r="N315" s="173"/>
      <c r="O315" s="173"/>
    </row>
    <row r="316" spans="1:15" s="34" customFormat="1">
      <c r="A316" s="173"/>
      <c r="B316" s="173"/>
      <c r="C316" s="173"/>
      <c r="D316" s="173"/>
      <c r="E316" s="173"/>
      <c r="F316" s="173"/>
      <c r="G316" s="173"/>
      <c r="H316" s="724"/>
      <c r="I316" s="173"/>
      <c r="J316" s="173"/>
      <c r="K316" s="173"/>
      <c r="L316" s="173"/>
      <c r="M316" s="173"/>
      <c r="N316" s="173"/>
      <c r="O316" s="173"/>
    </row>
    <row r="317" spans="1:15" s="34" customFormat="1">
      <c r="A317" s="173"/>
      <c r="B317" s="173"/>
      <c r="C317" s="173"/>
      <c r="D317" s="173"/>
      <c r="E317" s="173"/>
      <c r="F317" s="173"/>
      <c r="G317" s="173"/>
      <c r="H317" s="724"/>
      <c r="I317" s="173"/>
      <c r="J317" s="173"/>
      <c r="K317" s="173"/>
      <c r="L317" s="173"/>
      <c r="M317" s="173"/>
      <c r="N317" s="173"/>
      <c r="O317" s="173"/>
    </row>
    <row r="318" spans="1:15" s="34" customFormat="1">
      <c r="A318" s="173"/>
      <c r="B318" s="173"/>
      <c r="C318" s="173"/>
      <c r="D318" s="173"/>
      <c r="E318" s="173"/>
      <c r="F318" s="173"/>
      <c r="G318" s="173"/>
      <c r="H318" s="724"/>
      <c r="I318" s="173"/>
      <c r="J318" s="173"/>
      <c r="K318" s="173"/>
      <c r="L318" s="173"/>
      <c r="M318" s="173"/>
      <c r="N318" s="173"/>
      <c r="O318" s="173"/>
    </row>
    <row r="319" spans="1:15" s="34" customFormat="1">
      <c r="A319" s="173"/>
      <c r="B319" s="173"/>
      <c r="C319" s="173"/>
      <c r="D319" s="173"/>
      <c r="E319" s="173"/>
      <c r="F319" s="173"/>
      <c r="G319" s="173"/>
      <c r="H319" s="724"/>
      <c r="I319" s="173"/>
      <c r="J319" s="173"/>
      <c r="K319" s="173"/>
      <c r="L319" s="173"/>
      <c r="M319" s="173"/>
      <c r="N319" s="173"/>
      <c r="O319" s="173"/>
    </row>
    <row r="320" spans="1:15" s="34" customFormat="1">
      <c r="A320" s="173"/>
      <c r="B320" s="173"/>
      <c r="C320" s="173"/>
      <c r="D320" s="173"/>
      <c r="E320" s="173"/>
      <c r="F320" s="173"/>
      <c r="G320" s="173"/>
      <c r="H320" s="724"/>
      <c r="I320" s="173"/>
      <c r="J320" s="173"/>
      <c r="K320" s="173"/>
      <c r="L320" s="173"/>
      <c r="M320" s="173"/>
      <c r="N320" s="173"/>
      <c r="O320" s="173"/>
    </row>
    <row r="321" spans="1:15" s="34" customFormat="1">
      <c r="A321" s="173"/>
      <c r="B321" s="173"/>
      <c r="C321" s="173"/>
      <c r="D321" s="173"/>
      <c r="E321" s="173"/>
      <c r="F321" s="173"/>
      <c r="G321" s="173"/>
      <c r="H321" s="724"/>
      <c r="I321" s="173"/>
      <c r="J321" s="173"/>
      <c r="K321" s="173"/>
      <c r="L321" s="173"/>
      <c r="M321" s="173"/>
      <c r="N321" s="173"/>
      <c r="O321" s="173"/>
    </row>
    <row r="322" spans="1:15" s="34" customFormat="1">
      <c r="A322" s="173"/>
      <c r="B322" s="173"/>
      <c r="C322" s="173"/>
      <c r="D322" s="173"/>
      <c r="E322" s="173"/>
      <c r="F322" s="173"/>
      <c r="G322" s="173"/>
      <c r="H322" s="724"/>
      <c r="I322" s="173"/>
      <c r="J322" s="173"/>
      <c r="K322" s="173"/>
      <c r="L322" s="173"/>
      <c r="M322" s="173"/>
      <c r="N322" s="173"/>
      <c r="O322" s="173"/>
    </row>
    <row r="323" spans="1:15" s="34" customFormat="1">
      <c r="A323" s="173"/>
      <c r="B323" s="173"/>
      <c r="C323" s="173"/>
      <c r="D323" s="173"/>
      <c r="E323" s="173"/>
      <c r="F323" s="173"/>
      <c r="G323" s="173"/>
      <c r="H323" s="724"/>
      <c r="I323" s="173"/>
      <c r="J323" s="173"/>
      <c r="K323" s="173"/>
      <c r="L323" s="173"/>
      <c r="M323" s="173"/>
      <c r="N323" s="173"/>
      <c r="O323" s="173"/>
    </row>
    <row r="324" spans="1:15" s="34" customFormat="1">
      <c r="A324" s="173"/>
      <c r="B324" s="173"/>
      <c r="C324" s="173"/>
      <c r="D324" s="173"/>
      <c r="E324" s="173"/>
      <c r="F324" s="173"/>
      <c r="G324" s="173"/>
      <c r="H324" s="724"/>
      <c r="I324" s="173"/>
      <c r="J324" s="173"/>
      <c r="K324" s="173"/>
      <c r="L324" s="173"/>
      <c r="M324" s="173"/>
      <c r="N324" s="173"/>
      <c r="O324" s="173"/>
    </row>
    <row r="325" spans="1:15" s="34" customFormat="1">
      <c r="A325" s="173"/>
      <c r="B325" s="173"/>
      <c r="C325" s="173"/>
      <c r="D325" s="173"/>
      <c r="E325" s="173"/>
      <c r="F325" s="173"/>
      <c r="G325" s="173"/>
      <c r="H325" s="724"/>
      <c r="I325" s="173"/>
      <c r="J325" s="173"/>
      <c r="K325" s="173"/>
      <c r="L325" s="173"/>
      <c r="M325" s="173"/>
      <c r="N325" s="173"/>
      <c r="O325" s="173"/>
    </row>
    <row r="326" spans="1:15" s="34" customFormat="1">
      <c r="A326" s="173"/>
      <c r="B326" s="173"/>
      <c r="C326" s="173"/>
      <c r="D326" s="173"/>
      <c r="E326" s="173"/>
      <c r="F326" s="173"/>
      <c r="G326" s="173"/>
      <c r="H326" s="724"/>
      <c r="I326" s="173"/>
      <c r="J326" s="173"/>
      <c r="K326" s="173"/>
      <c r="L326" s="173"/>
      <c r="M326" s="173"/>
      <c r="N326" s="173"/>
      <c r="O326" s="173"/>
    </row>
    <row r="327" spans="1:15" s="34" customFormat="1">
      <c r="A327" s="173"/>
      <c r="B327" s="173"/>
      <c r="C327" s="173"/>
      <c r="D327" s="173"/>
      <c r="E327" s="173"/>
      <c r="F327" s="173"/>
      <c r="G327" s="173"/>
      <c r="H327" s="724"/>
      <c r="I327" s="173"/>
      <c r="J327" s="173"/>
      <c r="K327" s="173"/>
      <c r="L327" s="173"/>
      <c r="M327" s="173"/>
      <c r="N327" s="173"/>
      <c r="O327" s="173"/>
    </row>
    <row r="328" spans="1:15" s="34" customFormat="1">
      <c r="A328" s="173"/>
      <c r="B328" s="173"/>
      <c r="C328" s="173"/>
      <c r="D328" s="173"/>
      <c r="E328" s="173"/>
      <c r="F328" s="173"/>
      <c r="G328" s="173"/>
      <c r="H328" s="724"/>
      <c r="I328" s="173"/>
      <c r="J328" s="173"/>
      <c r="K328" s="173"/>
      <c r="L328" s="173"/>
      <c r="M328" s="173"/>
      <c r="N328" s="173"/>
      <c r="O328" s="173"/>
    </row>
    <row r="329" spans="1:15" s="34" customFormat="1">
      <c r="A329" s="173"/>
      <c r="B329" s="173"/>
      <c r="C329" s="173"/>
      <c r="D329" s="173"/>
      <c r="E329" s="173"/>
      <c r="F329" s="173"/>
      <c r="G329" s="173"/>
      <c r="H329" s="724"/>
      <c r="I329" s="173"/>
      <c r="J329" s="173"/>
      <c r="K329" s="173"/>
      <c r="L329" s="173"/>
      <c r="M329" s="173"/>
      <c r="N329" s="173"/>
      <c r="O329" s="173"/>
    </row>
    <row r="330" spans="1:15" s="34" customFormat="1">
      <c r="A330" s="173"/>
      <c r="B330" s="173"/>
      <c r="C330" s="173"/>
      <c r="D330" s="173"/>
      <c r="E330" s="173"/>
      <c r="F330" s="173"/>
      <c r="G330" s="173"/>
      <c r="H330" s="724"/>
      <c r="I330" s="173"/>
      <c r="J330" s="173"/>
      <c r="K330" s="173"/>
      <c r="L330" s="173"/>
      <c r="M330" s="173"/>
      <c r="N330" s="173"/>
      <c r="O330" s="173"/>
    </row>
    <row r="331" spans="1:15" s="34" customFormat="1">
      <c r="A331" s="173"/>
      <c r="B331" s="173"/>
      <c r="C331" s="173"/>
      <c r="D331" s="173"/>
      <c r="E331" s="173"/>
      <c r="F331" s="173"/>
      <c r="G331" s="173"/>
      <c r="H331" s="724"/>
      <c r="I331" s="173"/>
      <c r="J331" s="173"/>
      <c r="K331" s="173"/>
      <c r="L331" s="173"/>
      <c r="M331" s="173"/>
      <c r="N331" s="173"/>
      <c r="O331" s="173"/>
    </row>
    <row r="332" spans="1:15" s="34" customFormat="1">
      <c r="A332" s="173"/>
      <c r="B332" s="173"/>
      <c r="C332" s="173"/>
      <c r="D332" s="173"/>
      <c r="E332" s="173"/>
      <c r="F332" s="173"/>
      <c r="G332" s="173"/>
      <c r="H332" s="724"/>
      <c r="I332" s="173"/>
      <c r="J332" s="173"/>
      <c r="K332" s="173"/>
      <c r="L332" s="173"/>
      <c r="M332" s="173"/>
      <c r="N332" s="173"/>
      <c r="O332" s="173"/>
    </row>
    <row r="333" spans="1:15" s="34" customFormat="1">
      <c r="A333" s="173"/>
      <c r="B333" s="173"/>
      <c r="C333" s="173"/>
      <c r="D333" s="173"/>
      <c r="E333" s="173"/>
      <c r="F333" s="173"/>
      <c r="G333" s="173"/>
      <c r="H333" s="724"/>
      <c r="I333" s="173"/>
      <c r="J333" s="173"/>
      <c r="K333" s="173"/>
      <c r="L333" s="173"/>
      <c r="M333" s="173"/>
      <c r="N333" s="173"/>
      <c r="O333" s="173"/>
    </row>
    <row r="334" spans="1:15" s="34" customFormat="1">
      <c r="A334" s="173"/>
      <c r="B334" s="173"/>
      <c r="C334" s="173"/>
      <c r="D334" s="173"/>
      <c r="E334" s="173"/>
      <c r="F334" s="173"/>
      <c r="G334" s="173"/>
      <c r="H334" s="724"/>
      <c r="I334" s="173"/>
      <c r="J334" s="173"/>
      <c r="K334" s="173"/>
      <c r="L334" s="173"/>
      <c r="M334" s="173"/>
      <c r="N334" s="173"/>
      <c r="O334" s="173"/>
    </row>
    <row r="335" spans="1:15" s="34" customFormat="1">
      <c r="A335" s="173"/>
      <c r="B335" s="173"/>
      <c r="C335" s="173"/>
      <c r="D335" s="173"/>
      <c r="E335" s="173"/>
      <c r="F335" s="173"/>
      <c r="G335" s="173"/>
      <c r="H335" s="724"/>
      <c r="I335" s="173"/>
      <c r="J335" s="173"/>
      <c r="K335" s="173"/>
      <c r="L335" s="173"/>
      <c r="M335" s="173"/>
      <c r="N335" s="173"/>
      <c r="O335" s="173"/>
    </row>
    <row r="336" spans="1:15" s="34" customFormat="1">
      <c r="A336" s="173"/>
      <c r="B336" s="173"/>
      <c r="C336" s="173"/>
      <c r="D336" s="173"/>
      <c r="E336" s="173"/>
      <c r="F336" s="173"/>
      <c r="G336" s="173"/>
      <c r="H336" s="724"/>
      <c r="I336" s="173"/>
      <c r="J336" s="173"/>
      <c r="K336" s="173"/>
      <c r="L336" s="173"/>
      <c r="M336" s="173"/>
      <c r="N336" s="173"/>
      <c r="O336" s="173"/>
    </row>
    <row r="337" spans="1:15" s="34" customFormat="1">
      <c r="A337" s="173"/>
      <c r="B337" s="173"/>
      <c r="C337" s="173"/>
      <c r="D337" s="173"/>
      <c r="E337" s="173"/>
      <c r="F337" s="173"/>
      <c r="G337" s="173"/>
      <c r="H337" s="724"/>
      <c r="I337" s="173"/>
      <c r="J337" s="173"/>
      <c r="K337" s="173"/>
      <c r="L337" s="173"/>
      <c r="M337" s="173"/>
      <c r="N337" s="173"/>
      <c r="O337" s="173"/>
    </row>
    <row r="338" spans="1:15" s="34" customFormat="1">
      <c r="A338" s="173"/>
      <c r="B338" s="173"/>
      <c r="C338" s="173"/>
      <c r="D338" s="173"/>
      <c r="E338" s="173"/>
      <c r="F338" s="173"/>
      <c r="G338" s="173"/>
      <c r="H338" s="724"/>
      <c r="I338" s="173"/>
      <c r="J338" s="173"/>
      <c r="K338" s="173"/>
      <c r="L338" s="173"/>
      <c r="M338" s="173"/>
      <c r="N338" s="173"/>
      <c r="O338" s="173"/>
    </row>
    <row r="339" spans="1:15" s="34" customFormat="1">
      <c r="A339" s="173"/>
      <c r="B339" s="173"/>
      <c r="C339" s="173"/>
      <c r="D339" s="173"/>
      <c r="E339" s="173"/>
      <c r="F339" s="173"/>
      <c r="G339" s="173"/>
      <c r="H339" s="724"/>
      <c r="I339" s="173"/>
      <c r="J339" s="173"/>
      <c r="K339" s="173"/>
      <c r="L339" s="173"/>
      <c r="M339" s="173"/>
      <c r="N339" s="173"/>
      <c r="O339" s="173"/>
    </row>
    <row r="340" spans="1:15" s="34" customFormat="1">
      <c r="A340" s="173"/>
      <c r="B340" s="173"/>
      <c r="C340" s="173"/>
      <c r="D340" s="173"/>
      <c r="E340" s="173"/>
      <c r="F340" s="173"/>
      <c r="G340" s="173"/>
      <c r="H340" s="724"/>
      <c r="I340" s="173"/>
      <c r="J340" s="173"/>
      <c r="K340" s="173"/>
      <c r="L340" s="173"/>
      <c r="M340" s="173"/>
      <c r="N340" s="173"/>
      <c r="O340" s="173"/>
    </row>
    <row r="341" spans="1:15" s="34" customFormat="1">
      <c r="A341" s="173"/>
      <c r="B341" s="173"/>
      <c r="C341" s="173"/>
      <c r="D341" s="173"/>
      <c r="E341" s="173"/>
      <c r="F341" s="173"/>
      <c r="G341" s="173"/>
      <c r="H341" s="724"/>
      <c r="I341" s="173"/>
      <c r="J341" s="173"/>
      <c r="K341" s="173"/>
      <c r="L341" s="173"/>
      <c r="M341" s="173"/>
      <c r="N341" s="173"/>
      <c r="O341" s="173"/>
    </row>
  </sheetData>
  <phoneticPr fontId="28" type="noConversion"/>
  <pageMargins left="0.5" right="0.25" top="0.5" bottom="0.5" header="0.25" footer="0.25"/>
  <pageSetup scale="86" orientation="portrait" r:id="rId1"/>
  <headerFooter alignWithMargins="0"/>
</worksheet>
</file>

<file path=xl/worksheets/sheet60.xml><?xml version="1.0" encoding="utf-8"?>
<worksheet xmlns="http://schemas.openxmlformats.org/spreadsheetml/2006/main" xmlns:r="http://schemas.openxmlformats.org/officeDocument/2006/relationships">
  <sheetPr codeName="Sheet73"/>
  <dimension ref="A1:T34"/>
  <sheetViews>
    <sheetView view="pageBreakPreview" zoomScale="60" workbookViewId="0"/>
  </sheetViews>
  <sheetFormatPr defaultColWidth="9.109375" defaultRowHeight="13.8"/>
  <cols>
    <col min="1" max="1" width="6" style="311" customWidth="1"/>
    <col min="2" max="2" width="2.6640625" style="311" customWidth="1"/>
    <col min="3" max="3" width="35.6640625" style="311" customWidth="1"/>
    <col min="4" max="4" width="2.6640625" style="311" customWidth="1"/>
    <col min="5" max="5" width="13.6640625" style="311" customWidth="1"/>
    <col min="6" max="6" width="2.6640625" style="311" customWidth="1"/>
    <col min="7" max="7" width="13.6640625" style="311" customWidth="1"/>
    <col min="8" max="8" width="2.6640625" style="311" customWidth="1"/>
    <col min="9" max="12" width="13.6640625" style="311" customWidth="1"/>
    <col min="13" max="13" width="2.6640625" style="311" customWidth="1"/>
    <col min="14" max="14" width="13.5546875" style="311" customWidth="1"/>
    <col min="15" max="15" width="2.6640625" style="311" customWidth="1"/>
    <col min="16" max="16" width="16.109375" style="311" bestFit="1" customWidth="1"/>
    <col min="17" max="17" width="13.109375" style="311" customWidth="1"/>
    <col min="18" max="18" width="9.109375" style="36"/>
    <col min="19" max="19" width="10.6640625" style="36" bestFit="1" customWidth="1"/>
    <col min="20" max="16384" width="9.109375" style="36"/>
  </cols>
  <sheetData>
    <row r="1" spans="1:17">
      <c r="A1" s="635" t="s">
        <v>1051</v>
      </c>
      <c r="B1" s="635"/>
      <c r="C1" s="635"/>
      <c r="D1" s="635"/>
      <c r="E1" s="635"/>
      <c r="F1" s="635"/>
      <c r="G1" s="635"/>
      <c r="H1" s="635"/>
      <c r="I1" s="635"/>
      <c r="J1" s="635"/>
      <c r="K1" s="635"/>
      <c r="L1" s="36"/>
      <c r="M1" s="635" t="s">
        <v>1171</v>
      </c>
      <c r="N1" s="635"/>
      <c r="O1" s="635"/>
      <c r="P1" s="635"/>
    </row>
    <row r="2" spans="1:17">
      <c r="A2" s="635" t="s">
        <v>92</v>
      </c>
      <c r="B2" s="635"/>
      <c r="C2" s="635"/>
      <c r="D2" s="635"/>
      <c r="E2" s="635"/>
      <c r="F2" s="635"/>
      <c r="G2" s="635"/>
      <c r="H2" s="635"/>
      <c r="I2" s="635"/>
      <c r="J2" s="635"/>
      <c r="K2" s="635"/>
      <c r="L2" s="36"/>
      <c r="N2" s="635"/>
      <c r="O2" s="635"/>
      <c r="P2" s="635"/>
    </row>
    <row r="3" spans="1:17">
      <c r="A3" s="89" t="s">
        <v>2364</v>
      </c>
      <c r="B3" s="635"/>
      <c r="C3" s="635"/>
      <c r="D3" s="635"/>
      <c r="E3" s="635"/>
      <c r="F3" s="635"/>
      <c r="G3" s="635"/>
      <c r="H3" s="635"/>
      <c r="I3" s="635"/>
      <c r="J3" s="635"/>
      <c r="K3" s="635"/>
      <c r="L3" s="36"/>
      <c r="M3" s="635" t="s">
        <v>1427</v>
      </c>
      <c r="N3" s="635"/>
      <c r="O3" s="635"/>
      <c r="P3" s="635"/>
    </row>
    <row r="4" spans="1:17">
      <c r="A4" s="89" t="s">
        <v>2363</v>
      </c>
      <c r="B4" s="635"/>
      <c r="C4" s="635"/>
      <c r="D4" s="635"/>
      <c r="E4" s="635"/>
      <c r="F4" s="635"/>
      <c r="G4" s="635"/>
      <c r="H4" s="635"/>
      <c r="I4" s="635"/>
      <c r="J4" s="635"/>
      <c r="K4" s="635"/>
      <c r="L4" s="36"/>
      <c r="M4" s="635" t="s">
        <v>742</v>
      </c>
      <c r="N4" s="635"/>
      <c r="O4" s="635"/>
      <c r="P4" s="635"/>
    </row>
    <row r="5" spans="1:17">
      <c r="A5" s="89" t="s">
        <v>1776</v>
      </c>
      <c r="B5" s="635"/>
      <c r="C5" s="635"/>
      <c r="D5" s="635"/>
      <c r="E5" s="635"/>
      <c r="F5" s="635"/>
      <c r="G5" s="635"/>
      <c r="H5" s="635"/>
      <c r="I5" s="635"/>
      <c r="J5" s="635"/>
      <c r="K5" s="635"/>
      <c r="L5" s="36"/>
      <c r="N5" s="635"/>
      <c r="O5" s="635"/>
      <c r="P5" s="635"/>
    </row>
    <row r="6" spans="1:17">
      <c r="A6" s="635" t="s">
        <v>1052</v>
      </c>
      <c r="B6" s="635"/>
      <c r="C6" s="635"/>
      <c r="D6" s="635"/>
      <c r="E6" s="635"/>
      <c r="F6" s="635"/>
      <c r="G6" s="635"/>
      <c r="H6" s="635"/>
      <c r="I6" s="635"/>
      <c r="J6" s="635"/>
      <c r="K6" s="635"/>
      <c r="L6" s="635"/>
      <c r="M6" s="635" t="s">
        <v>2604</v>
      </c>
      <c r="N6" s="635"/>
      <c r="O6" s="635"/>
      <c r="P6" s="635"/>
    </row>
    <row r="7" spans="1:17">
      <c r="A7" s="635" t="s">
        <v>1280</v>
      </c>
      <c r="B7" s="635"/>
      <c r="C7" s="635"/>
      <c r="D7" s="635"/>
      <c r="E7" s="635"/>
      <c r="F7" s="635"/>
      <c r="G7" s="635"/>
      <c r="H7" s="635"/>
      <c r="I7" s="635"/>
      <c r="J7" s="635"/>
      <c r="K7" s="635"/>
      <c r="L7" s="839" t="s">
        <v>2546</v>
      </c>
      <c r="M7" s="635"/>
      <c r="N7" s="635"/>
      <c r="O7" s="635"/>
      <c r="P7" s="635"/>
    </row>
    <row r="8" spans="1:17">
      <c r="A8" s="644" t="s">
        <v>1656</v>
      </c>
      <c r="B8" s="644"/>
      <c r="C8" s="644"/>
      <c r="D8" s="644"/>
      <c r="E8" s="644"/>
      <c r="F8" s="644"/>
      <c r="G8" s="644"/>
      <c r="H8" s="644"/>
      <c r="I8" s="644"/>
      <c r="J8" s="644"/>
      <c r="K8" s="644"/>
      <c r="L8" s="644"/>
      <c r="M8" s="644"/>
      <c r="N8" s="644"/>
      <c r="O8" s="644"/>
      <c r="P8" s="644"/>
    </row>
    <row r="9" spans="1:17" ht="6.75" customHeight="1">
      <c r="A9" s="644"/>
      <c r="B9" s="644"/>
      <c r="C9" s="644"/>
      <c r="D9" s="644"/>
      <c r="E9" s="644"/>
      <c r="F9" s="644"/>
      <c r="G9" s="644"/>
      <c r="H9" s="644"/>
      <c r="I9" s="644"/>
      <c r="J9" s="644"/>
      <c r="K9" s="644"/>
      <c r="L9" s="644"/>
      <c r="M9" s="644"/>
      <c r="N9" s="644"/>
      <c r="O9" s="644"/>
      <c r="P9" s="644"/>
    </row>
    <row r="10" spans="1:17">
      <c r="A10" s="635"/>
      <c r="B10" s="635"/>
      <c r="C10" s="635"/>
      <c r="D10" s="635"/>
      <c r="E10" s="635"/>
      <c r="F10" s="635"/>
      <c r="G10" s="635"/>
      <c r="H10" s="635"/>
      <c r="I10" s="635"/>
      <c r="J10" s="635"/>
      <c r="K10" s="635"/>
      <c r="L10" s="635"/>
      <c r="M10" s="635"/>
      <c r="N10" s="635"/>
      <c r="O10" s="635"/>
      <c r="P10" s="635"/>
    </row>
    <row r="11" spans="1:17" s="40" customFormat="1">
      <c r="A11" s="1348"/>
      <c r="B11" s="1348"/>
      <c r="C11" s="1348">
        <v>-1</v>
      </c>
      <c r="D11" s="1348"/>
      <c r="E11" s="1348">
        <v>-2</v>
      </c>
      <c r="F11" s="1348"/>
      <c r="G11" s="1348">
        <v>-3</v>
      </c>
      <c r="H11" s="1348"/>
      <c r="I11" s="1348">
        <v>-4</v>
      </c>
      <c r="J11" s="1348">
        <v>-5</v>
      </c>
      <c r="K11" s="1348">
        <v>-6</v>
      </c>
      <c r="L11" s="1348">
        <v>-7</v>
      </c>
      <c r="M11" s="1348"/>
      <c r="N11" s="1348">
        <v>-8</v>
      </c>
      <c r="O11" s="1348"/>
      <c r="P11" s="1348">
        <v>-9</v>
      </c>
      <c r="Q11" s="330"/>
    </row>
    <row r="12" spans="1:17">
      <c r="A12" s="635"/>
      <c r="B12" s="635"/>
      <c r="C12" s="635"/>
      <c r="D12" s="635"/>
      <c r="E12" s="635"/>
      <c r="F12" s="635"/>
      <c r="G12" s="635"/>
      <c r="H12" s="635"/>
      <c r="I12" s="1317" t="s">
        <v>1</v>
      </c>
      <c r="J12" s="1317"/>
      <c r="K12" s="1317" t="s">
        <v>843</v>
      </c>
      <c r="L12" s="1803" t="s">
        <v>591</v>
      </c>
      <c r="M12" s="1803"/>
      <c r="N12" s="1803"/>
      <c r="O12" s="635"/>
      <c r="P12" s="1317" t="s">
        <v>1281</v>
      </c>
    </row>
    <row r="13" spans="1:17">
      <c r="A13" s="1317" t="s">
        <v>52</v>
      </c>
      <c r="B13" s="1317"/>
      <c r="C13" s="1317"/>
      <c r="D13" s="1317"/>
      <c r="E13" s="1317" t="s">
        <v>46</v>
      </c>
      <c r="F13" s="1317"/>
      <c r="G13" s="1317" t="s">
        <v>46</v>
      </c>
      <c r="H13" s="1317"/>
      <c r="I13" s="1317" t="s">
        <v>2</v>
      </c>
      <c r="J13" s="1317" t="s">
        <v>2559</v>
      </c>
      <c r="K13" s="1317" t="s">
        <v>1415</v>
      </c>
      <c r="L13" s="1350"/>
      <c r="M13" s="1350"/>
      <c r="N13" s="1351" t="s">
        <v>1053</v>
      </c>
      <c r="O13" s="635"/>
      <c r="P13" s="1317" t="s">
        <v>1282</v>
      </c>
    </row>
    <row r="14" spans="1:17">
      <c r="A14" s="1349" t="s">
        <v>707</v>
      </c>
      <c r="B14" s="1349"/>
      <c r="C14" s="1349" t="s">
        <v>1092</v>
      </c>
      <c r="D14" s="1349"/>
      <c r="E14" s="1352">
        <v>42004</v>
      </c>
      <c r="F14" s="1349"/>
      <c r="G14" s="1352">
        <v>42369</v>
      </c>
      <c r="H14" s="1349"/>
      <c r="I14" s="1349" t="s">
        <v>943</v>
      </c>
      <c r="J14" s="1349" t="s">
        <v>439</v>
      </c>
      <c r="K14" s="1349" t="s">
        <v>943</v>
      </c>
      <c r="L14" s="1349" t="s">
        <v>1053</v>
      </c>
      <c r="M14" s="1353"/>
      <c r="N14" s="1349" t="s">
        <v>874</v>
      </c>
      <c r="O14" s="1353"/>
      <c r="P14" s="1349" t="s">
        <v>1772</v>
      </c>
    </row>
    <row r="15" spans="1:17">
      <c r="A15" s="527">
        <v>1</v>
      </c>
      <c r="C15" s="311" t="s">
        <v>1284</v>
      </c>
      <c r="E15" s="315">
        <v>180000000</v>
      </c>
      <c r="G15" s="315">
        <v>180000000</v>
      </c>
      <c r="I15" s="315">
        <v>180000000</v>
      </c>
      <c r="J15" s="315"/>
      <c r="K15" s="331">
        <v>180000000</v>
      </c>
      <c r="L15" s="331">
        <v>-179008221.31</v>
      </c>
      <c r="N15" s="1213">
        <v>0.46329999999999999</v>
      </c>
      <c r="P15" s="621">
        <v>991779.69</v>
      </c>
    </row>
    <row r="16" spans="1:17">
      <c r="A16" s="527">
        <v>2</v>
      </c>
      <c r="C16" s="311" t="s">
        <v>1285</v>
      </c>
      <c r="E16" s="337">
        <v>2300000</v>
      </c>
      <c r="F16" s="337"/>
      <c r="G16" s="337">
        <v>17000000</v>
      </c>
      <c r="H16" s="337"/>
      <c r="I16" s="337">
        <v>17100000</v>
      </c>
      <c r="J16" s="337"/>
      <c r="K16" s="331">
        <v>17100000</v>
      </c>
      <c r="L16" s="331">
        <v>-17005809.829999998</v>
      </c>
      <c r="N16" s="1213">
        <v>4.3999999999999997E-2</v>
      </c>
      <c r="P16" s="621">
        <v>94190.17</v>
      </c>
    </row>
    <row r="17" spans="1:20">
      <c r="A17" s="527">
        <v>3</v>
      </c>
      <c r="C17" s="311" t="s">
        <v>639</v>
      </c>
      <c r="E17" s="337"/>
      <c r="F17" s="337"/>
      <c r="G17" s="337">
        <v>0</v>
      </c>
      <c r="H17" s="337"/>
      <c r="I17" s="337">
        <v>0</v>
      </c>
      <c r="J17" s="337"/>
      <c r="K17" s="331">
        <v>0</v>
      </c>
      <c r="L17" s="331">
        <v>0</v>
      </c>
      <c r="N17" s="1213">
        <v>0</v>
      </c>
      <c r="P17" s="621">
        <v>0</v>
      </c>
    </row>
    <row r="18" spans="1:20">
      <c r="A18" s="527">
        <v>4</v>
      </c>
      <c r="C18" s="311" t="s">
        <v>574</v>
      </c>
      <c r="E18" s="337">
        <v>187444000</v>
      </c>
      <c r="F18" s="337"/>
      <c r="G18" s="337">
        <v>201944049</v>
      </c>
      <c r="H18" s="337"/>
      <c r="I18" s="337">
        <v>191433000</v>
      </c>
      <c r="J18" s="337"/>
      <c r="K18" s="331">
        <v>191433000</v>
      </c>
      <c r="L18" s="331">
        <v>-190378284.15000001</v>
      </c>
      <c r="N18" s="1213">
        <v>0.49270000000000003</v>
      </c>
      <c r="P18" s="621">
        <v>1054715.8500000001</v>
      </c>
    </row>
    <row r="19" spans="1:20">
      <c r="A19" s="527">
        <v>5</v>
      </c>
      <c r="C19" s="322" t="s">
        <v>1004</v>
      </c>
      <c r="E19" s="315">
        <v>11290.81</v>
      </c>
      <c r="F19" s="315"/>
      <c r="G19" s="315">
        <v>9740.81</v>
      </c>
      <c r="H19" s="315"/>
      <c r="I19" s="315">
        <v>10986.348461538462</v>
      </c>
      <c r="J19" s="315"/>
      <c r="K19" s="331">
        <v>10986.348461538462</v>
      </c>
      <c r="L19" s="331">
        <v>0</v>
      </c>
      <c r="N19" s="1354" t="s">
        <v>1057</v>
      </c>
      <c r="P19" s="621">
        <v>10986.35</v>
      </c>
    </row>
    <row r="20" spans="1:20">
      <c r="A20" s="527">
        <v>6</v>
      </c>
      <c r="C20" s="322" t="s">
        <v>23</v>
      </c>
      <c r="E20" s="315"/>
      <c r="F20" s="315"/>
      <c r="G20" s="315">
        <v>0</v>
      </c>
      <c r="H20" s="315"/>
      <c r="I20" s="315">
        <v>0</v>
      </c>
      <c r="J20" s="315"/>
      <c r="K20" s="331">
        <v>0</v>
      </c>
      <c r="L20" s="331">
        <v>0</v>
      </c>
      <c r="N20" s="1354" t="s">
        <v>1057</v>
      </c>
      <c r="P20" s="621">
        <v>0</v>
      </c>
    </row>
    <row r="21" spans="1:20">
      <c r="A21" s="527">
        <v>7</v>
      </c>
      <c r="C21" s="322" t="s">
        <v>953</v>
      </c>
      <c r="E21" s="315"/>
      <c r="F21" s="315"/>
      <c r="G21" s="315">
        <v>0</v>
      </c>
      <c r="H21" s="315"/>
      <c r="I21" s="315">
        <v>0</v>
      </c>
      <c r="J21" s="315"/>
      <c r="K21" s="331">
        <v>0</v>
      </c>
      <c r="L21" s="331">
        <v>0</v>
      </c>
      <c r="N21" s="1354" t="s">
        <v>1057</v>
      </c>
      <c r="P21" s="621">
        <v>0</v>
      </c>
    </row>
    <row r="22" spans="1:20">
      <c r="A22" s="527">
        <v>8</v>
      </c>
      <c r="C22" s="311" t="s">
        <v>2345</v>
      </c>
      <c r="E22" s="337">
        <v>545589.58999999985</v>
      </c>
      <c r="F22" s="337"/>
      <c r="G22" s="337">
        <v>551742.58999999985</v>
      </c>
      <c r="H22" s="337"/>
      <c r="I22" s="337">
        <v>546007.44384615379</v>
      </c>
      <c r="J22" s="337">
        <v>4413</v>
      </c>
      <c r="K22" s="331">
        <v>550420.44384615379</v>
      </c>
      <c r="L22" s="1355">
        <v>0</v>
      </c>
      <c r="N22" s="1354" t="s">
        <v>1057</v>
      </c>
      <c r="P22" s="621">
        <v>550420.43999999994</v>
      </c>
    </row>
    <row r="23" spans="1:20">
      <c r="A23" s="527">
        <v>9</v>
      </c>
      <c r="C23" s="311" t="s">
        <v>1216</v>
      </c>
      <c r="E23" s="315"/>
      <c r="F23" s="315"/>
      <c r="G23" s="315"/>
      <c r="H23" s="315"/>
      <c r="I23" s="315"/>
      <c r="J23" s="331"/>
      <c r="K23" s="331"/>
      <c r="L23" s="331"/>
      <c r="N23" s="1213"/>
      <c r="P23" s="621"/>
    </row>
    <row r="24" spans="1:20">
      <c r="A24" s="527">
        <v>10</v>
      </c>
      <c r="E24" s="1215"/>
      <c r="F24" s="315"/>
      <c r="G24" s="1215"/>
      <c r="H24" s="315"/>
      <c r="I24" s="1215"/>
      <c r="J24" s="1216"/>
      <c r="K24" s="1216"/>
      <c r="L24" s="1216"/>
      <c r="N24" s="1356"/>
      <c r="P24" s="1357"/>
    </row>
    <row r="25" spans="1:20" ht="14.4" thickBot="1">
      <c r="A25" s="527">
        <v>11</v>
      </c>
      <c r="C25" s="311" t="s">
        <v>81</v>
      </c>
      <c r="E25" s="1217">
        <v>370300880.39999998</v>
      </c>
      <c r="F25" s="315"/>
      <c r="G25" s="1217">
        <v>399505532.39999998</v>
      </c>
      <c r="H25" s="315"/>
      <c r="I25" s="1217">
        <v>389089993.79230767</v>
      </c>
      <c r="J25" s="1217">
        <v>4413</v>
      </c>
      <c r="K25" s="1217">
        <v>389094406.79230767</v>
      </c>
      <c r="L25" s="1217">
        <v>-386392315.28999996</v>
      </c>
      <c r="N25" s="1218">
        <v>1</v>
      </c>
      <c r="P25" s="1217">
        <v>2702092.5</v>
      </c>
      <c r="Q25" s="333"/>
      <c r="S25" s="334"/>
      <c r="T25" s="543">
        <v>0</v>
      </c>
    </row>
    <row r="26" spans="1:20" ht="14.4" thickTop="1">
      <c r="A26" s="527">
        <v>12</v>
      </c>
      <c r="S26" s="765"/>
    </row>
    <row r="27" spans="1:20">
      <c r="A27" s="527">
        <v>13</v>
      </c>
      <c r="C27" s="1232" t="s">
        <v>2346</v>
      </c>
      <c r="P27" s="334"/>
    </row>
    <row r="28" spans="1:20">
      <c r="A28" s="527">
        <v>14</v>
      </c>
      <c r="C28" s="391" t="s">
        <v>2370</v>
      </c>
      <c r="D28" s="110"/>
    </row>
    <row r="29" spans="1:20">
      <c r="A29" s="527"/>
      <c r="C29" s="327"/>
    </row>
    <row r="30" spans="1:20">
      <c r="A30" s="327" t="s">
        <v>0</v>
      </c>
    </row>
    <row r="31" spans="1:20">
      <c r="A31" s="324" t="s">
        <v>777</v>
      </c>
    </row>
    <row r="32" spans="1:20">
      <c r="A32" s="324"/>
    </row>
    <row r="33" spans="1:16">
      <c r="A33" s="324"/>
    </row>
    <row r="34" spans="1:16">
      <c r="A34" s="325"/>
      <c r="B34" s="336"/>
      <c r="C34" s="336"/>
      <c r="D34" s="336"/>
      <c r="E34" s="336"/>
      <c r="F34" s="336"/>
      <c r="G34" s="336"/>
      <c r="H34" s="336"/>
      <c r="I34" s="336"/>
      <c r="J34" s="336"/>
      <c r="K34" s="336"/>
      <c r="L34" s="336"/>
      <c r="M34" s="336"/>
      <c r="N34" s="336"/>
      <c r="O34" s="336"/>
      <c r="P34" s="336"/>
    </row>
  </sheetData>
  <mergeCells count="1">
    <mergeCell ref="L12:N12"/>
  </mergeCells>
  <phoneticPr fontId="28" type="noConversion"/>
  <printOptions horizontalCentered="1"/>
  <pageMargins left="0.5" right="0.5" top="0.75" bottom="0.5" header="0.25" footer="0.25"/>
  <pageSetup scale="69" fitToWidth="0" fitToHeight="0" orientation="landscape" r:id="rId1"/>
  <headerFooter alignWithMargins="0"/>
</worksheet>
</file>

<file path=xl/worksheets/sheet61.xml><?xml version="1.0" encoding="utf-8"?>
<worksheet xmlns="http://schemas.openxmlformats.org/spreadsheetml/2006/main" xmlns:r="http://schemas.openxmlformats.org/officeDocument/2006/relationships">
  <sheetPr codeName="Sheet74">
    <pageSetUpPr fitToPage="1"/>
  </sheetPr>
  <dimension ref="A1:Y41"/>
  <sheetViews>
    <sheetView view="pageBreakPreview" zoomScale="60" workbookViewId="0"/>
  </sheetViews>
  <sheetFormatPr defaultColWidth="9.109375" defaultRowHeight="13.8"/>
  <cols>
    <col min="1" max="1" width="9.109375" style="311"/>
    <col min="2" max="2" width="1.6640625" style="311" customWidth="1"/>
    <col min="3" max="3" width="18.33203125" style="311" bestFit="1" customWidth="1"/>
    <col min="4" max="4" width="1.6640625" style="311" customWidth="1"/>
    <col min="5" max="5" width="10.109375" style="311" bestFit="1" customWidth="1"/>
    <col min="6" max="6" width="1.6640625" style="311" customWidth="1"/>
    <col min="7" max="7" width="14.109375" style="311" bestFit="1" customWidth="1"/>
    <col min="8" max="8" width="1.6640625" style="311" customWidth="1"/>
    <col min="9" max="9" width="13.44140625" style="311" bestFit="1" customWidth="1"/>
    <col min="10" max="10" width="1.6640625" style="311" customWidth="1"/>
    <col min="11" max="11" width="13.109375" style="311" bestFit="1" customWidth="1"/>
    <col min="12" max="12" width="1.6640625" style="311" customWidth="1"/>
    <col min="13" max="13" width="18.88671875" style="311" bestFit="1" customWidth="1"/>
    <col min="14" max="14" width="1.6640625" style="311" customWidth="1"/>
    <col min="15" max="15" width="20.5546875" style="311" bestFit="1" customWidth="1"/>
    <col min="16" max="16" width="1.6640625" style="311" customWidth="1"/>
    <col min="17" max="17" width="20.5546875" style="311" bestFit="1" customWidth="1"/>
    <col min="18" max="18" width="1.6640625" style="311" customWidth="1"/>
    <col min="19" max="19" width="12.5546875" style="311" bestFit="1" customWidth="1"/>
    <col min="20" max="20" width="1.6640625" style="311" customWidth="1"/>
    <col min="21" max="21" width="15" style="311" bestFit="1" customWidth="1"/>
    <col min="22" max="22" width="1.6640625" style="311" customWidth="1"/>
    <col min="23" max="23" width="17.5546875" style="311" customWidth="1"/>
    <col min="24" max="24" width="1.6640625" style="311" customWidth="1"/>
    <col min="25" max="25" width="11.109375" style="311" bestFit="1" customWidth="1"/>
    <col min="26" max="16384" width="9.109375" style="36"/>
  </cols>
  <sheetData>
    <row r="1" spans="1:25">
      <c r="A1" s="635" t="s">
        <v>1173</v>
      </c>
      <c r="B1" s="635"/>
      <c r="C1" s="635"/>
      <c r="D1" s="635"/>
      <c r="E1" s="635"/>
      <c r="F1" s="635"/>
      <c r="G1" s="635"/>
      <c r="H1" s="635"/>
      <c r="I1" s="635"/>
      <c r="J1" s="635"/>
      <c r="K1" s="635"/>
      <c r="L1" s="635"/>
      <c r="M1" s="635"/>
      <c r="N1" s="635"/>
      <c r="O1" s="635"/>
      <c r="P1" s="635"/>
      <c r="Q1" s="635"/>
      <c r="R1" s="635"/>
      <c r="S1" s="635"/>
      <c r="T1" s="635"/>
      <c r="U1" s="635"/>
      <c r="V1" s="635"/>
      <c r="W1" s="644" t="s">
        <v>1171</v>
      </c>
      <c r="X1" s="635"/>
      <c r="Y1" s="635"/>
    </row>
    <row r="2" spans="1:25">
      <c r="A2" s="635" t="s">
        <v>1413</v>
      </c>
      <c r="B2" s="635"/>
      <c r="C2" s="635"/>
      <c r="D2" s="635"/>
      <c r="E2" s="635"/>
      <c r="F2" s="635"/>
      <c r="G2" s="635"/>
      <c r="H2" s="635"/>
      <c r="I2" s="635"/>
      <c r="J2" s="635"/>
      <c r="K2" s="635"/>
      <c r="L2" s="635"/>
      <c r="M2" s="635"/>
      <c r="N2" s="635"/>
      <c r="O2" s="635"/>
      <c r="P2" s="635"/>
      <c r="Q2" s="635"/>
      <c r="R2" s="635"/>
      <c r="S2" s="635"/>
      <c r="T2" s="635"/>
      <c r="U2" s="635"/>
      <c r="V2" s="635"/>
      <c r="W2" s="644"/>
      <c r="X2" s="635"/>
      <c r="Y2" s="635"/>
    </row>
    <row r="3" spans="1:25">
      <c r="A3" s="635"/>
      <c r="B3" s="635"/>
      <c r="C3" s="635"/>
      <c r="D3" s="635"/>
      <c r="E3" s="635"/>
      <c r="F3" s="635"/>
      <c r="G3" s="635"/>
      <c r="H3" s="635"/>
      <c r="I3" s="635"/>
      <c r="J3" s="635"/>
      <c r="K3" s="635"/>
      <c r="L3" s="635"/>
      <c r="M3" s="635"/>
      <c r="N3" s="635"/>
      <c r="O3" s="635"/>
      <c r="P3" s="635"/>
      <c r="Q3" s="635"/>
      <c r="R3" s="635"/>
      <c r="S3" s="635"/>
      <c r="T3" s="635"/>
      <c r="U3" s="635"/>
      <c r="V3" s="635"/>
      <c r="W3" s="644"/>
      <c r="X3" s="635"/>
      <c r="Y3" s="635"/>
    </row>
    <row r="4" spans="1:25">
      <c r="A4" s="89" t="s">
        <v>2364</v>
      </c>
      <c r="B4" s="635"/>
      <c r="C4" s="635"/>
      <c r="D4" s="635"/>
      <c r="E4" s="635"/>
      <c r="F4" s="635"/>
      <c r="G4" s="635"/>
      <c r="H4" s="635"/>
      <c r="I4" s="635"/>
      <c r="J4" s="635"/>
      <c r="K4" s="635"/>
      <c r="L4" s="635"/>
      <c r="M4" s="635"/>
      <c r="N4" s="635"/>
      <c r="O4" s="635"/>
      <c r="P4" s="635"/>
      <c r="Q4" s="635"/>
      <c r="R4" s="635"/>
      <c r="S4" s="635"/>
      <c r="T4" s="635"/>
      <c r="U4" s="635"/>
      <c r="V4" s="635"/>
      <c r="W4" s="644" t="s">
        <v>1054</v>
      </c>
      <c r="X4" s="635"/>
      <c r="Y4" s="635"/>
    </row>
    <row r="5" spans="1:25">
      <c r="A5" s="89" t="s">
        <v>2363</v>
      </c>
      <c r="B5" s="635"/>
      <c r="C5" s="635"/>
      <c r="D5" s="635"/>
      <c r="E5" s="635"/>
      <c r="F5" s="635"/>
      <c r="G5" s="635"/>
      <c r="H5" s="635"/>
      <c r="I5" s="635"/>
      <c r="J5" s="635"/>
      <c r="K5" s="635"/>
      <c r="L5" s="635"/>
      <c r="M5" s="635"/>
      <c r="N5" s="635"/>
      <c r="O5" s="635"/>
      <c r="P5" s="635"/>
      <c r="Q5" s="635"/>
      <c r="R5" s="635"/>
      <c r="S5" s="635"/>
      <c r="T5" s="635"/>
      <c r="U5" s="635"/>
      <c r="V5" s="635"/>
      <c r="W5" s="644" t="s">
        <v>742</v>
      </c>
      <c r="X5" s="635"/>
      <c r="Y5" s="635"/>
    </row>
    <row r="6" spans="1:25">
      <c r="A6" s="89" t="s">
        <v>1776</v>
      </c>
      <c r="B6" s="635"/>
      <c r="C6" s="635"/>
      <c r="D6" s="635"/>
      <c r="E6" s="635"/>
      <c r="F6" s="635"/>
      <c r="G6" s="635"/>
      <c r="H6" s="635"/>
      <c r="I6" s="635"/>
      <c r="J6" s="635"/>
      <c r="K6" s="635"/>
      <c r="L6" s="635"/>
      <c r="M6" s="635"/>
      <c r="N6" s="635"/>
      <c r="O6" s="635"/>
      <c r="P6" s="635"/>
      <c r="Q6" s="635"/>
      <c r="R6" s="635"/>
      <c r="S6" s="635"/>
      <c r="T6" s="635"/>
      <c r="U6" s="635"/>
      <c r="V6" s="635"/>
      <c r="W6" s="644"/>
      <c r="X6" s="635"/>
      <c r="Y6" s="635"/>
    </row>
    <row r="7" spans="1:25">
      <c r="A7" s="635" t="s">
        <v>1052</v>
      </c>
      <c r="B7" s="635"/>
      <c r="C7" s="635"/>
      <c r="D7" s="635"/>
      <c r="E7" s="635"/>
      <c r="F7" s="635"/>
      <c r="G7" s="635"/>
      <c r="H7" s="635"/>
      <c r="I7" s="635"/>
      <c r="J7" s="635"/>
      <c r="K7" s="635"/>
      <c r="L7" s="635"/>
      <c r="M7" s="635"/>
      <c r="N7" s="635"/>
      <c r="O7" s="635"/>
      <c r="P7" s="635"/>
      <c r="Q7" s="635"/>
      <c r="R7" s="635"/>
      <c r="S7" s="635"/>
      <c r="T7" s="635"/>
      <c r="U7" s="635"/>
      <c r="V7" s="645"/>
      <c r="W7" s="635" t="s">
        <v>2604</v>
      </c>
      <c r="X7" s="635"/>
      <c r="Y7" s="635"/>
    </row>
    <row r="8" spans="1:25">
      <c r="A8" s="635" t="s">
        <v>1280</v>
      </c>
      <c r="B8" s="635"/>
      <c r="C8" s="635"/>
      <c r="D8" s="635"/>
      <c r="E8" s="635"/>
      <c r="F8" s="635"/>
      <c r="G8" s="635"/>
      <c r="H8" s="635"/>
      <c r="I8" s="635"/>
      <c r="J8" s="635"/>
      <c r="K8" s="635"/>
      <c r="L8" s="635"/>
      <c r="M8" s="635"/>
      <c r="N8" s="635"/>
      <c r="O8" s="635"/>
      <c r="P8" s="635"/>
      <c r="Q8" s="635"/>
      <c r="R8" s="635"/>
      <c r="S8" s="635"/>
      <c r="T8" s="635"/>
      <c r="U8" s="635"/>
      <c r="V8" s="635"/>
      <c r="W8" s="635"/>
      <c r="X8" s="635"/>
      <c r="Y8" s="635"/>
    </row>
    <row r="9" spans="1:25">
      <c r="A9" s="635"/>
      <c r="B9" s="635"/>
      <c r="C9" s="635"/>
      <c r="D9" s="635"/>
      <c r="E9" s="635"/>
      <c r="F9" s="635"/>
      <c r="G9" s="635"/>
      <c r="H9" s="635"/>
      <c r="I9" s="635"/>
      <c r="J9" s="635"/>
      <c r="K9" s="635"/>
      <c r="L9" s="635"/>
      <c r="M9" s="635"/>
      <c r="N9" s="635"/>
      <c r="O9" s="635"/>
      <c r="P9" s="635"/>
      <c r="Q9" s="635"/>
      <c r="R9" s="635"/>
      <c r="S9" s="635"/>
      <c r="T9" s="635"/>
      <c r="U9" s="635"/>
      <c r="V9" s="635"/>
      <c r="W9" s="635"/>
      <c r="X9" s="635"/>
      <c r="Y9" s="635"/>
    </row>
    <row r="10" spans="1:25">
      <c r="A10" s="635" t="s">
        <v>1657</v>
      </c>
      <c r="B10" s="635"/>
      <c r="C10" s="635"/>
      <c r="D10" s="635"/>
      <c r="E10" s="635"/>
      <c r="F10" s="635"/>
      <c r="G10" s="635"/>
      <c r="H10" s="635"/>
      <c r="I10" s="635"/>
      <c r="J10" s="635"/>
      <c r="K10" s="635"/>
      <c r="L10" s="635"/>
      <c r="M10" s="635"/>
      <c r="N10" s="635"/>
      <c r="O10" s="635"/>
      <c r="P10" s="635"/>
      <c r="Q10" s="635"/>
      <c r="R10" s="635"/>
      <c r="S10" s="635"/>
      <c r="T10" s="635"/>
      <c r="U10" s="635"/>
      <c r="V10" s="635"/>
      <c r="W10" s="635"/>
      <c r="X10" s="635"/>
      <c r="Y10" s="635"/>
    </row>
    <row r="11" spans="1:25">
      <c r="A11" s="635"/>
      <c r="B11" s="635"/>
      <c r="C11" s="635"/>
      <c r="D11" s="635"/>
      <c r="E11" s="635"/>
      <c r="F11" s="635"/>
      <c r="G11" s="635"/>
      <c r="H11" s="635"/>
      <c r="I11" s="635"/>
      <c r="J11" s="635"/>
      <c r="K11" s="635"/>
      <c r="L11" s="635"/>
      <c r="M11" s="635"/>
      <c r="N11" s="635"/>
      <c r="O11" s="635"/>
      <c r="P11" s="635"/>
      <c r="Q11" s="635"/>
      <c r="R11" s="635"/>
      <c r="S11" s="635"/>
      <c r="T11" s="635"/>
      <c r="U11" s="635"/>
      <c r="V11" s="635"/>
      <c r="W11" s="635"/>
      <c r="X11" s="635"/>
      <c r="Y11" s="635"/>
    </row>
    <row r="12" spans="1:25">
      <c r="A12" s="636"/>
      <c r="B12" s="636"/>
      <c r="C12" s="637">
        <v>-1</v>
      </c>
      <c r="D12" s="636"/>
      <c r="E12" s="637">
        <v>-2</v>
      </c>
      <c r="F12" s="636"/>
      <c r="G12" s="637">
        <v>-3</v>
      </c>
      <c r="H12" s="636"/>
      <c r="I12" s="637">
        <v>-4</v>
      </c>
      <c r="J12" s="636"/>
      <c r="K12" s="637">
        <v>-5</v>
      </c>
      <c r="L12" s="636"/>
      <c r="M12" s="637">
        <v>-6</v>
      </c>
      <c r="N12" s="636"/>
      <c r="O12" s="637">
        <v>-7</v>
      </c>
      <c r="P12" s="636"/>
      <c r="Q12" s="637">
        <v>-8</v>
      </c>
      <c r="R12" s="636"/>
      <c r="S12" s="637">
        <v>-9</v>
      </c>
      <c r="T12" s="636"/>
      <c r="U12" s="637">
        <v>-10</v>
      </c>
      <c r="V12" s="636"/>
      <c r="W12" s="637">
        <v>-11</v>
      </c>
      <c r="X12" s="636"/>
      <c r="Y12" s="637">
        <v>-12</v>
      </c>
    </row>
    <row r="13" spans="1:25" s="38" customFormat="1">
      <c r="A13" s="638"/>
      <c r="B13" s="638"/>
      <c r="C13" s="638" t="s">
        <v>977</v>
      </c>
      <c r="D13" s="638"/>
      <c r="E13" s="638"/>
      <c r="F13" s="638"/>
      <c r="G13" s="638" t="s">
        <v>983</v>
      </c>
      <c r="H13" s="638"/>
      <c r="I13" s="638" t="s">
        <v>984</v>
      </c>
      <c r="J13" s="638"/>
      <c r="K13" s="638" t="s">
        <v>984</v>
      </c>
      <c r="L13" s="638"/>
      <c r="M13" s="638" t="s">
        <v>985</v>
      </c>
      <c r="N13" s="638"/>
      <c r="O13" s="638" t="s">
        <v>985</v>
      </c>
      <c r="P13" s="638"/>
      <c r="Q13" s="638" t="s">
        <v>986</v>
      </c>
      <c r="R13" s="638"/>
      <c r="S13" s="638" t="s">
        <v>453</v>
      </c>
      <c r="T13" s="638"/>
      <c r="U13" s="638" t="s">
        <v>987</v>
      </c>
      <c r="V13" s="638"/>
      <c r="W13" s="638" t="s">
        <v>864</v>
      </c>
      <c r="X13" s="638"/>
      <c r="Y13" s="638" t="s">
        <v>865</v>
      </c>
    </row>
    <row r="14" spans="1:25" s="38" customFormat="1">
      <c r="A14" s="638" t="s">
        <v>778</v>
      </c>
      <c r="B14" s="638"/>
      <c r="C14" s="638" t="s">
        <v>679</v>
      </c>
      <c r="D14" s="638"/>
      <c r="E14" s="638" t="s">
        <v>1167</v>
      </c>
      <c r="F14" s="638"/>
      <c r="G14" s="638" t="s">
        <v>866</v>
      </c>
      <c r="H14" s="638"/>
      <c r="I14" s="638" t="s">
        <v>601</v>
      </c>
      <c r="J14" s="638"/>
      <c r="K14" s="638" t="s">
        <v>1168</v>
      </c>
      <c r="L14" s="638"/>
      <c r="M14" s="638" t="s">
        <v>602</v>
      </c>
      <c r="N14" s="638"/>
      <c r="O14" s="638" t="s">
        <v>1391</v>
      </c>
      <c r="P14" s="638"/>
      <c r="Q14" s="638" t="s">
        <v>1392</v>
      </c>
      <c r="R14" s="638"/>
      <c r="S14" s="638" t="s">
        <v>1169</v>
      </c>
      <c r="T14" s="638"/>
      <c r="U14" s="638" t="s">
        <v>1393</v>
      </c>
      <c r="V14" s="638"/>
      <c r="W14" s="638" t="s">
        <v>1394</v>
      </c>
      <c r="X14" s="638"/>
      <c r="Y14" s="638" t="s">
        <v>1395</v>
      </c>
    </row>
    <row r="15" spans="1:25">
      <c r="A15" s="313"/>
      <c r="C15" s="313"/>
      <c r="E15" s="313"/>
      <c r="G15" s="313"/>
      <c r="I15" s="313"/>
      <c r="K15" s="313"/>
      <c r="M15" s="313"/>
      <c r="O15" s="313"/>
      <c r="Q15" s="313"/>
      <c r="S15" s="313"/>
      <c r="U15" s="313"/>
      <c r="W15" s="313"/>
      <c r="Y15" s="313"/>
    </row>
    <row r="16" spans="1:25">
      <c r="A16" s="314">
        <v>1</v>
      </c>
      <c r="C16" s="311" t="s">
        <v>434</v>
      </c>
    </row>
    <row r="17" spans="1:11">
      <c r="A17" s="314"/>
      <c r="K17" s="766"/>
    </row>
    <row r="18" spans="1:11">
      <c r="A18" s="327" t="s">
        <v>2371</v>
      </c>
    </row>
    <row r="19" spans="1:11">
      <c r="A19" s="314"/>
    </row>
    <row r="20" spans="1:11">
      <c r="A20" s="335"/>
    </row>
    <row r="21" spans="1:11">
      <c r="A21" s="324" t="s">
        <v>420</v>
      </c>
    </row>
    <row r="41" spans="1:25">
      <c r="A41" s="325"/>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row>
  </sheetData>
  <phoneticPr fontId="28" type="noConversion"/>
  <printOptions horizontalCentered="1"/>
  <pageMargins left="0.5" right="0.5" top="0.75" bottom="0.5" header="0.25" footer="0.25"/>
  <pageSetup scale="59" orientation="landscape" r:id="rId1"/>
  <headerFooter alignWithMargins="0"/>
</worksheet>
</file>

<file path=xl/worksheets/sheet62.xml><?xml version="1.0" encoding="utf-8"?>
<worksheet xmlns="http://schemas.openxmlformats.org/spreadsheetml/2006/main" xmlns:r="http://schemas.openxmlformats.org/officeDocument/2006/relationships">
  <sheetPr codeName="Sheet75">
    <pageSetUpPr fitToPage="1"/>
  </sheetPr>
  <dimension ref="A1:P39"/>
  <sheetViews>
    <sheetView view="pageBreakPreview" zoomScale="60" workbookViewId="0"/>
  </sheetViews>
  <sheetFormatPr defaultColWidth="9.109375" defaultRowHeight="13.8"/>
  <cols>
    <col min="1" max="1" width="6.6640625" style="311" customWidth="1"/>
    <col min="2" max="2" width="1.6640625" style="311" customWidth="1"/>
    <col min="3" max="3" width="11.109375" style="311" customWidth="1"/>
    <col min="4" max="4" width="1.6640625" style="311" customWidth="1"/>
    <col min="5" max="5" width="16.6640625" style="311" customWidth="1"/>
    <col min="6" max="6" width="1.6640625" style="311" customWidth="1"/>
    <col min="7" max="7" width="19.109375" style="311" customWidth="1"/>
    <col min="8" max="8" width="1.6640625" style="311" customWidth="1"/>
    <col min="9" max="9" width="23.33203125" style="311" customWidth="1"/>
    <col min="10" max="10" width="1.6640625" style="311" customWidth="1"/>
    <col min="11" max="11" width="15.5546875" style="311" customWidth="1"/>
    <col min="12" max="12" width="9.109375" style="311"/>
    <col min="13" max="16384" width="9.109375" style="36"/>
  </cols>
  <sheetData>
    <row r="1" spans="1:16">
      <c r="A1" s="635" t="s">
        <v>1603</v>
      </c>
      <c r="B1" s="635"/>
      <c r="C1" s="635"/>
      <c r="D1" s="635"/>
      <c r="E1" s="635"/>
      <c r="F1" s="635"/>
      <c r="G1" s="635"/>
      <c r="H1" s="635"/>
      <c r="I1" s="644" t="s">
        <v>1171</v>
      </c>
      <c r="J1" s="635"/>
      <c r="K1" s="635"/>
    </row>
    <row r="2" spans="1:16">
      <c r="A2" s="635" t="s">
        <v>1604</v>
      </c>
      <c r="B2" s="635"/>
      <c r="C2" s="635"/>
      <c r="D2" s="635"/>
      <c r="E2" s="635"/>
      <c r="F2" s="635"/>
      <c r="G2" s="635"/>
      <c r="H2" s="635"/>
      <c r="I2" s="644"/>
      <c r="J2" s="635"/>
      <c r="K2" s="635"/>
    </row>
    <row r="3" spans="1:16">
      <c r="A3" s="635"/>
      <c r="B3" s="635"/>
      <c r="C3" s="635"/>
      <c r="D3" s="635"/>
      <c r="E3" s="635"/>
      <c r="F3" s="635"/>
      <c r="G3" s="635"/>
      <c r="H3" s="635"/>
      <c r="I3" s="644"/>
      <c r="J3" s="635"/>
      <c r="K3" s="635"/>
    </row>
    <row r="4" spans="1:16">
      <c r="A4" s="89" t="s">
        <v>2364</v>
      </c>
      <c r="B4" s="635"/>
      <c r="C4" s="635"/>
      <c r="D4" s="635"/>
      <c r="E4" s="635"/>
      <c r="F4" s="635"/>
      <c r="G4" s="635"/>
      <c r="H4" s="635"/>
      <c r="I4" s="644" t="s">
        <v>604</v>
      </c>
      <c r="J4" s="635"/>
      <c r="K4" s="635"/>
    </row>
    <row r="5" spans="1:16">
      <c r="A5" s="89" t="s">
        <v>2363</v>
      </c>
      <c r="B5" s="635"/>
      <c r="C5" s="635"/>
      <c r="D5" s="635"/>
      <c r="E5" s="635"/>
      <c r="F5" s="635"/>
      <c r="G5" s="635"/>
      <c r="H5" s="635"/>
      <c r="I5" s="644" t="s">
        <v>742</v>
      </c>
      <c r="J5" s="635"/>
      <c r="K5" s="635"/>
    </row>
    <row r="6" spans="1:16">
      <c r="A6" s="89" t="s">
        <v>1776</v>
      </c>
      <c r="B6" s="635"/>
      <c r="C6" s="635"/>
      <c r="D6" s="635"/>
      <c r="E6" s="635"/>
      <c r="F6" s="635"/>
      <c r="G6" s="635"/>
      <c r="H6" s="635"/>
      <c r="I6" s="644"/>
      <c r="J6" s="635"/>
      <c r="K6" s="635"/>
    </row>
    <row r="7" spans="1:16">
      <c r="A7" s="635" t="s">
        <v>1052</v>
      </c>
      <c r="B7" s="635"/>
      <c r="C7" s="635"/>
      <c r="D7" s="635"/>
      <c r="E7" s="635"/>
      <c r="F7" s="635"/>
      <c r="G7" s="635"/>
      <c r="H7" s="635"/>
      <c r="I7" s="635" t="s">
        <v>2604</v>
      </c>
      <c r="J7" s="635"/>
      <c r="K7" s="635"/>
    </row>
    <row r="8" spans="1:16">
      <c r="A8" s="635" t="s">
        <v>1280</v>
      </c>
      <c r="B8" s="635"/>
      <c r="C8" s="635"/>
      <c r="D8" s="635"/>
      <c r="E8" s="635"/>
      <c r="F8" s="635"/>
      <c r="G8" s="635"/>
      <c r="H8" s="635"/>
      <c r="I8" s="635"/>
      <c r="J8" s="635"/>
      <c r="K8" s="635"/>
    </row>
    <row r="9" spans="1:16">
      <c r="A9" s="635"/>
      <c r="B9" s="635"/>
      <c r="C9" s="635"/>
      <c r="D9" s="635"/>
      <c r="E9" s="635"/>
      <c r="F9" s="635"/>
      <c r="G9" s="635"/>
      <c r="H9" s="635"/>
      <c r="I9" s="635"/>
      <c r="J9" s="635"/>
      <c r="K9" s="635"/>
    </row>
    <row r="10" spans="1:16">
      <c r="A10" s="635"/>
      <c r="B10" s="635"/>
      <c r="C10" s="635"/>
      <c r="D10" s="635"/>
      <c r="E10" s="635"/>
      <c r="F10" s="635"/>
      <c r="G10" s="635"/>
      <c r="H10" s="635"/>
      <c r="I10" s="635"/>
      <c r="J10" s="635"/>
      <c r="K10" s="635"/>
    </row>
    <row r="11" spans="1:16" ht="27.75" customHeight="1">
      <c r="A11" s="1802" t="s">
        <v>1658</v>
      </c>
      <c r="B11" s="1802"/>
      <c r="C11" s="1802"/>
      <c r="D11" s="1802"/>
      <c r="E11" s="1802"/>
      <c r="F11" s="1802"/>
      <c r="G11" s="1802"/>
      <c r="H11" s="1802"/>
      <c r="I11" s="1802"/>
      <c r="J11" s="1802"/>
      <c r="K11" s="1802"/>
    </row>
    <row r="12" spans="1:16">
      <c r="A12" s="635"/>
      <c r="B12" s="635"/>
      <c r="C12" s="635"/>
      <c r="D12" s="635"/>
      <c r="E12" s="635"/>
      <c r="F12" s="635"/>
      <c r="G12" s="635"/>
      <c r="H12" s="635"/>
      <c r="I12" s="635"/>
      <c r="J12" s="635"/>
      <c r="K12" s="635"/>
      <c r="L12" s="312"/>
      <c r="M12" s="37"/>
      <c r="N12" s="37"/>
      <c r="O12" s="37"/>
      <c r="P12" s="37"/>
    </row>
    <row r="13" spans="1:16">
      <c r="A13" s="636"/>
      <c r="B13" s="636"/>
      <c r="C13" s="637">
        <v>-1</v>
      </c>
      <c r="D13" s="637"/>
      <c r="E13" s="637">
        <v>-2</v>
      </c>
      <c r="F13" s="637"/>
      <c r="G13" s="637">
        <v>-3</v>
      </c>
      <c r="H13" s="637"/>
      <c r="I13" s="637">
        <v>-4</v>
      </c>
      <c r="J13" s="637"/>
      <c r="K13" s="637">
        <v>-5</v>
      </c>
      <c r="L13" s="312"/>
      <c r="M13" s="37"/>
      <c r="N13" s="37"/>
      <c r="O13" s="37"/>
      <c r="P13" s="37"/>
    </row>
    <row r="14" spans="1:16">
      <c r="A14" s="635"/>
      <c r="B14" s="638"/>
      <c r="C14" s="635"/>
      <c r="D14" s="638"/>
      <c r="E14" s="638" t="s">
        <v>429</v>
      </c>
      <c r="F14" s="638"/>
      <c r="G14" s="635"/>
      <c r="H14" s="638"/>
      <c r="I14" s="638" t="s">
        <v>416</v>
      </c>
      <c r="J14" s="638"/>
      <c r="K14" s="638" t="s">
        <v>676</v>
      </c>
      <c r="L14" s="312"/>
      <c r="M14" s="37"/>
      <c r="N14" s="37"/>
      <c r="O14" s="37"/>
      <c r="P14" s="37"/>
    </row>
    <row r="15" spans="1:16">
      <c r="A15" s="643" t="s">
        <v>778</v>
      </c>
      <c r="B15" s="643"/>
      <c r="C15" s="643" t="s">
        <v>1093</v>
      </c>
      <c r="D15" s="643"/>
      <c r="E15" s="643" t="s">
        <v>433</v>
      </c>
      <c r="F15" s="643"/>
      <c r="G15" s="643" t="s">
        <v>521</v>
      </c>
      <c r="H15" s="643"/>
      <c r="I15" s="643" t="s">
        <v>1756</v>
      </c>
      <c r="J15" s="643"/>
      <c r="K15" s="643" t="s">
        <v>678</v>
      </c>
    </row>
    <row r="16" spans="1:16">
      <c r="A16" s="312"/>
      <c r="C16" s="312"/>
      <c r="E16" s="312"/>
      <c r="G16" s="312"/>
      <c r="I16" s="312"/>
      <c r="K16" s="312"/>
    </row>
    <row r="17" spans="1:11">
      <c r="A17" s="314">
        <v>1</v>
      </c>
      <c r="C17" s="311" t="s">
        <v>421</v>
      </c>
      <c r="E17" s="475">
        <v>397063</v>
      </c>
      <c r="F17" s="322"/>
      <c r="G17" s="338" t="s">
        <v>432</v>
      </c>
      <c r="H17" s="322"/>
      <c r="I17" s="475">
        <v>17100000</v>
      </c>
      <c r="K17" s="316">
        <v>2.3220060000000001E-2</v>
      </c>
    </row>
    <row r="18" spans="1:11">
      <c r="A18" s="314">
        <v>2</v>
      </c>
      <c r="E18" s="473"/>
      <c r="G18" s="312"/>
      <c r="I18" s="473"/>
      <c r="K18" s="313"/>
    </row>
    <row r="19" spans="1:11" ht="14.4" thickBot="1">
      <c r="A19" s="314">
        <v>3</v>
      </c>
      <c r="C19" s="311" t="s">
        <v>81</v>
      </c>
      <c r="E19" s="474">
        <v>397063</v>
      </c>
      <c r="G19" s="312"/>
      <c r="I19" s="474">
        <v>17100000</v>
      </c>
      <c r="K19" s="321">
        <v>2.3220060000000001E-2</v>
      </c>
    </row>
    <row r="20" spans="1:11" ht="14.4" thickTop="1">
      <c r="A20" s="527">
        <v>4</v>
      </c>
      <c r="G20" s="312"/>
    </row>
    <row r="21" spans="1:11">
      <c r="A21" s="527">
        <v>5</v>
      </c>
    </row>
    <row r="22" spans="1:11">
      <c r="A22" s="527">
        <v>6</v>
      </c>
      <c r="C22" s="327" t="s">
        <v>2372</v>
      </c>
    </row>
    <row r="23" spans="1:11">
      <c r="A23" s="314"/>
    </row>
    <row r="24" spans="1:11">
      <c r="A24" s="314"/>
    </row>
    <row r="26" spans="1:11">
      <c r="A26" s="324" t="s">
        <v>420</v>
      </c>
    </row>
    <row r="39" spans="1:11">
      <c r="A39" s="325"/>
      <c r="B39" s="336"/>
      <c r="C39" s="336"/>
      <c r="D39" s="336"/>
      <c r="E39" s="336"/>
      <c r="F39" s="336"/>
      <c r="G39" s="336"/>
      <c r="H39" s="336"/>
      <c r="I39" s="336"/>
      <c r="J39" s="336"/>
      <c r="K39" s="336"/>
    </row>
  </sheetData>
  <mergeCells count="1">
    <mergeCell ref="A11:K11"/>
  </mergeCells>
  <phoneticPr fontId="28" type="noConversion"/>
  <pageMargins left="0.75" right="0.5" top="0.5" bottom="0.5" header="0.25" footer="0.25"/>
  <pageSetup scale="94" orientation="portrait" r:id="rId1"/>
  <headerFooter alignWithMargins="0"/>
</worksheet>
</file>

<file path=xl/worksheets/sheet63.xml><?xml version="1.0" encoding="utf-8"?>
<worksheet xmlns="http://schemas.openxmlformats.org/spreadsheetml/2006/main" xmlns:r="http://schemas.openxmlformats.org/officeDocument/2006/relationships">
  <sheetPr codeName="Sheet76">
    <pageSetUpPr fitToPage="1"/>
  </sheetPr>
  <dimension ref="A1:Z45"/>
  <sheetViews>
    <sheetView view="pageBreakPreview" zoomScale="60" workbookViewId="0"/>
  </sheetViews>
  <sheetFormatPr defaultColWidth="9.109375" defaultRowHeight="12"/>
  <cols>
    <col min="1" max="1" width="4.44140625" style="311" customWidth="1"/>
    <col min="2" max="2" width="1.6640625" style="311" customWidth="1"/>
    <col min="3" max="3" width="22.88671875" style="311" customWidth="1"/>
    <col min="4" max="4" width="1.6640625" style="311" customWidth="1"/>
    <col min="5" max="5" width="12.88671875" style="311" customWidth="1"/>
    <col min="6" max="6" width="1.6640625" style="311" customWidth="1"/>
    <col min="7" max="7" width="12.5546875" style="311" customWidth="1"/>
    <col min="8" max="8" width="1.6640625" style="311" customWidth="1"/>
    <col min="9" max="9" width="13" style="311" customWidth="1"/>
    <col min="10" max="10" width="1.6640625" style="311" customWidth="1"/>
    <col min="11" max="11" width="12.6640625" style="311" customWidth="1"/>
    <col min="12" max="12" width="1.6640625" style="311" customWidth="1"/>
    <col min="13" max="13" width="12.6640625" style="311" customWidth="1"/>
    <col min="14" max="14" width="1.6640625" style="311" customWidth="1"/>
    <col min="15" max="15" width="12.6640625" style="311" customWidth="1"/>
    <col min="16" max="16" width="1.6640625" style="311" customWidth="1"/>
    <col min="17" max="17" width="12.6640625" style="311" customWidth="1"/>
    <col min="18" max="18" width="1.6640625" style="311" customWidth="1"/>
    <col min="19" max="19" width="12.6640625" style="311" customWidth="1"/>
    <col min="20" max="20" width="1.6640625" style="311" customWidth="1"/>
    <col min="21" max="21" width="12.6640625" style="311" customWidth="1"/>
    <col min="22" max="22" width="1.6640625" style="311" customWidth="1"/>
    <col min="23" max="23" width="11.5546875" style="311" customWidth="1"/>
    <col min="24" max="24" width="1.6640625" style="311" customWidth="1"/>
    <col min="25" max="25" width="10.44140625" style="311" customWidth="1"/>
    <col min="26" max="16384" width="9.109375" style="311"/>
  </cols>
  <sheetData>
    <row r="1" spans="1:25">
      <c r="A1" s="635" t="s">
        <v>522</v>
      </c>
      <c r="B1" s="635"/>
      <c r="C1" s="635"/>
      <c r="D1" s="635"/>
      <c r="E1" s="635"/>
      <c r="F1" s="635"/>
      <c r="G1" s="635"/>
      <c r="H1" s="635"/>
      <c r="I1" s="635"/>
      <c r="J1" s="635"/>
      <c r="K1" s="635"/>
      <c r="L1" s="635"/>
      <c r="M1" s="635"/>
      <c r="N1" s="635"/>
      <c r="O1" s="635"/>
      <c r="P1" s="635"/>
      <c r="Q1" s="635"/>
      <c r="R1" s="635"/>
      <c r="S1" s="635"/>
      <c r="T1" s="635"/>
      <c r="U1" s="635"/>
      <c r="V1" s="635"/>
      <c r="W1" s="647" t="s">
        <v>1171</v>
      </c>
      <c r="X1" s="635"/>
      <c r="Y1" s="635"/>
    </row>
    <row r="2" spans="1:25">
      <c r="A2" s="635" t="s">
        <v>92</v>
      </c>
      <c r="B2" s="635"/>
      <c r="C2" s="635"/>
      <c r="D2" s="635"/>
      <c r="E2" s="635"/>
      <c r="F2" s="635"/>
      <c r="G2" s="635"/>
      <c r="H2" s="635"/>
      <c r="I2" s="635"/>
      <c r="J2" s="635"/>
      <c r="K2" s="635"/>
      <c r="L2" s="635"/>
      <c r="M2" s="635"/>
      <c r="N2" s="635"/>
      <c r="O2" s="635"/>
      <c r="P2" s="635"/>
      <c r="Q2" s="635"/>
      <c r="R2" s="635"/>
      <c r="S2" s="635"/>
      <c r="T2" s="635"/>
      <c r="U2" s="635"/>
      <c r="V2" s="635"/>
      <c r="W2" s="647"/>
      <c r="X2" s="635"/>
      <c r="Y2" s="635"/>
    </row>
    <row r="3" spans="1:25">
      <c r="A3" s="635"/>
      <c r="B3" s="635"/>
      <c r="C3" s="635"/>
      <c r="D3" s="635"/>
      <c r="E3" s="635"/>
      <c r="F3" s="635"/>
      <c r="G3" s="635"/>
      <c r="H3" s="635"/>
      <c r="I3" s="635"/>
      <c r="J3" s="635"/>
      <c r="K3" s="635"/>
      <c r="L3" s="635"/>
      <c r="M3" s="635"/>
      <c r="N3" s="635"/>
      <c r="O3" s="635"/>
      <c r="P3" s="635"/>
      <c r="Q3" s="635"/>
      <c r="R3" s="635"/>
      <c r="S3" s="635"/>
      <c r="T3" s="635"/>
      <c r="U3" s="635"/>
      <c r="V3" s="635"/>
      <c r="W3" s="647"/>
      <c r="X3" s="635"/>
      <c r="Y3" s="635"/>
    </row>
    <row r="4" spans="1:25">
      <c r="A4" s="89" t="s">
        <v>2364</v>
      </c>
      <c r="B4" s="635"/>
      <c r="C4" s="635"/>
      <c r="D4" s="635"/>
      <c r="E4" s="635"/>
      <c r="F4" s="635"/>
      <c r="G4" s="635"/>
      <c r="H4" s="635"/>
      <c r="I4" s="635"/>
      <c r="J4" s="635"/>
      <c r="K4" s="635"/>
      <c r="L4" s="635"/>
      <c r="M4" s="635"/>
      <c r="N4" s="635"/>
      <c r="O4" s="635"/>
      <c r="P4" s="635"/>
      <c r="Q4" s="635"/>
      <c r="R4" s="635"/>
      <c r="S4" s="635"/>
      <c r="T4" s="635"/>
      <c r="U4" s="635"/>
      <c r="V4" s="635"/>
      <c r="W4" s="647" t="s">
        <v>523</v>
      </c>
      <c r="X4" s="635"/>
      <c r="Y4" s="635"/>
    </row>
    <row r="5" spans="1:25">
      <c r="A5" s="89" t="s">
        <v>2363</v>
      </c>
      <c r="B5" s="635"/>
      <c r="C5" s="635"/>
      <c r="D5" s="635"/>
      <c r="E5" s="635"/>
      <c r="F5" s="635"/>
      <c r="G5" s="635"/>
      <c r="H5" s="635"/>
      <c r="I5" s="635"/>
      <c r="J5" s="635"/>
      <c r="K5" s="635"/>
      <c r="L5" s="635"/>
      <c r="M5" s="635"/>
      <c r="N5" s="635"/>
      <c r="O5" s="635"/>
      <c r="P5" s="635"/>
      <c r="Q5" s="635"/>
      <c r="R5" s="635"/>
      <c r="S5" s="635"/>
      <c r="T5" s="635"/>
      <c r="U5" s="635"/>
      <c r="V5" s="635"/>
      <c r="W5" s="647" t="s">
        <v>742</v>
      </c>
      <c r="X5" s="635"/>
      <c r="Y5" s="635"/>
    </row>
    <row r="6" spans="1:25">
      <c r="A6" s="89" t="s">
        <v>1776</v>
      </c>
      <c r="B6" s="635"/>
      <c r="C6" s="635"/>
      <c r="D6" s="635"/>
      <c r="E6" s="635"/>
      <c r="F6" s="635"/>
      <c r="G6" s="635"/>
      <c r="H6" s="635"/>
      <c r="I6" s="635"/>
      <c r="J6" s="635"/>
      <c r="K6" s="635"/>
      <c r="L6" s="635"/>
      <c r="M6" s="635"/>
      <c r="N6" s="635"/>
      <c r="O6" s="635"/>
      <c r="P6" s="635"/>
      <c r="Q6" s="635"/>
      <c r="R6" s="635"/>
      <c r="S6" s="635"/>
      <c r="T6" s="635"/>
      <c r="U6" s="635"/>
      <c r="V6" s="635"/>
      <c r="W6" s="646"/>
      <c r="X6" s="635"/>
      <c r="Y6" s="635"/>
    </row>
    <row r="7" spans="1:25">
      <c r="A7" s="635" t="s">
        <v>1052</v>
      </c>
      <c r="B7" s="635"/>
      <c r="C7" s="635"/>
      <c r="D7" s="635"/>
      <c r="E7" s="635"/>
      <c r="F7" s="635"/>
      <c r="G7" s="635"/>
      <c r="H7" s="635"/>
      <c r="I7" s="635"/>
      <c r="J7" s="635"/>
      <c r="K7" s="635"/>
      <c r="L7" s="635"/>
      <c r="M7" s="635"/>
      <c r="N7" s="635"/>
      <c r="O7" s="635"/>
      <c r="P7" s="635"/>
      <c r="Q7" s="635"/>
      <c r="R7" s="635"/>
      <c r="S7" s="635"/>
      <c r="T7" s="635"/>
      <c r="U7" s="635"/>
      <c r="V7" s="635"/>
      <c r="W7" s="89" t="s">
        <v>2604</v>
      </c>
      <c r="X7" s="635"/>
      <c r="Y7" s="635"/>
    </row>
    <row r="8" spans="1:25">
      <c r="A8" s="635" t="s">
        <v>1280</v>
      </c>
      <c r="B8" s="635"/>
      <c r="C8" s="635"/>
      <c r="D8" s="635"/>
      <c r="E8" s="635"/>
      <c r="F8" s="635"/>
      <c r="G8" s="635"/>
      <c r="H8" s="635"/>
      <c r="I8" s="635"/>
      <c r="J8" s="635"/>
      <c r="K8" s="635"/>
      <c r="L8" s="635"/>
      <c r="M8" s="635"/>
      <c r="N8" s="635"/>
      <c r="O8" s="635"/>
      <c r="P8" s="635"/>
      <c r="Q8" s="635"/>
      <c r="R8" s="635"/>
      <c r="S8" s="635"/>
      <c r="T8" s="635"/>
      <c r="U8" s="635"/>
      <c r="V8" s="635"/>
      <c r="W8" s="635"/>
      <c r="X8" s="635"/>
      <c r="Y8" s="635"/>
    </row>
    <row r="9" spans="1:25">
      <c r="A9" s="635"/>
      <c r="B9" s="635"/>
      <c r="C9" s="635"/>
      <c r="D9" s="635"/>
      <c r="E9" s="635"/>
      <c r="F9" s="635"/>
      <c r="G9" s="635"/>
      <c r="H9" s="635"/>
      <c r="I9" s="635"/>
      <c r="J9" s="635"/>
      <c r="K9" s="635"/>
      <c r="L9" s="635"/>
      <c r="M9" s="635"/>
      <c r="N9" s="635"/>
      <c r="O9" s="635"/>
      <c r="P9" s="635"/>
      <c r="Q9" s="635"/>
      <c r="R9" s="635"/>
      <c r="S9" s="635"/>
      <c r="T9" s="635"/>
      <c r="U9" s="635"/>
      <c r="V9" s="635"/>
      <c r="W9" s="635"/>
      <c r="X9" s="635"/>
      <c r="Y9" s="635"/>
    </row>
    <row r="10" spans="1:25">
      <c r="A10" s="1792" t="s">
        <v>1659</v>
      </c>
      <c r="B10" s="1792"/>
      <c r="C10" s="1792"/>
      <c r="D10" s="1792"/>
      <c r="E10" s="1792"/>
      <c r="F10" s="1792"/>
      <c r="G10" s="1792"/>
      <c r="H10" s="1792"/>
      <c r="I10" s="1792"/>
      <c r="J10" s="1792"/>
      <c r="K10" s="1792"/>
      <c r="L10" s="1792"/>
      <c r="M10" s="1792"/>
      <c r="N10" s="1792"/>
      <c r="O10" s="1792"/>
      <c r="P10" s="1792"/>
      <c r="Q10" s="1792"/>
      <c r="R10" s="1792"/>
      <c r="S10" s="1792"/>
      <c r="T10" s="1792"/>
      <c r="U10" s="1792"/>
      <c r="V10" s="635"/>
      <c r="W10" s="635"/>
      <c r="X10" s="635"/>
      <c r="Y10" s="635"/>
    </row>
    <row r="11" spans="1:25">
      <c r="A11" s="635"/>
      <c r="B11" s="635"/>
      <c r="C11" s="635"/>
      <c r="D11" s="635"/>
      <c r="E11" s="635"/>
      <c r="F11" s="635"/>
      <c r="G11" s="635"/>
      <c r="H11" s="635"/>
      <c r="I11" s="635"/>
      <c r="J11" s="635"/>
      <c r="K11" s="635"/>
      <c r="L11" s="635"/>
      <c r="M11" s="635"/>
      <c r="N11" s="635"/>
      <c r="O11" s="635"/>
      <c r="P11" s="635"/>
      <c r="Q11" s="635"/>
      <c r="R11" s="635"/>
      <c r="S11" s="635"/>
      <c r="T11" s="635"/>
      <c r="U11" s="635"/>
      <c r="V11" s="635"/>
      <c r="W11" s="635"/>
      <c r="X11" s="635"/>
      <c r="Y11" s="635"/>
    </row>
    <row r="12" spans="1:25">
      <c r="A12" s="636"/>
      <c r="B12" s="636"/>
      <c r="C12" s="637">
        <v>-1</v>
      </c>
      <c r="D12" s="636"/>
      <c r="E12" s="637">
        <v>-2</v>
      </c>
      <c r="F12" s="636"/>
      <c r="G12" s="637">
        <v>-3</v>
      </c>
      <c r="H12" s="636"/>
      <c r="I12" s="637">
        <v>-4</v>
      </c>
      <c r="J12" s="636"/>
      <c r="K12" s="637">
        <v>-5</v>
      </c>
      <c r="L12" s="636"/>
      <c r="M12" s="637">
        <v>-6</v>
      </c>
      <c r="N12" s="636"/>
      <c r="O12" s="637">
        <v>-7</v>
      </c>
      <c r="P12" s="636"/>
      <c r="Q12" s="637">
        <v>-8</v>
      </c>
      <c r="R12" s="636"/>
      <c r="S12" s="637">
        <v>-9</v>
      </c>
      <c r="T12" s="636"/>
      <c r="U12" s="637">
        <v>-10</v>
      </c>
      <c r="V12" s="636"/>
      <c r="W12" s="637">
        <v>-11</v>
      </c>
      <c r="X12" s="636"/>
      <c r="Y12" s="637">
        <v>-12</v>
      </c>
    </row>
    <row r="13" spans="1:25" s="527" customFormat="1" ht="24">
      <c r="A13" s="1463"/>
      <c r="B13" s="1463"/>
      <c r="C13" s="1463"/>
      <c r="D13" s="1463"/>
      <c r="E13" s="1463"/>
      <c r="F13" s="1463"/>
      <c r="G13" s="1463"/>
      <c r="H13" s="1463"/>
      <c r="I13" s="1463" t="s">
        <v>1660</v>
      </c>
      <c r="J13" s="1463"/>
      <c r="K13" s="1463" t="s">
        <v>423</v>
      </c>
      <c r="L13" s="1463"/>
      <c r="M13" s="1463" t="s">
        <v>422</v>
      </c>
      <c r="N13" s="1463"/>
      <c r="O13" s="1463" t="s">
        <v>424</v>
      </c>
      <c r="P13" s="1463"/>
      <c r="Q13" s="1463" t="s">
        <v>524</v>
      </c>
      <c r="R13" s="1463"/>
      <c r="S13" s="1463" t="s">
        <v>524</v>
      </c>
      <c r="T13" s="1463"/>
      <c r="U13" s="1463" t="s">
        <v>427</v>
      </c>
      <c r="V13" s="1463"/>
      <c r="W13" s="1463" t="s">
        <v>429</v>
      </c>
      <c r="X13" s="1463"/>
      <c r="Y13" s="1463" t="s">
        <v>676</v>
      </c>
    </row>
    <row r="14" spans="1:25" s="527" customFormat="1" ht="24">
      <c r="A14" s="1463" t="s">
        <v>52</v>
      </c>
      <c r="B14" s="1463"/>
      <c r="C14" s="1463" t="s">
        <v>977</v>
      </c>
      <c r="D14" s="1463"/>
      <c r="E14" s="1463" t="s">
        <v>525</v>
      </c>
      <c r="F14" s="1463"/>
      <c r="G14" s="1463" t="s">
        <v>984</v>
      </c>
      <c r="H14" s="1463"/>
      <c r="I14" s="1463" t="s">
        <v>526</v>
      </c>
      <c r="J14" s="1463"/>
      <c r="K14" s="1463" t="s">
        <v>1168</v>
      </c>
      <c r="L14" s="1463"/>
      <c r="M14" s="1463" t="s">
        <v>985</v>
      </c>
      <c r="N14" s="1463"/>
      <c r="O14" s="1463" t="s">
        <v>425</v>
      </c>
      <c r="P14" s="1463"/>
      <c r="Q14" s="1463" t="s">
        <v>985</v>
      </c>
      <c r="R14" s="1463"/>
      <c r="S14" s="1463" t="s">
        <v>651</v>
      </c>
      <c r="T14" s="1463"/>
      <c r="U14" s="1463" t="s">
        <v>428</v>
      </c>
      <c r="V14" s="1463"/>
      <c r="W14" s="1463" t="s">
        <v>430</v>
      </c>
      <c r="X14" s="1463"/>
      <c r="Y14" s="1463" t="s">
        <v>431</v>
      </c>
    </row>
    <row r="15" spans="1:25" s="527" customFormat="1" ht="24">
      <c r="A15" s="1466" t="s">
        <v>707</v>
      </c>
      <c r="B15" s="1466"/>
      <c r="C15" s="1466" t="s">
        <v>679</v>
      </c>
      <c r="D15" s="1466"/>
      <c r="E15" s="1466" t="s">
        <v>521</v>
      </c>
      <c r="F15" s="1466"/>
      <c r="G15" s="1466" t="s">
        <v>601</v>
      </c>
      <c r="H15" s="1466"/>
      <c r="I15" s="1466" t="s">
        <v>1160</v>
      </c>
      <c r="J15" s="1466"/>
      <c r="K15" s="1466" t="s">
        <v>655</v>
      </c>
      <c r="L15" s="1466"/>
      <c r="M15" s="1466" t="s">
        <v>1392</v>
      </c>
      <c r="N15" s="1466"/>
      <c r="O15" s="1466" t="s">
        <v>426</v>
      </c>
      <c r="P15" s="1466"/>
      <c r="Q15" s="1466" t="s">
        <v>656</v>
      </c>
      <c r="R15" s="1466"/>
      <c r="S15" s="1466" t="s">
        <v>657</v>
      </c>
      <c r="T15" s="1466"/>
      <c r="U15" s="1466" t="s">
        <v>658</v>
      </c>
      <c r="V15" s="1466"/>
      <c r="W15" s="1466" t="s">
        <v>1170</v>
      </c>
      <c r="X15" s="1466"/>
      <c r="Y15" s="1466" t="s">
        <v>755</v>
      </c>
    </row>
    <row r="16" spans="1:25">
      <c r="A16" s="527"/>
      <c r="E16" s="327"/>
      <c r="G16" s="315"/>
      <c r="I16" s="315"/>
      <c r="K16" s="331"/>
      <c r="M16" s="339"/>
      <c r="N16" s="339"/>
      <c r="O16" s="472"/>
      <c r="P16" s="339"/>
      <c r="Q16" s="339"/>
      <c r="S16" s="315"/>
      <c r="U16" s="315"/>
      <c r="W16" s="315"/>
      <c r="Y16" s="1213"/>
    </row>
    <row r="17" spans="1:26" ht="17.25" customHeight="1">
      <c r="A17" s="527">
        <v>1</v>
      </c>
      <c r="C17" s="1211" t="s">
        <v>2358</v>
      </c>
      <c r="E17" s="1212" t="s">
        <v>2359</v>
      </c>
      <c r="G17" s="315">
        <v>180000000</v>
      </c>
      <c r="I17" s="315">
        <v>180000000</v>
      </c>
      <c r="K17" s="331"/>
      <c r="M17" s="339">
        <v>0</v>
      </c>
      <c r="O17" s="472">
        <v>974514</v>
      </c>
      <c r="Q17" s="339">
        <v>0</v>
      </c>
      <c r="S17" s="315">
        <v>143425</v>
      </c>
      <c r="U17" s="337">
        <v>11844000</v>
      </c>
      <c r="W17" s="315">
        <v>11987425</v>
      </c>
      <c r="Y17" s="1213">
        <v>6.6959321087948331E-2</v>
      </c>
    </row>
    <row r="18" spans="1:26">
      <c r="A18" s="527">
        <v>2</v>
      </c>
      <c r="C18" s="311" t="s">
        <v>2360</v>
      </c>
      <c r="E18" s="1214">
        <v>49460</v>
      </c>
      <c r="G18" s="315"/>
      <c r="I18" s="315"/>
      <c r="K18" s="339"/>
      <c r="M18" s="339"/>
      <c r="N18" s="339"/>
      <c r="O18" s="339"/>
      <c r="P18" s="339"/>
      <c r="Q18" s="339"/>
      <c r="S18" s="315"/>
      <c r="U18" s="315"/>
      <c r="W18" s="315"/>
      <c r="Y18" s="1213"/>
    </row>
    <row r="19" spans="1:26">
      <c r="A19" s="527">
        <v>3</v>
      </c>
      <c r="C19" s="575" t="s">
        <v>2361</v>
      </c>
      <c r="G19" s="332"/>
      <c r="I19" s="332"/>
      <c r="K19" s="313"/>
      <c r="M19" s="313"/>
      <c r="O19" s="313"/>
      <c r="Q19" s="313"/>
      <c r="S19" s="332"/>
      <c r="U19" s="332"/>
      <c r="W19" s="332"/>
      <c r="Y19" s="332"/>
    </row>
    <row r="20" spans="1:26" ht="12.6" thickBot="1">
      <c r="A20" s="527">
        <v>4</v>
      </c>
      <c r="C20" s="311" t="s">
        <v>81</v>
      </c>
      <c r="G20" s="1217">
        <v>180000000</v>
      </c>
      <c r="I20" s="1217">
        <v>180000000</v>
      </c>
      <c r="K20" s="1217">
        <v>0</v>
      </c>
      <c r="M20" s="1217">
        <v>0</v>
      </c>
      <c r="O20" s="1217">
        <v>974514</v>
      </c>
      <c r="Q20" s="1217">
        <v>0</v>
      </c>
      <c r="S20" s="1217">
        <v>143425</v>
      </c>
      <c r="U20" s="1217">
        <v>11844000</v>
      </c>
      <c r="W20" s="1217">
        <v>11987425</v>
      </c>
      <c r="Y20" s="1218">
        <v>6.6959321087948331E-2</v>
      </c>
    </row>
    <row r="21" spans="1:26" ht="12.6" thickTop="1">
      <c r="A21" s="527">
        <v>5</v>
      </c>
      <c r="G21" s="315"/>
      <c r="I21" s="315"/>
      <c r="S21" s="315"/>
      <c r="U21" s="315"/>
      <c r="W21" s="315"/>
      <c r="Y21" s="315"/>
    </row>
    <row r="22" spans="1:26">
      <c r="A22" s="527">
        <v>6</v>
      </c>
      <c r="G22" s="315"/>
      <c r="I22" s="315"/>
      <c r="S22" s="315"/>
      <c r="U22" s="315"/>
      <c r="W22" s="315"/>
      <c r="Y22" s="315"/>
    </row>
    <row r="23" spans="1:26">
      <c r="A23" s="527">
        <v>7</v>
      </c>
      <c r="C23" s="327" t="s">
        <v>2373</v>
      </c>
    </row>
    <row r="24" spans="1:26">
      <c r="G24" s="315"/>
      <c r="I24" s="315"/>
      <c r="S24" s="315"/>
      <c r="U24" s="315"/>
      <c r="W24" s="315"/>
    </row>
    <row r="25" spans="1:26">
      <c r="A25" s="324" t="s">
        <v>418</v>
      </c>
      <c r="G25" s="315"/>
      <c r="I25" s="315"/>
      <c r="S25" s="315"/>
      <c r="U25" s="315"/>
      <c r="W25" s="315"/>
    </row>
    <row r="26" spans="1:26">
      <c r="A26" s="324" t="s">
        <v>419</v>
      </c>
      <c r="G26" s="315"/>
      <c r="I26" s="315"/>
      <c r="S26" s="315"/>
      <c r="U26" s="315"/>
      <c r="W26" s="315"/>
    </row>
    <row r="27" spans="1:26">
      <c r="G27" s="315"/>
      <c r="I27" s="315"/>
      <c r="S27" s="315"/>
      <c r="U27" s="315"/>
      <c r="W27" s="315"/>
      <c r="Z27" s="1198"/>
    </row>
    <row r="28" spans="1:26">
      <c r="G28" s="315"/>
      <c r="I28" s="315"/>
      <c r="S28" s="315"/>
      <c r="U28" s="315"/>
      <c r="W28" s="315"/>
    </row>
    <row r="29" spans="1:26">
      <c r="A29" s="325"/>
      <c r="B29" s="336"/>
      <c r="C29" s="336"/>
      <c r="D29" s="336"/>
      <c r="E29" s="336"/>
      <c r="F29" s="336"/>
      <c r="G29" s="340"/>
      <c r="H29" s="336"/>
      <c r="I29" s="340"/>
      <c r="J29" s="336"/>
      <c r="K29" s="336"/>
      <c r="L29" s="336"/>
      <c r="M29" s="336"/>
      <c r="N29" s="336"/>
      <c r="O29" s="336"/>
      <c r="P29" s="336"/>
      <c r="Q29" s="336"/>
      <c r="R29" s="336"/>
      <c r="S29" s="340"/>
      <c r="T29" s="336"/>
      <c r="U29" s="340"/>
      <c r="V29" s="336"/>
      <c r="W29" s="340"/>
      <c r="X29" s="336"/>
      <c r="Y29" s="336"/>
    </row>
    <row r="30" spans="1:26">
      <c r="G30" s="315"/>
      <c r="I30" s="315"/>
      <c r="U30" s="315"/>
      <c r="W30" s="315"/>
    </row>
    <row r="31" spans="1:26">
      <c r="G31" s="315"/>
      <c r="I31" s="315"/>
      <c r="U31" s="315"/>
      <c r="W31" s="315"/>
    </row>
    <row r="32" spans="1:26">
      <c r="G32" s="315"/>
      <c r="I32" s="315"/>
      <c r="U32" s="315"/>
      <c r="W32" s="315"/>
    </row>
    <row r="33" spans="7:23">
      <c r="G33" s="315"/>
      <c r="U33" s="315"/>
      <c r="W33" s="315"/>
    </row>
    <row r="34" spans="7:23">
      <c r="G34" s="315"/>
      <c r="U34" s="315"/>
    </row>
    <row r="35" spans="7:23">
      <c r="G35" s="315"/>
    </row>
    <row r="36" spans="7:23">
      <c r="G36" s="315"/>
    </row>
    <row r="37" spans="7:23">
      <c r="G37" s="315"/>
    </row>
    <row r="38" spans="7:23">
      <c r="G38" s="315"/>
    </row>
    <row r="39" spans="7:23">
      <c r="G39" s="315"/>
    </row>
    <row r="40" spans="7:23">
      <c r="G40" s="315"/>
    </row>
    <row r="41" spans="7:23">
      <c r="G41" s="315"/>
    </row>
    <row r="42" spans="7:23">
      <c r="G42" s="315"/>
    </row>
    <row r="43" spans="7:23">
      <c r="G43" s="315"/>
    </row>
    <row r="44" spans="7:23">
      <c r="G44" s="315"/>
    </row>
    <row r="45" spans="7:23">
      <c r="G45" s="315"/>
    </row>
  </sheetData>
  <mergeCells count="1">
    <mergeCell ref="A10:U10"/>
  </mergeCells>
  <phoneticPr fontId="28" type="noConversion"/>
  <printOptions horizontalCentered="1"/>
  <pageMargins left="0.5" right="0.5" top="0.75" bottom="0.5" header="0.25" footer="0.25"/>
  <pageSetup scale="70" orientation="landscape" r:id="rId1"/>
  <headerFooter alignWithMargins="0"/>
</worksheet>
</file>

<file path=xl/worksheets/sheet64.xml><?xml version="1.0" encoding="utf-8"?>
<worksheet xmlns="http://schemas.openxmlformats.org/spreadsheetml/2006/main" xmlns:r="http://schemas.openxmlformats.org/officeDocument/2006/relationships">
  <sheetPr codeName="Sheet77">
    <pageSetUpPr fitToPage="1"/>
  </sheetPr>
  <dimension ref="A1:AA48"/>
  <sheetViews>
    <sheetView view="pageBreakPreview" zoomScale="60" workbookViewId="0"/>
  </sheetViews>
  <sheetFormatPr defaultColWidth="9.109375" defaultRowHeight="13.8"/>
  <cols>
    <col min="1" max="1" width="5.109375" style="311" customWidth="1"/>
    <col min="2" max="2" width="1.6640625" style="311" customWidth="1"/>
    <col min="3" max="3" width="16.6640625" style="311" customWidth="1"/>
    <col min="4" max="4" width="1.6640625" style="311" customWidth="1"/>
    <col min="5" max="5" width="11" style="311" bestFit="1" customWidth="1"/>
    <col min="6" max="6" width="1.6640625" style="311" customWidth="1"/>
    <col min="7" max="7" width="13.44140625" style="311" bestFit="1" customWidth="1"/>
    <col min="8" max="8" width="1.6640625" style="311" customWidth="1"/>
    <col min="9" max="9" width="14.109375" style="311" bestFit="1" customWidth="1"/>
    <col min="10" max="10" width="1.6640625" style="311" customWidth="1"/>
    <col min="11" max="11" width="15.6640625" style="311" bestFit="1" customWidth="1"/>
    <col min="12" max="12" width="1.6640625" style="311" customWidth="1"/>
    <col min="13" max="13" width="18.109375" style="311" customWidth="1"/>
    <col min="14" max="14" width="1.6640625" style="311" customWidth="1"/>
    <col min="15" max="15" width="16.6640625" style="311" customWidth="1"/>
    <col min="16" max="16" width="1.6640625" style="311" customWidth="1"/>
    <col min="17" max="17" width="18.44140625" style="311" bestFit="1" customWidth="1"/>
    <col min="18" max="18" width="1.6640625" style="311" customWidth="1"/>
    <col min="19" max="19" width="17.5546875" style="311" bestFit="1" customWidth="1"/>
    <col min="20" max="20" width="1.6640625" style="311" customWidth="1"/>
    <col min="21" max="21" width="16.5546875" style="311" bestFit="1" customWidth="1"/>
    <col min="22" max="22" width="1.6640625" style="311" customWidth="1"/>
    <col min="23" max="23" width="16.109375" style="311" bestFit="1" customWidth="1"/>
    <col min="24" max="24" width="1.6640625" style="311" customWidth="1"/>
    <col min="25" max="25" width="14.109375" style="311" customWidth="1"/>
    <col min="26" max="26" width="1.6640625" style="311" customWidth="1"/>
    <col min="27" max="27" width="14.5546875" style="311" bestFit="1" customWidth="1"/>
    <col min="28" max="16384" width="9.109375" style="36"/>
  </cols>
  <sheetData>
    <row r="1" spans="1:27">
      <c r="A1" s="635" t="s">
        <v>631</v>
      </c>
      <c r="B1" s="635"/>
      <c r="C1" s="635"/>
      <c r="D1" s="635"/>
      <c r="E1" s="635"/>
      <c r="F1" s="635"/>
      <c r="G1" s="635"/>
      <c r="H1" s="635"/>
      <c r="I1" s="635"/>
      <c r="J1" s="635"/>
      <c r="K1" s="635"/>
      <c r="L1" s="635"/>
      <c r="M1" s="635"/>
      <c r="N1" s="635"/>
      <c r="O1" s="635"/>
      <c r="P1" s="635"/>
      <c r="Q1" s="635"/>
      <c r="R1" s="635"/>
      <c r="S1" s="635"/>
      <c r="T1" s="635"/>
      <c r="U1" s="635"/>
      <c r="V1" s="635"/>
      <c r="W1" s="635"/>
      <c r="X1" s="635"/>
      <c r="Y1" s="647" t="s">
        <v>1171</v>
      </c>
      <c r="Z1" s="635"/>
      <c r="AA1" s="635"/>
    </row>
    <row r="2" spans="1:27">
      <c r="A2" s="635" t="s">
        <v>92</v>
      </c>
      <c r="B2" s="635"/>
      <c r="C2" s="635"/>
      <c r="D2" s="635"/>
      <c r="E2" s="635"/>
      <c r="F2" s="635"/>
      <c r="G2" s="635"/>
      <c r="H2" s="635"/>
      <c r="I2" s="635"/>
      <c r="J2" s="635"/>
      <c r="K2" s="635"/>
      <c r="L2" s="635"/>
      <c r="M2" s="635"/>
      <c r="N2" s="635"/>
      <c r="O2" s="635"/>
      <c r="P2" s="635"/>
      <c r="Q2" s="635"/>
      <c r="R2" s="635"/>
      <c r="S2" s="635"/>
      <c r="T2" s="635"/>
      <c r="U2" s="635"/>
      <c r="V2" s="635"/>
      <c r="W2" s="635"/>
      <c r="X2" s="635"/>
      <c r="Y2" s="647"/>
      <c r="Z2" s="635"/>
      <c r="AA2" s="635"/>
    </row>
    <row r="3" spans="1:27">
      <c r="A3" s="635"/>
      <c r="B3" s="635"/>
      <c r="C3" s="635"/>
      <c r="D3" s="635"/>
      <c r="E3" s="635"/>
      <c r="F3" s="635"/>
      <c r="G3" s="635"/>
      <c r="H3" s="635"/>
      <c r="I3" s="635"/>
      <c r="J3" s="635"/>
      <c r="K3" s="635"/>
      <c r="L3" s="635"/>
      <c r="M3" s="635"/>
      <c r="N3" s="635"/>
      <c r="O3" s="635"/>
      <c r="P3" s="635"/>
      <c r="Q3" s="635"/>
      <c r="R3" s="635"/>
      <c r="S3" s="635"/>
      <c r="T3" s="635"/>
      <c r="U3" s="635"/>
      <c r="V3" s="635"/>
      <c r="W3" s="635"/>
      <c r="X3" s="635"/>
      <c r="Y3" s="647"/>
      <c r="Z3" s="635"/>
      <c r="AA3" s="635"/>
    </row>
    <row r="4" spans="1:27">
      <c r="A4" s="89" t="s">
        <v>2364</v>
      </c>
      <c r="B4" s="635"/>
      <c r="C4" s="635"/>
      <c r="D4" s="635"/>
      <c r="E4" s="635"/>
      <c r="F4" s="635"/>
      <c r="G4" s="635"/>
      <c r="H4" s="635"/>
      <c r="I4" s="635"/>
      <c r="J4" s="635"/>
      <c r="K4" s="635"/>
      <c r="L4" s="635"/>
      <c r="M4" s="635"/>
      <c r="N4" s="635"/>
      <c r="O4" s="635"/>
      <c r="P4" s="635"/>
      <c r="Q4" s="635"/>
      <c r="R4" s="635"/>
      <c r="S4" s="635"/>
      <c r="T4" s="635"/>
      <c r="U4" s="635"/>
      <c r="V4" s="635"/>
      <c r="W4" s="635"/>
      <c r="X4" s="635"/>
      <c r="Y4" s="647" t="s">
        <v>632</v>
      </c>
      <c r="Z4" s="635"/>
      <c r="AA4" s="635"/>
    </row>
    <row r="5" spans="1:27">
      <c r="A5" s="89" t="s">
        <v>2363</v>
      </c>
      <c r="B5" s="635"/>
      <c r="C5" s="635"/>
      <c r="D5" s="635"/>
      <c r="E5" s="635"/>
      <c r="F5" s="635"/>
      <c r="G5" s="635"/>
      <c r="H5" s="635"/>
      <c r="I5" s="635"/>
      <c r="J5" s="635"/>
      <c r="K5" s="635"/>
      <c r="L5" s="635"/>
      <c r="M5" s="635"/>
      <c r="N5" s="635"/>
      <c r="O5" s="635"/>
      <c r="P5" s="635"/>
      <c r="Q5" s="635"/>
      <c r="R5" s="635"/>
      <c r="S5" s="635"/>
      <c r="T5" s="635"/>
      <c r="U5" s="635"/>
      <c r="V5" s="635"/>
      <c r="W5" s="635"/>
      <c r="X5" s="635"/>
      <c r="Y5" s="647" t="s">
        <v>742</v>
      </c>
      <c r="Z5" s="635"/>
      <c r="AA5" s="635"/>
    </row>
    <row r="6" spans="1:27">
      <c r="A6" s="89" t="s">
        <v>1776</v>
      </c>
      <c r="B6" s="635"/>
      <c r="C6" s="635"/>
      <c r="D6" s="635"/>
      <c r="E6" s="635"/>
      <c r="F6" s="635"/>
      <c r="G6" s="635"/>
      <c r="H6" s="635"/>
      <c r="I6" s="635"/>
      <c r="J6" s="635"/>
      <c r="K6" s="635"/>
      <c r="L6" s="635"/>
      <c r="M6" s="635"/>
      <c r="N6" s="635"/>
      <c r="O6" s="635"/>
      <c r="P6" s="635"/>
      <c r="Q6" s="635"/>
      <c r="R6" s="635"/>
      <c r="S6" s="635"/>
      <c r="T6" s="635"/>
      <c r="U6" s="635"/>
      <c r="V6" s="635"/>
      <c r="W6" s="635"/>
      <c r="X6" s="635"/>
      <c r="Y6" s="647"/>
      <c r="Z6" s="635"/>
      <c r="AA6" s="635"/>
    </row>
    <row r="7" spans="1:27">
      <c r="A7" s="635" t="s">
        <v>1052</v>
      </c>
      <c r="B7" s="635"/>
      <c r="C7" s="635"/>
      <c r="D7" s="635"/>
      <c r="E7" s="635"/>
      <c r="F7" s="635"/>
      <c r="G7" s="635"/>
      <c r="H7" s="635"/>
      <c r="I7" s="635"/>
      <c r="J7" s="635"/>
      <c r="K7" s="635"/>
      <c r="L7" s="635"/>
      <c r="M7" s="635"/>
      <c r="N7" s="635"/>
      <c r="O7" s="635"/>
      <c r="P7" s="635"/>
      <c r="Q7" s="635"/>
      <c r="R7" s="635"/>
      <c r="S7" s="635"/>
      <c r="T7" s="635"/>
      <c r="U7" s="635"/>
      <c r="V7" s="635"/>
      <c r="W7" s="635"/>
      <c r="X7" s="635"/>
      <c r="Y7" s="635" t="s">
        <v>2604</v>
      </c>
      <c r="Z7" s="635"/>
      <c r="AA7" s="635"/>
    </row>
    <row r="8" spans="1:27">
      <c r="A8" s="635" t="s">
        <v>1280</v>
      </c>
      <c r="B8" s="635"/>
      <c r="C8" s="635"/>
      <c r="D8" s="635"/>
      <c r="E8" s="635"/>
      <c r="F8" s="635"/>
      <c r="G8" s="635"/>
      <c r="H8" s="635"/>
      <c r="I8" s="635"/>
      <c r="J8" s="635"/>
      <c r="K8" s="635"/>
      <c r="L8" s="635"/>
      <c r="M8" s="635"/>
      <c r="N8" s="635"/>
      <c r="O8" s="635"/>
      <c r="P8" s="635"/>
      <c r="Q8" s="635"/>
      <c r="R8" s="635"/>
      <c r="S8" s="635"/>
      <c r="T8" s="635"/>
      <c r="U8" s="635"/>
      <c r="V8" s="635"/>
      <c r="W8" s="635"/>
      <c r="X8" s="635"/>
      <c r="Y8" s="635"/>
      <c r="Z8" s="635"/>
      <c r="AA8" s="635"/>
    </row>
    <row r="9" spans="1:27">
      <c r="A9" s="635"/>
      <c r="B9" s="635"/>
      <c r="C9" s="635"/>
      <c r="D9" s="635"/>
      <c r="E9" s="635"/>
      <c r="F9" s="635"/>
      <c r="G9" s="635"/>
      <c r="H9" s="635"/>
      <c r="I9" s="635"/>
      <c r="J9" s="635"/>
      <c r="K9" s="635"/>
      <c r="L9" s="635"/>
      <c r="M9" s="635"/>
      <c r="N9" s="635"/>
      <c r="O9" s="635"/>
      <c r="P9" s="635"/>
      <c r="Q9" s="635"/>
      <c r="R9" s="635"/>
      <c r="S9" s="635"/>
      <c r="T9" s="635"/>
      <c r="U9" s="635"/>
      <c r="V9" s="635"/>
      <c r="W9" s="635"/>
      <c r="X9" s="635"/>
      <c r="Y9" s="635"/>
      <c r="Z9" s="635"/>
      <c r="AA9" s="635"/>
    </row>
    <row r="10" spans="1:27">
      <c r="A10" s="89" t="s">
        <v>1661</v>
      </c>
      <c r="B10" s="635"/>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row>
    <row r="11" spans="1:27">
      <c r="A11" s="635"/>
      <c r="B11" s="635"/>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row>
    <row r="12" spans="1:27">
      <c r="A12" s="636"/>
      <c r="B12" s="636"/>
      <c r="C12" s="637">
        <v>-1</v>
      </c>
      <c r="D12" s="636"/>
      <c r="E12" s="637">
        <v>-2</v>
      </c>
      <c r="F12" s="636"/>
      <c r="G12" s="637">
        <v>-3</v>
      </c>
      <c r="H12" s="636"/>
      <c r="I12" s="637">
        <v>-4</v>
      </c>
      <c r="J12" s="636"/>
      <c r="K12" s="637">
        <v>-5</v>
      </c>
      <c r="L12" s="636"/>
      <c r="M12" s="637">
        <v>-6</v>
      </c>
      <c r="N12" s="636"/>
      <c r="O12" s="637">
        <v>-7</v>
      </c>
      <c r="P12" s="636"/>
      <c r="Q12" s="637">
        <v>-8</v>
      </c>
      <c r="R12" s="636"/>
      <c r="S12" s="637">
        <v>-9</v>
      </c>
      <c r="T12" s="636"/>
      <c r="U12" s="637">
        <v>-10</v>
      </c>
      <c r="V12" s="636"/>
      <c r="W12" s="637">
        <v>-11</v>
      </c>
      <c r="X12" s="636"/>
      <c r="Y12" s="637">
        <v>-12</v>
      </c>
      <c r="Z12" s="636"/>
      <c r="AA12" s="637">
        <v>-13</v>
      </c>
    </row>
    <row r="13" spans="1:27" s="38" customFormat="1" ht="15" customHeight="1">
      <c r="A13" s="1424"/>
      <c r="B13" s="638"/>
      <c r="C13" s="638"/>
      <c r="D13" s="638"/>
      <c r="E13" s="638"/>
      <c r="F13" s="638"/>
      <c r="G13" s="638"/>
      <c r="H13" s="638"/>
      <c r="I13" s="638" t="s">
        <v>1413</v>
      </c>
      <c r="J13" s="638"/>
      <c r="K13" s="638"/>
      <c r="L13" s="638"/>
      <c r="M13" s="1804" t="s">
        <v>649</v>
      </c>
      <c r="N13" s="638"/>
      <c r="O13" s="1804" t="s">
        <v>650</v>
      </c>
      <c r="P13" s="638"/>
      <c r="Q13" s="638" t="s">
        <v>524</v>
      </c>
      <c r="R13" s="638"/>
      <c r="S13" s="638" t="s">
        <v>524</v>
      </c>
      <c r="T13" s="638"/>
      <c r="U13" s="638"/>
      <c r="V13" s="638"/>
      <c r="W13" s="638"/>
      <c r="X13" s="638"/>
      <c r="Y13" s="638"/>
      <c r="Z13" s="638"/>
      <c r="AA13" s="638"/>
    </row>
    <row r="14" spans="1:27" s="38" customFormat="1">
      <c r="A14" s="1424" t="s">
        <v>52</v>
      </c>
      <c r="B14" s="638"/>
      <c r="C14" s="638" t="s">
        <v>977</v>
      </c>
      <c r="D14" s="638"/>
      <c r="E14" s="638" t="s">
        <v>525</v>
      </c>
      <c r="F14" s="638"/>
      <c r="G14" s="638" t="s">
        <v>984</v>
      </c>
      <c r="H14" s="638"/>
      <c r="I14" s="638" t="s">
        <v>526</v>
      </c>
      <c r="J14" s="638"/>
      <c r="K14" s="638" t="s">
        <v>527</v>
      </c>
      <c r="L14" s="638"/>
      <c r="M14" s="1804"/>
      <c r="N14" s="638"/>
      <c r="O14" s="1804"/>
      <c r="P14" s="638"/>
      <c r="Q14" s="638" t="s">
        <v>985</v>
      </c>
      <c r="R14" s="638"/>
      <c r="S14" s="638" t="s">
        <v>651</v>
      </c>
      <c r="T14" s="638"/>
      <c r="U14" s="638" t="s">
        <v>633</v>
      </c>
      <c r="V14" s="638"/>
      <c r="W14" s="638" t="s">
        <v>652</v>
      </c>
      <c r="X14" s="638"/>
      <c r="Y14" s="638" t="s">
        <v>653</v>
      </c>
      <c r="Z14" s="638"/>
      <c r="AA14" s="638" t="s">
        <v>654</v>
      </c>
    </row>
    <row r="15" spans="1:27" s="38" customFormat="1">
      <c r="A15" s="1349" t="s">
        <v>707</v>
      </c>
      <c r="B15" s="643"/>
      <c r="C15" s="643" t="s">
        <v>679</v>
      </c>
      <c r="D15" s="643"/>
      <c r="E15" s="643" t="s">
        <v>521</v>
      </c>
      <c r="F15" s="643"/>
      <c r="G15" s="643" t="s">
        <v>601</v>
      </c>
      <c r="H15" s="643"/>
      <c r="I15" s="643" t="s">
        <v>1160</v>
      </c>
      <c r="J15" s="643"/>
      <c r="K15" s="643" t="s">
        <v>655</v>
      </c>
      <c r="L15" s="643"/>
      <c r="M15" s="643" t="s">
        <v>2609</v>
      </c>
      <c r="N15" s="643"/>
      <c r="O15" s="643" t="s">
        <v>2609</v>
      </c>
      <c r="P15" s="643"/>
      <c r="Q15" s="643" t="s">
        <v>656</v>
      </c>
      <c r="R15" s="643"/>
      <c r="S15" s="643" t="s">
        <v>657</v>
      </c>
      <c r="T15" s="643"/>
      <c r="U15" s="643" t="s">
        <v>634</v>
      </c>
      <c r="V15" s="643"/>
      <c r="W15" s="643" t="s">
        <v>658</v>
      </c>
      <c r="X15" s="643"/>
      <c r="Y15" s="643" t="s">
        <v>1170</v>
      </c>
      <c r="Z15" s="643"/>
      <c r="AA15" s="643" t="s">
        <v>755</v>
      </c>
    </row>
    <row r="16" spans="1:27">
      <c r="A16" s="527">
        <v>1</v>
      </c>
      <c r="C16" s="311" t="s">
        <v>417</v>
      </c>
      <c r="G16" s="315"/>
      <c r="I16" s="315"/>
      <c r="K16" s="331"/>
      <c r="M16" s="339"/>
      <c r="N16" s="339"/>
      <c r="O16" s="339"/>
      <c r="P16" s="339"/>
      <c r="Q16" s="339"/>
      <c r="S16" s="315"/>
      <c r="W16" s="315"/>
      <c r="Y16" s="315"/>
      <c r="AA16" s="316"/>
    </row>
    <row r="17" spans="1:27">
      <c r="A17" s="527">
        <v>2</v>
      </c>
      <c r="G17" s="315"/>
      <c r="I17" s="315"/>
      <c r="K17" s="766"/>
      <c r="S17" s="315"/>
      <c r="W17" s="315"/>
      <c r="Y17" s="315"/>
      <c r="AA17" s="315"/>
    </row>
    <row r="18" spans="1:27">
      <c r="A18" s="527">
        <v>3</v>
      </c>
      <c r="C18" s="327" t="s">
        <v>2344</v>
      </c>
      <c r="G18" s="315"/>
      <c r="I18" s="315"/>
      <c r="S18" s="315"/>
      <c r="W18" s="315"/>
      <c r="Y18" s="315"/>
      <c r="AA18" s="315"/>
    </row>
    <row r="19" spans="1:27">
      <c r="A19" s="314"/>
      <c r="G19" s="315"/>
      <c r="I19" s="315"/>
      <c r="S19" s="315"/>
      <c r="W19" s="315"/>
      <c r="Y19" s="315"/>
      <c r="AA19" s="315"/>
    </row>
    <row r="20" spans="1:27">
      <c r="G20" s="315"/>
      <c r="I20" s="315"/>
      <c r="S20" s="315"/>
      <c r="W20" s="315"/>
      <c r="Y20" s="315"/>
    </row>
    <row r="21" spans="1:27">
      <c r="A21" s="324" t="s">
        <v>881</v>
      </c>
      <c r="G21" s="315"/>
      <c r="I21" s="315"/>
      <c r="S21" s="315"/>
      <c r="W21" s="315"/>
      <c r="Y21" s="315"/>
    </row>
    <row r="22" spans="1:27">
      <c r="A22" s="324" t="s">
        <v>1007</v>
      </c>
      <c r="G22" s="315"/>
      <c r="I22" s="315"/>
      <c r="S22" s="315"/>
      <c r="W22" s="315"/>
      <c r="Y22" s="315"/>
    </row>
    <row r="23" spans="1:27">
      <c r="G23" s="315"/>
      <c r="I23" s="315"/>
      <c r="S23" s="315"/>
      <c r="W23" s="315"/>
      <c r="Y23" s="315"/>
    </row>
    <row r="24" spans="1:27">
      <c r="G24" s="315"/>
      <c r="I24" s="315"/>
      <c r="S24" s="315"/>
      <c r="W24" s="315"/>
      <c r="Y24" s="315"/>
    </row>
    <row r="25" spans="1:27">
      <c r="G25" s="315"/>
      <c r="I25" s="315"/>
      <c r="S25" s="315"/>
      <c r="W25" s="315"/>
      <c r="Y25" s="315"/>
    </row>
    <row r="26" spans="1:27">
      <c r="G26" s="315"/>
      <c r="I26" s="315"/>
      <c r="W26" s="315"/>
      <c r="Y26" s="315"/>
    </row>
    <row r="27" spans="1:27">
      <c r="G27" s="315"/>
      <c r="I27" s="315"/>
      <c r="W27" s="315"/>
      <c r="Y27" s="315"/>
    </row>
    <row r="28" spans="1:27">
      <c r="G28" s="315"/>
      <c r="I28" s="315"/>
      <c r="W28" s="315"/>
      <c r="Y28" s="315"/>
    </row>
    <row r="29" spans="1:27">
      <c r="G29" s="315"/>
      <c r="W29" s="315"/>
      <c r="Y29" s="315"/>
    </row>
    <row r="30" spans="1:27">
      <c r="G30" s="315"/>
      <c r="W30" s="315"/>
    </row>
    <row r="31" spans="1:27">
      <c r="G31" s="315"/>
    </row>
    <row r="32" spans="1:27">
      <c r="G32" s="315"/>
    </row>
    <row r="33" spans="1:27">
      <c r="G33" s="315"/>
    </row>
    <row r="34" spans="1:27">
      <c r="G34" s="315"/>
    </row>
    <row r="35" spans="1:27">
      <c r="G35" s="315"/>
    </row>
    <row r="36" spans="1:27">
      <c r="G36" s="315"/>
    </row>
    <row r="37" spans="1:27">
      <c r="G37" s="315"/>
    </row>
    <row r="38" spans="1:27">
      <c r="G38" s="315"/>
    </row>
    <row r="39" spans="1:27">
      <c r="G39" s="315"/>
    </row>
    <row r="40" spans="1:27">
      <c r="G40" s="315"/>
    </row>
    <row r="41" spans="1:27">
      <c r="G41" s="315"/>
    </row>
    <row r="48" spans="1:27">
      <c r="A48" s="341"/>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sheetData>
  <mergeCells count="2">
    <mergeCell ref="M13:M14"/>
    <mergeCell ref="O13:O14"/>
  </mergeCells>
  <phoneticPr fontId="28" type="noConversion"/>
  <printOptions horizontalCentered="1"/>
  <pageMargins left="0.5" right="0.5" top="0.75" bottom="0.5" header="0.25" footer="0.25"/>
  <pageSetup scale="55" orientation="landscape" r:id="rId1"/>
  <headerFooter alignWithMargins="0"/>
</worksheet>
</file>

<file path=xl/worksheets/sheet65.xml><?xml version="1.0" encoding="utf-8"?>
<worksheet xmlns="http://schemas.openxmlformats.org/spreadsheetml/2006/main" xmlns:r="http://schemas.openxmlformats.org/officeDocument/2006/relationships">
  <sheetPr transitionEvaluation="1" transitionEntry="1" codeName="Sheet57">
    <pageSetUpPr fitToPage="1"/>
  </sheetPr>
  <dimension ref="A1:K284"/>
  <sheetViews>
    <sheetView view="pageBreakPreview" zoomScale="60" workbookViewId="0"/>
  </sheetViews>
  <sheetFormatPr defaultColWidth="10.88671875" defaultRowHeight="13.8"/>
  <cols>
    <col min="1" max="1" width="6.88671875" style="130" customWidth="1"/>
    <col min="2" max="2" width="19.33203125" style="130" customWidth="1"/>
    <col min="3" max="3" width="12.6640625" style="130" customWidth="1"/>
    <col min="4" max="4" width="12.5546875" style="130" customWidth="1"/>
    <col min="5" max="5" width="13.5546875" style="130" customWidth="1"/>
    <col min="6" max="6" width="13.6640625" style="130" customWidth="1"/>
    <col min="7" max="7" width="10.88671875" style="130"/>
    <col min="8" max="16384" width="10.88671875" style="630"/>
  </cols>
  <sheetData>
    <row r="1" spans="1:6">
      <c r="A1" s="453" t="s">
        <v>756</v>
      </c>
      <c r="B1" s="453"/>
      <c r="C1" s="1179"/>
      <c r="D1" s="630"/>
      <c r="E1" s="453" t="s">
        <v>1171</v>
      </c>
      <c r="F1" s="630"/>
    </row>
    <row r="2" spans="1:6">
      <c r="A2" s="453"/>
      <c r="B2" s="453"/>
      <c r="C2" s="1179"/>
      <c r="D2" s="630"/>
      <c r="E2" s="453"/>
      <c r="F2" s="630"/>
    </row>
    <row r="3" spans="1:6">
      <c r="A3" s="453" t="s">
        <v>2364</v>
      </c>
      <c r="B3" s="453"/>
      <c r="C3" s="1179"/>
      <c r="D3" s="630"/>
      <c r="E3" s="1180" t="s">
        <v>1059</v>
      </c>
      <c r="F3" s="630"/>
    </row>
    <row r="4" spans="1:6">
      <c r="A4" s="453" t="s">
        <v>2363</v>
      </c>
      <c r="B4" s="453"/>
      <c r="C4" s="1181"/>
      <c r="D4" s="630"/>
      <c r="E4" s="453" t="s">
        <v>742</v>
      </c>
      <c r="F4" s="630"/>
    </row>
    <row r="5" spans="1:6">
      <c r="A5" s="91" t="s">
        <v>1776</v>
      </c>
      <c r="B5" s="453"/>
      <c r="C5" s="453"/>
      <c r="D5" s="630"/>
      <c r="E5" s="635" t="s">
        <v>2604</v>
      </c>
      <c r="F5" s="630"/>
    </row>
    <row r="6" spans="1:6">
      <c r="A6" s="453" t="s">
        <v>859</v>
      </c>
      <c r="B6" s="453"/>
      <c r="C6" s="453"/>
      <c r="D6" s="453"/>
      <c r="E6" s="453"/>
      <c r="F6" s="453"/>
    </row>
    <row r="7" spans="1:6">
      <c r="A7" s="453" t="s">
        <v>1005</v>
      </c>
      <c r="B7" s="453"/>
      <c r="C7" s="453"/>
      <c r="D7" s="453"/>
      <c r="E7" s="453"/>
      <c r="F7" s="453"/>
    </row>
    <row r="8" spans="1:6">
      <c r="A8" s="453"/>
      <c r="B8" s="453"/>
      <c r="C8" s="453"/>
      <c r="D8" s="453"/>
      <c r="E8" s="453"/>
      <c r="F8" s="453"/>
    </row>
    <row r="9" spans="1:6">
      <c r="A9" s="453" t="s">
        <v>1662</v>
      </c>
      <c r="B9" s="453"/>
      <c r="C9" s="453"/>
      <c r="D9" s="453"/>
      <c r="E9" s="453"/>
      <c r="F9" s="453"/>
    </row>
    <row r="10" spans="1:6" ht="14.4" thickBot="1">
      <c r="A10" s="1182"/>
      <c r="B10" s="1182"/>
      <c r="C10" s="1182"/>
      <c r="D10" s="1182"/>
      <c r="E10" s="1182"/>
      <c r="F10" s="1182"/>
    </row>
    <row r="11" spans="1:6">
      <c r="A11" s="453"/>
      <c r="B11" s="454" t="s">
        <v>882</v>
      </c>
      <c r="C11" s="454" t="s">
        <v>883</v>
      </c>
      <c r="D11" s="454" t="s">
        <v>884</v>
      </c>
      <c r="E11" s="454" t="s">
        <v>885</v>
      </c>
      <c r="F11" s="454" t="s">
        <v>509</v>
      </c>
    </row>
    <row r="12" spans="1:6">
      <c r="A12" s="453"/>
      <c r="B12" s="453"/>
      <c r="C12" s="453"/>
      <c r="D12" s="453"/>
      <c r="E12" s="453"/>
      <c r="F12" s="454" t="s">
        <v>1126</v>
      </c>
    </row>
    <row r="13" spans="1:6">
      <c r="A13" s="454" t="s">
        <v>52</v>
      </c>
      <c r="B13" s="454" t="s">
        <v>757</v>
      </c>
      <c r="C13" s="454" t="s">
        <v>1123</v>
      </c>
      <c r="D13" s="454" t="s">
        <v>758</v>
      </c>
      <c r="E13" s="454" t="s">
        <v>758</v>
      </c>
      <c r="F13" s="454" t="s">
        <v>510</v>
      </c>
    </row>
    <row r="14" spans="1:6">
      <c r="A14" s="1183" t="s">
        <v>707</v>
      </c>
      <c r="B14" s="1183" t="s">
        <v>1133</v>
      </c>
      <c r="C14" s="1183" t="s">
        <v>510</v>
      </c>
      <c r="D14" s="1183" t="s">
        <v>1002</v>
      </c>
      <c r="E14" s="1183" t="s">
        <v>1003</v>
      </c>
      <c r="F14" s="1183" t="s">
        <v>493</v>
      </c>
    </row>
    <row r="16" spans="1:6">
      <c r="A16" s="1184">
        <v>1</v>
      </c>
      <c r="B16" s="1185" t="s">
        <v>1757</v>
      </c>
      <c r="C16" s="1186"/>
      <c r="D16" s="1186"/>
      <c r="E16" s="1186"/>
      <c r="F16" s="1186">
        <v>11290.81</v>
      </c>
    </row>
    <row r="17" spans="1:11">
      <c r="A17" s="1184">
        <v>2</v>
      </c>
      <c r="B17" s="1187" t="s">
        <v>1758</v>
      </c>
      <c r="C17" s="1188">
        <v>11290.81</v>
      </c>
      <c r="D17" s="850">
        <v>165</v>
      </c>
      <c r="E17" s="1188"/>
      <c r="F17" s="1188">
        <v>11455.81</v>
      </c>
      <c r="K17" s="1189"/>
    </row>
    <row r="18" spans="1:11">
      <c r="A18" s="1184">
        <v>3</v>
      </c>
      <c r="B18" s="1187" t="s">
        <v>1759</v>
      </c>
      <c r="C18" s="1188">
        <v>11455.81</v>
      </c>
      <c r="D18" s="850"/>
      <c r="E18" s="1188">
        <v>-302</v>
      </c>
      <c r="F18" s="1188">
        <v>11153.81</v>
      </c>
    </row>
    <row r="19" spans="1:11">
      <c r="A19" s="1184">
        <v>4</v>
      </c>
      <c r="B19" s="1187" t="s">
        <v>1760</v>
      </c>
      <c r="C19" s="1188">
        <v>11153.81</v>
      </c>
      <c r="D19" s="850">
        <v>207</v>
      </c>
      <c r="E19" s="1188"/>
      <c r="F19" s="1188">
        <v>11360.81</v>
      </c>
    </row>
    <row r="20" spans="1:11">
      <c r="A20" s="1184">
        <v>5</v>
      </c>
      <c r="B20" s="1187" t="s">
        <v>1761</v>
      </c>
      <c r="C20" s="1188">
        <v>11360.81</v>
      </c>
      <c r="D20" s="850"/>
      <c r="E20" s="1188">
        <v>-70</v>
      </c>
      <c r="F20" s="1188">
        <v>11290.81</v>
      </c>
    </row>
    <row r="21" spans="1:11">
      <c r="A21" s="1184">
        <v>6</v>
      </c>
      <c r="B21" s="1187" t="s">
        <v>1762</v>
      </c>
      <c r="C21" s="1188">
        <v>11290.81</v>
      </c>
      <c r="D21" s="850">
        <v>146</v>
      </c>
      <c r="E21" s="1188"/>
      <c r="F21" s="1188">
        <v>11436.81</v>
      </c>
    </row>
    <row r="22" spans="1:11">
      <c r="A22" s="1184">
        <v>7</v>
      </c>
      <c r="B22" s="1187" t="s">
        <v>1763</v>
      </c>
      <c r="C22" s="1188">
        <v>11436.81</v>
      </c>
      <c r="D22" s="850"/>
      <c r="E22" s="1188">
        <v>-19</v>
      </c>
      <c r="F22" s="1188">
        <v>11417.81</v>
      </c>
    </row>
    <row r="23" spans="1:11">
      <c r="A23" s="1184">
        <v>8</v>
      </c>
      <c r="B23" s="1187" t="s">
        <v>1764</v>
      </c>
      <c r="C23" s="1188">
        <v>11417.81</v>
      </c>
      <c r="D23" s="850"/>
      <c r="E23" s="1188">
        <v>-115</v>
      </c>
      <c r="F23" s="1188">
        <v>11302.81</v>
      </c>
    </row>
    <row r="24" spans="1:11">
      <c r="A24" s="1184">
        <v>9</v>
      </c>
      <c r="B24" s="1187" t="s">
        <v>1765</v>
      </c>
      <c r="C24" s="1188">
        <v>11302.81</v>
      </c>
      <c r="D24" s="850"/>
      <c r="E24" s="1188">
        <v>-735</v>
      </c>
      <c r="F24" s="1188">
        <v>10567.81</v>
      </c>
    </row>
    <row r="25" spans="1:11">
      <c r="A25" s="1184">
        <v>10</v>
      </c>
      <c r="B25" s="1187" t="s">
        <v>1766</v>
      </c>
      <c r="C25" s="1188">
        <v>10567.81</v>
      </c>
      <c r="D25" s="850">
        <v>400</v>
      </c>
      <c r="E25" s="1188"/>
      <c r="F25" s="1188">
        <v>10967.81</v>
      </c>
    </row>
    <row r="26" spans="1:11">
      <c r="A26" s="1184">
        <v>11</v>
      </c>
      <c r="B26" s="1187" t="s">
        <v>1767</v>
      </c>
      <c r="C26" s="1188">
        <v>10967.81</v>
      </c>
      <c r="D26" s="850"/>
      <c r="E26" s="1188">
        <v>-432</v>
      </c>
      <c r="F26" s="1188">
        <v>10535.81</v>
      </c>
    </row>
    <row r="27" spans="1:11">
      <c r="A27" s="1184">
        <v>12</v>
      </c>
      <c r="B27" s="1187" t="s">
        <v>1768</v>
      </c>
      <c r="C27" s="1188">
        <v>10535.81</v>
      </c>
      <c r="D27" s="850"/>
      <c r="E27" s="1188">
        <v>-235</v>
      </c>
      <c r="F27" s="1188">
        <v>10300.81</v>
      </c>
    </row>
    <row r="28" spans="1:11">
      <c r="A28" s="1184">
        <v>13</v>
      </c>
      <c r="B28" s="1187" t="s">
        <v>1769</v>
      </c>
      <c r="C28" s="1188">
        <v>10300.81</v>
      </c>
      <c r="D28" s="850"/>
      <c r="E28" s="1188">
        <v>-560</v>
      </c>
      <c r="F28" s="1188">
        <v>9740.81</v>
      </c>
    </row>
    <row r="29" spans="1:11">
      <c r="A29" s="1184">
        <v>14</v>
      </c>
      <c r="B29" s="1190"/>
      <c r="C29" s="1188"/>
      <c r="D29"/>
      <c r="E29" s="1188"/>
      <c r="F29" s="1188"/>
    </row>
    <row r="30" spans="1:11">
      <c r="A30" s="1184">
        <v>15</v>
      </c>
      <c r="B30" s="1191"/>
      <c r="C30" s="1188"/>
      <c r="D30" s="1805" t="s">
        <v>416</v>
      </c>
      <c r="E30" s="1805"/>
      <c r="F30" s="1192">
        <v>10986.348461538462</v>
      </c>
    </row>
    <row r="31" spans="1:11">
      <c r="A31" s="1193"/>
      <c r="B31" s="1194"/>
      <c r="C31" s="455"/>
      <c r="D31" s="455"/>
      <c r="E31" s="455"/>
      <c r="F31" s="455"/>
    </row>
    <row r="32" spans="1:11">
      <c r="A32" s="1193"/>
      <c r="B32" s="1194"/>
      <c r="C32" s="455"/>
      <c r="D32" s="455"/>
      <c r="E32" s="455"/>
      <c r="F32" s="455"/>
    </row>
    <row r="33" spans="1:6">
      <c r="A33" s="1193"/>
      <c r="B33" s="1195"/>
      <c r="C33" s="455"/>
      <c r="D33" s="455"/>
      <c r="E33" s="455"/>
      <c r="F33" s="455"/>
    </row>
    <row r="34" spans="1:6">
      <c r="A34" s="1193"/>
      <c r="B34" s="1195"/>
      <c r="C34" s="455"/>
      <c r="D34" s="455"/>
      <c r="E34" s="455"/>
      <c r="F34" s="455"/>
    </row>
    <row r="35" spans="1:6">
      <c r="A35" s="1193"/>
      <c r="B35" s="1195"/>
      <c r="C35" s="455"/>
      <c r="D35" s="455"/>
      <c r="E35" s="455"/>
      <c r="F35" s="455"/>
    </row>
    <row r="36" spans="1:6">
      <c r="A36" s="1193"/>
      <c r="B36" s="1195"/>
      <c r="C36" s="455"/>
      <c r="D36" s="455"/>
      <c r="E36" s="455"/>
      <c r="F36" s="455"/>
    </row>
    <row r="37" spans="1:6">
      <c r="A37" s="1193"/>
      <c r="B37" s="1195"/>
      <c r="C37" s="455"/>
      <c r="D37" s="455"/>
      <c r="E37" s="455"/>
      <c r="F37" s="455"/>
    </row>
    <row r="38" spans="1:6">
      <c r="A38" s="1193"/>
      <c r="B38" s="1195"/>
      <c r="C38" s="455"/>
      <c r="D38" s="455"/>
      <c r="E38" s="455"/>
      <c r="F38" s="455"/>
    </row>
    <row r="39" spans="1:6">
      <c r="A39" s="1193"/>
      <c r="B39" s="1195"/>
      <c r="C39" s="455"/>
      <c r="D39" s="455"/>
      <c r="E39" s="455"/>
      <c r="F39" s="455"/>
    </row>
    <row r="40" spans="1:6">
      <c r="A40" s="1193"/>
      <c r="B40" s="1195"/>
      <c r="C40" s="455"/>
      <c r="D40" s="455"/>
      <c r="E40" s="455"/>
      <c r="F40" s="455"/>
    </row>
    <row r="41" spans="1:6">
      <c r="A41" s="1193"/>
      <c r="B41" s="1195"/>
      <c r="C41" s="455"/>
      <c r="D41" s="455"/>
      <c r="E41" s="455"/>
      <c r="F41" s="455"/>
    </row>
    <row r="42" spans="1:6">
      <c r="A42" s="1195"/>
    </row>
    <row r="43" spans="1:6">
      <c r="A43" s="1195"/>
      <c r="B43" s="453" t="s">
        <v>1006</v>
      </c>
    </row>
    <row r="44" spans="1:6">
      <c r="A44" s="1195"/>
    </row>
    <row r="45" spans="1:6">
      <c r="A45" s="1195"/>
      <c r="B45" s="1193"/>
      <c r="C45" s="1193"/>
      <c r="D45" s="1193"/>
      <c r="E45" s="1193"/>
      <c r="F45" s="1193"/>
    </row>
    <row r="50" spans="1:6">
      <c r="A50" s="1196"/>
      <c r="B50" s="1195"/>
      <c r="C50" s="1195"/>
      <c r="D50" s="1195"/>
      <c r="E50" s="1195"/>
      <c r="F50" s="1195"/>
    </row>
    <row r="110" spans="1:2">
      <c r="A110" s="1197"/>
      <c r="B110" s="1197"/>
    </row>
    <row r="111" spans="1:2">
      <c r="A111" s="1197"/>
      <c r="B111" s="1197"/>
    </row>
    <row r="112" spans="1:2">
      <c r="A112" s="1197"/>
      <c r="B112" s="1197"/>
    </row>
    <row r="113" spans="1:2">
      <c r="A113" s="1197"/>
      <c r="B113" s="1197"/>
    </row>
    <row r="114" spans="1:2">
      <c r="A114" s="1197"/>
      <c r="B114" s="1197"/>
    </row>
    <row r="144" spans="1:2">
      <c r="A144" s="1197"/>
      <c r="B144" s="1197"/>
    </row>
    <row r="213" spans="1:1">
      <c r="A213" s="453"/>
    </row>
    <row r="230" spans="1:1">
      <c r="A230" s="1197"/>
    </row>
    <row r="231" spans="1:1">
      <c r="A231" s="1197"/>
    </row>
    <row r="232" spans="1:1">
      <c r="A232" s="1197"/>
    </row>
    <row r="233" spans="1:1">
      <c r="A233" s="1197"/>
    </row>
    <row r="234" spans="1:1">
      <c r="A234" s="1197"/>
    </row>
    <row r="235" spans="1:1">
      <c r="A235" s="1197"/>
    </row>
    <row r="236" spans="1:1">
      <c r="A236" s="1197"/>
    </row>
    <row r="237" spans="1:1">
      <c r="A237" s="1197"/>
    </row>
    <row r="238" spans="1:1">
      <c r="A238" s="1197"/>
    </row>
    <row r="239" spans="1:1">
      <c r="A239" s="1197"/>
    </row>
    <row r="240" spans="1:1">
      <c r="A240" s="1197"/>
    </row>
    <row r="241" spans="1:1">
      <c r="A241" s="1197"/>
    </row>
    <row r="242" spans="1:1">
      <c r="A242" s="1197"/>
    </row>
    <row r="243" spans="1:1">
      <c r="A243" s="1197"/>
    </row>
    <row r="244" spans="1:1">
      <c r="A244" s="1197"/>
    </row>
    <row r="245" spans="1:1">
      <c r="A245" s="1197"/>
    </row>
    <row r="246" spans="1:1">
      <c r="A246" s="1197"/>
    </row>
    <row r="247" spans="1:1">
      <c r="A247" s="1197"/>
    </row>
    <row r="248" spans="1:1">
      <c r="A248" s="1197"/>
    </row>
    <row r="249" spans="1:1">
      <c r="A249" s="1197"/>
    </row>
    <row r="250" spans="1:1">
      <c r="A250" s="1197"/>
    </row>
    <row r="251" spans="1:1">
      <c r="A251" s="1197"/>
    </row>
    <row r="252" spans="1:1">
      <c r="A252" s="1197"/>
    </row>
    <row r="253" spans="1:1">
      <c r="A253" s="1197"/>
    </row>
    <row r="254" spans="1:1">
      <c r="A254" s="1197"/>
    </row>
    <row r="255" spans="1:1">
      <c r="A255" s="1197"/>
    </row>
    <row r="256" spans="1:1">
      <c r="A256" s="1197"/>
    </row>
    <row r="257" spans="1:1">
      <c r="A257" s="1197"/>
    </row>
    <row r="258" spans="1:1">
      <c r="A258" s="1197"/>
    </row>
    <row r="259" spans="1:1">
      <c r="A259" s="1197"/>
    </row>
    <row r="260" spans="1:1">
      <c r="A260" s="1197"/>
    </row>
    <row r="261" spans="1:1">
      <c r="A261" s="1197"/>
    </row>
    <row r="262" spans="1:1">
      <c r="A262" s="1197"/>
    </row>
    <row r="263" spans="1:1">
      <c r="A263" s="1197"/>
    </row>
    <row r="264" spans="1:1">
      <c r="A264" s="1197"/>
    </row>
    <row r="265" spans="1:1">
      <c r="A265" s="1197"/>
    </row>
    <row r="266" spans="1:1">
      <c r="A266" s="1197"/>
    </row>
    <row r="267" spans="1:1">
      <c r="A267" s="1197"/>
    </row>
    <row r="268" spans="1:1">
      <c r="A268" s="1197"/>
    </row>
    <row r="269" spans="1:1">
      <c r="A269" s="1197"/>
    </row>
    <row r="270" spans="1:1">
      <c r="A270" s="1197"/>
    </row>
    <row r="271" spans="1:1">
      <c r="A271" s="1197"/>
    </row>
    <row r="272" spans="1:1">
      <c r="A272" s="1197"/>
    </row>
    <row r="273" spans="1:1">
      <c r="A273" s="1197"/>
    </row>
    <row r="274" spans="1:1">
      <c r="A274" s="1197"/>
    </row>
    <row r="275" spans="1:1">
      <c r="A275" s="1197"/>
    </row>
    <row r="276" spans="1:1">
      <c r="A276" s="1197"/>
    </row>
    <row r="277" spans="1:1">
      <c r="A277" s="1197"/>
    </row>
    <row r="278" spans="1:1">
      <c r="A278" s="1197"/>
    </row>
    <row r="279" spans="1:1">
      <c r="A279" s="1197"/>
    </row>
    <row r="280" spans="1:1">
      <c r="A280" s="1197"/>
    </row>
    <row r="281" spans="1:1">
      <c r="A281" s="1197"/>
    </row>
    <row r="282" spans="1:1">
      <c r="A282" s="1197"/>
    </row>
    <row r="283" spans="1:1">
      <c r="A283" s="1197"/>
    </row>
    <row r="284" spans="1:1">
      <c r="A284" s="1197"/>
    </row>
  </sheetData>
  <mergeCells count="1">
    <mergeCell ref="D30:E30"/>
  </mergeCells>
  <phoneticPr fontId="28" type="noConversion"/>
  <pageMargins left="0.75" right="0.5" top="0.5" bottom="0.5" header="0.25" footer="0.25"/>
  <pageSetup orientation="portrait" r:id="rId1"/>
  <headerFooter alignWithMargins="0"/>
</worksheet>
</file>

<file path=xl/worksheets/sheet66.xml><?xml version="1.0" encoding="utf-8"?>
<worksheet xmlns="http://schemas.openxmlformats.org/spreadsheetml/2006/main" xmlns:r="http://schemas.openxmlformats.org/officeDocument/2006/relationships">
  <sheetPr transitionEvaluation="1" transitionEntry="1" codeName="Sheet59">
    <pageSetUpPr fitToPage="1"/>
  </sheetPr>
  <dimension ref="A1:J407"/>
  <sheetViews>
    <sheetView view="pageBreakPreview" zoomScale="60" workbookViewId="0">
      <selection activeCell="K1" sqref="K1:S1048576"/>
    </sheetView>
  </sheetViews>
  <sheetFormatPr defaultColWidth="10.88671875" defaultRowHeight="12"/>
  <cols>
    <col min="1" max="1" width="6.88671875" style="90" customWidth="1"/>
    <col min="2" max="2" width="10.44140625" style="90" hidden="1" customWidth="1"/>
    <col min="3" max="3" width="34.5546875" style="96" customWidth="1"/>
    <col min="4" max="4" width="11.6640625" style="90" customWidth="1"/>
    <col min="5" max="5" width="2.6640625" style="90" customWidth="1"/>
    <col min="6" max="6" width="11.6640625" style="90" customWidth="1"/>
    <col min="7" max="7" width="2.6640625" style="90" customWidth="1"/>
    <col min="8" max="8" width="11.6640625" style="90" customWidth="1"/>
    <col min="9" max="9" width="2.6640625" style="90" customWidth="1"/>
    <col min="10" max="10" width="11.6640625" style="90" customWidth="1"/>
    <col min="11" max="16384" width="10.88671875" style="90"/>
  </cols>
  <sheetData>
    <row r="1" spans="1:10">
      <c r="A1" s="1060" t="s">
        <v>818</v>
      </c>
      <c r="B1" s="1060"/>
      <c r="C1" s="1061"/>
      <c r="D1" s="1062"/>
      <c r="E1" s="1063"/>
      <c r="F1" s="1063"/>
      <c r="G1" s="1063"/>
      <c r="H1" s="1063"/>
      <c r="I1" s="1062"/>
      <c r="J1" s="1064" t="s">
        <v>1171</v>
      </c>
    </row>
    <row r="2" spans="1:10">
      <c r="A2" s="1060"/>
      <c r="B2" s="1060"/>
      <c r="C2" s="1061"/>
      <c r="D2" s="1062"/>
      <c r="E2" s="1063"/>
      <c r="F2" s="1063"/>
      <c r="G2" s="1063"/>
      <c r="H2" s="1063"/>
      <c r="I2" s="1062"/>
      <c r="J2" s="1063"/>
    </row>
    <row r="3" spans="1:10">
      <c r="A3" s="1060" t="s">
        <v>2364</v>
      </c>
      <c r="B3" s="1060"/>
      <c r="C3" s="1061"/>
      <c r="D3" s="1062"/>
      <c r="E3" s="1063"/>
      <c r="F3" s="1062"/>
      <c r="G3" s="1063"/>
      <c r="H3" s="1062"/>
      <c r="I3" s="1062"/>
      <c r="J3" s="1064" t="s">
        <v>1061</v>
      </c>
    </row>
    <row r="4" spans="1:10">
      <c r="A4" s="1060" t="s">
        <v>2363</v>
      </c>
      <c r="B4" s="1060"/>
      <c r="C4" s="1061"/>
      <c r="D4" s="1062"/>
      <c r="E4" s="1065"/>
      <c r="F4" s="1062"/>
      <c r="G4" s="1065"/>
      <c r="H4" s="1062"/>
      <c r="I4" s="1062"/>
      <c r="J4" s="1066" t="s">
        <v>742</v>
      </c>
    </row>
    <row r="5" spans="1:10">
      <c r="A5" s="1060" t="s">
        <v>1775</v>
      </c>
      <c r="B5" s="1060"/>
      <c r="C5" s="1061"/>
      <c r="D5" s="1062"/>
      <c r="E5" s="1063"/>
      <c r="F5" s="1062"/>
      <c r="G5" s="1063"/>
      <c r="H5" s="1062"/>
      <c r="I5" s="1062"/>
      <c r="J5" s="307" t="s">
        <v>2547</v>
      </c>
    </row>
    <row r="6" spans="1:10">
      <c r="A6" s="1060" t="s">
        <v>1062</v>
      </c>
      <c r="B6" s="1060"/>
      <c r="C6" s="1061"/>
      <c r="D6" s="1060"/>
      <c r="E6" s="1063"/>
      <c r="F6" s="1063"/>
      <c r="G6" s="1063"/>
      <c r="H6" s="1063"/>
      <c r="I6" s="1063"/>
      <c r="J6" s="1063"/>
    </row>
    <row r="7" spans="1:10">
      <c r="A7" s="1060" t="s">
        <v>1052</v>
      </c>
      <c r="B7" s="1060"/>
      <c r="C7" s="1061"/>
      <c r="D7" s="1060"/>
      <c r="E7" s="1060"/>
      <c r="F7" s="1060"/>
      <c r="G7" s="1060"/>
      <c r="H7" s="1060"/>
      <c r="I7" s="1060"/>
      <c r="J7" s="1060"/>
    </row>
    <row r="8" spans="1:10">
      <c r="A8" s="1067" t="s">
        <v>1063</v>
      </c>
      <c r="B8" s="1067"/>
      <c r="C8" s="1061"/>
      <c r="D8" s="1060"/>
      <c r="E8" s="1060"/>
      <c r="F8" s="1060"/>
      <c r="G8" s="1060"/>
      <c r="H8" s="1060"/>
      <c r="I8" s="1060"/>
      <c r="J8" s="1060"/>
    </row>
    <row r="9" spans="1:10" ht="13.2">
      <c r="A9" s="1068"/>
      <c r="B9" s="1068"/>
      <c r="C9" s="1069"/>
      <c r="D9" s="1070"/>
      <c r="E9" s="1069"/>
      <c r="F9" s="1069"/>
      <c r="G9" s="1069"/>
      <c r="H9" s="1069"/>
      <c r="I9" s="1069"/>
      <c r="J9" s="1069"/>
    </row>
    <row r="10" spans="1:10" ht="13.8" thickBot="1">
      <c r="A10" s="1071"/>
      <c r="B10" s="1071"/>
      <c r="C10" s="1071"/>
      <c r="D10" s="1072"/>
      <c r="E10" s="1071"/>
      <c r="F10" s="1071"/>
      <c r="G10" s="1071"/>
      <c r="H10" s="1071"/>
      <c r="I10" s="1071"/>
      <c r="J10" s="1071"/>
    </row>
    <row r="11" spans="1:10">
      <c r="A11" s="1073"/>
      <c r="B11" s="1074" t="s">
        <v>882</v>
      </c>
      <c r="C11" s="1075">
        <v>-1</v>
      </c>
      <c r="D11" s="1075">
        <v>-2</v>
      </c>
      <c r="E11" s="1075"/>
      <c r="F11" s="1075">
        <v>-3</v>
      </c>
      <c r="G11" s="1075"/>
      <c r="H11" s="1075">
        <v>-4</v>
      </c>
      <c r="I11" s="1062"/>
      <c r="J11" s="1075">
        <v>-5</v>
      </c>
    </row>
    <row r="12" spans="1:10">
      <c r="A12" s="1062"/>
      <c r="B12" s="1062"/>
      <c r="C12" s="1061"/>
      <c r="D12" s="1076" t="s">
        <v>1632</v>
      </c>
      <c r="E12" s="1077"/>
      <c r="F12" s="1077" t="s">
        <v>1632</v>
      </c>
      <c r="G12" s="1077"/>
      <c r="H12" s="1077" t="s">
        <v>1631</v>
      </c>
      <c r="I12" s="1077"/>
      <c r="J12" s="1062"/>
    </row>
    <row r="13" spans="1:10">
      <c r="A13" s="1077" t="s">
        <v>52</v>
      </c>
      <c r="B13" s="1062"/>
      <c r="C13" s="1061"/>
      <c r="D13" s="1076" t="s">
        <v>1633</v>
      </c>
      <c r="E13" s="1076"/>
      <c r="F13" s="1076" t="s">
        <v>1633</v>
      </c>
      <c r="G13" s="1076"/>
      <c r="H13" s="1076" t="s">
        <v>1633</v>
      </c>
      <c r="I13" s="1077"/>
      <c r="J13" s="1077" t="s">
        <v>1378</v>
      </c>
    </row>
    <row r="14" spans="1:10">
      <c r="A14" s="1078" t="s">
        <v>647</v>
      </c>
      <c r="B14" s="1079" t="s">
        <v>11</v>
      </c>
      <c r="C14" s="1080" t="s">
        <v>1380</v>
      </c>
      <c r="D14" s="1081" t="s">
        <v>2322</v>
      </c>
      <c r="E14" s="1081"/>
      <c r="F14" s="1082" t="s">
        <v>2323</v>
      </c>
      <c r="G14" s="1081"/>
      <c r="H14" s="1082" t="s">
        <v>2567</v>
      </c>
      <c r="I14" s="1083"/>
      <c r="J14" s="1078" t="s">
        <v>1384</v>
      </c>
    </row>
    <row r="15" spans="1:10">
      <c r="A15" s="1077">
        <v>1</v>
      </c>
      <c r="B15" s="1077"/>
      <c r="C15" s="1084" t="s">
        <v>691</v>
      </c>
      <c r="D15" s="1062"/>
      <c r="E15" s="1085"/>
      <c r="F15" s="1085"/>
      <c r="G15" s="1085"/>
      <c r="H15" s="1085"/>
      <c r="I15" s="1085"/>
      <c r="J15" s="1085"/>
    </row>
    <row r="16" spans="1:10">
      <c r="A16" s="1077">
        <v>2</v>
      </c>
      <c r="B16" s="1077"/>
      <c r="C16" s="1086" t="s">
        <v>2324</v>
      </c>
      <c r="D16" s="1062">
        <v>36.85</v>
      </c>
      <c r="E16" s="1085"/>
      <c r="F16" s="1085">
        <v>37.08</v>
      </c>
      <c r="G16" s="1085"/>
      <c r="H16" s="1085">
        <v>37.26</v>
      </c>
      <c r="I16" s="1085"/>
      <c r="J16" s="1087">
        <v>38.85</v>
      </c>
    </row>
    <row r="17" spans="1:10">
      <c r="A17" s="1077">
        <v>3</v>
      </c>
      <c r="B17" s="1077">
        <v>68024</v>
      </c>
      <c r="C17" s="1088"/>
      <c r="D17" s="1089"/>
      <c r="E17" s="1089"/>
      <c r="F17" s="1085"/>
      <c r="G17" s="1089"/>
      <c r="H17" s="1085"/>
      <c r="I17" s="1090"/>
      <c r="J17" s="1090"/>
    </row>
    <row r="18" spans="1:10">
      <c r="A18" s="1077">
        <v>4</v>
      </c>
      <c r="B18" s="1077">
        <v>68025</v>
      </c>
      <c r="C18" s="101" t="s">
        <v>1774</v>
      </c>
      <c r="D18" s="1089"/>
      <c r="E18" s="1089"/>
      <c r="F18" s="1085"/>
      <c r="G18" s="1089"/>
      <c r="H18" s="1085"/>
      <c r="I18" s="1091"/>
      <c r="J18" s="1090"/>
    </row>
    <row r="19" spans="1:10">
      <c r="A19" s="1077">
        <v>5</v>
      </c>
      <c r="B19" s="1077">
        <v>68077</v>
      </c>
      <c r="C19" s="1092" t="s">
        <v>2325</v>
      </c>
      <c r="D19" s="1089">
        <v>15.96</v>
      </c>
      <c r="E19" s="1089"/>
      <c r="F19" s="1085">
        <v>16.059999999999999</v>
      </c>
      <c r="G19" s="1089"/>
      <c r="H19" s="1085">
        <v>16.14</v>
      </c>
      <c r="I19" s="1090"/>
      <c r="J19" s="1087">
        <v>16.829999999999998</v>
      </c>
    </row>
    <row r="20" spans="1:10">
      <c r="A20" s="1077">
        <v>6</v>
      </c>
      <c r="B20" s="1077"/>
      <c r="C20" s="1086" t="s">
        <v>2326</v>
      </c>
      <c r="D20" s="1089">
        <v>39.86</v>
      </c>
      <c r="E20" s="1089"/>
      <c r="F20" s="1085">
        <v>40.11</v>
      </c>
      <c r="G20" s="1089"/>
      <c r="H20" s="1085">
        <v>40.31</v>
      </c>
      <c r="I20" s="1090"/>
      <c r="J20" s="1087">
        <v>42.03</v>
      </c>
    </row>
    <row r="21" spans="1:10">
      <c r="A21" s="1077">
        <v>7</v>
      </c>
      <c r="B21" s="1077"/>
      <c r="C21" s="1086" t="s">
        <v>2327</v>
      </c>
      <c r="D21" s="1089">
        <v>79.73</v>
      </c>
      <c r="E21" s="1089"/>
      <c r="F21" s="1085">
        <v>80.23</v>
      </c>
      <c r="G21" s="1089"/>
      <c r="H21" s="1085">
        <v>80.62</v>
      </c>
      <c r="I21" s="1090"/>
      <c r="J21" s="1087">
        <v>84.06</v>
      </c>
    </row>
    <row r="22" spans="1:10">
      <c r="A22" s="1077">
        <v>8</v>
      </c>
      <c r="B22" s="1077"/>
      <c r="C22" s="1086" t="s">
        <v>2328</v>
      </c>
      <c r="D22" s="1089">
        <v>127.55</v>
      </c>
      <c r="E22" s="1089"/>
      <c r="F22" s="1085">
        <v>127.91</v>
      </c>
      <c r="G22" s="1089"/>
      <c r="H22" s="1085">
        <v>128.53</v>
      </c>
      <c r="I22" s="1090"/>
      <c r="J22" s="1087">
        <v>134.02000000000001</v>
      </c>
    </row>
    <row r="23" spans="1:10">
      <c r="A23" s="1077">
        <v>9</v>
      </c>
      <c r="B23" s="1077">
        <v>68050</v>
      </c>
      <c r="C23" s="1086" t="s">
        <v>2329</v>
      </c>
      <c r="D23" s="1089">
        <v>255.11</v>
      </c>
      <c r="E23" s="1089"/>
      <c r="F23" s="1085">
        <v>256.72000000000003</v>
      </c>
      <c r="G23" s="1089"/>
      <c r="H23" s="1085">
        <v>257.97000000000003</v>
      </c>
      <c r="I23" s="1091"/>
      <c r="J23" s="1087">
        <v>268.99</v>
      </c>
    </row>
    <row r="24" spans="1:10">
      <c r="A24" s="1077">
        <v>10</v>
      </c>
      <c r="B24" s="1077"/>
      <c r="C24" s="1086"/>
      <c r="D24" s="1089"/>
      <c r="E24" s="1089"/>
      <c r="F24" s="1085"/>
      <c r="G24" s="1089"/>
      <c r="H24" s="1085"/>
      <c r="I24" s="1090"/>
      <c r="J24" s="1090"/>
    </row>
    <row r="25" spans="1:10">
      <c r="A25" s="1077">
        <v>11</v>
      </c>
      <c r="B25" s="1077">
        <v>68053</v>
      </c>
      <c r="C25" s="1093" t="s">
        <v>2330</v>
      </c>
      <c r="D25" s="1089">
        <v>2.98</v>
      </c>
      <c r="E25" s="1089"/>
      <c r="F25" s="1085">
        <v>3</v>
      </c>
      <c r="G25" s="1089"/>
      <c r="H25" s="1085">
        <v>3.01</v>
      </c>
      <c r="I25" s="1091"/>
      <c r="J25" s="1087">
        <v>3.14</v>
      </c>
    </row>
    <row r="26" spans="1:10">
      <c r="A26" s="1077"/>
      <c r="B26" s="1077"/>
      <c r="C26" s="1093"/>
      <c r="D26" s="1089"/>
      <c r="E26" s="1089"/>
      <c r="F26" s="1085"/>
      <c r="G26" s="1089"/>
      <c r="H26" s="1085"/>
      <c r="I26" s="1091"/>
      <c r="J26" s="1094"/>
    </row>
    <row r="27" spans="1:10">
      <c r="A27" s="1095"/>
      <c r="B27" s="1095"/>
      <c r="C27" s="816"/>
      <c r="D27" s="602"/>
      <c r="E27" s="1096"/>
      <c r="F27" s="1096"/>
      <c r="G27" s="1096"/>
      <c r="H27" s="1096"/>
      <c r="I27" s="1096"/>
      <c r="J27" s="1096"/>
    </row>
    <row r="28" spans="1:10">
      <c r="A28" s="21"/>
      <c r="B28" s="21"/>
      <c r="C28" s="21"/>
      <c r="D28" s="1097"/>
      <c r="E28" s="1096"/>
      <c r="F28" s="1096"/>
      <c r="G28" s="1096"/>
      <c r="H28" s="1096"/>
      <c r="I28" s="1096"/>
      <c r="J28" s="1096"/>
    </row>
    <row r="29" spans="1:10">
      <c r="A29" s="21"/>
      <c r="B29" s="21"/>
      <c r="C29" s="21"/>
      <c r="D29" s="1097"/>
      <c r="E29" s="1096"/>
      <c r="F29" s="1096"/>
      <c r="G29" s="1096"/>
      <c r="H29" s="1096"/>
      <c r="I29" s="1096"/>
      <c r="J29" s="1096"/>
    </row>
    <row r="30" spans="1:10">
      <c r="A30" s="21"/>
      <c r="B30" s="21"/>
      <c r="C30" s="21"/>
      <c r="D30" s="1097"/>
      <c r="E30" s="1096"/>
      <c r="F30" s="1096"/>
      <c r="G30" s="1096"/>
      <c r="H30" s="1096"/>
      <c r="I30" s="1096"/>
      <c r="J30" s="1096"/>
    </row>
    <row r="31" spans="1:10">
      <c r="A31" s="21"/>
      <c r="B31" s="21"/>
      <c r="C31" s="21"/>
      <c r="D31" s="1097"/>
      <c r="E31" s="1096"/>
      <c r="F31" s="1096"/>
      <c r="G31" s="1096"/>
      <c r="H31" s="1096"/>
      <c r="I31" s="1096"/>
      <c r="J31" s="1096"/>
    </row>
    <row r="32" spans="1:10">
      <c r="A32" s="21"/>
      <c r="B32" s="21"/>
      <c r="C32" s="21"/>
      <c r="D32" s="1097"/>
      <c r="E32" s="1096"/>
      <c r="F32" s="1096"/>
      <c r="G32" s="1096"/>
      <c r="H32" s="1096"/>
      <c r="I32" s="1096"/>
      <c r="J32" s="1096"/>
    </row>
    <row r="33" spans="1:10">
      <c r="A33" s="21"/>
      <c r="B33" s="21"/>
      <c r="C33" s="21"/>
      <c r="D33" s="1097"/>
      <c r="E33" s="1096"/>
      <c r="F33" s="1096"/>
      <c r="G33" s="1096"/>
      <c r="H33" s="1096"/>
      <c r="I33" s="1096"/>
      <c r="J33" s="1096"/>
    </row>
    <row r="34" spans="1:10">
      <c r="A34" s="21"/>
      <c r="B34" s="21"/>
      <c r="C34" s="21"/>
      <c r="D34" s="1097"/>
      <c r="E34" s="1096"/>
      <c r="F34" s="1096"/>
      <c r="G34" s="1096"/>
      <c r="H34" s="1096"/>
      <c r="I34" s="1096"/>
      <c r="J34" s="1096"/>
    </row>
    <row r="35" spans="1:10">
      <c r="A35" s="21"/>
      <c r="B35" s="21"/>
      <c r="C35" s="21"/>
      <c r="D35" s="1097"/>
      <c r="E35" s="1096"/>
      <c r="F35" s="1096"/>
      <c r="G35" s="1096"/>
      <c r="H35" s="1096"/>
      <c r="I35" s="1096"/>
      <c r="J35" s="1096"/>
    </row>
    <row r="36" spans="1:10">
      <c r="A36" s="21"/>
      <c r="B36" s="21"/>
      <c r="C36" s="21"/>
      <c r="D36" s="1097"/>
      <c r="E36" s="1096"/>
      <c r="F36" s="1096"/>
      <c r="G36" s="1096"/>
      <c r="H36" s="1096"/>
      <c r="I36" s="1096"/>
      <c r="J36" s="1096"/>
    </row>
    <row r="37" spans="1:10">
      <c r="A37" s="21"/>
      <c r="B37" s="21"/>
      <c r="C37" s="21"/>
      <c r="D37" s="1097"/>
      <c r="E37" s="1096"/>
      <c r="F37" s="1096"/>
      <c r="G37" s="1096"/>
      <c r="H37" s="1096"/>
      <c r="I37" s="1096"/>
      <c r="J37" s="1096"/>
    </row>
    <row r="38" spans="1:10">
      <c r="A38" s="28"/>
      <c r="B38" s="28"/>
      <c r="C38" s="1098"/>
      <c r="D38" s="1095"/>
      <c r="E38" s="1099"/>
      <c r="F38" s="1099"/>
      <c r="G38" s="1099"/>
      <c r="H38" s="1099"/>
      <c r="I38" s="1099"/>
      <c r="J38" s="1099"/>
    </row>
    <row r="39" spans="1:10">
      <c r="A39" s="21"/>
      <c r="B39" s="21"/>
      <c r="C39" s="21"/>
      <c r="D39" s="1097"/>
      <c r="E39" s="1096"/>
      <c r="F39" s="1096"/>
      <c r="G39" s="1096"/>
      <c r="H39" s="1096"/>
      <c r="I39" s="1096"/>
      <c r="J39" s="1096"/>
    </row>
    <row r="40" spans="1:10">
      <c r="A40" s="21"/>
      <c r="B40" s="21"/>
      <c r="C40" s="21"/>
      <c r="D40" s="1097"/>
      <c r="E40" s="1096"/>
      <c r="F40" s="1096"/>
      <c r="G40" s="1096"/>
      <c r="H40" s="1096"/>
      <c r="I40" s="1096"/>
      <c r="J40" s="1096"/>
    </row>
    <row r="41" spans="1:10">
      <c r="A41" s="21"/>
      <c r="B41" s="21"/>
      <c r="C41" s="21"/>
      <c r="D41" s="1097"/>
      <c r="E41" s="1096"/>
      <c r="F41" s="1096"/>
      <c r="G41" s="1096"/>
      <c r="H41" s="1096"/>
      <c r="I41" s="1096"/>
      <c r="J41" s="1096"/>
    </row>
    <row r="42" spans="1:10">
      <c r="A42" s="21"/>
      <c r="B42" s="21"/>
      <c r="C42" s="21"/>
      <c r="D42" s="1097"/>
      <c r="E42" s="1096"/>
      <c r="F42" s="1096"/>
      <c r="G42" s="1096"/>
      <c r="H42" s="1096"/>
      <c r="I42" s="1096"/>
      <c r="J42" s="1096"/>
    </row>
    <row r="43" spans="1:10">
      <c r="A43" s="21"/>
      <c r="B43" s="21"/>
      <c r="C43" s="21"/>
      <c r="D43" s="1097"/>
      <c r="E43" s="1096"/>
      <c r="F43" s="1096"/>
      <c r="G43" s="1096"/>
      <c r="H43" s="1096"/>
      <c r="I43" s="1096"/>
      <c r="J43" s="1096"/>
    </row>
    <row r="44" spans="1:10">
      <c r="A44" s="21"/>
      <c r="B44" s="21"/>
      <c r="C44" s="21"/>
      <c r="D44" s="1097"/>
      <c r="E44" s="21"/>
      <c r="F44" s="21"/>
      <c r="G44" s="21"/>
      <c r="H44" s="21"/>
      <c r="I44" s="21"/>
      <c r="J44" s="21"/>
    </row>
    <row r="45" spans="1:10">
      <c r="A45" s="21"/>
      <c r="B45" s="21"/>
      <c r="C45" s="21"/>
      <c r="D45" s="1097"/>
      <c r="E45" s="21"/>
      <c r="F45" s="21"/>
      <c r="G45" s="21"/>
      <c r="H45" s="21"/>
      <c r="I45" s="21"/>
      <c r="J45" s="21"/>
    </row>
    <row r="46" spans="1:10">
      <c r="A46" s="21"/>
      <c r="B46" s="21"/>
      <c r="C46" s="21"/>
      <c r="D46" s="1097"/>
      <c r="E46" s="21"/>
      <c r="F46" s="21"/>
      <c r="G46" s="21"/>
      <c r="H46" s="21"/>
      <c r="I46" s="21"/>
      <c r="J46" s="21"/>
    </row>
    <row r="47" spans="1:10" s="173" customFormat="1">
      <c r="A47" s="21"/>
      <c r="B47" s="21"/>
      <c r="C47" s="21"/>
      <c r="D47" s="1097"/>
      <c r="E47" s="21"/>
      <c r="F47" s="21"/>
      <c r="G47" s="21"/>
      <c r="H47" s="21"/>
      <c r="I47" s="21"/>
      <c r="J47" s="21"/>
    </row>
    <row r="48" spans="1:10">
      <c r="A48" s="21"/>
      <c r="B48" s="21"/>
      <c r="C48" s="21"/>
      <c r="D48" s="1097"/>
      <c r="E48" s="21"/>
      <c r="F48" s="21"/>
      <c r="G48" s="21"/>
      <c r="H48" s="21"/>
      <c r="I48" s="21"/>
      <c r="J48" s="21"/>
    </row>
    <row r="49" spans="1:10">
      <c r="A49" s="21"/>
      <c r="B49" s="21"/>
      <c r="C49" s="21"/>
      <c r="D49" s="1097"/>
      <c r="E49" s="21"/>
      <c r="F49" s="21"/>
      <c r="G49" s="21"/>
      <c r="H49" s="21"/>
      <c r="I49" s="21"/>
      <c r="J49" s="21"/>
    </row>
    <row r="50" spans="1:10">
      <c r="A50" s="21"/>
      <c r="B50" s="21"/>
      <c r="C50" s="21"/>
      <c r="D50" s="1097"/>
      <c r="E50" s="21"/>
      <c r="F50" s="21"/>
      <c r="G50" s="21"/>
      <c r="H50" s="21"/>
      <c r="I50" s="21"/>
      <c r="J50" s="21"/>
    </row>
    <row r="51" spans="1:10">
      <c r="A51" s="21"/>
      <c r="B51" s="21"/>
      <c r="C51" s="21"/>
      <c r="D51" s="1097"/>
      <c r="E51" s="21"/>
      <c r="F51" s="21"/>
      <c r="G51" s="21"/>
      <c r="H51" s="21"/>
      <c r="I51" s="21"/>
      <c r="J51" s="21"/>
    </row>
    <row r="52" spans="1:10">
      <c r="A52" s="21"/>
      <c r="B52" s="21"/>
      <c r="C52" s="21"/>
      <c r="D52" s="1097"/>
      <c r="E52" s="21"/>
      <c r="F52" s="21"/>
      <c r="G52" s="21"/>
      <c r="H52" s="21"/>
      <c r="I52" s="21"/>
      <c r="J52" s="21"/>
    </row>
    <row r="53" spans="1:10">
      <c r="A53" s="21"/>
      <c r="B53" s="21"/>
      <c r="C53" s="21"/>
      <c r="D53" s="1097"/>
      <c r="E53" s="21"/>
      <c r="F53" s="21"/>
      <c r="G53" s="21"/>
      <c r="H53" s="21"/>
      <c r="I53" s="21"/>
      <c r="J53" s="21"/>
    </row>
    <row r="54" spans="1:10">
      <c r="A54" s="21"/>
      <c r="B54" s="21"/>
      <c r="C54" s="21"/>
      <c r="D54" s="1097"/>
      <c r="E54" s="21"/>
      <c r="F54" s="21"/>
      <c r="G54" s="21"/>
      <c r="H54" s="21"/>
      <c r="I54" s="21"/>
      <c r="J54" s="21"/>
    </row>
    <row r="55" spans="1:10">
      <c r="A55" s="21"/>
      <c r="B55" s="21"/>
      <c r="C55" s="21"/>
      <c r="D55" s="1097"/>
      <c r="E55" s="21"/>
      <c r="F55" s="21"/>
      <c r="G55" s="21"/>
      <c r="H55" s="21"/>
      <c r="I55" s="21"/>
      <c r="J55" s="21"/>
    </row>
    <row r="56" spans="1:10">
      <c r="A56" s="21"/>
      <c r="B56" s="21"/>
      <c r="C56" s="21"/>
      <c r="D56" s="1097"/>
      <c r="E56" s="21"/>
      <c r="F56" s="21"/>
      <c r="G56" s="21"/>
      <c r="H56" s="21"/>
      <c r="I56" s="21"/>
      <c r="J56" s="21"/>
    </row>
    <row r="57" spans="1:10">
      <c r="A57" s="21"/>
      <c r="B57" s="21"/>
      <c r="C57" s="21"/>
      <c r="D57" s="1097"/>
      <c r="E57" s="21"/>
      <c r="F57" s="21"/>
      <c r="G57" s="21"/>
      <c r="H57" s="21"/>
      <c r="I57" s="21"/>
      <c r="J57" s="21"/>
    </row>
    <row r="58" spans="1:10">
      <c r="A58" s="21"/>
      <c r="B58" s="21"/>
      <c r="C58" s="21"/>
      <c r="D58" s="1097"/>
      <c r="E58" s="21"/>
      <c r="F58" s="21"/>
      <c r="G58" s="21"/>
      <c r="H58" s="21"/>
      <c r="I58" s="21"/>
      <c r="J58" s="21"/>
    </row>
    <row r="59" spans="1:10">
      <c r="A59" s="21"/>
      <c r="B59" s="21"/>
      <c r="C59" s="21"/>
      <c r="D59" s="1097"/>
      <c r="E59" s="21"/>
      <c r="F59" s="21"/>
      <c r="G59" s="21"/>
      <c r="H59" s="21"/>
      <c r="I59" s="21"/>
      <c r="J59" s="21"/>
    </row>
    <row r="60" spans="1:10">
      <c r="A60" s="21"/>
      <c r="B60" s="21"/>
      <c r="C60" s="21"/>
      <c r="D60" s="1097"/>
      <c r="E60" s="21"/>
      <c r="F60" s="21"/>
      <c r="G60" s="21"/>
      <c r="H60" s="21"/>
      <c r="I60" s="21"/>
      <c r="J60" s="21"/>
    </row>
    <row r="61" spans="1:10">
      <c r="A61" s="21"/>
      <c r="B61" s="21"/>
      <c r="C61" s="21"/>
      <c r="D61" s="1097"/>
      <c r="E61" s="21"/>
      <c r="F61" s="21"/>
      <c r="G61" s="21"/>
      <c r="H61" s="21"/>
      <c r="I61" s="21"/>
      <c r="J61" s="21"/>
    </row>
    <row r="62" spans="1:10">
      <c r="A62" s="21"/>
      <c r="B62" s="21"/>
      <c r="C62" s="21"/>
      <c r="D62" s="1097"/>
      <c r="E62" s="21"/>
      <c r="F62" s="21"/>
      <c r="G62" s="21"/>
      <c r="H62" s="21"/>
      <c r="I62" s="21"/>
      <c r="J62" s="21"/>
    </row>
    <row r="63" spans="1:10">
      <c r="A63" s="21"/>
      <c r="B63" s="21"/>
      <c r="C63" s="21"/>
      <c r="D63" s="1097"/>
      <c r="E63" s="21"/>
      <c r="F63" s="21"/>
      <c r="G63" s="21"/>
      <c r="H63" s="21"/>
      <c r="I63" s="21"/>
      <c r="J63" s="21"/>
    </row>
    <row r="64" spans="1:10">
      <c r="A64" s="21"/>
      <c r="B64" s="21"/>
      <c r="C64" s="21"/>
      <c r="D64" s="1097"/>
      <c r="E64" s="21"/>
      <c r="F64" s="21"/>
      <c r="G64" s="21"/>
      <c r="H64" s="21"/>
      <c r="I64" s="21"/>
      <c r="J64" s="21"/>
    </row>
    <row r="65" spans="1:10">
      <c r="A65" s="21"/>
      <c r="B65" s="21"/>
      <c r="C65" s="21"/>
      <c r="D65" s="1097"/>
      <c r="E65" s="21"/>
      <c r="F65" s="21"/>
      <c r="G65" s="21"/>
      <c r="H65" s="21"/>
      <c r="I65" s="21"/>
      <c r="J65" s="21"/>
    </row>
    <row r="66" spans="1:10">
      <c r="A66" s="21"/>
      <c r="B66" s="21"/>
      <c r="C66" s="21"/>
      <c r="D66" s="1097"/>
      <c r="E66" s="21"/>
      <c r="F66" s="21"/>
      <c r="G66" s="21"/>
      <c r="H66" s="21"/>
      <c r="I66" s="21"/>
      <c r="J66" s="21"/>
    </row>
    <row r="67" spans="1:10">
      <c r="F67" s="97"/>
      <c r="H67" s="97"/>
      <c r="I67" s="97"/>
      <c r="J67" s="97"/>
    </row>
    <row r="68" spans="1:10">
      <c r="F68" s="97"/>
      <c r="H68" s="97"/>
      <c r="I68" s="97"/>
      <c r="J68" s="97"/>
    </row>
    <row r="69" spans="1:10">
      <c r="F69" s="97"/>
      <c r="H69" s="97"/>
      <c r="I69" s="97"/>
      <c r="J69" s="97"/>
    </row>
    <row r="107" spans="6:8">
      <c r="F107" s="103"/>
      <c r="H107" s="103"/>
    </row>
    <row r="110" spans="6:8">
      <c r="F110" s="103"/>
      <c r="H110" s="103"/>
    </row>
    <row r="233" spans="1:7">
      <c r="A233" s="104"/>
      <c r="B233" s="104"/>
      <c r="C233" s="105"/>
      <c r="D233" s="104"/>
      <c r="E233" s="104"/>
      <c r="G233" s="104"/>
    </row>
    <row r="234" spans="1:7">
      <c r="A234" s="104"/>
      <c r="B234" s="104"/>
      <c r="C234" s="105"/>
      <c r="D234" s="104"/>
      <c r="E234" s="104"/>
      <c r="G234" s="104"/>
    </row>
    <row r="235" spans="1:7">
      <c r="A235" s="104"/>
      <c r="B235" s="104"/>
      <c r="C235" s="105"/>
      <c r="D235" s="104"/>
      <c r="E235" s="104"/>
      <c r="G235" s="104"/>
    </row>
    <row r="236" spans="1:7">
      <c r="A236" s="104"/>
      <c r="B236" s="104"/>
      <c r="C236" s="105"/>
      <c r="D236" s="104"/>
      <c r="E236" s="104"/>
      <c r="G236" s="104"/>
    </row>
    <row r="237" spans="1:7">
      <c r="A237" s="104"/>
      <c r="B237" s="104"/>
      <c r="C237" s="105"/>
      <c r="D237" s="104"/>
      <c r="E237" s="104"/>
      <c r="G237" s="104"/>
    </row>
    <row r="267" spans="1:7">
      <c r="A267" s="104"/>
      <c r="B267" s="104"/>
      <c r="C267" s="105"/>
      <c r="D267" s="104"/>
      <c r="E267" s="104"/>
      <c r="G267" s="104"/>
    </row>
    <row r="336" spans="1:2">
      <c r="A336" s="89"/>
      <c r="B336" s="89"/>
    </row>
    <row r="353" spans="1:2">
      <c r="A353" s="104"/>
      <c r="B353" s="104"/>
    </row>
    <row r="354" spans="1:2">
      <c r="A354" s="104"/>
      <c r="B354" s="104"/>
    </row>
    <row r="355" spans="1:2">
      <c r="A355" s="104"/>
      <c r="B355" s="104"/>
    </row>
    <row r="356" spans="1:2">
      <c r="A356" s="104"/>
      <c r="B356" s="104"/>
    </row>
    <row r="357" spans="1:2">
      <c r="A357" s="104"/>
      <c r="B357" s="104"/>
    </row>
    <row r="358" spans="1:2">
      <c r="A358" s="104"/>
      <c r="B358" s="104"/>
    </row>
    <row r="359" spans="1:2">
      <c r="A359" s="104"/>
      <c r="B359" s="104"/>
    </row>
    <row r="360" spans="1:2">
      <c r="A360" s="104"/>
      <c r="B360" s="104"/>
    </row>
    <row r="361" spans="1:2">
      <c r="A361" s="104"/>
      <c r="B361" s="104"/>
    </row>
    <row r="362" spans="1:2">
      <c r="A362" s="104"/>
      <c r="B362" s="104"/>
    </row>
    <row r="363" spans="1:2">
      <c r="A363" s="104"/>
      <c r="B363" s="104"/>
    </row>
    <row r="364" spans="1:2">
      <c r="A364" s="104"/>
      <c r="B364" s="104"/>
    </row>
    <row r="365" spans="1:2">
      <c r="A365" s="104"/>
      <c r="B365" s="104"/>
    </row>
    <row r="366" spans="1:2">
      <c r="A366" s="104"/>
      <c r="B366" s="104"/>
    </row>
    <row r="367" spans="1:2">
      <c r="A367" s="104"/>
      <c r="B367" s="104"/>
    </row>
    <row r="368" spans="1:2">
      <c r="A368" s="104"/>
      <c r="B368" s="104"/>
    </row>
    <row r="369" spans="1:2">
      <c r="A369" s="104"/>
      <c r="B369" s="104"/>
    </row>
    <row r="370" spans="1:2">
      <c r="A370" s="104"/>
      <c r="B370" s="104"/>
    </row>
    <row r="371" spans="1:2">
      <c r="A371" s="104"/>
      <c r="B371" s="104"/>
    </row>
    <row r="372" spans="1:2">
      <c r="A372" s="104"/>
      <c r="B372" s="104"/>
    </row>
    <row r="373" spans="1:2">
      <c r="A373" s="104"/>
      <c r="B373" s="104"/>
    </row>
    <row r="374" spans="1:2">
      <c r="A374" s="104"/>
      <c r="B374" s="104"/>
    </row>
    <row r="375" spans="1:2">
      <c r="A375" s="104"/>
      <c r="B375" s="104"/>
    </row>
    <row r="376" spans="1:2">
      <c r="A376" s="104"/>
      <c r="B376" s="104"/>
    </row>
    <row r="377" spans="1:2">
      <c r="A377" s="104"/>
      <c r="B377" s="104"/>
    </row>
    <row r="378" spans="1:2">
      <c r="A378" s="104"/>
      <c r="B378" s="104"/>
    </row>
    <row r="379" spans="1:2">
      <c r="A379" s="104"/>
      <c r="B379" s="104"/>
    </row>
    <row r="380" spans="1:2">
      <c r="A380" s="104"/>
      <c r="B380" s="104"/>
    </row>
    <row r="381" spans="1:2">
      <c r="A381" s="104"/>
      <c r="B381" s="104"/>
    </row>
    <row r="382" spans="1:2">
      <c r="A382" s="104"/>
      <c r="B382" s="104"/>
    </row>
    <row r="383" spans="1:2">
      <c r="A383" s="104"/>
      <c r="B383" s="104"/>
    </row>
    <row r="384" spans="1:2">
      <c r="A384" s="104"/>
      <c r="B384" s="104"/>
    </row>
    <row r="385" spans="1:2">
      <c r="A385" s="104"/>
      <c r="B385" s="104"/>
    </row>
    <row r="386" spans="1:2">
      <c r="A386" s="104"/>
      <c r="B386" s="104"/>
    </row>
    <row r="387" spans="1:2">
      <c r="A387" s="104"/>
      <c r="B387" s="104"/>
    </row>
    <row r="388" spans="1:2">
      <c r="A388" s="104"/>
      <c r="B388" s="104"/>
    </row>
    <row r="389" spans="1:2">
      <c r="A389" s="104"/>
      <c r="B389" s="104"/>
    </row>
    <row r="390" spans="1:2">
      <c r="A390" s="104"/>
      <c r="B390" s="104"/>
    </row>
    <row r="391" spans="1:2">
      <c r="A391" s="104"/>
      <c r="B391" s="104"/>
    </row>
    <row r="392" spans="1:2">
      <c r="A392" s="104"/>
      <c r="B392" s="104"/>
    </row>
    <row r="393" spans="1:2">
      <c r="A393" s="104"/>
      <c r="B393" s="104"/>
    </row>
    <row r="394" spans="1:2">
      <c r="A394" s="104"/>
      <c r="B394" s="104"/>
    </row>
    <row r="395" spans="1:2">
      <c r="A395" s="104"/>
      <c r="B395" s="104"/>
    </row>
    <row r="396" spans="1:2">
      <c r="A396" s="104"/>
      <c r="B396" s="104"/>
    </row>
    <row r="397" spans="1:2">
      <c r="A397" s="104"/>
      <c r="B397" s="104"/>
    </row>
    <row r="398" spans="1:2">
      <c r="A398" s="104"/>
      <c r="B398" s="104"/>
    </row>
    <row r="399" spans="1:2">
      <c r="A399" s="104"/>
      <c r="B399" s="104"/>
    </row>
    <row r="400" spans="1:2">
      <c r="A400" s="104"/>
      <c r="B400" s="104"/>
    </row>
    <row r="401" spans="1:2">
      <c r="A401" s="104"/>
      <c r="B401" s="104"/>
    </row>
    <row r="402" spans="1:2">
      <c r="A402" s="104"/>
      <c r="B402" s="104"/>
    </row>
    <row r="403" spans="1:2">
      <c r="A403" s="104"/>
      <c r="B403" s="104"/>
    </row>
    <row r="404" spans="1:2">
      <c r="A404" s="104"/>
      <c r="B404" s="104"/>
    </row>
    <row r="405" spans="1:2">
      <c r="A405" s="104"/>
      <c r="B405" s="104"/>
    </row>
    <row r="406" spans="1:2">
      <c r="A406" s="104"/>
      <c r="B406" s="104"/>
    </row>
    <row r="407" spans="1:2">
      <c r="A407" s="104"/>
      <c r="B407" s="104"/>
    </row>
  </sheetData>
  <phoneticPr fontId="0" type="noConversion"/>
  <printOptions horizontalCentered="1"/>
  <pageMargins left="0.75" right="0.5" top="0.5" bottom="0.5" header="0.25" footer="0.25"/>
  <pageSetup scale="96" orientation="portrait" r:id="rId1"/>
  <headerFooter alignWithMargins="0"/>
</worksheet>
</file>

<file path=xl/worksheets/sheet67.xml><?xml version="1.0" encoding="utf-8"?>
<worksheet xmlns="http://schemas.openxmlformats.org/spreadsheetml/2006/main" xmlns:r="http://schemas.openxmlformats.org/officeDocument/2006/relationships">
  <sheetPr codeName="Sheet78">
    <pageSetUpPr fitToPage="1"/>
  </sheetPr>
  <dimension ref="A1:U45"/>
  <sheetViews>
    <sheetView view="pageBreakPreview" zoomScale="60" workbookViewId="0"/>
  </sheetViews>
  <sheetFormatPr defaultColWidth="9.109375" defaultRowHeight="12"/>
  <cols>
    <col min="1" max="1" width="4.6640625" style="482" customWidth="1"/>
    <col min="2" max="2" width="7.109375" style="482" hidden="1" customWidth="1"/>
    <col min="3" max="3" width="4.88671875" style="482" customWidth="1"/>
    <col min="4" max="4" width="32.5546875" style="482" customWidth="1"/>
    <col min="5" max="5" width="10.5546875" style="482" bestFit="1" customWidth="1"/>
    <col min="6" max="6" width="10.5546875" style="481" bestFit="1" customWidth="1"/>
    <col min="7" max="7" width="8.88671875" style="482" bestFit="1" customWidth="1"/>
    <col min="8" max="8" width="10.5546875" style="481" bestFit="1" customWidth="1"/>
    <col min="9" max="9" width="10.6640625" style="482" customWidth="1"/>
    <col min="10" max="10" width="10.6640625" style="481" customWidth="1"/>
    <col min="11" max="11" width="8.88671875" style="482" bestFit="1" customWidth="1"/>
    <col min="12" max="12" width="10.6640625" style="481" customWidth="1"/>
    <col min="13" max="13" width="7.5546875" style="1176" bestFit="1" customWidth="1"/>
    <col min="14" max="14" width="10.44140625" style="1176" bestFit="1" customWidth="1"/>
    <col min="15" max="15" width="10.6640625" style="481" customWidth="1"/>
    <col min="16" max="16" width="8.88671875" style="480" bestFit="1" customWidth="1"/>
    <col min="17" max="17" width="9.33203125" style="1124" bestFit="1" customWidth="1"/>
    <col min="18" max="18" width="11" style="480" customWidth="1"/>
    <col min="19" max="19" width="10.6640625" style="480" customWidth="1"/>
    <col min="20" max="16384" width="9.109375" style="480"/>
  </cols>
  <sheetData>
    <row r="1" spans="1:21" s="655" customFormat="1">
      <c r="A1" s="1100" t="s">
        <v>94</v>
      </c>
      <c r="B1" s="1100"/>
      <c r="C1" s="1100"/>
      <c r="D1" s="648"/>
      <c r="E1" s="648"/>
      <c r="F1" s="649"/>
      <c r="G1" s="1101"/>
      <c r="H1" s="649"/>
      <c r="I1" s="648"/>
      <c r="J1" s="649"/>
      <c r="K1" s="1101"/>
      <c r="L1" s="649"/>
      <c r="M1" s="1102"/>
      <c r="N1" s="1102"/>
      <c r="O1" s="649"/>
      <c r="P1" s="1103"/>
      <c r="Q1" s="1104"/>
      <c r="S1" s="1105" t="s">
        <v>1171</v>
      </c>
    </row>
    <row r="2" spans="1:21" s="655" customFormat="1">
      <c r="A2" s="1106" t="s">
        <v>2364</v>
      </c>
      <c r="B2" s="1100"/>
      <c r="C2" s="1100"/>
      <c r="D2" s="648"/>
      <c r="E2" s="648"/>
      <c r="F2" s="649"/>
      <c r="G2" s="1107"/>
      <c r="H2" s="649"/>
      <c r="I2" s="648"/>
      <c r="J2" s="649"/>
      <c r="K2" s="1107"/>
      <c r="L2" s="649"/>
      <c r="M2" s="1102"/>
      <c r="N2" s="1102"/>
      <c r="O2" s="649"/>
      <c r="P2" s="1108"/>
      <c r="Q2" s="1104"/>
      <c r="S2" s="1105" t="s">
        <v>1060</v>
      </c>
    </row>
    <row r="3" spans="1:21" s="655" customFormat="1">
      <c r="A3" s="1106" t="s">
        <v>2363</v>
      </c>
      <c r="B3" s="1100"/>
      <c r="C3" s="1100"/>
      <c r="D3" s="648"/>
      <c r="E3" s="648"/>
      <c r="F3" s="649"/>
      <c r="G3" s="1107"/>
      <c r="H3" s="649"/>
      <c r="I3" s="648"/>
      <c r="J3" s="649"/>
      <c r="K3" s="1107"/>
      <c r="L3" s="649"/>
      <c r="M3" s="1102"/>
      <c r="N3" s="1102"/>
      <c r="O3" s="649"/>
      <c r="P3" s="1108"/>
      <c r="Q3" s="1104"/>
      <c r="S3" s="509" t="s">
        <v>742</v>
      </c>
    </row>
    <row r="4" spans="1:21" s="655" customFormat="1">
      <c r="A4" s="1106" t="s">
        <v>1776</v>
      </c>
      <c r="B4" s="1100"/>
      <c r="C4" s="1100"/>
      <c r="D4" s="648"/>
      <c r="E4" s="648"/>
      <c r="F4" s="649"/>
      <c r="G4" s="1107"/>
      <c r="H4" s="649"/>
      <c r="I4" s="648"/>
      <c r="J4" s="649"/>
      <c r="K4" s="1107"/>
      <c r="L4" s="649"/>
      <c r="M4" s="1102"/>
      <c r="N4" s="1102"/>
      <c r="O4" s="649"/>
      <c r="P4" s="1108"/>
      <c r="Q4" s="1104"/>
      <c r="S4" s="307" t="s">
        <v>2547</v>
      </c>
    </row>
    <row r="5" spans="1:21" s="655" customFormat="1">
      <c r="A5" s="1103" t="s">
        <v>1052</v>
      </c>
      <c r="B5" s="1100"/>
      <c r="C5" s="1100"/>
      <c r="D5" s="648"/>
      <c r="E5" s="648"/>
      <c r="F5" s="649"/>
      <c r="G5" s="1107"/>
      <c r="H5" s="649"/>
      <c r="I5" s="648"/>
      <c r="J5" s="649"/>
      <c r="K5" s="1107"/>
      <c r="L5" s="649"/>
      <c r="M5" s="1102"/>
      <c r="N5" s="1102"/>
      <c r="O5" s="649"/>
      <c r="P5" s="1108"/>
      <c r="Q5" s="1102"/>
    </row>
    <row r="6" spans="1:21" s="655" customFormat="1">
      <c r="A6" s="1109" t="s">
        <v>704</v>
      </c>
      <c r="B6" s="1100"/>
      <c r="C6" s="1100"/>
      <c r="D6" s="1100"/>
      <c r="E6" s="1103"/>
      <c r="F6" s="649"/>
      <c r="G6" s="1103"/>
      <c r="H6" s="649"/>
      <c r="I6" s="1103"/>
      <c r="J6" s="649"/>
      <c r="K6" s="1103"/>
      <c r="L6" s="649"/>
      <c r="M6" s="1102"/>
      <c r="N6" s="1102"/>
      <c r="O6" s="649"/>
      <c r="P6" s="1100"/>
      <c r="Q6" s="1102"/>
    </row>
    <row r="7" spans="1:21" s="655" customFormat="1" ht="13.2">
      <c r="A7" s="648"/>
      <c r="B7" s="1110"/>
      <c r="C7" s="1110"/>
      <c r="D7" s="1806" t="s">
        <v>95</v>
      </c>
      <c r="E7" s="1806"/>
      <c r="F7" s="1806"/>
      <c r="G7" s="1806"/>
      <c r="H7" s="1806"/>
      <c r="I7" s="1806"/>
      <c r="J7" s="1806"/>
      <c r="K7" s="1806"/>
      <c r="L7" s="1806"/>
      <c r="M7" s="1806"/>
      <c r="N7" s="1806"/>
      <c r="O7" s="1806"/>
      <c r="P7" s="1806"/>
      <c r="Q7" s="1806"/>
      <c r="R7" s="1806"/>
      <c r="S7" s="1806"/>
      <c r="U7" s="1110"/>
    </row>
    <row r="8" spans="1:21" s="655" customFormat="1" ht="12" customHeight="1">
      <c r="A8" s="1108"/>
      <c r="B8" s="1111"/>
      <c r="C8" s="1111"/>
      <c r="D8" s="1807"/>
      <c r="E8" s="1807"/>
      <c r="F8" s="1807"/>
      <c r="G8" s="1807"/>
      <c r="H8" s="1807"/>
      <c r="I8" s="1807"/>
      <c r="J8" s="1807"/>
      <c r="K8" s="1807"/>
      <c r="L8" s="1807"/>
      <c r="M8" s="1807"/>
      <c r="N8" s="1807"/>
      <c r="O8" s="1807"/>
      <c r="P8" s="1807"/>
      <c r="Q8" s="1807"/>
      <c r="R8" s="1807"/>
      <c r="S8" s="1807"/>
    </row>
    <row r="9" spans="1:21" s="655" customFormat="1">
      <c r="A9" s="650"/>
      <c r="B9" s="650"/>
      <c r="C9" s="650"/>
      <c r="D9" s="650">
        <v>-1</v>
      </c>
      <c r="E9" s="650">
        <v>-2</v>
      </c>
      <c r="F9" s="650">
        <v>-3</v>
      </c>
      <c r="G9" s="650">
        <v>-4</v>
      </c>
      <c r="H9" s="650">
        <v>-5</v>
      </c>
      <c r="I9" s="650">
        <v>-6</v>
      </c>
      <c r="J9" s="650">
        <v>-7</v>
      </c>
      <c r="K9" s="650">
        <v>-8</v>
      </c>
      <c r="L9" s="650">
        <v>-9</v>
      </c>
      <c r="M9" s="650">
        <v>-10</v>
      </c>
      <c r="N9" s="650">
        <v>-11</v>
      </c>
      <c r="O9" s="650">
        <v>-12</v>
      </c>
      <c r="P9" s="650">
        <v>-13</v>
      </c>
      <c r="Q9" s="650">
        <v>-14</v>
      </c>
      <c r="R9" s="650">
        <v>-15</v>
      </c>
      <c r="S9" s="650">
        <v>-16</v>
      </c>
    </row>
    <row r="10" spans="1:21" s="655" customFormat="1">
      <c r="A10" s="656"/>
      <c r="B10" s="656"/>
      <c r="C10" s="656"/>
      <c r="D10" s="656"/>
      <c r="E10" s="656"/>
      <c r="F10" s="651" t="s">
        <v>96</v>
      </c>
      <c r="G10" s="651" t="s">
        <v>74</v>
      </c>
      <c r="H10" s="656"/>
      <c r="I10" s="656"/>
      <c r="J10" s="651" t="s">
        <v>96</v>
      </c>
      <c r="K10" s="651" t="s">
        <v>74</v>
      </c>
      <c r="L10" s="656"/>
      <c r="M10" s="1112"/>
      <c r="N10" s="1112" t="s">
        <v>2331</v>
      </c>
      <c r="O10" s="656"/>
      <c r="P10" s="651" t="s">
        <v>1626</v>
      </c>
      <c r="Q10" s="1113"/>
      <c r="R10" s="652"/>
      <c r="S10" s="654" t="s">
        <v>2332</v>
      </c>
    </row>
    <row r="11" spans="1:21" s="657" customFormat="1" ht="24">
      <c r="A11" s="656" t="s">
        <v>52</v>
      </c>
      <c r="B11" s="656"/>
      <c r="C11" s="656"/>
      <c r="D11" s="656"/>
      <c r="E11" s="656" t="s">
        <v>804</v>
      </c>
      <c r="F11" s="651" t="s">
        <v>1627</v>
      </c>
      <c r="G11" s="651" t="s">
        <v>97</v>
      </c>
      <c r="H11" s="653" t="s">
        <v>118</v>
      </c>
      <c r="I11" s="656" t="s">
        <v>804</v>
      </c>
      <c r="J11" s="651" t="s">
        <v>1627</v>
      </c>
      <c r="K11" s="651" t="s">
        <v>97</v>
      </c>
      <c r="L11" s="653" t="s">
        <v>118</v>
      </c>
      <c r="M11" s="1114" t="s">
        <v>429</v>
      </c>
      <c r="N11" s="1114" t="s">
        <v>2333</v>
      </c>
      <c r="O11" s="653" t="s">
        <v>2334</v>
      </c>
      <c r="P11" s="651" t="s">
        <v>1628</v>
      </c>
      <c r="Q11" s="1113" t="s">
        <v>1629</v>
      </c>
      <c r="R11" s="654" t="s">
        <v>98</v>
      </c>
      <c r="S11" s="654" t="s">
        <v>2335</v>
      </c>
    </row>
    <row r="12" spans="1:21" s="655" customFormat="1" ht="24">
      <c r="A12" s="1115" t="s">
        <v>707</v>
      </c>
      <c r="B12" s="1115" t="s">
        <v>11</v>
      </c>
      <c r="C12" s="1115"/>
      <c r="D12" s="1115" t="s">
        <v>1380</v>
      </c>
      <c r="E12" s="1363" t="s">
        <v>2571</v>
      </c>
      <c r="F12" s="1363" t="s">
        <v>2571</v>
      </c>
      <c r="G12" s="1363" t="s">
        <v>2572</v>
      </c>
      <c r="H12" s="1363" t="s">
        <v>2571</v>
      </c>
      <c r="I12" s="1364" t="s">
        <v>2573</v>
      </c>
      <c r="J12" s="1364" t="s">
        <v>2573</v>
      </c>
      <c r="K12" s="1363" t="s">
        <v>2574</v>
      </c>
      <c r="L12" s="1364" t="s">
        <v>2573</v>
      </c>
      <c r="M12" s="1117" t="s">
        <v>804</v>
      </c>
      <c r="N12" s="1117" t="s">
        <v>2336</v>
      </c>
      <c r="O12" s="1116" t="s">
        <v>2337</v>
      </c>
      <c r="P12" s="1116" t="s">
        <v>2567</v>
      </c>
      <c r="Q12" s="1117"/>
      <c r="R12" s="1118"/>
      <c r="S12" s="1118"/>
    </row>
    <row r="13" spans="1:21">
      <c r="A13" s="1119">
        <v>1</v>
      </c>
      <c r="B13" s="1120"/>
      <c r="C13" s="1121" t="s">
        <v>99</v>
      </c>
      <c r="D13" s="1119"/>
      <c r="E13" s="1122"/>
      <c r="F13" s="588"/>
      <c r="G13" s="585"/>
      <c r="H13" s="585"/>
      <c r="I13" s="1122"/>
      <c r="J13" s="588"/>
      <c r="K13" s="585"/>
      <c r="L13" s="585"/>
      <c r="M13" s="1123"/>
      <c r="N13" s="1123"/>
      <c r="O13" s="585"/>
      <c r="P13" s="577"/>
      <c r="R13" s="578"/>
    </row>
    <row r="14" spans="1:21">
      <c r="A14" s="1119">
        <v>2</v>
      </c>
      <c r="B14" s="1119">
        <v>68021</v>
      </c>
      <c r="C14" s="1125"/>
      <c r="D14" s="1086" t="s">
        <v>2324</v>
      </c>
      <c r="E14" s="1126">
        <v>14014</v>
      </c>
      <c r="F14" s="1127"/>
      <c r="G14" s="1128">
        <v>36.85</v>
      </c>
      <c r="H14" s="1129">
        <v>516415.9</v>
      </c>
      <c r="I14" s="1126">
        <v>4625</v>
      </c>
      <c r="J14" s="1127"/>
      <c r="K14" s="1128">
        <v>37.08</v>
      </c>
      <c r="L14" s="1129">
        <v>171495</v>
      </c>
      <c r="M14" s="1123">
        <v>18639</v>
      </c>
      <c r="N14" s="1123"/>
      <c r="O14" s="1129">
        <v>687910.9</v>
      </c>
      <c r="P14" s="1128">
        <v>37.26</v>
      </c>
      <c r="Q14" s="1123">
        <v>694489.14</v>
      </c>
      <c r="R14" s="585">
        <v>38.85</v>
      </c>
      <c r="S14" s="1130">
        <v>724125.15</v>
      </c>
      <c r="T14" s="1399"/>
    </row>
    <row r="15" spans="1:21" ht="12.6" thickBot="1">
      <c r="A15" s="1119">
        <v>3</v>
      </c>
      <c r="B15" s="1131"/>
      <c r="C15" s="1125"/>
      <c r="D15" s="1132" t="s">
        <v>2568</v>
      </c>
      <c r="E15" s="584">
        <v>14014</v>
      </c>
      <c r="F15" s="588"/>
      <c r="G15" s="585"/>
      <c r="H15" s="1133">
        <v>516415.9</v>
      </c>
      <c r="I15" s="584">
        <v>4625</v>
      </c>
      <c r="J15" s="588"/>
      <c r="K15" s="585"/>
      <c r="L15" s="1133">
        <v>171495</v>
      </c>
      <c r="M15" s="584">
        <v>18639</v>
      </c>
      <c r="N15" s="1123"/>
      <c r="O15" s="1133">
        <v>687910.9</v>
      </c>
      <c r="P15" s="585"/>
      <c r="Q15" s="1133">
        <v>694489.14</v>
      </c>
      <c r="R15" s="1128"/>
      <c r="S15" s="1133">
        <v>724125.15</v>
      </c>
    </row>
    <row r="16" spans="1:21" ht="13.2" thickTop="1" thickBot="1">
      <c r="A16" s="1119">
        <v>4</v>
      </c>
      <c r="B16" s="1131"/>
      <c r="C16" s="1125"/>
      <c r="D16" s="1134" t="s">
        <v>101</v>
      </c>
      <c r="E16" s="1135"/>
      <c r="F16" s="588"/>
      <c r="G16" s="585"/>
      <c r="H16" s="1137">
        <v>36.85</v>
      </c>
      <c r="I16" s="1135"/>
      <c r="J16" s="588"/>
      <c r="K16" s="585"/>
      <c r="L16" s="1136">
        <v>37.08</v>
      </c>
      <c r="M16" s="1135"/>
      <c r="N16" s="585"/>
      <c r="O16" s="1136">
        <v>36.907071194806591</v>
      </c>
      <c r="P16" s="585"/>
      <c r="Q16" s="1136">
        <v>37.26</v>
      </c>
      <c r="S16" s="1136">
        <v>38.85</v>
      </c>
    </row>
    <row r="17" spans="1:20" ht="12.6" thickTop="1">
      <c r="A17" s="1119">
        <v>5</v>
      </c>
      <c r="B17" s="1120"/>
      <c r="C17" s="1138" t="s">
        <v>102</v>
      </c>
      <c r="D17" s="1119"/>
      <c r="E17" s="1139"/>
      <c r="F17" s="588"/>
      <c r="G17" s="585"/>
      <c r="H17" s="585"/>
      <c r="I17" s="1139"/>
      <c r="J17" s="588"/>
      <c r="K17" s="585"/>
      <c r="L17" s="585"/>
      <c r="M17" s="1123"/>
      <c r="N17" s="1123"/>
      <c r="O17" s="585"/>
      <c r="P17" s="585"/>
      <c r="Q17" s="1123"/>
      <c r="R17" s="585"/>
    </row>
    <row r="18" spans="1:20">
      <c r="A18" s="1119">
        <v>6</v>
      </c>
      <c r="B18" s="1140">
        <v>68026</v>
      </c>
      <c r="C18" s="1141"/>
      <c r="D18" s="1092" t="s">
        <v>2325</v>
      </c>
      <c r="E18" s="462">
        <v>432</v>
      </c>
      <c r="F18" s="588"/>
      <c r="G18" s="1128">
        <v>15.96</v>
      </c>
      <c r="H18" s="1129">
        <v>6894.72</v>
      </c>
      <c r="I18" s="462">
        <v>178</v>
      </c>
      <c r="J18" s="588"/>
      <c r="K18" s="1128">
        <v>16.059999999999999</v>
      </c>
      <c r="L18" s="1129">
        <v>2858.68</v>
      </c>
      <c r="M18" s="1123">
        <v>610</v>
      </c>
      <c r="N18" s="1123"/>
      <c r="O18" s="1129">
        <v>9753.4</v>
      </c>
      <c r="P18" s="1128">
        <v>16.14</v>
      </c>
      <c r="Q18" s="1123">
        <v>9845.4</v>
      </c>
      <c r="R18" s="585">
        <v>16.829999999999998</v>
      </c>
      <c r="S18" s="858">
        <v>10266.299999999999</v>
      </c>
      <c r="T18" s="1399"/>
    </row>
    <row r="19" spans="1:20">
      <c r="A19" s="1119">
        <v>7</v>
      </c>
      <c r="B19" s="1140"/>
      <c r="C19" s="1141"/>
      <c r="D19" s="1086" t="s">
        <v>2326</v>
      </c>
      <c r="E19" s="462">
        <v>86</v>
      </c>
      <c r="F19" s="588"/>
      <c r="G19" s="1128">
        <v>39.86</v>
      </c>
      <c r="H19" s="1129">
        <v>3427.96</v>
      </c>
      <c r="I19" s="462">
        <v>35</v>
      </c>
      <c r="J19" s="588"/>
      <c r="K19" s="1128">
        <v>40.11</v>
      </c>
      <c r="L19" s="1129">
        <v>1403.85</v>
      </c>
      <c r="M19" s="1123">
        <v>121</v>
      </c>
      <c r="N19" s="1123"/>
      <c r="O19" s="1129">
        <v>4831.8099999999995</v>
      </c>
      <c r="P19" s="1128">
        <v>40.31</v>
      </c>
      <c r="Q19" s="1123">
        <v>4877.51</v>
      </c>
      <c r="R19" s="585">
        <v>42.03</v>
      </c>
      <c r="S19" s="858">
        <v>5085.63</v>
      </c>
      <c r="T19" s="1399"/>
    </row>
    <row r="20" spans="1:20">
      <c r="A20" s="1119">
        <v>8</v>
      </c>
      <c r="B20" s="1140"/>
      <c r="C20" s="1141"/>
      <c r="D20" s="1092" t="s">
        <v>2338</v>
      </c>
      <c r="E20" s="462">
        <v>60</v>
      </c>
      <c r="F20" s="588"/>
      <c r="G20" s="1128">
        <v>79.73</v>
      </c>
      <c r="H20" s="1129">
        <v>4783.8</v>
      </c>
      <c r="I20" s="462">
        <v>25</v>
      </c>
      <c r="J20" s="588"/>
      <c r="K20" s="1128">
        <v>80.23</v>
      </c>
      <c r="L20" s="1129">
        <v>2005.75</v>
      </c>
      <c r="M20" s="1123">
        <v>85</v>
      </c>
      <c r="N20" s="1123"/>
      <c r="O20" s="1129">
        <v>6789.55</v>
      </c>
      <c r="P20" s="1128">
        <v>80.62</v>
      </c>
      <c r="Q20" s="1123">
        <v>6852.7000000000007</v>
      </c>
      <c r="R20" s="585">
        <v>84.06</v>
      </c>
      <c r="S20" s="858">
        <v>7145.1</v>
      </c>
      <c r="T20" s="1399"/>
    </row>
    <row r="21" spans="1:20">
      <c r="A21" s="1119">
        <v>9</v>
      </c>
      <c r="B21" s="1140"/>
      <c r="C21" s="1141"/>
      <c r="D21" s="1092" t="s">
        <v>2328</v>
      </c>
      <c r="E21" s="462">
        <v>10</v>
      </c>
      <c r="F21" s="588"/>
      <c r="G21" s="1128">
        <v>127.55</v>
      </c>
      <c r="H21" s="1129">
        <v>1275.5</v>
      </c>
      <c r="I21" s="462">
        <v>4</v>
      </c>
      <c r="J21" s="588"/>
      <c r="K21" s="1128">
        <v>127.91</v>
      </c>
      <c r="L21" s="1129">
        <v>511.64</v>
      </c>
      <c r="M21" s="1123">
        <v>14</v>
      </c>
      <c r="N21" s="1123"/>
      <c r="O21" s="1129">
        <v>1787.1399999999999</v>
      </c>
      <c r="P21" s="1128">
        <v>128.53</v>
      </c>
      <c r="Q21" s="1123">
        <v>1799.42</v>
      </c>
      <c r="R21" s="585">
        <v>134.02000000000001</v>
      </c>
      <c r="S21" s="858">
        <v>1876.28</v>
      </c>
      <c r="T21" s="1399"/>
    </row>
    <row r="22" spans="1:20">
      <c r="A22" s="1119">
        <v>10</v>
      </c>
      <c r="B22" s="1140">
        <v>68028</v>
      </c>
      <c r="C22" s="1141"/>
      <c r="D22" s="1086" t="s">
        <v>2329</v>
      </c>
      <c r="E22" s="462">
        <v>34</v>
      </c>
      <c r="F22" s="588"/>
      <c r="G22" s="1128">
        <v>255.11</v>
      </c>
      <c r="H22" s="1129">
        <v>8673.74</v>
      </c>
      <c r="I22" s="462">
        <v>14</v>
      </c>
      <c r="J22" s="588"/>
      <c r="K22" s="1128">
        <v>256.72000000000003</v>
      </c>
      <c r="L22" s="1129">
        <v>3594.0800000000004</v>
      </c>
      <c r="M22" s="1123">
        <v>48</v>
      </c>
      <c r="N22" s="1123"/>
      <c r="O22" s="1129">
        <v>12267.82</v>
      </c>
      <c r="P22" s="1128">
        <v>257.97000000000003</v>
      </c>
      <c r="Q22" s="1123">
        <v>12382.560000000001</v>
      </c>
      <c r="R22" s="585">
        <v>268.99</v>
      </c>
      <c r="S22" s="858">
        <v>12911.52</v>
      </c>
      <c r="T22" s="1399"/>
    </row>
    <row r="23" spans="1:20">
      <c r="A23" s="1119">
        <v>11</v>
      </c>
      <c r="B23" s="1119"/>
      <c r="C23" s="1125"/>
      <c r="D23" s="1092"/>
      <c r="E23" s="1126"/>
      <c r="F23" s="1127"/>
      <c r="G23" s="1128"/>
      <c r="H23" s="1129"/>
      <c r="I23" s="1126"/>
      <c r="J23" s="1127"/>
      <c r="K23" s="1128"/>
      <c r="L23" s="1129"/>
      <c r="M23" s="1123"/>
      <c r="N23" s="1123"/>
      <c r="O23" s="1129"/>
      <c r="P23" s="1128"/>
      <c r="Q23" s="1123"/>
      <c r="R23" s="585"/>
      <c r="S23" s="1142"/>
      <c r="T23" s="1399"/>
    </row>
    <row r="24" spans="1:20" ht="12.6" thickBot="1">
      <c r="A24" s="1119">
        <v>12</v>
      </c>
      <c r="B24" s="1131"/>
      <c r="C24" s="1125"/>
      <c r="D24" s="1143" t="s">
        <v>103</v>
      </c>
      <c r="E24" s="1144">
        <v>622</v>
      </c>
      <c r="F24" s="588"/>
      <c r="G24" s="585"/>
      <c r="H24" s="1133">
        <v>25055.72</v>
      </c>
      <c r="I24" s="1144">
        <v>256</v>
      </c>
      <c r="J24" s="588"/>
      <c r="K24" s="585"/>
      <c r="L24" s="1133">
        <v>10374</v>
      </c>
      <c r="M24" s="1145">
        <v>878</v>
      </c>
      <c r="N24" s="1123"/>
      <c r="O24" s="1133">
        <v>35429.72</v>
      </c>
      <c r="P24" s="585"/>
      <c r="Q24" s="1145">
        <v>35757.589999999997</v>
      </c>
      <c r="R24" s="1128"/>
      <c r="S24" s="1133">
        <v>37284.83</v>
      </c>
      <c r="T24" s="1399"/>
    </row>
    <row r="25" spans="1:20" ht="12.6" thickTop="1">
      <c r="A25" s="1119">
        <v>13</v>
      </c>
      <c r="B25" s="1131"/>
      <c r="C25" s="1125"/>
      <c r="D25" s="1146"/>
      <c r="E25" s="1147"/>
      <c r="F25" s="588"/>
      <c r="G25" s="585"/>
      <c r="H25" s="1129"/>
      <c r="I25" s="1147"/>
      <c r="J25" s="588"/>
      <c r="K25" s="585"/>
      <c r="L25" s="1129"/>
      <c r="M25" s="1123"/>
      <c r="N25" s="1123"/>
      <c r="O25" s="1129"/>
      <c r="P25" s="585"/>
      <c r="Q25" s="1123"/>
      <c r="R25" s="1128"/>
      <c r="S25" s="1129"/>
    </row>
    <row r="26" spans="1:20">
      <c r="A26" s="1119">
        <v>14</v>
      </c>
      <c r="B26" s="1131"/>
      <c r="C26" s="1109" t="s">
        <v>100</v>
      </c>
      <c r="D26" s="1148"/>
      <c r="E26" s="1135"/>
      <c r="F26" s="588"/>
      <c r="G26" s="585"/>
      <c r="H26" s="856"/>
      <c r="I26" s="1135"/>
      <c r="J26" s="588"/>
      <c r="K26" s="585"/>
      <c r="L26" s="856"/>
      <c r="M26" s="1123"/>
      <c r="N26" s="1123"/>
      <c r="O26" s="856"/>
      <c r="P26" s="585"/>
      <c r="Q26" s="1123"/>
      <c r="R26" s="585"/>
      <c r="S26" s="858"/>
    </row>
    <row r="27" spans="1:20">
      <c r="A27" s="1119">
        <v>15</v>
      </c>
      <c r="B27" s="1131"/>
      <c r="C27" s="1109"/>
      <c r="D27" s="1093" t="s">
        <v>2330</v>
      </c>
      <c r="E27" s="1135"/>
      <c r="F27" s="1413">
        <v>16208</v>
      </c>
      <c r="G27" s="1128">
        <v>2.98</v>
      </c>
      <c r="H27" s="1129">
        <v>48299.839999999997</v>
      </c>
      <c r="I27" s="1135"/>
      <c r="J27" s="1413">
        <v>6674</v>
      </c>
      <c r="K27" s="1128">
        <v>3</v>
      </c>
      <c r="L27" s="1129">
        <v>20022</v>
      </c>
      <c r="M27" s="1123"/>
      <c r="N27" s="1123">
        <v>22882</v>
      </c>
      <c r="O27" s="1129">
        <v>68321.84</v>
      </c>
      <c r="P27" s="1128">
        <v>3.01</v>
      </c>
      <c r="Q27" s="1129">
        <v>68874.819999999992</v>
      </c>
      <c r="R27" s="1149">
        <v>3.14</v>
      </c>
      <c r="S27" s="858">
        <v>71849.48</v>
      </c>
    </row>
    <row r="28" spans="1:20">
      <c r="A28" s="1119">
        <v>16</v>
      </c>
      <c r="B28" s="1150"/>
      <c r="C28" s="1151"/>
      <c r="D28" s="1092"/>
      <c r="E28" s="1152"/>
      <c r="F28" s="1153"/>
      <c r="G28" s="1128"/>
      <c r="H28" s="856"/>
      <c r="I28" s="1152"/>
      <c r="J28" s="1153"/>
      <c r="K28" s="1128"/>
      <c r="L28" s="856"/>
      <c r="M28" s="1123"/>
      <c r="N28" s="1123"/>
      <c r="O28" s="1129"/>
      <c r="P28" s="1128"/>
      <c r="Q28" s="1123"/>
      <c r="R28" s="1149"/>
      <c r="S28" s="858"/>
    </row>
    <row r="29" spans="1:20" ht="12.6" thickBot="1">
      <c r="A29" s="1119">
        <v>17</v>
      </c>
      <c r="B29" s="1131"/>
      <c r="C29" s="1125"/>
      <c r="D29" s="1146" t="s">
        <v>104</v>
      </c>
      <c r="E29" s="1139"/>
      <c r="F29" s="589">
        <v>16208</v>
      </c>
      <c r="G29" s="1128"/>
      <c r="H29" s="1133">
        <v>48299.839999999997</v>
      </c>
      <c r="I29" s="1139"/>
      <c r="J29" s="589">
        <v>6674</v>
      </c>
      <c r="K29" s="1128"/>
      <c r="L29" s="1133">
        <v>20022</v>
      </c>
      <c r="M29" s="1123"/>
      <c r="N29" s="1145">
        <v>22882</v>
      </c>
      <c r="O29" s="1133">
        <v>68321.84</v>
      </c>
      <c r="P29" s="1128"/>
      <c r="Q29" s="1145">
        <v>68874.819999999992</v>
      </c>
      <c r="R29" s="585"/>
      <c r="S29" s="1133">
        <v>71849.48</v>
      </c>
    </row>
    <row r="30" spans="1:20" ht="13.2" thickTop="1" thickBot="1">
      <c r="A30" s="1119">
        <v>18</v>
      </c>
      <c r="B30" s="1150"/>
      <c r="C30" s="1154"/>
      <c r="D30" s="1155" t="s">
        <v>105</v>
      </c>
      <c r="E30" s="1156">
        <v>622</v>
      </c>
      <c r="F30" s="589">
        <v>16208</v>
      </c>
      <c r="G30" s="1128"/>
      <c r="H30" s="857">
        <v>73355.56</v>
      </c>
      <c r="I30" s="1156">
        <v>256</v>
      </c>
      <c r="J30" s="589">
        <v>6674</v>
      </c>
      <c r="K30" s="1128"/>
      <c r="L30" s="857">
        <v>30396</v>
      </c>
      <c r="M30" s="1145">
        <v>878</v>
      </c>
      <c r="N30" s="1123"/>
      <c r="O30" s="1157">
        <v>103751.56</v>
      </c>
      <c r="P30" s="585"/>
      <c r="Q30" s="1158">
        <v>104632.40999999999</v>
      </c>
      <c r="R30" s="585"/>
      <c r="S30" s="857">
        <v>109134.31</v>
      </c>
    </row>
    <row r="31" spans="1:20" ht="13.2" thickTop="1" thickBot="1">
      <c r="A31" s="1119">
        <v>19</v>
      </c>
      <c r="B31" s="577"/>
      <c r="C31" s="577"/>
      <c r="D31" s="1134" t="s">
        <v>106</v>
      </c>
      <c r="E31" s="1135"/>
      <c r="F31" s="588"/>
      <c r="G31" s="585"/>
      <c r="H31" s="1136">
        <v>117.93498392282957</v>
      </c>
      <c r="I31" s="1135"/>
      <c r="J31" s="588"/>
      <c r="K31" s="585"/>
      <c r="L31" s="1136">
        <v>118.734375</v>
      </c>
      <c r="M31" s="1123"/>
      <c r="N31" s="1123"/>
      <c r="O31" s="1136">
        <v>118.16806378132118</v>
      </c>
      <c r="P31" s="585"/>
      <c r="Q31" s="1136">
        <v>119.1713097949886</v>
      </c>
      <c r="R31" s="1149"/>
      <c r="S31" s="1159">
        <v>124.29875854214123</v>
      </c>
    </row>
    <row r="32" spans="1:20" ht="12.6" thickTop="1">
      <c r="A32" s="1119">
        <v>20</v>
      </c>
      <c r="B32" s="582" t="s">
        <v>111</v>
      </c>
      <c r="C32" s="591"/>
      <c r="D32" s="590"/>
      <c r="E32" s="578"/>
      <c r="F32" s="581"/>
      <c r="G32" s="586"/>
      <c r="H32" s="856"/>
      <c r="I32" s="578"/>
      <c r="J32" s="581"/>
      <c r="K32" s="586"/>
      <c r="L32" s="856"/>
      <c r="M32" s="1123"/>
      <c r="N32" s="1123"/>
      <c r="O32" s="856"/>
      <c r="P32" s="586"/>
      <c r="Q32" s="1160"/>
      <c r="R32" s="585"/>
      <c r="S32" s="856"/>
    </row>
    <row r="33" spans="1:19">
      <c r="A33" s="1119">
        <v>21</v>
      </c>
      <c r="B33" s="1151" t="s">
        <v>107</v>
      </c>
      <c r="C33" s="1161" t="s">
        <v>107</v>
      </c>
      <c r="D33" s="1162"/>
      <c r="E33" s="1162"/>
      <c r="F33" s="582"/>
      <c r="G33" s="587"/>
      <c r="H33" s="1365">
        <v>9005.2200000000012</v>
      </c>
      <c r="I33" s="1162"/>
      <c r="J33" s="582"/>
      <c r="K33" s="587"/>
      <c r="L33" s="1365">
        <v>2383.8099999999995</v>
      </c>
      <c r="M33" s="1163"/>
      <c r="N33" s="1163"/>
      <c r="O33" s="1365">
        <v>11389.029999999999</v>
      </c>
      <c r="P33" s="1164"/>
      <c r="Q33" s="1365">
        <v>11389.029999999999</v>
      </c>
      <c r="R33" s="601"/>
      <c r="S33" s="1365">
        <v>11389.029999999999</v>
      </c>
    </row>
    <row r="34" spans="1:19">
      <c r="A34" s="1119">
        <v>22</v>
      </c>
      <c r="B34" s="1151"/>
      <c r="C34" s="1161"/>
      <c r="D34" s="482" t="s">
        <v>2603</v>
      </c>
      <c r="E34" s="1162"/>
      <c r="F34" s="1413"/>
      <c r="G34" s="587"/>
      <c r="H34" s="1365"/>
      <c r="I34" s="1162"/>
      <c r="J34" s="582"/>
      <c r="K34" s="587"/>
      <c r="L34" s="1365"/>
      <c r="M34" s="1163"/>
      <c r="N34" s="1163"/>
      <c r="O34" s="1365">
        <v>-1698</v>
      </c>
      <c r="P34" s="1164"/>
      <c r="Q34" s="1365">
        <v>-1698</v>
      </c>
      <c r="R34" s="601"/>
      <c r="S34" s="1365">
        <v>-1698</v>
      </c>
    </row>
    <row r="35" spans="1:19" ht="12.6" thickBot="1">
      <c r="A35" s="1119">
        <v>23</v>
      </c>
      <c r="B35" s="580"/>
      <c r="C35" s="580"/>
      <c r="D35" s="583" t="s">
        <v>108</v>
      </c>
      <c r="E35" s="1162"/>
      <c r="F35" s="579"/>
      <c r="G35" s="587"/>
      <c r="H35" s="1366">
        <v>9005.2200000000012</v>
      </c>
      <c r="I35" s="1162"/>
      <c r="J35" s="579"/>
      <c r="K35" s="587"/>
      <c r="L35" s="1366">
        <v>2383.8099999999995</v>
      </c>
      <c r="M35" s="1123"/>
      <c r="N35" s="1123"/>
      <c r="O35" s="1366">
        <v>9691.0299999999988</v>
      </c>
      <c r="P35" s="587"/>
      <c r="Q35" s="1366">
        <v>9691.0299999999988</v>
      </c>
      <c r="R35" s="585"/>
      <c r="S35" s="1366">
        <v>9691.0299999999988</v>
      </c>
    </row>
    <row r="36" spans="1:19" ht="12.6" thickTop="1">
      <c r="A36" s="1119">
        <v>24</v>
      </c>
      <c r="B36" s="580"/>
      <c r="C36" s="580"/>
      <c r="D36" s="1131"/>
      <c r="E36" s="1131"/>
      <c r="F36" s="582"/>
      <c r="G36" s="587"/>
      <c r="H36" s="856"/>
      <c r="I36" s="1131"/>
      <c r="J36" s="582"/>
      <c r="K36" s="587"/>
      <c r="L36" s="856"/>
      <c r="M36" s="1123"/>
      <c r="N36" s="1123"/>
      <c r="O36" s="856"/>
      <c r="P36" s="1165"/>
      <c r="Q36" s="1160"/>
      <c r="R36" s="585"/>
      <c r="S36" s="856"/>
    </row>
    <row r="37" spans="1:19" ht="12.6" thickBot="1">
      <c r="A37" s="1119">
        <v>25</v>
      </c>
      <c r="B37" s="580" t="s">
        <v>109</v>
      </c>
      <c r="C37" s="580" t="s">
        <v>109</v>
      </c>
      <c r="D37" s="582"/>
      <c r="E37" s="582"/>
      <c r="F37" s="582"/>
      <c r="G37" s="587"/>
      <c r="H37" s="1133">
        <v>598776.67999999993</v>
      </c>
      <c r="I37" s="582"/>
      <c r="J37" s="582"/>
      <c r="K37" s="587"/>
      <c r="L37" s="1133">
        <v>204274.81</v>
      </c>
      <c r="M37" s="1123"/>
      <c r="N37" s="1123"/>
      <c r="O37" s="1133">
        <v>801353.49</v>
      </c>
      <c r="P37" s="1165"/>
      <c r="Q37" s="1133">
        <v>808812.58000000007</v>
      </c>
      <c r="R37" s="1128"/>
      <c r="S37" s="1133">
        <v>842950.49</v>
      </c>
    </row>
    <row r="38" spans="1:19" ht="12.6" thickTop="1">
      <c r="A38" s="1119">
        <v>26</v>
      </c>
      <c r="B38" s="580"/>
      <c r="C38" s="580"/>
      <c r="D38" s="582"/>
      <c r="E38" s="582"/>
      <c r="F38" s="582"/>
      <c r="G38" s="587"/>
      <c r="H38" s="1129"/>
      <c r="I38" s="582"/>
      <c r="J38" s="582"/>
      <c r="K38" s="587"/>
      <c r="L38" s="1129"/>
      <c r="M38" s="1123"/>
      <c r="N38" s="1123"/>
      <c r="O38" s="1129"/>
      <c r="P38" s="1165"/>
      <c r="Q38" s="1123"/>
      <c r="R38" s="1128"/>
      <c r="S38" s="1129"/>
    </row>
    <row r="39" spans="1:19">
      <c r="A39" s="1119">
        <v>27</v>
      </c>
      <c r="B39" s="580" t="s">
        <v>110</v>
      </c>
      <c r="C39" s="580" t="s">
        <v>110</v>
      </c>
      <c r="D39" s="579"/>
      <c r="E39" s="579"/>
      <c r="F39" s="582"/>
      <c r="G39" s="587"/>
      <c r="H39" s="1166">
        <v>598940.12</v>
      </c>
      <c r="I39" s="579"/>
      <c r="J39" s="582"/>
      <c r="K39" s="587"/>
      <c r="L39" s="1166">
        <v>197521.59</v>
      </c>
      <c r="M39" s="1167"/>
      <c r="N39" s="1167"/>
      <c r="O39" s="1166">
        <v>796461.71</v>
      </c>
      <c r="P39" s="587"/>
      <c r="Q39" s="629"/>
      <c r="R39" s="1149"/>
      <c r="S39" s="1168"/>
    </row>
    <row r="40" spans="1:19">
      <c r="A40" s="1119">
        <v>28</v>
      </c>
      <c r="B40" s="580"/>
      <c r="C40" s="1169" t="s">
        <v>2339</v>
      </c>
      <c r="D40" s="579"/>
      <c r="E40" s="579"/>
      <c r="F40" s="582"/>
      <c r="G40" s="587"/>
      <c r="H40" s="1170">
        <v>358</v>
      </c>
      <c r="I40" s="579"/>
      <c r="J40" s="582"/>
      <c r="K40" s="587"/>
      <c r="L40" s="1170">
        <v>628</v>
      </c>
      <c r="M40" s="1123"/>
      <c r="N40" s="1123"/>
      <c r="O40" s="1170">
        <v>986</v>
      </c>
      <c r="P40" s="587"/>
      <c r="Q40" s="1167"/>
      <c r="R40" s="1149"/>
      <c r="S40" s="1168"/>
    </row>
    <row r="41" spans="1:19">
      <c r="A41" s="1119">
        <v>29</v>
      </c>
      <c r="B41" s="580"/>
      <c r="C41" s="1169" t="s">
        <v>2340</v>
      </c>
      <c r="D41" s="579"/>
      <c r="E41" s="579"/>
      <c r="F41" s="582"/>
      <c r="G41" s="587"/>
      <c r="H41" s="1171">
        <v>598582.12</v>
      </c>
      <c r="I41" s="579"/>
      <c r="J41" s="582"/>
      <c r="K41" s="587"/>
      <c r="L41" s="1171">
        <v>196893.59</v>
      </c>
      <c r="M41" s="1123"/>
      <c r="N41" s="1123"/>
      <c r="O41" s="1171">
        <v>795475.71</v>
      </c>
      <c r="P41" s="587"/>
      <c r="Q41" s="1167"/>
      <c r="R41" s="585" t="s">
        <v>2341</v>
      </c>
      <c r="S41" s="1166">
        <v>843366.26159275405</v>
      </c>
    </row>
    <row r="42" spans="1:19" ht="12.6" thickBot="1">
      <c r="A42" s="1119">
        <v>30</v>
      </c>
      <c r="B42" s="1131" t="s">
        <v>594</v>
      </c>
      <c r="C42" s="1131" t="s">
        <v>594</v>
      </c>
      <c r="D42" s="579"/>
      <c r="E42" s="579"/>
      <c r="F42" s="582"/>
      <c r="G42" s="587"/>
      <c r="H42" s="857">
        <v>194.55999999993946</v>
      </c>
      <c r="I42" s="579"/>
      <c r="J42" s="582"/>
      <c r="K42" s="587"/>
      <c r="L42" s="857">
        <v>7381.2200000000012</v>
      </c>
      <c r="M42" s="1123"/>
      <c r="N42" s="1123"/>
      <c r="O42" s="857">
        <v>5877.7800000000279</v>
      </c>
      <c r="P42" s="587"/>
      <c r="Q42" s="1167"/>
      <c r="R42" s="1172" t="s">
        <v>594</v>
      </c>
      <c r="S42" s="1173">
        <v>-415.77159275405575</v>
      </c>
    </row>
    <row r="43" spans="1:19" ht="12.6" thickTop="1">
      <c r="A43" s="1119">
        <v>31</v>
      </c>
      <c r="B43" s="582" t="s">
        <v>874</v>
      </c>
      <c r="C43" s="582" t="s">
        <v>874</v>
      </c>
      <c r="D43" s="582"/>
      <c r="E43" s="582"/>
      <c r="F43" s="582"/>
      <c r="G43" s="587"/>
      <c r="H43" s="1174">
        <v>3.2503476715933224E-4</v>
      </c>
      <c r="I43" s="582"/>
      <c r="J43" s="582"/>
      <c r="K43" s="587"/>
      <c r="L43" s="1174">
        <v>3.7488371256778862E-2</v>
      </c>
      <c r="M43" s="1175"/>
      <c r="N43" s="1175"/>
      <c r="O43" s="1174">
        <v>7.3890125444559815E-3</v>
      </c>
      <c r="P43" s="582"/>
      <c r="Q43" s="1176"/>
      <c r="R43" s="1177" t="s">
        <v>2342</v>
      </c>
      <c r="S43" s="1174">
        <v>-4.9299054478281251E-4</v>
      </c>
    </row>
    <row r="44" spans="1:19" s="482" customFormat="1">
      <c r="B44" s="483"/>
      <c r="C44" s="582"/>
      <c r="F44" s="481"/>
      <c r="G44" s="484"/>
      <c r="H44" s="484"/>
      <c r="J44" s="481"/>
      <c r="K44" s="484"/>
      <c r="L44" s="484"/>
      <c r="M44" s="1167"/>
      <c r="N44" s="1167"/>
      <c r="O44" s="484"/>
      <c r="Q44" s="1176"/>
    </row>
    <row r="45" spans="1:19" s="482" customFormat="1">
      <c r="B45" s="483"/>
      <c r="F45" s="481"/>
      <c r="G45" s="484"/>
      <c r="H45" s="484"/>
      <c r="J45" s="481"/>
      <c r="K45" s="484"/>
      <c r="L45" s="484"/>
      <c r="M45" s="1167"/>
      <c r="N45" s="1167"/>
      <c r="O45" s="484"/>
      <c r="Q45" s="1176"/>
    </row>
  </sheetData>
  <mergeCells count="1">
    <mergeCell ref="D7:S8"/>
  </mergeCells>
  <phoneticPr fontId="28" type="noConversion"/>
  <pageMargins left="0.5" right="0.5" top="0.75" bottom="0.5" header="0.25" footer="0.25"/>
  <pageSetup scale="67" pageOrder="overThenDown" orientation="landscape" horizontalDpi="4294967293" verticalDpi="4294967293" r:id="rId1"/>
  <headerFooter alignWithMargins="0"/>
</worksheet>
</file>

<file path=xl/worksheets/sheet68.xml><?xml version="1.0" encoding="utf-8"?>
<worksheet xmlns="http://schemas.openxmlformats.org/spreadsheetml/2006/main" xmlns:r="http://schemas.openxmlformats.org/officeDocument/2006/relationships">
  <sheetPr codeName="Sheet79">
    <pageSetUpPr fitToPage="1"/>
  </sheetPr>
  <dimension ref="A1:R27"/>
  <sheetViews>
    <sheetView view="pageBreakPreview" zoomScale="60" workbookViewId="0"/>
  </sheetViews>
  <sheetFormatPr defaultColWidth="9.109375" defaultRowHeight="13.2"/>
  <cols>
    <col min="1" max="1" width="9.109375" style="344"/>
    <col min="2" max="2" width="2.44140625" style="344" customWidth="1"/>
    <col min="3" max="3" width="14.33203125" style="344" customWidth="1"/>
    <col min="4" max="4" width="1.44140625" style="344" customWidth="1"/>
    <col min="5" max="5" width="15.6640625" style="344" customWidth="1"/>
    <col min="6" max="6" width="1.5546875" style="344" customWidth="1"/>
    <col min="7" max="7" width="15.6640625" style="344" customWidth="1"/>
    <col min="8" max="8" width="1.5546875" style="344" customWidth="1"/>
    <col min="9" max="9" width="15.6640625" style="344" customWidth="1"/>
    <col min="10" max="10" width="1.5546875" style="344" customWidth="1"/>
    <col min="11" max="11" width="15.6640625" style="344" customWidth="1"/>
    <col min="12" max="12" width="1.5546875" style="344" customWidth="1"/>
    <col min="13" max="13" width="15.6640625" style="344" customWidth="1"/>
    <col min="14" max="14" width="1.5546875" style="344" customWidth="1"/>
    <col min="15" max="15" width="15.6640625" style="344" customWidth="1"/>
    <col min="16" max="16" width="1.5546875" style="344" customWidth="1"/>
    <col min="17" max="18" width="9.109375" style="344"/>
    <col min="19" max="16384" width="9.109375" style="1324"/>
  </cols>
  <sheetData>
    <row r="1" spans="1:16">
      <c r="A1" s="343" t="s">
        <v>861</v>
      </c>
      <c r="B1" s="343"/>
      <c r="C1" s="343"/>
      <c r="E1" s="343"/>
      <c r="G1" s="343"/>
      <c r="H1" s="343"/>
      <c r="I1" s="343"/>
      <c r="O1" s="594" t="s">
        <v>1171</v>
      </c>
      <c r="P1" s="1323"/>
    </row>
    <row r="2" spans="1:16">
      <c r="A2" s="89" t="s">
        <v>2364</v>
      </c>
      <c r="B2" s="343"/>
      <c r="C2" s="343"/>
      <c r="E2" s="343"/>
      <c r="G2" s="343"/>
      <c r="H2" s="343"/>
      <c r="I2" s="343"/>
      <c r="O2" s="594" t="s">
        <v>785</v>
      </c>
      <c r="P2" s="1323"/>
    </row>
    <row r="3" spans="1:16">
      <c r="A3" s="89" t="s">
        <v>2363</v>
      </c>
      <c r="B3" s="343"/>
      <c r="C3" s="343"/>
      <c r="E3" s="343"/>
      <c r="G3" s="343"/>
      <c r="H3" s="343"/>
      <c r="I3" s="343"/>
      <c r="O3" s="594" t="s">
        <v>742</v>
      </c>
      <c r="P3" s="1323"/>
    </row>
    <row r="4" spans="1:16">
      <c r="A4" s="343" t="s">
        <v>1776</v>
      </c>
      <c r="B4" s="343"/>
      <c r="C4" s="343"/>
      <c r="E4" s="343"/>
      <c r="G4" s="343"/>
      <c r="H4" s="343"/>
      <c r="I4" s="343"/>
      <c r="O4" s="1325" t="s">
        <v>2547</v>
      </c>
      <c r="P4" s="1323"/>
    </row>
    <row r="5" spans="1:16">
      <c r="A5" s="343" t="s">
        <v>2343</v>
      </c>
      <c r="B5" s="343"/>
      <c r="C5" s="343"/>
      <c r="E5" s="343"/>
      <c r="G5" s="343"/>
      <c r="H5" s="343"/>
      <c r="I5" s="343"/>
    </row>
    <row r="6" spans="1:16">
      <c r="A6" s="343" t="s">
        <v>786</v>
      </c>
      <c r="B6" s="343"/>
      <c r="C6" s="343"/>
      <c r="D6" s="343"/>
      <c r="E6" s="343"/>
      <c r="F6" s="343"/>
      <c r="G6" s="343"/>
      <c r="H6" s="343"/>
      <c r="I6" s="343"/>
    </row>
    <row r="7" spans="1:16" ht="9" customHeight="1" thickBot="1">
      <c r="A7" s="1326"/>
      <c r="B7" s="1326"/>
      <c r="C7" s="1326"/>
      <c r="D7" s="1326"/>
      <c r="E7" s="1326"/>
      <c r="F7" s="1326"/>
      <c r="G7" s="1326"/>
      <c r="H7" s="1326"/>
      <c r="I7" s="1326"/>
      <c r="J7" s="1326"/>
      <c r="K7" s="345"/>
    </row>
    <row r="8" spans="1:16" ht="13.8">
      <c r="A8" s="1327" t="s">
        <v>1218</v>
      </c>
      <c r="B8" s="1362"/>
      <c r="C8" s="1328">
        <v>-1</v>
      </c>
      <c r="D8" s="1362"/>
      <c r="E8" s="1328">
        <v>-2</v>
      </c>
      <c r="F8" s="1362"/>
      <c r="G8" s="1497">
        <v>-3</v>
      </c>
      <c r="H8" s="1362"/>
      <c r="I8" s="1328">
        <v>-4</v>
      </c>
      <c r="J8" s="1362"/>
      <c r="K8" s="1328">
        <v>-5</v>
      </c>
      <c r="L8" s="1362"/>
      <c r="M8" s="1328">
        <v>-6</v>
      </c>
      <c r="N8" s="1362"/>
      <c r="O8" s="1328">
        <v>-7</v>
      </c>
    </row>
    <row r="9" spans="1:16" ht="13.8">
      <c r="A9" s="1329" t="s">
        <v>52</v>
      </c>
      <c r="B9" s="1329"/>
      <c r="C9" s="1329" t="s">
        <v>787</v>
      </c>
      <c r="D9" s="1329"/>
      <c r="E9" s="1329"/>
      <c r="F9" s="1329"/>
      <c r="G9" s="1329" t="s">
        <v>691</v>
      </c>
      <c r="H9" s="1329"/>
      <c r="I9" s="1329" t="s">
        <v>689</v>
      </c>
      <c r="J9" s="1329"/>
      <c r="K9" s="1329" t="s">
        <v>2496</v>
      </c>
      <c r="L9" s="1329"/>
      <c r="M9" s="1329"/>
      <c r="N9" s="1329"/>
      <c r="O9" s="1329"/>
    </row>
    <row r="10" spans="1:16" ht="13.8">
      <c r="A10" s="1330" t="s">
        <v>707</v>
      </c>
      <c r="B10" s="1330"/>
      <c r="C10" s="1330" t="s">
        <v>1125</v>
      </c>
      <c r="D10" s="1330"/>
      <c r="E10" s="1330" t="s">
        <v>691</v>
      </c>
      <c r="F10" s="1330"/>
      <c r="G10" s="1330" t="s">
        <v>2575</v>
      </c>
      <c r="H10" s="1330"/>
      <c r="I10" s="1330" t="s">
        <v>692</v>
      </c>
      <c r="J10" s="1330"/>
      <c r="K10" s="1330" t="s">
        <v>2497</v>
      </c>
      <c r="L10" s="1330"/>
      <c r="M10" s="1330" t="s">
        <v>1132</v>
      </c>
      <c r="N10" s="1330"/>
      <c r="O10" s="1330" t="s">
        <v>81</v>
      </c>
    </row>
    <row r="11" spans="1:16" ht="13.8">
      <c r="A11" s="593">
        <v>1</v>
      </c>
      <c r="B11" s="592"/>
      <c r="C11" s="592" t="s">
        <v>974</v>
      </c>
      <c r="D11" s="592"/>
      <c r="E11" s="1331">
        <v>0</v>
      </c>
      <c r="F11" s="1331"/>
      <c r="G11" s="1331">
        <v>1572</v>
      </c>
      <c r="H11" s="1331"/>
      <c r="I11" s="1331">
        <v>79</v>
      </c>
      <c r="J11" s="1331"/>
      <c r="K11" s="1331">
        <v>0</v>
      </c>
      <c r="L11" s="1332"/>
      <c r="M11" s="1332">
        <v>0</v>
      </c>
      <c r="N11" s="1333"/>
      <c r="O11" s="1333">
        <v>1651</v>
      </c>
    </row>
    <row r="12" spans="1:16" ht="13.8">
      <c r="A12" s="593">
        <v>2</v>
      </c>
      <c r="B12" s="592"/>
      <c r="C12" s="592" t="s">
        <v>975</v>
      </c>
      <c r="D12" s="592"/>
      <c r="E12" s="1331">
        <v>0</v>
      </c>
      <c r="F12" s="1331"/>
      <c r="G12" s="1331">
        <v>1559</v>
      </c>
      <c r="H12" s="1331"/>
      <c r="I12" s="1331">
        <v>76</v>
      </c>
      <c r="J12" s="1331"/>
      <c r="K12" s="1331">
        <v>0</v>
      </c>
      <c r="L12" s="1332"/>
      <c r="M12" s="1332">
        <v>0</v>
      </c>
      <c r="N12" s="1333"/>
      <c r="O12" s="1333">
        <v>1635</v>
      </c>
    </row>
    <row r="13" spans="1:16" ht="13.8">
      <c r="A13" s="593">
        <v>3</v>
      </c>
      <c r="B13" s="592"/>
      <c r="C13" s="592" t="s">
        <v>1024</v>
      </c>
      <c r="D13" s="592"/>
      <c r="E13" s="1331">
        <v>0</v>
      </c>
      <c r="F13" s="1331"/>
      <c r="G13" s="1331">
        <v>1560</v>
      </c>
      <c r="H13" s="1331"/>
      <c r="I13" s="1331">
        <v>73</v>
      </c>
      <c r="J13" s="1331"/>
      <c r="K13" s="1331">
        <v>0</v>
      </c>
      <c r="L13" s="1332"/>
      <c r="M13" s="1332">
        <v>0</v>
      </c>
      <c r="N13" s="1333"/>
      <c r="O13" s="1333">
        <v>1633</v>
      </c>
    </row>
    <row r="14" spans="1:16" ht="13.8">
      <c r="A14" s="593">
        <v>4</v>
      </c>
      <c r="B14" s="592"/>
      <c r="C14" s="592" t="s">
        <v>1025</v>
      </c>
      <c r="D14" s="592"/>
      <c r="E14" s="1331">
        <v>0</v>
      </c>
      <c r="F14" s="1331"/>
      <c r="G14" s="1331">
        <v>1567</v>
      </c>
      <c r="H14" s="1331"/>
      <c r="I14" s="1331">
        <v>73</v>
      </c>
      <c r="J14" s="1331"/>
      <c r="K14" s="1331">
        <v>0</v>
      </c>
      <c r="L14" s="1332"/>
      <c r="M14" s="1332">
        <v>0</v>
      </c>
      <c r="N14" s="1333"/>
      <c r="O14" s="1333">
        <v>1640</v>
      </c>
    </row>
    <row r="15" spans="1:16" ht="13.8">
      <c r="A15" s="593">
        <v>5</v>
      </c>
      <c r="B15" s="592"/>
      <c r="C15" s="592" t="s">
        <v>1026</v>
      </c>
      <c r="D15" s="592"/>
      <c r="E15" s="1331">
        <v>0</v>
      </c>
      <c r="F15" s="1331"/>
      <c r="G15" s="1331">
        <v>1553</v>
      </c>
      <c r="H15" s="1331"/>
      <c r="I15" s="1331">
        <v>68</v>
      </c>
      <c r="J15" s="1331"/>
      <c r="K15" s="1331">
        <v>0</v>
      </c>
      <c r="L15" s="1332"/>
      <c r="M15" s="1332">
        <v>0</v>
      </c>
      <c r="N15" s="1333"/>
      <c r="O15" s="1333">
        <v>1621</v>
      </c>
    </row>
    <row r="16" spans="1:16" ht="13.8">
      <c r="A16" s="593">
        <v>6</v>
      </c>
      <c r="B16" s="592"/>
      <c r="C16" s="592" t="s">
        <v>1027</v>
      </c>
      <c r="D16" s="592"/>
      <c r="E16" s="1331">
        <v>0</v>
      </c>
      <c r="F16" s="1334"/>
      <c r="G16" s="1331">
        <v>1567</v>
      </c>
      <c r="H16" s="1334"/>
      <c r="I16" s="1331">
        <v>76</v>
      </c>
      <c r="J16" s="1334"/>
      <c r="K16" s="1331">
        <v>0</v>
      </c>
      <c r="L16" s="1335"/>
      <c r="M16" s="1332">
        <v>0</v>
      </c>
      <c r="N16" s="1336"/>
      <c r="O16" s="1336">
        <v>1643</v>
      </c>
    </row>
    <row r="17" spans="1:15" ht="13.8">
      <c r="A17" s="593">
        <v>7</v>
      </c>
      <c r="B17" s="592"/>
      <c r="C17" s="592" t="s">
        <v>1028</v>
      </c>
      <c r="D17" s="592"/>
      <c r="E17" s="1331">
        <v>0</v>
      </c>
      <c r="F17" s="1331"/>
      <c r="G17" s="1331">
        <v>1542</v>
      </c>
      <c r="H17" s="1331"/>
      <c r="I17" s="1331">
        <v>74</v>
      </c>
      <c r="J17" s="1331"/>
      <c r="K17" s="1331">
        <v>0</v>
      </c>
      <c r="L17" s="1332"/>
      <c r="M17" s="1332">
        <v>0</v>
      </c>
      <c r="N17" s="1333"/>
      <c r="O17" s="1333">
        <v>1616</v>
      </c>
    </row>
    <row r="18" spans="1:15" ht="13.8">
      <c r="A18" s="593">
        <v>8</v>
      </c>
      <c r="B18" s="592"/>
      <c r="C18" s="592" t="s">
        <v>1029</v>
      </c>
      <c r="D18" s="592"/>
      <c r="E18" s="1331">
        <v>0</v>
      </c>
      <c r="F18" s="1331"/>
      <c r="G18" s="1331">
        <v>1557</v>
      </c>
      <c r="H18" s="1331"/>
      <c r="I18" s="1331">
        <v>71</v>
      </c>
      <c r="J18" s="1331"/>
      <c r="K18" s="1331">
        <v>0</v>
      </c>
      <c r="L18" s="1332"/>
      <c r="M18" s="1332">
        <v>0</v>
      </c>
      <c r="N18" s="1333"/>
      <c r="O18" s="1333">
        <v>1628</v>
      </c>
    </row>
    <row r="19" spans="1:15" ht="13.8">
      <c r="A19" s="593">
        <v>9</v>
      </c>
      <c r="B19" s="592"/>
      <c r="C19" s="592" t="s">
        <v>972</v>
      </c>
      <c r="D19" s="592"/>
      <c r="E19" s="1331">
        <v>0</v>
      </c>
      <c r="F19" s="1331"/>
      <c r="G19" s="1331">
        <v>1537</v>
      </c>
      <c r="H19" s="1331"/>
      <c r="I19" s="1331">
        <v>72</v>
      </c>
      <c r="J19" s="1331"/>
      <c r="K19" s="1331">
        <v>0</v>
      </c>
      <c r="L19" s="1332"/>
      <c r="M19" s="1332">
        <v>0</v>
      </c>
      <c r="N19" s="1333"/>
      <c r="O19" s="1333">
        <v>1609</v>
      </c>
    </row>
    <row r="20" spans="1:15" ht="13.8">
      <c r="A20" s="593">
        <v>10</v>
      </c>
      <c r="B20" s="592"/>
      <c r="C20" s="592" t="s">
        <v>1235</v>
      </c>
      <c r="D20" s="592"/>
      <c r="E20" s="1331">
        <v>0</v>
      </c>
      <c r="F20" s="1331"/>
      <c r="G20" s="1331">
        <v>1539</v>
      </c>
      <c r="H20" s="1331"/>
      <c r="I20" s="1331">
        <v>74</v>
      </c>
      <c r="J20" s="1331"/>
      <c r="K20" s="1331">
        <v>0</v>
      </c>
      <c r="L20" s="1332"/>
      <c r="M20" s="1332">
        <v>0</v>
      </c>
      <c r="N20" s="1333"/>
      <c r="O20" s="1333">
        <v>1613</v>
      </c>
    </row>
    <row r="21" spans="1:15" ht="13.8">
      <c r="A21" s="593">
        <v>11</v>
      </c>
      <c r="B21" s="592"/>
      <c r="C21" s="592" t="s">
        <v>973</v>
      </c>
      <c r="D21" s="592"/>
      <c r="E21" s="1331">
        <v>0</v>
      </c>
      <c r="F21" s="1331"/>
      <c r="G21" s="1331">
        <v>1537</v>
      </c>
      <c r="H21" s="1331"/>
      <c r="I21" s="1331">
        <v>72</v>
      </c>
      <c r="J21" s="1331"/>
      <c r="K21" s="1331">
        <v>0</v>
      </c>
      <c r="L21" s="1332"/>
      <c r="M21" s="1332">
        <v>0</v>
      </c>
      <c r="N21" s="1333"/>
      <c r="O21" s="1333">
        <v>1609</v>
      </c>
    </row>
    <row r="22" spans="1:15" ht="13.8">
      <c r="A22" s="593">
        <v>12</v>
      </c>
      <c r="B22" s="592"/>
      <c r="C22" s="592" t="s">
        <v>850</v>
      </c>
      <c r="D22" s="592"/>
      <c r="E22" s="1331">
        <v>0</v>
      </c>
      <c r="F22" s="1331"/>
      <c r="G22" s="1331">
        <v>1549</v>
      </c>
      <c r="H22" s="1331"/>
      <c r="I22" s="1331">
        <v>70</v>
      </c>
      <c r="J22" s="1331"/>
      <c r="K22" s="1337">
        <v>0</v>
      </c>
      <c r="L22" s="1332"/>
      <c r="M22" s="1332">
        <v>0</v>
      </c>
      <c r="N22" s="1333"/>
      <c r="O22" s="1338">
        <v>1619</v>
      </c>
    </row>
    <row r="23" spans="1:15" ht="13.8">
      <c r="A23" s="593">
        <v>13</v>
      </c>
      <c r="B23" s="592"/>
      <c r="C23" s="592"/>
      <c r="D23" s="592"/>
      <c r="E23" s="1339"/>
      <c r="F23" s="1333"/>
      <c r="G23" s="1339"/>
      <c r="H23" s="1333"/>
      <c r="I23" s="1339"/>
      <c r="J23" s="1333"/>
      <c r="K23" s="1333"/>
      <c r="L23" s="1333"/>
      <c r="M23" s="1339"/>
      <c r="N23" s="1333"/>
      <c r="O23" s="1333"/>
    </row>
    <row r="24" spans="1:15" ht="14.4" thickBot="1">
      <c r="A24" s="593">
        <v>14</v>
      </c>
      <c r="B24" s="592"/>
      <c r="C24" s="592" t="s">
        <v>81</v>
      </c>
      <c r="D24" s="592"/>
      <c r="E24" s="1340">
        <v>0</v>
      </c>
      <c r="F24" s="1333"/>
      <c r="G24" s="1341">
        <v>18639</v>
      </c>
      <c r="H24" s="1342"/>
      <c r="I24" s="1341">
        <v>878</v>
      </c>
      <c r="J24" s="1333"/>
      <c r="K24" s="1340">
        <v>0</v>
      </c>
      <c r="L24" s="1333"/>
      <c r="M24" s="1340">
        <v>0</v>
      </c>
      <c r="N24" s="1333"/>
      <c r="O24" s="1340">
        <v>19517</v>
      </c>
    </row>
    <row r="25" spans="1:15" ht="13.8">
      <c r="A25" s="592"/>
      <c r="B25" s="592"/>
      <c r="C25" s="592"/>
      <c r="D25" s="592"/>
      <c r="E25" s="592"/>
      <c r="F25" s="592"/>
      <c r="G25" s="592"/>
      <c r="H25" s="592"/>
      <c r="I25" s="592"/>
      <c r="J25" s="592"/>
      <c r="K25" s="592"/>
      <c r="L25" s="592"/>
      <c r="M25" s="592"/>
      <c r="N25" s="592"/>
      <c r="O25" s="592"/>
    </row>
    <row r="26" spans="1:15" ht="13.8">
      <c r="A26" s="592"/>
      <c r="B26" s="592"/>
      <c r="C26" s="592"/>
      <c r="D26" s="592"/>
      <c r="E26" s="592"/>
      <c r="F26" s="592"/>
      <c r="G26" s="592"/>
      <c r="H26" s="592"/>
      <c r="I26" s="592"/>
      <c r="J26" s="592"/>
      <c r="K26" s="592"/>
      <c r="L26" s="592"/>
      <c r="M26" s="592"/>
      <c r="N26" s="592"/>
      <c r="O26" s="592"/>
    </row>
    <row r="27" spans="1:15" ht="13.8">
      <c r="A27" s="592"/>
      <c r="B27" s="592"/>
      <c r="C27" s="592"/>
      <c r="D27" s="592"/>
      <c r="E27" s="592"/>
      <c r="F27" s="592"/>
      <c r="G27" s="592"/>
      <c r="H27" s="592"/>
      <c r="I27" s="592"/>
      <c r="J27" s="592"/>
      <c r="K27" s="592"/>
      <c r="L27" s="592"/>
      <c r="M27" s="592"/>
      <c r="N27" s="592"/>
      <c r="O27" s="592"/>
    </row>
  </sheetData>
  <phoneticPr fontId="28" type="noConversion"/>
  <pageMargins left="0.75" right="0.5" top="0.5" bottom="0.5" header="0.25" footer="0.25"/>
  <pageSetup scale="72" orientation="portrait" horizontalDpi="4294967293" verticalDpi="4294967293" r:id="rId1"/>
  <headerFooter alignWithMargins="0"/>
</worksheet>
</file>

<file path=xl/worksheets/sheet69.xml><?xml version="1.0" encoding="utf-8"?>
<worksheet xmlns="http://schemas.openxmlformats.org/spreadsheetml/2006/main" xmlns:r="http://schemas.openxmlformats.org/officeDocument/2006/relationships">
  <sheetPr codeName="Sheet80">
    <pageSetUpPr fitToPage="1"/>
  </sheetPr>
  <dimension ref="A1:M52"/>
  <sheetViews>
    <sheetView view="pageBreakPreview" zoomScale="60" workbookViewId="0"/>
  </sheetViews>
  <sheetFormatPr defaultColWidth="10.6640625" defaultRowHeight="13.2"/>
  <cols>
    <col min="1" max="1" width="5.33203125" style="347" customWidth="1"/>
    <col min="2" max="2" width="12.88671875" style="347" customWidth="1"/>
    <col min="3" max="3" width="8.6640625" style="347" customWidth="1"/>
    <col min="4" max="4" width="15.6640625" style="347" customWidth="1"/>
    <col min="5" max="5" width="1.33203125" style="347" customWidth="1"/>
    <col min="6" max="6" width="12.88671875" style="347" bestFit="1" customWidth="1"/>
    <col min="7" max="7" width="4.5546875" style="347" customWidth="1"/>
    <col min="8" max="8" width="12.88671875" style="347" bestFit="1" customWidth="1"/>
    <col min="9" max="9" width="4.44140625" style="347" customWidth="1"/>
    <col min="10" max="10" width="12.88671875" style="347" bestFit="1" customWidth="1"/>
    <col min="11" max="11" width="4.6640625" style="347" customWidth="1"/>
    <col min="12" max="12" width="12.44140625" style="347" customWidth="1"/>
    <col min="13" max="13" width="3.6640625" style="61" bestFit="1" customWidth="1"/>
    <col min="14" max="16384" width="10.6640625" style="63"/>
  </cols>
  <sheetData>
    <row r="1" spans="1:13">
      <c r="A1" s="506" t="s">
        <v>862</v>
      </c>
      <c r="B1" s="507"/>
      <c r="C1" s="507"/>
      <c r="D1" s="507"/>
      <c r="E1" s="506"/>
      <c r="F1" s="507"/>
      <c r="G1" s="507"/>
      <c r="H1" s="507"/>
      <c r="I1" s="507"/>
      <c r="J1" s="506" t="s">
        <v>1171</v>
      </c>
      <c r="K1" s="508"/>
      <c r="L1" s="507"/>
      <c r="M1" s="62"/>
    </row>
    <row r="2" spans="1:13">
      <c r="A2" s="506"/>
      <c r="B2" s="507"/>
      <c r="C2" s="507"/>
      <c r="D2" s="507"/>
      <c r="E2" s="506"/>
      <c r="F2" s="507"/>
      <c r="G2" s="507"/>
      <c r="H2" s="507"/>
      <c r="I2" s="507"/>
      <c r="J2" s="511"/>
      <c r="K2" s="508"/>
      <c r="L2" s="509"/>
      <c r="M2" s="62"/>
    </row>
    <row r="3" spans="1:13">
      <c r="A3" s="89" t="s">
        <v>2364</v>
      </c>
      <c r="B3" s="507"/>
      <c r="C3" s="506"/>
      <c r="D3" s="507"/>
      <c r="E3" s="507"/>
      <c r="F3" s="507"/>
      <c r="G3" s="507"/>
      <c r="H3" s="507"/>
      <c r="I3" s="507"/>
      <c r="J3" s="506" t="s">
        <v>765</v>
      </c>
      <c r="K3" s="508"/>
      <c r="L3" s="507"/>
      <c r="M3" s="62"/>
    </row>
    <row r="4" spans="1:13">
      <c r="A4" s="89" t="s">
        <v>2363</v>
      </c>
      <c r="B4" s="507"/>
      <c r="C4" s="507"/>
      <c r="D4" s="507"/>
      <c r="E4" s="506"/>
      <c r="F4" s="507"/>
      <c r="G4" s="507"/>
      <c r="H4" s="506"/>
      <c r="I4" s="507"/>
      <c r="J4" s="506" t="s">
        <v>742</v>
      </c>
      <c r="K4" s="508"/>
      <c r="L4" s="507"/>
      <c r="M4" s="62"/>
    </row>
    <row r="5" spans="1:13">
      <c r="A5" s="506" t="s">
        <v>1776</v>
      </c>
      <c r="B5" s="507"/>
      <c r="C5" s="507"/>
      <c r="D5" s="507"/>
      <c r="E5" s="506"/>
      <c r="F5" s="507"/>
      <c r="G5" s="507"/>
      <c r="H5" s="506"/>
      <c r="I5" s="507"/>
      <c r="J5" s="506"/>
      <c r="K5" s="508"/>
      <c r="L5" s="507"/>
      <c r="M5" s="62"/>
    </row>
    <row r="6" spans="1:13">
      <c r="A6" s="506" t="s">
        <v>1052</v>
      </c>
      <c r="B6" s="507"/>
      <c r="C6" s="507"/>
      <c r="D6" s="506"/>
      <c r="E6" s="506"/>
      <c r="F6" s="507"/>
      <c r="G6" s="507"/>
      <c r="H6" s="506"/>
      <c r="I6" s="507"/>
      <c r="J6" s="397" t="s">
        <v>2547</v>
      </c>
      <c r="K6" s="508"/>
      <c r="L6" s="507"/>
      <c r="M6" s="62"/>
    </row>
    <row r="7" spans="1:13">
      <c r="A7" s="506" t="s">
        <v>694</v>
      </c>
      <c r="B7" s="507"/>
      <c r="C7" s="507"/>
      <c r="D7" s="506"/>
      <c r="E7" s="506"/>
      <c r="F7" s="507"/>
      <c r="G7" s="507"/>
      <c r="H7" s="506"/>
      <c r="I7" s="507"/>
      <c r="J7" s="508"/>
      <c r="K7" s="508"/>
      <c r="L7" s="508"/>
      <c r="M7" s="62"/>
    </row>
    <row r="8" spans="1:13">
      <c r="A8" s="510" t="s">
        <v>704</v>
      </c>
      <c r="B8" s="507"/>
      <c r="C8" s="507"/>
      <c r="D8" s="507"/>
      <c r="E8" s="507"/>
      <c r="F8" s="507"/>
      <c r="G8" s="507"/>
      <c r="H8" s="507"/>
      <c r="I8" s="507"/>
      <c r="J8" s="510"/>
      <c r="K8" s="507"/>
      <c r="L8" s="507"/>
    </row>
    <row r="9" spans="1:13" ht="26.25" customHeight="1">
      <c r="B9" s="1808" t="s">
        <v>1663</v>
      </c>
      <c r="C9" s="1809"/>
      <c r="D9" s="1809"/>
      <c r="E9" s="1809"/>
      <c r="F9" s="1809"/>
      <c r="G9" s="1809"/>
      <c r="H9" s="1809"/>
      <c r="I9" s="1809"/>
      <c r="J9" s="1809"/>
      <c r="K9" s="1809"/>
      <c r="L9" s="1809"/>
    </row>
    <row r="10" spans="1:13" s="660" customFormat="1">
      <c r="A10" s="658"/>
      <c r="B10" s="658"/>
      <c r="C10" s="658"/>
      <c r="D10" s="658"/>
      <c r="E10" s="658"/>
      <c r="F10" s="658"/>
      <c r="G10" s="658"/>
      <c r="H10" s="658"/>
      <c r="I10" s="658"/>
      <c r="J10" s="658"/>
      <c r="K10" s="658"/>
      <c r="L10" s="658"/>
    </row>
    <row r="11" spans="1:13" s="660" customFormat="1">
      <c r="A11" s="661"/>
      <c r="B11" s="661" t="s">
        <v>882</v>
      </c>
      <c r="C11" s="659"/>
      <c r="D11" s="659"/>
      <c r="E11" s="659"/>
      <c r="F11" s="659"/>
      <c r="G11" s="661" t="s">
        <v>883</v>
      </c>
      <c r="H11" s="659"/>
      <c r="I11" s="659"/>
      <c r="J11" s="659"/>
      <c r="K11" s="661" t="s">
        <v>884</v>
      </c>
      <c r="L11" s="659"/>
    </row>
    <row r="12" spans="1:13" s="660" customFormat="1">
      <c r="A12" s="661" t="s">
        <v>52</v>
      </c>
      <c r="B12" s="661"/>
      <c r="C12" s="659"/>
      <c r="D12" s="659"/>
      <c r="E12" s="659"/>
      <c r="F12" s="662"/>
      <c r="G12" s="663" t="s">
        <v>1376</v>
      </c>
      <c r="H12" s="662"/>
      <c r="I12" s="659"/>
      <c r="J12" s="662"/>
      <c r="K12" s="663" t="s">
        <v>1378</v>
      </c>
      <c r="L12" s="662"/>
    </row>
    <row r="13" spans="1:13" s="660" customFormat="1">
      <c r="A13" s="663" t="s">
        <v>707</v>
      </c>
      <c r="B13" s="663" t="s">
        <v>557</v>
      </c>
      <c r="C13" s="662"/>
      <c r="D13" s="662"/>
      <c r="E13" s="662"/>
      <c r="F13" s="663" t="s">
        <v>1113</v>
      </c>
      <c r="G13" s="663"/>
      <c r="H13" s="663" t="s">
        <v>1114</v>
      </c>
      <c r="I13" s="662"/>
      <c r="J13" s="663" t="s">
        <v>1113</v>
      </c>
      <c r="K13" s="663"/>
      <c r="L13" s="663" t="s">
        <v>1114</v>
      </c>
    </row>
    <row r="14" spans="1:13">
      <c r="C14" s="346"/>
      <c r="E14" s="348"/>
      <c r="G14" s="351"/>
      <c r="K14" s="351"/>
      <c r="M14" s="63"/>
    </row>
    <row r="15" spans="1:13">
      <c r="A15" s="350">
        <v>1</v>
      </c>
      <c r="B15" s="347" t="s">
        <v>1115</v>
      </c>
      <c r="C15" s="346"/>
      <c r="F15" s="352">
        <v>21</v>
      </c>
      <c r="G15" s="352"/>
      <c r="H15" s="352">
        <v>42</v>
      </c>
      <c r="I15" s="352"/>
      <c r="J15" s="352">
        <v>36.708429564659689</v>
      </c>
      <c r="K15" s="352"/>
      <c r="L15" s="352">
        <v>45.03108860418849</v>
      </c>
      <c r="M15" s="64"/>
    </row>
    <row r="16" spans="1:13">
      <c r="A16" s="350"/>
      <c r="C16" s="346"/>
      <c r="F16" s="352"/>
      <c r="G16" s="352"/>
      <c r="H16" s="352"/>
      <c r="I16" s="352"/>
      <c r="J16" s="352"/>
      <c r="K16" s="352"/>
      <c r="L16" s="352"/>
      <c r="M16" s="60"/>
    </row>
    <row r="17" spans="1:13">
      <c r="A17" s="350">
        <v>2</v>
      </c>
      <c r="B17" s="347" t="s">
        <v>1116</v>
      </c>
      <c r="C17" s="346"/>
      <c r="F17" s="352">
        <v>21</v>
      </c>
      <c r="G17" s="352"/>
      <c r="H17" s="352">
        <v>42</v>
      </c>
      <c r="I17" s="352"/>
      <c r="J17" s="352">
        <v>36.708429564659689</v>
      </c>
      <c r="K17" s="352"/>
      <c r="L17" s="352">
        <v>45.03108860418849</v>
      </c>
      <c r="M17" s="64"/>
    </row>
    <row r="18" spans="1:13">
      <c r="A18" s="350"/>
      <c r="C18" s="346"/>
      <c r="F18" s="352"/>
      <c r="G18" s="352"/>
      <c r="H18" s="352"/>
      <c r="I18" s="352"/>
      <c r="J18" s="352"/>
      <c r="K18" s="352"/>
      <c r="L18" s="352"/>
      <c r="M18" s="60"/>
    </row>
    <row r="19" spans="1:13">
      <c r="A19" s="350">
        <v>3</v>
      </c>
      <c r="B19" s="347" t="s">
        <v>703</v>
      </c>
      <c r="C19" s="346"/>
      <c r="F19" s="353" t="s">
        <v>2558</v>
      </c>
      <c r="G19" s="353"/>
      <c r="H19" s="353" t="s">
        <v>2558</v>
      </c>
      <c r="I19" s="353"/>
      <c r="J19" s="350" t="s">
        <v>2557</v>
      </c>
      <c r="K19" s="350"/>
      <c r="L19" s="350" t="s">
        <v>2557</v>
      </c>
      <c r="M19" s="64"/>
    </row>
    <row r="20" spans="1:13">
      <c r="A20" s="350"/>
      <c r="C20" s="346"/>
      <c r="F20" s="352"/>
      <c r="G20" s="352"/>
      <c r="H20" s="352"/>
      <c r="I20" s="352"/>
      <c r="J20" s="352"/>
      <c r="K20" s="352"/>
      <c r="L20" s="352"/>
      <c r="M20" s="60"/>
    </row>
    <row r="21" spans="1:13">
      <c r="A21" s="350">
        <v>4</v>
      </c>
      <c r="B21" s="347" t="s">
        <v>1419</v>
      </c>
      <c r="C21" s="346"/>
      <c r="F21" s="352">
        <v>0</v>
      </c>
      <c r="G21" s="352"/>
      <c r="H21" s="352">
        <v>0</v>
      </c>
      <c r="I21" s="352"/>
      <c r="J21" s="352">
        <v>36.708429564659689</v>
      </c>
      <c r="K21" s="352"/>
      <c r="L21" s="352">
        <v>45.03108860418849</v>
      </c>
      <c r="M21" s="64"/>
    </row>
    <row r="22" spans="1:13">
      <c r="A22" s="350"/>
      <c r="C22" s="346"/>
      <c r="F22" s="352"/>
      <c r="G22" s="352"/>
      <c r="H22" s="352"/>
      <c r="I22" s="352"/>
      <c r="J22" s="352"/>
      <c r="K22" s="352"/>
      <c r="L22" s="352"/>
    </row>
    <row r="23" spans="1:13">
      <c r="A23" s="350">
        <v>5</v>
      </c>
      <c r="B23" s="347" t="s">
        <v>1420</v>
      </c>
      <c r="F23" s="352">
        <v>21</v>
      </c>
      <c r="H23" s="352">
        <v>42</v>
      </c>
      <c r="J23" s="352">
        <v>36.708429564659689</v>
      </c>
      <c r="K23" s="352"/>
      <c r="L23" s="352">
        <v>45.03108860418849</v>
      </c>
    </row>
    <row r="24" spans="1:13">
      <c r="A24" s="350"/>
      <c r="F24" s="352"/>
      <c r="H24" s="352"/>
      <c r="J24" s="352"/>
      <c r="K24" s="352"/>
      <c r="L24" s="352"/>
    </row>
    <row r="25" spans="1:13">
      <c r="A25" s="350">
        <v>6</v>
      </c>
      <c r="B25" s="347" t="s">
        <v>2554</v>
      </c>
      <c r="C25" s="63"/>
      <c r="E25" s="347">
        <v>5.25</v>
      </c>
      <c r="F25" s="347" t="s">
        <v>851</v>
      </c>
      <c r="H25" s="347" t="s">
        <v>851</v>
      </c>
      <c r="J25" s="352">
        <v>8.8410655091623056</v>
      </c>
      <c r="K25" s="63"/>
      <c r="L25" s="350" t="s">
        <v>851</v>
      </c>
    </row>
    <row r="26" spans="1:13">
      <c r="A26" s="350"/>
      <c r="C26" s="63"/>
      <c r="F26" s="352"/>
      <c r="G26" s="63"/>
      <c r="J26" s="352"/>
      <c r="K26" s="63"/>
      <c r="L26" s="350"/>
    </row>
    <row r="27" spans="1:13">
      <c r="A27" s="350">
        <v>7</v>
      </c>
      <c r="B27" s="347" t="s">
        <v>2555</v>
      </c>
      <c r="C27" s="63"/>
      <c r="E27" s="63"/>
      <c r="F27" s="347" t="s">
        <v>878</v>
      </c>
      <c r="G27" s="63"/>
      <c r="H27" s="347" t="s">
        <v>851</v>
      </c>
      <c r="J27" s="350" t="s">
        <v>878</v>
      </c>
      <c r="K27" s="63"/>
      <c r="L27" s="350" t="s">
        <v>851</v>
      </c>
    </row>
    <row r="28" spans="1:13">
      <c r="A28" s="350"/>
      <c r="F28" s="352"/>
      <c r="H28" s="352"/>
    </row>
    <row r="29" spans="1:13">
      <c r="A29" s="350">
        <v>8</v>
      </c>
      <c r="B29" s="347" t="s">
        <v>2556</v>
      </c>
      <c r="F29" s="352"/>
      <c r="H29" s="352"/>
    </row>
    <row r="30" spans="1:13">
      <c r="A30" s="349"/>
      <c r="B30" s="348"/>
      <c r="C30" s="354"/>
      <c r="D30" s="348"/>
      <c r="E30" s="348"/>
      <c r="F30" s="354"/>
      <c r="G30" s="348"/>
      <c r="H30" s="348"/>
      <c r="I30" s="348"/>
      <c r="J30" s="348"/>
      <c r="K30" s="348"/>
      <c r="L30" s="348"/>
      <c r="M30" s="63"/>
    </row>
    <row r="31" spans="1:13">
      <c r="A31" s="350"/>
    </row>
    <row r="32" spans="1:13">
      <c r="A32" s="350"/>
    </row>
    <row r="33" spans="1:12">
      <c r="A33" s="350"/>
    </row>
    <row r="34" spans="1:12">
      <c r="A34" s="350"/>
    </row>
    <row r="35" spans="1:12">
      <c r="A35" s="350"/>
    </row>
    <row r="36" spans="1:12">
      <c r="A36" s="350"/>
    </row>
    <row r="37" spans="1:12">
      <c r="A37" s="350"/>
    </row>
    <row r="38" spans="1:12">
      <c r="A38" s="350"/>
    </row>
    <row r="39" spans="1:12">
      <c r="A39" s="350"/>
    </row>
    <row r="40" spans="1:12">
      <c r="A40" s="350"/>
    </row>
    <row r="41" spans="1:12">
      <c r="A41" s="350"/>
    </row>
    <row r="42" spans="1:12">
      <c r="A42" s="350"/>
    </row>
    <row r="43" spans="1:12">
      <c r="A43" s="350"/>
    </row>
    <row r="44" spans="1:12">
      <c r="A44" s="350"/>
    </row>
    <row r="45" spans="1:12">
      <c r="A45" s="350"/>
    </row>
    <row r="46" spans="1:12">
      <c r="A46" s="350"/>
    </row>
    <row r="47" spans="1:12">
      <c r="A47" s="350"/>
    </row>
    <row r="48" spans="1:12">
      <c r="A48" s="359"/>
      <c r="B48" s="356"/>
      <c r="C48" s="356"/>
      <c r="D48" s="356"/>
      <c r="E48" s="356"/>
      <c r="F48" s="356"/>
      <c r="G48" s="356"/>
      <c r="H48" s="356"/>
      <c r="I48" s="356"/>
      <c r="J48" s="356"/>
      <c r="K48" s="356"/>
      <c r="L48" s="356"/>
    </row>
    <row r="49" spans="2:12">
      <c r="B49" s="355"/>
      <c r="C49" s="356"/>
      <c r="D49" s="356"/>
      <c r="E49" s="356"/>
      <c r="F49" s="356"/>
      <c r="G49" s="357"/>
      <c r="H49" s="356"/>
      <c r="I49" s="356"/>
      <c r="J49" s="356"/>
      <c r="K49" s="356"/>
      <c r="L49" s="356"/>
    </row>
    <row r="52" spans="2:12">
      <c r="G52" s="358"/>
    </row>
  </sheetData>
  <mergeCells count="1">
    <mergeCell ref="B9:L9"/>
  </mergeCells>
  <phoneticPr fontId="28" type="noConversion"/>
  <pageMargins left="0.75" right="0.5" top="0.5" bottom="0.5" header="0.25" footer="0.25"/>
  <pageSetup scale="85" orientation="portrait" r:id="rId1"/>
  <headerFooter alignWithMargins="0"/>
</worksheet>
</file>

<file path=xl/worksheets/sheet7.xml><?xml version="1.0" encoding="utf-8"?>
<worksheet xmlns="http://schemas.openxmlformats.org/spreadsheetml/2006/main" xmlns:r="http://schemas.openxmlformats.org/officeDocument/2006/relationships">
  <sheetPr transitionEvaluation="1" transitionEntry="1" codeName="Sheet30">
    <pageSetUpPr fitToPage="1"/>
  </sheetPr>
  <dimension ref="A1:IQ332"/>
  <sheetViews>
    <sheetView view="pageBreakPreview" zoomScale="60" workbookViewId="0"/>
  </sheetViews>
  <sheetFormatPr defaultColWidth="10.88671875" defaultRowHeight="12"/>
  <cols>
    <col min="1" max="1" width="6.44140625" style="173" customWidth="1"/>
    <col min="2" max="2" width="37.6640625" style="173" customWidth="1"/>
    <col min="3" max="3" width="11.33203125" style="173" customWidth="1"/>
    <col min="4" max="14" width="10.6640625" style="173" customWidth="1"/>
    <col min="15" max="15" width="11.44140625" style="173" customWidth="1"/>
    <col min="16" max="16" width="10.6640625" style="173" customWidth="1"/>
    <col min="17" max="20" width="10.88671875" style="173" customWidth="1"/>
    <col min="21" max="126" width="10.88671875" style="45" customWidth="1"/>
    <col min="127" max="16384" width="10.88671875" style="45"/>
  </cols>
  <sheetData>
    <row r="1" spans="1:20" s="34" customFormat="1">
      <c r="A1" s="167" t="s">
        <v>544</v>
      </c>
      <c r="B1" s="167"/>
      <c r="C1" s="167"/>
      <c r="D1" s="167"/>
      <c r="E1" s="167"/>
      <c r="F1" s="167"/>
      <c r="G1" s="167"/>
      <c r="H1" s="167"/>
      <c r="I1" s="167"/>
      <c r="J1" s="167"/>
      <c r="K1" s="167"/>
      <c r="L1" s="710" t="s">
        <v>1171</v>
      </c>
      <c r="M1" s="710"/>
      <c r="O1" s="167"/>
      <c r="P1" s="173"/>
      <c r="Q1" s="173"/>
      <c r="R1" s="173"/>
      <c r="S1" s="173"/>
      <c r="T1" s="173"/>
    </row>
    <row r="2" spans="1:20" s="34" customFormat="1">
      <c r="A2" s="167" t="s">
        <v>452</v>
      </c>
      <c r="B2" s="167"/>
      <c r="C2" s="167"/>
      <c r="D2" s="167"/>
      <c r="E2" s="167"/>
      <c r="F2" s="167"/>
      <c r="G2" s="167"/>
      <c r="H2" s="167"/>
      <c r="I2" s="167"/>
      <c r="J2" s="167"/>
      <c r="K2" s="167"/>
      <c r="L2" s="712" t="s">
        <v>458</v>
      </c>
      <c r="M2" s="710"/>
      <c r="O2" s="167"/>
      <c r="P2" s="173"/>
      <c r="Q2" s="173"/>
      <c r="R2" s="173"/>
      <c r="S2" s="173"/>
      <c r="T2" s="173"/>
    </row>
    <row r="3" spans="1:20" s="34" customFormat="1" ht="11.25" customHeight="1">
      <c r="A3" s="167" t="s">
        <v>2364</v>
      </c>
      <c r="B3" s="167"/>
      <c r="C3" s="750"/>
      <c r="D3" s="750"/>
      <c r="E3" s="750"/>
      <c r="F3" s="750"/>
      <c r="G3" s="750"/>
      <c r="H3" s="750"/>
      <c r="I3" s="750"/>
      <c r="J3" s="750"/>
      <c r="K3" s="750"/>
      <c r="L3" s="712" t="s">
        <v>1397</v>
      </c>
      <c r="M3" s="698"/>
      <c r="O3" s="167"/>
      <c r="P3" s="173"/>
      <c r="Q3" s="173"/>
      <c r="R3" s="173"/>
      <c r="S3" s="173"/>
      <c r="T3" s="173"/>
    </row>
    <row r="4" spans="1:20" s="34" customFormat="1" ht="11.25" customHeight="1">
      <c r="A4" s="167" t="s">
        <v>2363</v>
      </c>
      <c r="B4" s="167"/>
      <c r="C4" s="697"/>
      <c r="D4" s="697"/>
      <c r="E4" s="697"/>
      <c r="F4" s="697"/>
      <c r="G4" s="697"/>
      <c r="H4" s="697"/>
      <c r="I4" s="697"/>
      <c r="J4" s="697"/>
      <c r="K4" s="697"/>
      <c r="L4" s="710" t="s">
        <v>2546</v>
      </c>
      <c r="M4" s="698"/>
      <c r="O4" s="167"/>
      <c r="P4" s="173"/>
      <c r="Q4" s="173"/>
      <c r="R4" s="173"/>
      <c r="S4" s="173"/>
      <c r="T4" s="173"/>
    </row>
    <row r="5" spans="1:20" s="34" customFormat="1" ht="11.25" customHeight="1">
      <c r="A5" s="167" t="s">
        <v>1775</v>
      </c>
      <c r="B5" s="167"/>
      <c r="C5" s="697"/>
      <c r="D5" s="697"/>
      <c r="E5" s="697"/>
      <c r="F5" s="697"/>
      <c r="G5" s="697"/>
      <c r="H5" s="697"/>
      <c r="I5" s="697"/>
      <c r="J5" s="697"/>
      <c r="K5" s="697"/>
      <c r="L5" s="717"/>
      <c r="M5" s="698"/>
      <c r="O5" s="167"/>
      <c r="P5" s="173"/>
      <c r="Q5" s="173"/>
      <c r="R5" s="173"/>
      <c r="S5" s="173"/>
      <c r="T5" s="173"/>
    </row>
    <row r="6" spans="1:20" s="34" customFormat="1" ht="11.25" customHeight="1" thickBot="1">
      <c r="A6" s="106" t="s">
        <v>1260</v>
      </c>
      <c r="B6" s="711"/>
      <c r="C6" s="697"/>
      <c r="D6" s="697"/>
      <c r="E6" s="697"/>
      <c r="F6" s="697"/>
      <c r="G6" s="697"/>
      <c r="H6" s="697"/>
      <c r="I6" s="697"/>
      <c r="J6" s="697"/>
      <c r="K6" s="697"/>
      <c r="L6" s="710" t="s">
        <v>545</v>
      </c>
      <c r="M6" s="698"/>
      <c r="O6" s="167"/>
      <c r="P6" s="173"/>
      <c r="Q6" s="173"/>
      <c r="R6" s="173"/>
      <c r="S6" s="173"/>
      <c r="T6" s="173"/>
    </row>
    <row r="7" spans="1:20" s="707" customFormat="1">
      <c r="A7" s="778"/>
      <c r="B7" s="779" t="s">
        <v>882</v>
      </c>
      <c r="C7" s="780">
        <v>-2</v>
      </c>
      <c r="D7" s="780">
        <v>-3</v>
      </c>
      <c r="E7" s="780">
        <v>-4</v>
      </c>
      <c r="F7" s="780">
        <v>-5</v>
      </c>
      <c r="G7" s="780">
        <v>-6</v>
      </c>
      <c r="H7" s="780">
        <v>-7</v>
      </c>
      <c r="I7" s="780">
        <v>-8</v>
      </c>
      <c r="J7" s="780">
        <v>-9</v>
      </c>
      <c r="K7" s="780">
        <v>-10</v>
      </c>
      <c r="L7" s="780">
        <v>-11</v>
      </c>
      <c r="M7" s="780">
        <v>-12</v>
      </c>
      <c r="N7" s="780">
        <v>-13</v>
      </c>
      <c r="O7" s="780">
        <v>-14</v>
      </c>
      <c r="P7" s="780">
        <v>-15</v>
      </c>
      <c r="Q7" s="722"/>
      <c r="R7" s="722"/>
      <c r="S7" s="722"/>
      <c r="T7" s="722"/>
    </row>
    <row r="8" spans="1:20" s="34" customFormat="1" ht="24">
      <c r="A8" s="490" t="s">
        <v>778</v>
      </c>
      <c r="B8" s="490" t="s">
        <v>942</v>
      </c>
      <c r="C8" s="169" t="s">
        <v>1755</v>
      </c>
      <c r="D8" s="169">
        <v>42014</v>
      </c>
      <c r="E8" s="170">
        <v>42036</v>
      </c>
      <c r="F8" s="170">
        <v>42064</v>
      </c>
      <c r="G8" s="170">
        <v>42095</v>
      </c>
      <c r="H8" s="170">
        <v>42125</v>
      </c>
      <c r="I8" s="170">
        <v>42156</v>
      </c>
      <c r="J8" s="170">
        <v>42186</v>
      </c>
      <c r="K8" s="170">
        <v>42217</v>
      </c>
      <c r="L8" s="170">
        <v>42248</v>
      </c>
      <c r="M8" s="170">
        <v>42278</v>
      </c>
      <c r="N8" s="170">
        <v>42309</v>
      </c>
      <c r="O8" s="170">
        <v>42339</v>
      </c>
      <c r="P8" s="171" t="s">
        <v>43</v>
      </c>
      <c r="Q8" s="173"/>
      <c r="R8" s="173"/>
      <c r="S8" s="173"/>
      <c r="T8" s="173"/>
    </row>
    <row r="9" spans="1:20" s="34" customFormat="1">
      <c r="A9" s="242">
        <v>1</v>
      </c>
      <c r="B9" s="167" t="s">
        <v>946</v>
      </c>
      <c r="C9" s="242"/>
      <c r="D9" s="242"/>
      <c r="E9" s="242"/>
      <c r="F9" s="242"/>
      <c r="G9" s="242"/>
      <c r="H9" s="174"/>
      <c r="I9" s="174"/>
      <c r="J9" s="174"/>
      <c r="K9" s="174"/>
      <c r="L9" s="724"/>
      <c r="M9" s="724"/>
      <c r="N9" s="724"/>
      <c r="O9" s="724"/>
      <c r="P9" s="724"/>
      <c r="Q9" s="173"/>
      <c r="R9" s="173"/>
      <c r="S9" s="173"/>
      <c r="T9" s="173"/>
    </row>
    <row r="10" spans="1:20" s="34" customFormat="1">
      <c r="A10" s="729">
        <v>2</v>
      </c>
      <c r="B10" s="173" t="s">
        <v>546</v>
      </c>
      <c r="C10" s="269">
        <v>88546.13</v>
      </c>
      <c r="D10" s="269">
        <v>88546.13</v>
      </c>
      <c r="E10" s="269">
        <v>88546.13</v>
      </c>
      <c r="F10" s="269">
        <v>88546.13</v>
      </c>
      <c r="G10" s="269">
        <v>88546.13</v>
      </c>
      <c r="H10" s="269">
        <v>88546.13</v>
      </c>
      <c r="I10" s="269">
        <v>88546.13</v>
      </c>
      <c r="J10" s="269">
        <v>88546.13</v>
      </c>
      <c r="K10" s="269">
        <v>88546.13</v>
      </c>
      <c r="L10" s="269">
        <v>88546.13</v>
      </c>
      <c r="M10" s="269">
        <v>88546.13</v>
      </c>
      <c r="N10" s="269">
        <v>88546.13</v>
      </c>
      <c r="O10" s="269">
        <v>88546.13</v>
      </c>
      <c r="P10" s="166">
        <v>88546</v>
      </c>
      <c r="Q10" s="173"/>
      <c r="R10" s="173"/>
      <c r="S10" s="173"/>
      <c r="T10" s="173"/>
    </row>
    <row r="11" spans="1:20" s="34" customFormat="1">
      <c r="A11" s="729">
        <v>3</v>
      </c>
      <c r="B11" s="173" t="s">
        <v>547</v>
      </c>
      <c r="C11" s="166">
        <v>53.8</v>
      </c>
      <c r="D11" s="166">
        <v>53.82</v>
      </c>
      <c r="E11" s="166">
        <v>53.52</v>
      </c>
      <c r="F11" s="166">
        <v>53.1</v>
      </c>
      <c r="G11" s="166">
        <v>53.24</v>
      </c>
      <c r="H11" s="166">
        <v>53.09</v>
      </c>
      <c r="I11" s="166">
        <v>53.08</v>
      </c>
      <c r="J11" s="166">
        <v>52.78</v>
      </c>
      <c r="K11" s="166">
        <v>52.61</v>
      </c>
      <c r="L11" s="166">
        <v>52.41</v>
      </c>
      <c r="M11" s="166">
        <v>52.26</v>
      </c>
      <c r="N11" s="166">
        <v>52.12</v>
      </c>
      <c r="O11" s="166">
        <v>51.76</v>
      </c>
      <c r="P11" s="166">
        <v>53</v>
      </c>
      <c r="Q11" s="173"/>
      <c r="R11" s="173"/>
      <c r="S11" s="173"/>
      <c r="T11" s="173"/>
    </row>
    <row r="12" spans="1:20" s="34" customFormat="1">
      <c r="A12" s="729">
        <v>4</v>
      </c>
      <c r="B12" s="173" t="s">
        <v>548</v>
      </c>
      <c r="C12" s="166"/>
      <c r="D12" s="166"/>
      <c r="E12" s="166"/>
      <c r="F12" s="166"/>
      <c r="G12" s="166"/>
      <c r="H12" s="166"/>
      <c r="I12" s="166"/>
      <c r="J12" s="166"/>
      <c r="K12" s="166"/>
      <c r="L12" s="166"/>
      <c r="M12" s="166"/>
      <c r="N12" s="166"/>
      <c r="O12" s="166"/>
      <c r="P12" s="166">
        <v>0</v>
      </c>
      <c r="Q12" s="173"/>
      <c r="R12" s="173"/>
      <c r="S12" s="173"/>
      <c r="T12" s="173"/>
    </row>
    <row r="13" spans="1:20" s="34" customFormat="1">
      <c r="A13" s="729">
        <v>5</v>
      </c>
      <c r="B13" s="167" t="s">
        <v>549</v>
      </c>
      <c r="C13" s="166"/>
      <c r="D13" s="166"/>
      <c r="E13" s="166"/>
      <c r="F13" s="166"/>
      <c r="G13" s="166"/>
      <c r="H13" s="166"/>
      <c r="I13" s="166"/>
      <c r="J13" s="166"/>
      <c r="K13" s="166"/>
      <c r="L13" s="166"/>
      <c r="M13" s="166"/>
      <c r="N13" s="166"/>
      <c r="O13" s="166"/>
      <c r="P13" s="175"/>
      <c r="Q13" s="173"/>
      <c r="R13" s="173"/>
      <c r="S13" s="173"/>
      <c r="T13" s="173"/>
    </row>
    <row r="14" spans="1:20" s="34" customFormat="1">
      <c r="A14" s="729">
        <v>6</v>
      </c>
      <c r="B14" s="173" t="s">
        <v>550</v>
      </c>
      <c r="C14" s="166">
        <v>0</v>
      </c>
      <c r="D14" s="166">
        <v>0</v>
      </c>
      <c r="E14" s="166">
        <v>0</v>
      </c>
      <c r="F14" s="166">
        <v>0</v>
      </c>
      <c r="G14" s="166">
        <v>0</v>
      </c>
      <c r="H14" s="166">
        <v>0</v>
      </c>
      <c r="I14" s="166">
        <v>0</v>
      </c>
      <c r="J14" s="166">
        <v>0</v>
      </c>
      <c r="K14" s="166">
        <v>0</v>
      </c>
      <c r="L14" s="166">
        <v>0</v>
      </c>
      <c r="M14" s="166">
        <v>0</v>
      </c>
      <c r="N14" s="166">
        <v>0</v>
      </c>
      <c r="O14" s="166">
        <v>0</v>
      </c>
      <c r="P14" s="166">
        <v>0</v>
      </c>
      <c r="Q14" s="173"/>
      <c r="R14" s="173"/>
      <c r="S14" s="173"/>
      <c r="T14" s="173"/>
    </row>
    <row r="15" spans="1:20" s="34" customFormat="1">
      <c r="A15" s="729">
        <v>7</v>
      </c>
      <c r="B15" s="173" t="s">
        <v>551</v>
      </c>
      <c r="C15" s="166">
        <v>7550.42</v>
      </c>
      <c r="D15" s="166">
        <v>7550.42</v>
      </c>
      <c r="E15" s="166">
        <v>7550.42</v>
      </c>
      <c r="F15" s="166">
        <v>7550.42</v>
      </c>
      <c r="G15" s="166">
        <v>7550.42</v>
      </c>
      <c r="H15" s="166">
        <v>7550.42</v>
      </c>
      <c r="I15" s="166">
        <v>7550.42</v>
      </c>
      <c r="J15" s="166">
        <v>7550.42</v>
      </c>
      <c r="K15" s="166">
        <v>7550.42</v>
      </c>
      <c r="L15" s="166">
        <v>7550.42</v>
      </c>
      <c r="M15" s="166">
        <v>7550.42</v>
      </c>
      <c r="N15" s="166">
        <v>7550.42</v>
      </c>
      <c r="O15" s="166">
        <v>7550.42</v>
      </c>
      <c r="P15" s="166">
        <v>7550</v>
      </c>
      <c r="Q15" s="173"/>
      <c r="R15" s="173"/>
      <c r="S15" s="173"/>
      <c r="T15" s="173"/>
    </row>
    <row r="16" spans="1:20" s="34" customFormat="1">
      <c r="A16" s="729">
        <v>8</v>
      </c>
      <c r="B16" s="470" t="s">
        <v>355</v>
      </c>
      <c r="C16" s="166">
        <v>445.12</v>
      </c>
      <c r="D16" s="166">
        <v>445.12</v>
      </c>
      <c r="E16" s="166">
        <v>445.12</v>
      </c>
      <c r="F16" s="166">
        <v>445.12</v>
      </c>
      <c r="G16" s="166">
        <v>445.12</v>
      </c>
      <c r="H16" s="166">
        <v>445.12</v>
      </c>
      <c r="I16" s="166">
        <v>445.12</v>
      </c>
      <c r="J16" s="166">
        <v>445.12</v>
      </c>
      <c r="K16" s="166">
        <v>445.12</v>
      </c>
      <c r="L16" s="166">
        <v>445.12</v>
      </c>
      <c r="M16" s="166">
        <v>445.12</v>
      </c>
      <c r="N16" s="166">
        <v>445.12</v>
      </c>
      <c r="O16" s="166">
        <v>445.12</v>
      </c>
      <c r="P16" s="166">
        <v>445</v>
      </c>
      <c r="Q16" s="173"/>
      <c r="R16" s="173"/>
      <c r="S16" s="173"/>
      <c r="T16" s="173"/>
    </row>
    <row r="17" spans="1:20" s="34" customFormat="1">
      <c r="A17" s="729">
        <v>9</v>
      </c>
      <c r="B17" s="173" t="s">
        <v>552</v>
      </c>
      <c r="C17" s="166">
        <v>23566.77</v>
      </c>
      <c r="D17" s="166">
        <v>23607.08</v>
      </c>
      <c r="E17" s="166">
        <v>23607.08</v>
      </c>
      <c r="F17" s="166">
        <v>23829.279999999999</v>
      </c>
      <c r="G17" s="166">
        <v>23829.279999999999</v>
      </c>
      <c r="H17" s="166">
        <v>23869.57</v>
      </c>
      <c r="I17" s="166">
        <v>23869.57</v>
      </c>
      <c r="J17" s="166">
        <v>23869.57</v>
      </c>
      <c r="K17" s="166">
        <v>23869.57</v>
      </c>
      <c r="L17" s="166">
        <v>23869.57</v>
      </c>
      <c r="M17" s="166">
        <v>23869.57</v>
      </c>
      <c r="N17" s="166">
        <v>23869.57</v>
      </c>
      <c r="O17" s="166">
        <v>23869.57</v>
      </c>
      <c r="P17" s="166">
        <v>23800</v>
      </c>
      <c r="Q17" s="173"/>
      <c r="R17" s="173"/>
      <c r="S17" s="173"/>
      <c r="T17" s="173"/>
    </row>
    <row r="18" spans="1:20" s="34" customFormat="1">
      <c r="A18" s="729">
        <v>10</v>
      </c>
      <c r="B18" s="173" t="s">
        <v>553</v>
      </c>
      <c r="C18" s="166">
        <v>1101838.68</v>
      </c>
      <c r="D18" s="166">
        <v>1103243.1299999999</v>
      </c>
      <c r="E18" s="166">
        <v>1103183.1400000001</v>
      </c>
      <c r="F18" s="166">
        <v>1103263.94</v>
      </c>
      <c r="G18" s="166">
        <v>1103627.21</v>
      </c>
      <c r="H18" s="166">
        <v>1103627.21</v>
      </c>
      <c r="I18" s="166">
        <v>1103627.21</v>
      </c>
      <c r="J18" s="166">
        <v>1103903.23</v>
      </c>
      <c r="K18" s="166">
        <v>1103983.81</v>
      </c>
      <c r="L18" s="166">
        <v>1104114.1000000001</v>
      </c>
      <c r="M18" s="166">
        <v>1104114.1000000001</v>
      </c>
      <c r="N18" s="166">
        <v>1104637.8799999999</v>
      </c>
      <c r="O18" s="166">
        <v>1105121.3599999999</v>
      </c>
      <c r="P18" s="166">
        <v>1103714</v>
      </c>
      <c r="Q18" s="173"/>
      <c r="R18" s="173"/>
      <c r="S18" s="173"/>
      <c r="T18" s="173"/>
    </row>
    <row r="19" spans="1:20" s="34" customFormat="1">
      <c r="A19" s="729">
        <v>11</v>
      </c>
      <c r="B19" s="173" t="s">
        <v>554</v>
      </c>
      <c r="C19" s="166">
        <v>0</v>
      </c>
      <c r="D19" s="166">
        <v>0</v>
      </c>
      <c r="E19" s="166">
        <v>0</v>
      </c>
      <c r="F19" s="166">
        <v>0</v>
      </c>
      <c r="G19" s="166">
        <v>0</v>
      </c>
      <c r="H19" s="166">
        <v>0</v>
      </c>
      <c r="I19" s="166">
        <v>0</v>
      </c>
      <c r="J19" s="166">
        <v>0</v>
      </c>
      <c r="K19" s="166">
        <v>0</v>
      </c>
      <c r="L19" s="166">
        <v>0</v>
      </c>
      <c r="M19" s="166">
        <v>0</v>
      </c>
      <c r="N19" s="166">
        <v>0</v>
      </c>
      <c r="O19" s="166">
        <v>0</v>
      </c>
      <c r="P19" s="166">
        <v>0</v>
      </c>
      <c r="Q19" s="173"/>
      <c r="R19" s="173"/>
      <c r="S19" s="173"/>
      <c r="T19" s="173"/>
    </row>
    <row r="20" spans="1:20" s="34" customFormat="1">
      <c r="A20" s="729">
        <v>12</v>
      </c>
      <c r="B20" s="173" t="s">
        <v>1064</v>
      </c>
      <c r="C20" s="166">
        <v>80006.03</v>
      </c>
      <c r="D20" s="166">
        <v>80006.03</v>
      </c>
      <c r="E20" s="166">
        <v>80006.03</v>
      </c>
      <c r="F20" s="166">
        <v>80006.03</v>
      </c>
      <c r="G20" s="166">
        <v>80006.03</v>
      </c>
      <c r="H20" s="166">
        <v>80006.03</v>
      </c>
      <c r="I20" s="166">
        <v>80006.03</v>
      </c>
      <c r="J20" s="166">
        <v>80006.03</v>
      </c>
      <c r="K20" s="166">
        <v>80006.03</v>
      </c>
      <c r="L20" s="166">
        <v>80006.03</v>
      </c>
      <c r="M20" s="166">
        <v>80006.03</v>
      </c>
      <c r="N20" s="166">
        <v>80006.03</v>
      </c>
      <c r="O20" s="166">
        <v>80288.06</v>
      </c>
      <c r="P20" s="166">
        <v>80028</v>
      </c>
      <c r="Q20" s="173"/>
      <c r="R20" s="173"/>
      <c r="S20" s="173"/>
      <c r="T20" s="173"/>
    </row>
    <row r="21" spans="1:20" s="34" customFormat="1">
      <c r="A21" s="729">
        <v>13</v>
      </c>
      <c r="B21" s="173" t="s">
        <v>1065</v>
      </c>
      <c r="C21" s="166">
        <v>876.11</v>
      </c>
      <c r="D21" s="166">
        <v>876.11</v>
      </c>
      <c r="E21" s="166">
        <v>876.11</v>
      </c>
      <c r="F21" s="166">
        <v>876.11</v>
      </c>
      <c r="G21" s="166">
        <v>876.11</v>
      </c>
      <c r="H21" s="166">
        <v>876.11</v>
      </c>
      <c r="I21" s="166">
        <v>876.11</v>
      </c>
      <c r="J21" s="166">
        <v>876.11</v>
      </c>
      <c r="K21" s="166">
        <v>876.11</v>
      </c>
      <c r="L21" s="166">
        <v>876.11</v>
      </c>
      <c r="M21" s="166">
        <v>876.11</v>
      </c>
      <c r="N21" s="166">
        <v>876.11</v>
      </c>
      <c r="O21" s="166">
        <v>1240.1099999999999</v>
      </c>
      <c r="P21" s="166">
        <v>904</v>
      </c>
      <c r="Q21" s="173"/>
      <c r="R21" s="173"/>
      <c r="S21" s="173"/>
      <c r="T21" s="173"/>
    </row>
    <row r="22" spans="1:20" s="34" customFormat="1">
      <c r="A22" s="729">
        <v>14</v>
      </c>
      <c r="B22" s="173" t="s">
        <v>1066</v>
      </c>
      <c r="C22" s="166"/>
      <c r="D22" s="166"/>
      <c r="E22" s="166"/>
      <c r="F22" s="166"/>
      <c r="G22" s="166"/>
      <c r="H22" s="166"/>
      <c r="I22" s="166"/>
      <c r="J22" s="166"/>
      <c r="K22" s="166"/>
      <c r="L22" s="166"/>
      <c r="M22" s="166"/>
      <c r="N22" s="166"/>
      <c r="O22" s="166"/>
      <c r="P22" s="166">
        <v>0</v>
      </c>
      <c r="Q22" s="173"/>
      <c r="R22" s="173"/>
      <c r="S22" s="173"/>
      <c r="T22" s="173"/>
    </row>
    <row r="23" spans="1:20" s="34" customFormat="1">
      <c r="A23" s="729">
        <v>15</v>
      </c>
      <c r="B23" s="173" t="s">
        <v>1067</v>
      </c>
      <c r="C23" s="166">
        <v>0</v>
      </c>
      <c r="D23" s="166">
        <v>0</v>
      </c>
      <c r="E23" s="166">
        <v>0</v>
      </c>
      <c r="F23" s="166">
        <v>0</v>
      </c>
      <c r="G23" s="166">
        <v>0</v>
      </c>
      <c r="H23" s="166">
        <v>0</v>
      </c>
      <c r="I23" s="166">
        <v>0</v>
      </c>
      <c r="J23" s="166">
        <v>0</v>
      </c>
      <c r="K23" s="166">
        <v>0</v>
      </c>
      <c r="L23" s="166">
        <v>0</v>
      </c>
      <c r="M23" s="166">
        <v>0</v>
      </c>
      <c r="N23" s="166">
        <v>0</v>
      </c>
      <c r="O23" s="166">
        <v>0</v>
      </c>
      <c r="P23" s="166">
        <v>0</v>
      </c>
      <c r="Q23" s="173"/>
      <c r="R23" s="173"/>
      <c r="S23" s="173"/>
      <c r="T23" s="173"/>
    </row>
    <row r="24" spans="1:20" s="34" customFormat="1">
      <c r="A24" s="729">
        <v>16</v>
      </c>
      <c r="B24" s="167" t="s">
        <v>1068</v>
      </c>
      <c r="C24" s="166"/>
      <c r="D24" s="166"/>
      <c r="E24" s="166"/>
      <c r="F24" s="166"/>
      <c r="G24" s="166"/>
      <c r="H24" s="166"/>
      <c r="I24" s="166"/>
      <c r="J24" s="166"/>
      <c r="K24" s="166"/>
      <c r="L24" s="166"/>
      <c r="M24" s="166"/>
      <c r="N24" s="166"/>
      <c r="O24" s="166"/>
      <c r="P24" s="166"/>
      <c r="Q24" s="173"/>
      <c r="R24" s="173"/>
      <c r="S24" s="173"/>
      <c r="T24" s="173"/>
    </row>
    <row r="25" spans="1:20" s="34" customFormat="1">
      <c r="A25" s="729">
        <v>17</v>
      </c>
      <c r="B25" s="173" t="s">
        <v>1069</v>
      </c>
      <c r="C25" s="166"/>
      <c r="D25" s="166"/>
      <c r="E25" s="166"/>
      <c r="F25" s="166"/>
      <c r="G25" s="166"/>
      <c r="H25" s="166"/>
      <c r="I25" s="166"/>
      <c r="J25" s="166"/>
      <c r="K25" s="166"/>
      <c r="L25" s="166"/>
      <c r="M25" s="166"/>
      <c r="N25" s="166"/>
      <c r="O25" s="166"/>
      <c r="P25" s="166">
        <v>0</v>
      </c>
      <c r="Q25" s="173"/>
      <c r="R25" s="173"/>
      <c r="S25" s="173"/>
      <c r="T25" s="173"/>
    </row>
    <row r="26" spans="1:20" s="34" customFormat="1">
      <c r="A26" s="729">
        <v>18</v>
      </c>
      <c r="B26" s="173" t="s">
        <v>1070</v>
      </c>
      <c r="C26" s="166">
        <v>661852.44999999995</v>
      </c>
      <c r="D26" s="166">
        <v>664125.05000000005</v>
      </c>
      <c r="E26" s="166">
        <v>666217.21</v>
      </c>
      <c r="F26" s="166">
        <v>666338.41</v>
      </c>
      <c r="G26" s="166">
        <v>668581.6</v>
      </c>
      <c r="H26" s="166">
        <v>668863.63</v>
      </c>
      <c r="I26" s="166">
        <v>673330.94</v>
      </c>
      <c r="J26" s="166">
        <v>673411.52</v>
      </c>
      <c r="K26" s="166">
        <v>678517.22</v>
      </c>
      <c r="L26" s="166">
        <v>682376.92</v>
      </c>
      <c r="M26" s="166">
        <v>682376.92</v>
      </c>
      <c r="N26" s="166">
        <v>688580.04</v>
      </c>
      <c r="O26" s="166">
        <v>706410.1</v>
      </c>
      <c r="P26" s="166">
        <v>675460</v>
      </c>
      <c r="Q26" s="173"/>
      <c r="R26" s="173"/>
      <c r="S26" s="173"/>
      <c r="T26" s="173"/>
    </row>
    <row r="27" spans="1:20" s="34" customFormat="1">
      <c r="A27" s="729">
        <v>19</v>
      </c>
      <c r="B27" s="173" t="s">
        <v>1071</v>
      </c>
      <c r="C27" s="166">
        <v>5734</v>
      </c>
      <c r="D27" s="166">
        <v>5734</v>
      </c>
      <c r="E27" s="166">
        <v>5734</v>
      </c>
      <c r="F27" s="166">
        <v>5734</v>
      </c>
      <c r="G27" s="166">
        <v>5734</v>
      </c>
      <c r="H27" s="166">
        <v>5734</v>
      </c>
      <c r="I27" s="166">
        <v>5734</v>
      </c>
      <c r="J27" s="166">
        <v>5734</v>
      </c>
      <c r="K27" s="166">
        <v>5734</v>
      </c>
      <c r="L27" s="166">
        <v>5734</v>
      </c>
      <c r="M27" s="166">
        <v>5734</v>
      </c>
      <c r="N27" s="166">
        <v>5734</v>
      </c>
      <c r="O27" s="166">
        <v>5734</v>
      </c>
      <c r="P27" s="166">
        <v>5734</v>
      </c>
      <c r="Q27" s="173"/>
      <c r="R27" s="173"/>
      <c r="S27" s="173"/>
      <c r="T27" s="173"/>
    </row>
    <row r="28" spans="1:20" s="34" customFormat="1">
      <c r="A28" s="729">
        <v>20</v>
      </c>
      <c r="B28" s="173" t="s">
        <v>1072</v>
      </c>
      <c r="C28" s="166">
        <v>-6743.06</v>
      </c>
      <c r="D28" s="166">
        <v>-6743.06</v>
      </c>
      <c r="E28" s="166">
        <v>-6743.06</v>
      </c>
      <c r="F28" s="166">
        <v>-6743.06</v>
      </c>
      <c r="G28" s="166">
        <v>-6743.06</v>
      </c>
      <c r="H28" s="166">
        <v>-6743.06</v>
      </c>
      <c r="I28" s="166">
        <v>-6743.06</v>
      </c>
      <c r="J28" s="166">
        <v>-6743.06</v>
      </c>
      <c r="K28" s="166">
        <v>-998.06</v>
      </c>
      <c r="L28" s="166">
        <v>-998.06</v>
      </c>
      <c r="M28" s="166">
        <v>-998.06</v>
      </c>
      <c r="N28" s="166">
        <v>-998.06</v>
      </c>
      <c r="O28" s="166">
        <v>-998.06</v>
      </c>
      <c r="P28" s="166">
        <v>-4533</v>
      </c>
      <c r="Q28" s="173"/>
      <c r="R28" s="173"/>
      <c r="S28" s="173"/>
      <c r="T28" s="173"/>
    </row>
    <row r="29" spans="1:20" s="34" customFormat="1">
      <c r="A29" s="729">
        <v>21</v>
      </c>
      <c r="B29" s="173" t="s">
        <v>1073</v>
      </c>
      <c r="C29" s="166">
        <v>2377.9699999999998</v>
      </c>
      <c r="D29" s="166">
        <v>2377.9699999999998</v>
      </c>
      <c r="E29" s="166">
        <v>2377.9699999999998</v>
      </c>
      <c r="F29" s="166">
        <v>2377.9699999999998</v>
      </c>
      <c r="G29" s="166">
        <v>2377.9699999999998</v>
      </c>
      <c r="H29" s="166">
        <v>2377.9699999999998</v>
      </c>
      <c r="I29" s="166">
        <v>2377.9699999999998</v>
      </c>
      <c r="J29" s="166">
        <v>2377.9699999999998</v>
      </c>
      <c r="K29" s="166">
        <v>2377.9699999999998</v>
      </c>
      <c r="L29" s="166">
        <v>2377.9699999999998</v>
      </c>
      <c r="M29" s="166">
        <v>2377.9699999999998</v>
      </c>
      <c r="N29" s="166">
        <v>2377.9699999999998</v>
      </c>
      <c r="O29" s="166">
        <v>2377.9699999999998</v>
      </c>
      <c r="P29" s="166">
        <v>2378</v>
      </c>
      <c r="Q29" s="173"/>
      <c r="R29" s="173"/>
      <c r="S29" s="173"/>
      <c r="T29" s="173"/>
    </row>
    <row r="30" spans="1:20" s="34" customFormat="1">
      <c r="A30" s="729">
        <v>22</v>
      </c>
      <c r="B30" s="167" t="s">
        <v>889</v>
      </c>
      <c r="C30" s="166"/>
      <c r="D30" s="166"/>
      <c r="E30" s="166"/>
      <c r="F30" s="166"/>
      <c r="G30" s="166"/>
      <c r="H30" s="166"/>
      <c r="I30" s="166"/>
      <c r="J30" s="166"/>
      <c r="K30" s="166"/>
      <c r="L30" s="166"/>
      <c r="M30" s="166"/>
      <c r="N30" s="166"/>
      <c r="O30" s="166"/>
      <c r="P30" s="166"/>
      <c r="Q30" s="173"/>
      <c r="R30" s="173"/>
      <c r="S30" s="173"/>
      <c r="T30" s="173"/>
    </row>
    <row r="31" spans="1:20" s="34" customFormat="1">
      <c r="A31" s="729">
        <v>23</v>
      </c>
      <c r="B31" s="173" t="s">
        <v>767</v>
      </c>
      <c r="C31" s="166"/>
      <c r="D31" s="166"/>
      <c r="E31" s="166"/>
      <c r="F31" s="166"/>
      <c r="G31" s="166"/>
      <c r="H31" s="166"/>
      <c r="I31" s="166"/>
      <c r="J31" s="166"/>
      <c r="K31" s="166"/>
      <c r="L31" s="166"/>
      <c r="M31" s="166"/>
      <c r="N31" s="166"/>
      <c r="O31" s="166"/>
      <c r="P31" s="166">
        <v>0</v>
      </c>
      <c r="Q31" s="173"/>
      <c r="R31" s="173"/>
      <c r="S31" s="173"/>
      <c r="T31" s="173"/>
    </row>
    <row r="32" spans="1:20" s="34" customFormat="1">
      <c r="A32" s="729">
        <v>24</v>
      </c>
      <c r="B32" s="173" t="s">
        <v>1400</v>
      </c>
      <c r="C32" s="166">
        <v>1300805.28</v>
      </c>
      <c r="D32" s="166">
        <v>1302275.28</v>
      </c>
      <c r="E32" s="166">
        <v>1302275.28</v>
      </c>
      <c r="F32" s="166">
        <v>1305782.28</v>
      </c>
      <c r="G32" s="166">
        <v>1305782.28</v>
      </c>
      <c r="H32" s="166">
        <v>1305782.28</v>
      </c>
      <c r="I32" s="166">
        <v>1305782.28</v>
      </c>
      <c r="J32" s="166">
        <v>1305782.28</v>
      </c>
      <c r="K32" s="166">
        <v>1305782.28</v>
      </c>
      <c r="L32" s="166">
        <v>1308362.28</v>
      </c>
      <c r="M32" s="166">
        <v>1308362.28</v>
      </c>
      <c r="N32" s="166">
        <v>1308362.28</v>
      </c>
      <c r="O32" s="166">
        <v>1308362.28</v>
      </c>
      <c r="P32" s="166">
        <v>1305654</v>
      </c>
      <c r="Q32" s="173"/>
      <c r="R32" s="173"/>
      <c r="S32" s="173"/>
      <c r="T32" s="173"/>
    </row>
    <row r="33" spans="1:20" s="34" customFormat="1">
      <c r="A33" s="729">
        <v>25</v>
      </c>
      <c r="B33" s="470" t="s">
        <v>1439</v>
      </c>
      <c r="C33" s="166">
        <v>0</v>
      </c>
      <c r="D33" s="166">
        <v>0</v>
      </c>
      <c r="E33" s="166">
        <v>0</v>
      </c>
      <c r="F33" s="166">
        <v>0</v>
      </c>
      <c r="G33" s="166">
        <v>0</v>
      </c>
      <c r="H33" s="166">
        <v>0</v>
      </c>
      <c r="I33" s="166">
        <v>0</v>
      </c>
      <c r="J33" s="166">
        <v>0</v>
      </c>
      <c r="K33" s="166">
        <v>0</v>
      </c>
      <c r="L33" s="166">
        <v>0</v>
      </c>
      <c r="M33" s="166">
        <v>0</v>
      </c>
      <c r="N33" s="166">
        <v>0</v>
      </c>
      <c r="O33" s="166">
        <v>0</v>
      </c>
      <c r="P33" s="166">
        <v>0</v>
      </c>
      <c r="Q33" s="173"/>
      <c r="R33" s="173"/>
      <c r="S33" s="173"/>
      <c r="T33" s="173"/>
    </row>
    <row r="34" spans="1:20" s="34" customFormat="1">
      <c r="A34" s="729">
        <v>26</v>
      </c>
      <c r="B34" s="173" t="s">
        <v>1401</v>
      </c>
      <c r="C34" s="166">
        <v>531645.81999999995</v>
      </c>
      <c r="D34" s="166">
        <v>531645.81999999995</v>
      </c>
      <c r="E34" s="166">
        <v>531645.81999999995</v>
      </c>
      <c r="F34" s="166">
        <v>531645.81999999995</v>
      </c>
      <c r="G34" s="166">
        <v>531645.81999999995</v>
      </c>
      <c r="H34" s="166">
        <v>531645.81999999995</v>
      </c>
      <c r="I34" s="166">
        <v>531645.81999999995</v>
      </c>
      <c r="J34" s="166">
        <v>531645.81999999995</v>
      </c>
      <c r="K34" s="166">
        <v>550605.81999999995</v>
      </c>
      <c r="L34" s="166">
        <v>559406.09</v>
      </c>
      <c r="M34" s="166">
        <v>559680.56999999995</v>
      </c>
      <c r="N34" s="166">
        <v>559680.56999999995</v>
      </c>
      <c r="O34" s="166">
        <v>559680.56999999995</v>
      </c>
      <c r="P34" s="166">
        <v>541709</v>
      </c>
      <c r="Q34" s="173"/>
      <c r="R34" s="173"/>
      <c r="S34" s="173"/>
      <c r="T34" s="173"/>
    </row>
    <row r="35" spans="1:20" s="34" customFormat="1">
      <c r="A35" s="729">
        <v>27</v>
      </c>
      <c r="B35" s="173" t="s">
        <v>1402</v>
      </c>
      <c r="C35" s="166">
        <v>17134.310000000001</v>
      </c>
      <c r="D35" s="166">
        <v>17134.310000000001</v>
      </c>
      <c r="E35" s="166">
        <v>17134.310000000001</v>
      </c>
      <c r="F35" s="166">
        <v>17134.310000000001</v>
      </c>
      <c r="G35" s="166">
        <v>17134.310000000001</v>
      </c>
      <c r="H35" s="166">
        <v>17134.310000000001</v>
      </c>
      <c r="I35" s="166">
        <v>17134.310000000001</v>
      </c>
      <c r="J35" s="166">
        <v>17134.310000000001</v>
      </c>
      <c r="K35" s="166">
        <v>17134.310000000001</v>
      </c>
      <c r="L35" s="166">
        <v>17134.310000000001</v>
      </c>
      <c r="M35" s="166">
        <v>17134.310000000001</v>
      </c>
      <c r="N35" s="166">
        <v>17134.310000000001</v>
      </c>
      <c r="O35" s="166">
        <v>17134.310000000001</v>
      </c>
      <c r="P35" s="166">
        <v>17134</v>
      </c>
      <c r="Q35" s="173"/>
      <c r="R35" s="173"/>
      <c r="S35" s="173"/>
      <c r="T35" s="173"/>
    </row>
    <row r="36" spans="1:20" s="34" customFormat="1">
      <c r="A36" s="729">
        <v>28</v>
      </c>
      <c r="B36" s="173" t="s">
        <v>1403</v>
      </c>
      <c r="C36" s="166">
        <v>0</v>
      </c>
      <c r="D36" s="166">
        <v>0</v>
      </c>
      <c r="E36" s="166">
        <v>0</v>
      </c>
      <c r="F36" s="166">
        <v>0</v>
      </c>
      <c r="G36" s="166">
        <v>0</v>
      </c>
      <c r="H36" s="166">
        <v>0</v>
      </c>
      <c r="I36" s="166">
        <v>0</v>
      </c>
      <c r="J36" s="166">
        <v>0</v>
      </c>
      <c r="K36" s="166">
        <v>0</v>
      </c>
      <c r="L36" s="166">
        <v>0</v>
      </c>
      <c r="M36" s="166">
        <v>3901.83</v>
      </c>
      <c r="N36" s="166">
        <v>3901.83</v>
      </c>
      <c r="O36" s="166">
        <v>3901.83</v>
      </c>
      <c r="P36" s="166">
        <v>900</v>
      </c>
      <c r="Q36" s="173"/>
      <c r="R36" s="173"/>
      <c r="S36" s="173"/>
      <c r="T36" s="173"/>
    </row>
    <row r="37" spans="1:20" s="34" customFormat="1">
      <c r="A37" s="729">
        <v>29</v>
      </c>
      <c r="B37" s="173" t="s">
        <v>1319</v>
      </c>
      <c r="C37" s="166">
        <v>8908.7900000000009</v>
      </c>
      <c r="D37" s="166">
        <v>8908.7900000000009</v>
      </c>
      <c r="E37" s="166">
        <v>8908.7900000000009</v>
      </c>
      <c r="F37" s="166">
        <v>8908.7900000000009</v>
      </c>
      <c r="G37" s="166">
        <v>8908.7900000000009</v>
      </c>
      <c r="H37" s="166">
        <v>8908.7900000000009</v>
      </c>
      <c r="I37" s="166">
        <v>8908.7900000000009</v>
      </c>
      <c r="J37" s="166">
        <v>8908.7900000000009</v>
      </c>
      <c r="K37" s="166">
        <v>8908.7900000000009</v>
      </c>
      <c r="L37" s="166">
        <v>8908.7900000000009</v>
      </c>
      <c r="M37" s="166">
        <v>8908.7900000000009</v>
      </c>
      <c r="N37" s="166">
        <v>8908.7900000000009</v>
      </c>
      <c r="O37" s="166">
        <v>8908.7900000000009</v>
      </c>
      <c r="P37" s="166">
        <v>8909</v>
      </c>
      <c r="Q37" s="173"/>
      <c r="R37" s="173"/>
      <c r="S37" s="173"/>
      <c r="T37" s="173"/>
    </row>
    <row r="38" spans="1:20" s="34" customFormat="1">
      <c r="A38" s="729">
        <v>30</v>
      </c>
      <c r="B38" s="167" t="s">
        <v>1209</v>
      </c>
      <c r="C38" s="166"/>
      <c r="D38" s="166"/>
      <c r="E38" s="166"/>
      <c r="F38" s="166"/>
      <c r="G38" s="166"/>
      <c r="H38" s="166"/>
      <c r="I38" s="166"/>
      <c r="J38" s="166"/>
      <c r="K38" s="166"/>
      <c r="L38" s="166"/>
      <c r="M38" s="166"/>
      <c r="N38" s="166"/>
      <c r="O38" s="166"/>
      <c r="P38" s="166"/>
      <c r="Q38" s="173"/>
      <c r="R38" s="173"/>
      <c r="S38" s="173"/>
      <c r="T38" s="173"/>
    </row>
    <row r="39" spans="1:20" s="34" customFormat="1">
      <c r="A39" s="729">
        <v>31</v>
      </c>
      <c r="B39" s="282" t="s">
        <v>1432</v>
      </c>
      <c r="C39" s="166">
        <v>0</v>
      </c>
      <c r="D39" s="166">
        <v>0</v>
      </c>
      <c r="E39" s="166">
        <v>0</v>
      </c>
      <c r="F39" s="166">
        <v>0</v>
      </c>
      <c r="G39" s="166">
        <v>0</v>
      </c>
      <c r="H39" s="166">
        <v>0</v>
      </c>
      <c r="I39" s="166">
        <v>0</v>
      </c>
      <c r="J39" s="166">
        <v>0</v>
      </c>
      <c r="K39" s="166">
        <v>0</v>
      </c>
      <c r="L39" s="166">
        <v>0</v>
      </c>
      <c r="M39" s="166">
        <v>0</v>
      </c>
      <c r="N39" s="166">
        <v>0</v>
      </c>
      <c r="O39" s="166">
        <v>0</v>
      </c>
      <c r="P39" s="166">
        <v>0</v>
      </c>
      <c r="Q39" s="173"/>
      <c r="R39" s="173"/>
      <c r="S39" s="173"/>
      <c r="T39" s="173"/>
    </row>
    <row r="40" spans="1:20" s="34" customFormat="1">
      <c r="A40" s="729">
        <v>32</v>
      </c>
      <c r="B40" s="282" t="s">
        <v>1717</v>
      </c>
      <c r="C40" s="166">
        <v>0</v>
      </c>
      <c r="D40" s="166">
        <v>0</v>
      </c>
      <c r="E40" s="166">
        <v>0</v>
      </c>
      <c r="F40" s="166">
        <v>0</v>
      </c>
      <c r="G40" s="166">
        <v>0</v>
      </c>
      <c r="H40" s="166">
        <v>0</v>
      </c>
      <c r="I40" s="166">
        <v>0</v>
      </c>
      <c r="J40" s="166">
        <v>0</v>
      </c>
      <c r="K40" s="166">
        <v>0</v>
      </c>
      <c r="L40" s="166">
        <v>0</v>
      </c>
      <c r="M40" s="166">
        <v>0</v>
      </c>
      <c r="N40" s="166">
        <v>0</v>
      </c>
      <c r="O40" s="166">
        <v>0</v>
      </c>
      <c r="P40" s="166">
        <v>0</v>
      </c>
      <c r="Q40" s="173"/>
      <c r="R40" s="173"/>
      <c r="S40" s="173"/>
      <c r="T40" s="173"/>
    </row>
    <row r="41" spans="1:20" s="34" customFormat="1">
      <c r="A41" s="729">
        <v>33</v>
      </c>
      <c r="B41" s="470" t="s">
        <v>1715</v>
      </c>
      <c r="C41" s="166">
        <v>0</v>
      </c>
      <c r="D41" s="166">
        <v>0</v>
      </c>
      <c r="E41" s="166">
        <v>0</v>
      </c>
      <c r="F41" s="166">
        <v>0</v>
      </c>
      <c r="G41" s="166">
        <v>0</v>
      </c>
      <c r="H41" s="166">
        <v>0</v>
      </c>
      <c r="I41" s="166">
        <v>0</v>
      </c>
      <c r="J41" s="166">
        <v>0</v>
      </c>
      <c r="K41" s="166">
        <v>0</v>
      </c>
      <c r="L41" s="166">
        <v>0</v>
      </c>
      <c r="M41" s="166">
        <v>0</v>
      </c>
      <c r="N41" s="166">
        <v>0</v>
      </c>
      <c r="O41" s="166">
        <v>0</v>
      </c>
      <c r="P41" s="166">
        <v>0</v>
      </c>
      <c r="Q41" s="173"/>
      <c r="R41" s="173"/>
      <c r="S41" s="173"/>
      <c r="T41" s="173"/>
    </row>
    <row r="42" spans="1:20" s="34" customFormat="1">
      <c r="A42" s="729">
        <v>34</v>
      </c>
      <c r="B42" s="470" t="s">
        <v>1716</v>
      </c>
      <c r="C42" s="166">
        <v>0</v>
      </c>
      <c r="D42" s="166">
        <v>0</v>
      </c>
      <c r="E42" s="166">
        <v>0</v>
      </c>
      <c r="F42" s="166">
        <v>0</v>
      </c>
      <c r="G42" s="166">
        <v>0</v>
      </c>
      <c r="H42" s="166">
        <v>0</v>
      </c>
      <c r="I42" s="166">
        <v>0</v>
      </c>
      <c r="J42" s="166">
        <v>0</v>
      </c>
      <c r="K42" s="166">
        <v>0</v>
      </c>
      <c r="L42" s="166">
        <v>0</v>
      </c>
      <c r="M42" s="166">
        <v>0</v>
      </c>
      <c r="N42" s="166">
        <v>0</v>
      </c>
      <c r="O42" s="166">
        <v>0</v>
      </c>
      <c r="P42" s="166">
        <v>0</v>
      </c>
      <c r="Q42" s="173"/>
      <c r="R42" s="173"/>
      <c r="S42" s="173"/>
      <c r="T42" s="173"/>
    </row>
    <row r="43" spans="1:20" s="34" customFormat="1">
      <c r="A43" s="729">
        <v>35</v>
      </c>
      <c r="B43" s="282" t="s">
        <v>358</v>
      </c>
      <c r="C43" s="166">
        <v>10848.93</v>
      </c>
      <c r="D43" s="166">
        <v>10848.93</v>
      </c>
      <c r="E43" s="166">
        <v>11010.17</v>
      </c>
      <c r="F43" s="166">
        <v>11333.37</v>
      </c>
      <c r="G43" s="166">
        <v>11333.37</v>
      </c>
      <c r="H43" s="166">
        <v>11333.37</v>
      </c>
      <c r="I43" s="166">
        <v>11333.37</v>
      </c>
      <c r="J43" s="166">
        <v>11333.37</v>
      </c>
      <c r="K43" s="166">
        <v>11333.37</v>
      </c>
      <c r="L43" s="166">
        <v>11333.37</v>
      </c>
      <c r="M43" s="166">
        <v>11333.37</v>
      </c>
      <c r="N43" s="166">
        <v>11333.37</v>
      </c>
      <c r="O43" s="166">
        <v>11333.37</v>
      </c>
      <c r="P43" s="166">
        <v>11234</v>
      </c>
      <c r="Q43" s="173"/>
      <c r="R43" s="173"/>
      <c r="S43" s="173"/>
      <c r="T43" s="173"/>
    </row>
    <row r="44" spans="1:20" s="34" customFormat="1">
      <c r="A44" s="729">
        <v>36</v>
      </c>
      <c r="B44" s="282" t="s">
        <v>359</v>
      </c>
      <c r="C44" s="166">
        <v>392.85</v>
      </c>
      <c r="D44" s="166">
        <v>392.85</v>
      </c>
      <c r="E44" s="166">
        <v>392.85</v>
      </c>
      <c r="F44" s="166">
        <v>392.85</v>
      </c>
      <c r="G44" s="166">
        <v>392.85</v>
      </c>
      <c r="H44" s="166">
        <v>392.85</v>
      </c>
      <c r="I44" s="166">
        <v>392.85</v>
      </c>
      <c r="J44" s="166">
        <v>392.85</v>
      </c>
      <c r="K44" s="166">
        <v>392.85</v>
      </c>
      <c r="L44" s="166">
        <v>392.85</v>
      </c>
      <c r="M44" s="166">
        <v>392.85</v>
      </c>
      <c r="N44" s="166">
        <v>392.85</v>
      </c>
      <c r="O44" s="166">
        <v>392.85</v>
      </c>
      <c r="P44" s="166">
        <v>393</v>
      </c>
      <c r="Q44" s="173"/>
      <c r="R44" s="173"/>
      <c r="S44" s="173"/>
      <c r="T44" s="173"/>
    </row>
    <row r="45" spans="1:20" s="34" customFormat="1">
      <c r="A45" s="729">
        <v>37</v>
      </c>
      <c r="B45" s="282" t="s">
        <v>357</v>
      </c>
      <c r="C45" s="166">
        <v>0</v>
      </c>
      <c r="D45" s="166">
        <v>0</v>
      </c>
      <c r="E45" s="166">
        <v>0</v>
      </c>
      <c r="F45" s="166">
        <v>0</v>
      </c>
      <c r="G45" s="166">
        <v>0</v>
      </c>
      <c r="H45" s="166">
        <v>0</v>
      </c>
      <c r="I45" s="166">
        <v>0</v>
      </c>
      <c r="J45" s="166">
        <v>0</v>
      </c>
      <c r="K45" s="166">
        <v>0</v>
      </c>
      <c r="L45" s="166">
        <v>0</v>
      </c>
      <c r="M45" s="166">
        <v>0</v>
      </c>
      <c r="N45" s="166">
        <v>0</v>
      </c>
      <c r="O45" s="166">
        <v>0</v>
      </c>
      <c r="P45" s="166">
        <v>0</v>
      </c>
      <c r="Q45" s="173"/>
      <c r="R45" s="173"/>
      <c r="S45" s="173"/>
      <c r="T45" s="173"/>
    </row>
    <row r="46" spans="1:20" s="34" customFormat="1">
      <c r="A46" s="729">
        <v>38</v>
      </c>
      <c r="B46" s="282" t="s">
        <v>154</v>
      </c>
      <c r="C46" s="166">
        <v>0</v>
      </c>
      <c r="D46" s="166">
        <v>0</v>
      </c>
      <c r="E46" s="166">
        <v>0</v>
      </c>
      <c r="F46" s="166">
        <v>0</v>
      </c>
      <c r="G46" s="166">
        <v>0</v>
      </c>
      <c r="H46" s="166">
        <v>0</v>
      </c>
      <c r="I46" s="166">
        <v>0</v>
      </c>
      <c r="J46" s="166">
        <v>0</v>
      </c>
      <c r="K46" s="166">
        <v>0</v>
      </c>
      <c r="L46" s="166">
        <v>0</v>
      </c>
      <c r="M46" s="166">
        <v>0</v>
      </c>
      <c r="N46" s="166">
        <v>0</v>
      </c>
      <c r="O46" s="166">
        <v>0</v>
      </c>
      <c r="P46" s="166">
        <v>0</v>
      </c>
      <c r="Q46" s="173"/>
      <c r="R46" s="173"/>
      <c r="S46" s="173"/>
      <c r="T46" s="173"/>
    </row>
    <row r="47" spans="1:20" s="34" customFormat="1">
      <c r="A47" s="729">
        <v>39</v>
      </c>
      <c r="B47" s="282" t="s">
        <v>155</v>
      </c>
      <c r="C47" s="166">
        <v>0</v>
      </c>
      <c r="D47" s="166">
        <v>0</v>
      </c>
      <c r="E47" s="166">
        <v>0</v>
      </c>
      <c r="F47" s="166">
        <v>0</v>
      </c>
      <c r="G47" s="166">
        <v>0</v>
      </c>
      <c r="H47" s="166">
        <v>0</v>
      </c>
      <c r="I47" s="166">
        <v>0</v>
      </c>
      <c r="J47" s="166">
        <v>0</v>
      </c>
      <c r="K47" s="166">
        <v>0</v>
      </c>
      <c r="L47" s="166">
        <v>0</v>
      </c>
      <c r="M47" s="166">
        <v>0</v>
      </c>
      <c r="N47" s="166">
        <v>0</v>
      </c>
      <c r="O47" s="166">
        <v>0</v>
      </c>
      <c r="P47" s="166">
        <v>0</v>
      </c>
      <c r="Q47" s="173"/>
      <c r="R47" s="173"/>
      <c r="S47" s="173"/>
      <c r="T47" s="173"/>
    </row>
    <row r="48" spans="1:20" s="34" customFormat="1">
      <c r="A48" s="729">
        <v>40</v>
      </c>
      <c r="B48" s="167" t="s">
        <v>1134</v>
      </c>
      <c r="C48" s="166"/>
      <c r="D48" s="166"/>
      <c r="E48" s="166"/>
      <c r="F48" s="166"/>
      <c r="G48" s="166"/>
      <c r="H48" s="166"/>
      <c r="I48" s="166"/>
      <c r="J48" s="166"/>
      <c r="K48" s="166"/>
      <c r="L48" s="166"/>
      <c r="M48" s="166"/>
      <c r="N48" s="166"/>
      <c r="O48" s="166"/>
      <c r="P48" s="166"/>
      <c r="Q48" s="173"/>
      <c r="R48" s="173"/>
      <c r="S48" s="173"/>
      <c r="T48" s="173"/>
    </row>
    <row r="49" spans="1:251" s="34" customFormat="1">
      <c r="A49" s="729">
        <v>41</v>
      </c>
      <c r="B49" s="282" t="s">
        <v>728</v>
      </c>
      <c r="C49" s="166">
        <v>229168.36</v>
      </c>
      <c r="D49" s="166">
        <v>229168.77</v>
      </c>
      <c r="E49" s="166">
        <v>229160.19</v>
      </c>
      <c r="F49" s="166">
        <v>229156.72</v>
      </c>
      <c r="G49" s="166">
        <v>229160.51</v>
      </c>
      <c r="H49" s="166">
        <v>229159.06</v>
      </c>
      <c r="I49" s="166">
        <v>229159.48</v>
      </c>
      <c r="J49" s="166">
        <v>229155.55</v>
      </c>
      <c r="K49" s="166">
        <v>229153.65</v>
      </c>
      <c r="L49" s="166">
        <v>229146.41</v>
      </c>
      <c r="M49" s="166">
        <v>229144.9</v>
      </c>
      <c r="N49" s="166">
        <v>229143.45</v>
      </c>
      <c r="O49" s="166">
        <v>229139.14</v>
      </c>
      <c r="P49" s="166">
        <v>229155</v>
      </c>
      <c r="Q49" s="173"/>
      <c r="R49" s="173"/>
      <c r="S49" s="173"/>
      <c r="T49" s="173"/>
    </row>
    <row r="50" spans="1:251" s="34" customFormat="1">
      <c r="A50" s="729">
        <v>42</v>
      </c>
      <c r="B50" s="282" t="s">
        <v>729</v>
      </c>
      <c r="C50" s="166">
        <v>-9249.2099999999919</v>
      </c>
      <c r="D50" s="166">
        <v>-9227.7499999999927</v>
      </c>
      <c r="E50" s="166">
        <v>-9639.6299999999901</v>
      </c>
      <c r="F50" s="166">
        <v>-9879.9499999999898</v>
      </c>
      <c r="G50" s="166">
        <v>-9692.2899999999936</v>
      </c>
      <c r="H50" s="166">
        <v>-9805.5699999999924</v>
      </c>
      <c r="I50" s="166">
        <v>-9715.2099999999919</v>
      </c>
      <c r="J50" s="166">
        <v>-9818.7799999999916</v>
      </c>
      <c r="K50" s="166">
        <v>-9942.8599999999933</v>
      </c>
      <c r="L50" s="166">
        <v>-10234.119999999988</v>
      </c>
      <c r="M50" s="166">
        <v>-10354.049999999988</v>
      </c>
      <c r="N50" s="166">
        <v>-10287.069999999992</v>
      </c>
      <c r="O50" s="166">
        <v>-10487.499999999993</v>
      </c>
      <c r="P50" s="166">
        <v>-9872</v>
      </c>
      <c r="Q50" s="173"/>
      <c r="R50" s="173"/>
      <c r="S50" s="173"/>
      <c r="T50" s="173"/>
    </row>
    <row r="51" spans="1:251" s="34" customFormat="1">
      <c r="A51" s="729">
        <v>43</v>
      </c>
      <c r="B51" s="282" t="s">
        <v>730</v>
      </c>
      <c r="C51" s="166">
        <v>228541.91</v>
      </c>
      <c r="D51" s="166">
        <v>228570.99999999997</v>
      </c>
      <c r="E51" s="166">
        <v>225872.53999999998</v>
      </c>
      <c r="F51" s="166">
        <v>224898.42</v>
      </c>
      <c r="G51" s="166">
        <v>226354.38999999996</v>
      </c>
      <c r="H51" s="166">
        <v>226012.66999999998</v>
      </c>
      <c r="I51" s="166">
        <v>227095.24</v>
      </c>
      <c r="J51" s="166">
        <v>226215.34</v>
      </c>
      <c r="K51" s="166">
        <v>226341.30000000002</v>
      </c>
      <c r="L51" s="166">
        <v>224172.59</v>
      </c>
      <c r="M51" s="166">
        <v>223637.49</v>
      </c>
      <c r="N51" s="166">
        <v>223400.65999999997</v>
      </c>
      <c r="O51" s="166">
        <v>222273.41000000003</v>
      </c>
      <c r="P51" s="166">
        <v>225645</v>
      </c>
      <c r="Q51" s="173"/>
      <c r="R51" s="173"/>
      <c r="S51" s="173"/>
      <c r="T51" s="173"/>
    </row>
    <row r="52" spans="1:251" s="34" customFormat="1">
      <c r="A52" s="729">
        <v>44</v>
      </c>
      <c r="B52" s="282" t="s">
        <v>731</v>
      </c>
      <c r="C52" s="166">
        <v>78403.23</v>
      </c>
      <c r="D52" s="166">
        <v>78432.38</v>
      </c>
      <c r="E52" s="166">
        <v>77994.8</v>
      </c>
      <c r="F52" s="166">
        <v>82613.84</v>
      </c>
      <c r="G52" s="166">
        <v>82087.740000000005</v>
      </c>
      <c r="H52" s="166">
        <v>81865.77</v>
      </c>
      <c r="I52" s="166">
        <v>82065.149999999994</v>
      </c>
      <c r="J52" s="166">
        <v>79377.06</v>
      </c>
      <c r="K52" s="166">
        <v>78976</v>
      </c>
      <c r="L52" s="166">
        <v>79699.94</v>
      </c>
      <c r="M52" s="166">
        <v>79476.25</v>
      </c>
      <c r="N52" s="166">
        <v>79277.06</v>
      </c>
      <c r="O52" s="166">
        <v>78729.52</v>
      </c>
      <c r="P52" s="166">
        <v>79923</v>
      </c>
      <c r="Q52" s="173"/>
      <c r="R52" s="173"/>
      <c r="S52" s="173"/>
      <c r="T52" s="173"/>
    </row>
    <row r="53" spans="1:251" s="34" customFormat="1">
      <c r="A53" s="729">
        <v>45</v>
      </c>
      <c r="B53" s="282" t="s">
        <v>1714</v>
      </c>
      <c r="C53" s="166"/>
      <c r="D53" s="166"/>
      <c r="E53" s="166"/>
      <c r="F53" s="166"/>
      <c r="G53" s="166"/>
      <c r="H53" s="166"/>
      <c r="I53" s="166"/>
      <c r="J53" s="166"/>
      <c r="K53" s="166"/>
      <c r="L53" s="166"/>
      <c r="M53" s="166"/>
      <c r="N53" s="166"/>
      <c r="O53" s="166"/>
      <c r="P53" s="166">
        <v>0</v>
      </c>
      <c r="Q53" s="173"/>
      <c r="R53" s="173"/>
      <c r="S53" s="173"/>
      <c r="T53" s="173"/>
    </row>
    <row r="54" spans="1:251" s="34" customFormat="1">
      <c r="A54" s="729">
        <v>46</v>
      </c>
      <c r="B54" s="282" t="s">
        <v>733</v>
      </c>
      <c r="C54" s="166">
        <v>20899.02</v>
      </c>
      <c r="D54" s="166">
        <v>20901.059999999998</v>
      </c>
      <c r="E54" s="166">
        <v>20866.27</v>
      </c>
      <c r="F54" s="166">
        <v>20819.14</v>
      </c>
      <c r="G54" s="166">
        <v>20835.310000000001</v>
      </c>
      <c r="H54" s="166">
        <v>20819.07</v>
      </c>
      <c r="I54" s="166">
        <v>20817.88</v>
      </c>
      <c r="J54" s="166">
        <v>21032.86</v>
      </c>
      <c r="K54" s="166">
        <v>21013.870000000003</v>
      </c>
      <c r="L54" s="166">
        <v>20990.16</v>
      </c>
      <c r="M54" s="166">
        <v>20973.46</v>
      </c>
      <c r="N54" s="166">
        <v>20957.7</v>
      </c>
      <c r="O54" s="166">
        <v>21201.23</v>
      </c>
      <c r="P54" s="166">
        <v>20933</v>
      </c>
      <c r="Q54" s="173"/>
      <c r="R54" s="173"/>
      <c r="S54" s="173"/>
      <c r="T54" s="173"/>
    </row>
    <row r="55" spans="1:251" s="34" customFormat="1">
      <c r="A55" s="729">
        <v>47</v>
      </c>
      <c r="B55" s="282" t="s">
        <v>734</v>
      </c>
      <c r="C55" s="166">
        <v>3126.82</v>
      </c>
      <c r="D55" s="166">
        <v>3126.82</v>
      </c>
      <c r="E55" s="166">
        <v>3126.82</v>
      </c>
      <c r="F55" s="166">
        <v>3126.82</v>
      </c>
      <c r="G55" s="166">
        <v>3126.82</v>
      </c>
      <c r="H55" s="166">
        <v>3126.82</v>
      </c>
      <c r="I55" s="166">
        <v>3126.82</v>
      </c>
      <c r="J55" s="166">
        <v>3126.82</v>
      </c>
      <c r="K55" s="166">
        <v>3126.82</v>
      </c>
      <c r="L55" s="166">
        <v>3126.82</v>
      </c>
      <c r="M55" s="166">
        <v>3126.82</v>
      </c>
      <c r="N55" s="166">
        <v>3126.82</v>
      </c>
      <c r="O55" s="166">
        <v>3126.82</v>
      </c>
      <c r="P55" s="166">
        <v>3127</v>
      </c>
      <c r="Q55" s="106"/>
      <c r="R55" s="173"/>
      <c r="S55" s="174"/>
      <c r="T55" s="174"/>
      <c r="U55" s="730"/>
      <c r="V55" s="730"/>
      <c r="W55" s="731"/>
      <c r="X55" s="730"/>
      <c r="Y55" s="732"/>
      <c r="Z55" s="733"/>
      <c r="AB55" s="730"/>
      <c r="AC55" s="730"/>
      <c r="AD55" s="730"/>
      <c r="AE55" s="730"/>
      <c r="AF55" s="731"/>
      <c r="AG55" s="730"/>
      <c r="AH55" s="732"/>
      <c r="AI55" s="733"/>
      <c r="AK55" s="730"/>
      <c r="AL55" s="730"/>
      <c r="AM55" s="730"/>
      <c r="AN55" s="730"/>
      <c r="AO55" s="731"/>
      <c r="AP55" s="730"/>
      <c r="AQ55" s="732"/>
      <c r="AR55" s="733"/>
      <c r="AT55" s="730"/>
      <c r="AU55" s="730"/>
      <c r="AV55" s="730"/>
      <c r="AW55" s="730"/>
      <c r="AX55" s="731"/>
      <c r="AY55" s="730"/>
      <c r="AZ55" s="732"/>
      <c r="BA55" s="733"/>
      <c r="BC55" s="730"/>
      <c r="BD55" s="730"/>
      <c r="BE55" s="730"/>
      <c r="BF55" s="730"/>
      <c r="BG55" s="731"/>
      <c r="BH55" s="730"/>
      <c r="BI55" s="732"/>
      <c r="BJ55" s="733"/>
      <c r="BL55" s="730"/>
      <c r="BM55" s="730"/>
      <c r="BN55" s="730"/>
      <c r="BO55" s="730"/>
      <c r="BP55" s="731"/>
      <c r="BQ55" s="730"/>
      <c r="BR55" s="732"/>
      <c r="BS55" s="733"/>
      <c r="BU55" s="730"/>
      <c r="BV55" s="730"/>
      <c r="BW55" s="730"/>
      <c r="BX55" s="730"/>
      <c r="BY55" s="731"/>
      <c r="BZ55" s="730"/>
      <c r="CA55" s="732"/>
      <c r="CB55" s="733"/>
      <c r="CD55" s="730"/>
      <c r="CE55" s="730"/>
      <c r="CF55" s="730"/>
      <c r="CG55" s="730"/>
      <c r="CH55" s="731"/>
      <c r="CI55" s="730"/>
      <c r="CJ55" s="732"/>
      <c r="CK55" s="733"/>
      <c r="CM55" s="730"/>
      <c r="CN55" s="730"/>
      <c r="CO55" s="730"/>
      <c r="CP55" s="730"/>
      <c r="CQ55" s="731"/>
      <c r="CR55" s="730"/>
      <c r="CS55" s="732"/>
      <c r="CT55" s="733"/>
      <c r="CV55" s="730"/>
      <c r="CW55" s="730"/>
      <c r="CX55" s="730"/>
      <c r="CY55" s="730"/>
      <c r="CZ55" s="731"/>
      <c r="DA55" s="730"/>
      <c r="DB55" s="732"/>
      <c r="DC55" s="733"/>
      <c r="DE55" s="730"/>
      <c r="DF55" s="730"/>
      <c r="DG55" s="730"/>
      <c r="DH55" s="730"/>
      <c r="DI55" s="731"/>
      <c r="DJ55" s="730"/>
      <c r="DK55" s="732"/>
      <c r="DL55" s="733"/>
      <c r="DN55" s="730"/>
      <c r="DO55" s="730"/>
      <c r="DP55" s="730"/>
      <c r="DQ55" s="730"/>
      <c r="DR55" s="731"/>
      <c r="DS55" s="730"/>
      <c r="DT55" s="732"/>
      <c r="DU55" s="733"/>
      <c r="DW55" s="730"/>
      <c r="DX55" s="730"/>
      <c r="DY55" s="730"/>
      <c r="DZ55" s="730"/>
      <c r="EA55" s="731"/>
      <c r="EB55" s="730"/>
      <c r="EC55" s="732"/>
      <c r="ED55" s="733"/>
      <c r="EF55" s="730"/>
      <c r="EG55" s="730"/>
      <c r="EH55" s="730"/>
      <c r="EI55" s="730"/>
      <c r="EJ55" s="731"/>
      <c r="EK55" s="730"/>
      <c r="EL55" s="732"/>
      <c r="EM55" s="733"/>
      <c r="EO55" s="730"/>
      <c r="EP55" s="730"/>
      <c r="EQ55" s="730"/>
      <c r="ER55" s="730"/>
      <c r="ES55" s="731"/>
      <c r="ET55" s="730"/>
      <c r="EU55" s="732"/>
      <c r="EV55" s="733"/>
      <c r="EX55" s="730"/>
      <c r="EY55" s="730"/>
      <c r="EZ55" s="730"/>
      <c r="FA55" s="730"/>
      <c r="FB55" s="731"/>
      <c r="FC55" s="730"/>
      <c r="FD55" s="732"/>
      <c r="FE55" s="733"/>
      <c r="FG55" s="730"/>
      <c r="FH55" s="730"/>
      <c r="FI55" s="730"/>
      <c r="FJ55" s="730"/>
      <c r="FK55" s="731"/>
      <c r="FL55" s="730"/>
      <c r="FM55" s="732"/>
      <c r="FN55" s="733"/>
      <c r="FP55" s="730"/>
      <c r="FQ55" s="730"/>
      <c r="FR55" s="730"/>
      <c r="FS55" s="730"/>
      <c r="FT55" s="731"/>
      <c r="FU55" s="730"/>
      <c r="FV55" s="732"/>
      <c r="FW55" s="733"/>
      <c r="FY55" s="730"/>
      <c r="FZ55" s="730"/>
      <c r="GA55" s="730"/>
      <c r="GB55" s="730"/>
      <c r="GC55" s="731"/>
      <c r="GD55" s="730"/>
      <c r="GE55" s="732"/>
      <c r="GF55" s="733"/>
      <c r="GH55" s="730"/>
      <c r="GI55" s="730"/>
      <c r="GJ55" s="730"/>
      <c r="GK55" s="730"/>
      <c r="GL55" s="731"/>
      <c r="GM55" s="730"/>
      <c r="GN55" s="732"/>
      <c r="GO55" s="733"/>
      <c r="GQ55" s="730"/>
      <c r="GR55" s="730"/>
      <c r="GS55" s="730"/>
      <c r="GT55" s="730"/>
      <c r="GU55" s="731"/>
      <c r="GV55" s="730"/>
      <c r="GW55" s="732"/>
      <c r="GX55" s="733"/>
      <c r="GZ55" s="730"/>
      <c r="HA55" s="730"/>
      <c r="HB55" s="730"/>
      <c r="HC55" s="730"/>
      <c r="HD55" s="731"/>
      <c r="HE55" s="730"/>
      <c r="HF55" s="732"/>
      <c r="HG55" s="733"/>
      <c r="HI55" s="730"/>
      <c r="HJ55" s="730"/>
      <c r="HK55" s="730"/>
      <c r="HL55" s="730"/>
      <c r="HM55" s="731"/>
      <c r="HN55" s="730"/>
      <c r="HO55" s="732"/>
      <c r="HP55" s="733"/>
      <c r="HR55" s="730"/>
      <c r="HS55" s="730"/>
      <c r="HT55" s="730"/>
      <c r="HU55" s="730"/>
      <c r="HV55" s="731"/>
      <c r="HW55" s="730"/>
      <c r="HX55" s="732"/>
      <c r="HY55" s="733"/>
      <c r="IA55" s="730"/>
      <c r="IB55" s="730"/>
      <c r="IC55" s="730"/>
      <c r="ID55" s="730"/>
      <c r="IE55" s="731"/>
      <c r="IF55" s="730"/>
      <c r="IG55" s="732"/>
      <c r="IH55" s="733"/>
      <c r="IJ55" s="730"/>
      <c r="IK55" s="730"/>
      <c r="IL55" s="730"/>
      <c r="IM55" s="730"/>
      <c r="IN55" s="731"/>
      <c r="IO55" s="730"/>
      <c r="IP55" s="732"/>
      <c r="IQ55" s="733"/>
    </row>
    <row r="56" spans="1:251" s="34" customFormat="1">
      <c r="A56" s="729">
        <v>48</v>
      </c>
      <c r="B56" s="282" t="s">
        <v>412</v>
      </c>
      <c r="C56" s="166">
        <v>1578.64</v>
      </c>
      <c r="D56" s="166">
        <v>1578.64</v>
      </c>
      <c r="E56" s="166">
        <v>1578.64</v>
      </c>
      <c r="F56" s="166">
        <v>1578.64</v>
      </c>
      <c r="G56" s="166">
        <v>1578.64</v>
      </c>
      <c r="H56" s="166">
        <v>1578.64</v>
      </c>
      <c r="I56" s="166">
        <v>1578.64</v>
      </c>
      <c r="J56" s="166">
        <v>1578.64</v>
      </c>
      <c r="K56" s="166">
        <v>1578.64</v>
      </c>
      <c r="L56" s="166">
        <v>1578.64</v>
      </c>
      <c r="M56" s="166">
        <v>1578.64</v>
      </c>
      <c r="N56" s="166">
        <v>1578.64</v>
      </c>
      <c r="O56" s="166">
        <v>1578.64</v>
      </c>
      <c r="P56" s="166">
        <v>1579</v>
      </c>
      <c r="Q56" s="106"/>
      <c r="R56" s="173"/>
      <c r="S56" s="174"/>
      <c r="T56" s="174"/>
      <c r="U56" s="730"/>
      <c r="V56" s="730"/>
      <c r="W56" s="731"/>
      <c r="X56" s="730"/>
      <c r="Y56" s="732"/>
      <c r="Z56" s="733"/>
      <c r="AB56" s="730"/>
      <c r="AC56" s="730"/>
      <c r="AD56" s="730"/>
      <c r="AE56" s="730"/>
      <c r="AF56" s="731"/>
      <c r="AG56" s="730"/>
      <c r="AH56" s="732"/>
      <c r="AI56" s="733"/>
      <c r="AK56" s="730"/>
      <c r="AL56" s="730"/>
      <c r="AM56" s="730"/>
      <c r="AN56" s="730"/>
      <c r="AO56" s="731"/>
      <c r="AP56" s="730"/>
      <c r="AQ56" s="732"/>
      <c r="AR56" s="733"/>
      <c r="AT56" s="730"/>
      <c r="AU56" s="730"/>
      <c r="AV56" s="730"/>
      <c r="AW56" s="730"/>
      <c r="AX56" s="731"/>
      <c r="AY56" s="730"/>
      <c r="AZ56" s="732"/>
      <c r="BA56" s="733"/>
      <c r="BC56" s="730"/>
      <c r="BD56" s="730"/>
      <c r="BE56" s="730"/>
      <c r="BF56" s="730"/>
      <c r="BG56" s="731"/>
      <c r="BH56" s="730"/>
      <c r="BI56" s="732"/>
      <c r="BJ56" s="733"/>
      <c r="BL56" s="730"/>
      <c r="BM56" s="730"/>
      <c r="BN56" s="730"/>
      <c r="BO56" s="730"/>
      <c r="BP56" s="731"/>
      <c r="BQ56" s="730"/>
      <c r="BR56" s="732"/>
      <c r="BS56" s="733"/>
      <c r="BU56" s="730"/>
      <c r="BV56" s="730"/>
      <c r="BW56" s="730"/>
      <c r="BX56" s="730"/>
      <c r="BY56" s="731"/>
      <c r="BZ56" s="730"/>
      <c r="CA56" s="732"/>
      <c r="CB56" s="733"/>
      <c r="CD56" s="730"/>
      <c r="CE56" s="730"/>
      <c r="CF56" s="730"/>
      <c r="CG56" s="730"/>
      <c r="CH56" s="731"/>
      <c r="CI56" s="730"/>
      <c r="CJ56" s="732"/>
      <c r="CK56" s="733"/>
      <c r="CM56" s="730"/>
      <c r="CN56" s="730"/>
      <c r="CO56" s="730"/>
      <c r="CP56" s="730"/>
      <c r="CQ56" s="731"/>
      <c r="CR56" s="730"/>
      <c r="CS56" s="732"/>
      <c r="CT56" s="733"/>
      <c r="CV56" s="730"/>
      <c r="CW56" s="730"/>
      <c r="CX56" s="730"/>
      <c r="CY56" s="730"/>
      <c r="CZ56" s="731"/>
      <c r="DA56" s="730"/>
      <c r="DB56" s="732"/>
      <c r="DC56" s="733"/>
      <c r="DE56" s="730"/>
      <c r="DF56" s="730"/>
      <c r="DG56" s="730"/>
      <c r="DH56" s="730"/>
      <c r="DI56" s="731"/>
      <c r="DJ56" s="730"/>
      <c r="DK56" s="732"/>
      <c r="DL56" s="733"/>
      <c r="DN56" s="730"/>
      <c r="DO56" s="730"/>
      <c r="DP56" s="730"/>
      <c r="DQ56" s="730"/>
      <c r="DR56" s="731"/>
      <c r="DS56" s="730"/>
      <c r="DT56" s="732"/>
      <c r="DU56" s="733"/>
      <c r="DW56" s="730"/>
      <c r="DX56" s="730"/>
      <c r="DY56" s="730"/>
      <c r="DZ56" s="730"/>
      <c r="EA56" s="731"/>
      <c r="EB56" s="730"/>
      <c r="EC56" s="732"/>
      <c r="ED56" s="733"/>
      <c r="EF56" s="730"/>
      <c r="EG56" s="730"/>
      <c r="EH56" s="730"/>
      <c r="EI56" s="730"/>
      <c r="EJ56" s="731"/>
      <c r="EK56" s="730"/>
      <c r="EL56" s="732"/>
      <c r="EM56" s="733"/>
      <c r="EO56" s="730"/>
      <c r="EP56" s="730"/>
      <c r="EQ56" s="730"/>
      <c r="ER56" s="730"/>
      <c r="ES56" s="731"/>
      <c r="ET56" s="730"/>
      <c r="EU56" s="732"/>
      <c r="EV56" s="733"/>
      <c r="EX56" s="730"/>
      <c r="EY56" s="730"/>
      <c r="EZ56" s="730"/>
      <c r="FA56" s="730"/>
      <c r="FB56" s="731"/>
      <c r="FC56" s="730"/>
      <c r="FD56" s="732"/>
      <c r="FE56" s="733"/>
      <c r="FG56" s="730"/>
      <c r="FH56" s="730"/>
      <c r="FI56" s="730"/>
      <c r="FJ56" s="730"/>
      <c r="FK56" s="731"/>
      <c r="FL56" s="730"/>
      <c r="FM56" s="732"/>
      <c r="FN56" s="733"/>
      <c r="FP56" s="730"/>
      <c r="FQ56" s="730"/>
      <c r="FR56" s="730"/>
      <c r="FS56" s="730"/>
      <c r="FT56" s="731"/>
      <c r="FU56" s="730"/>
      <c r="FV56" s="732"/>
      <c r="FW56" s="733"/>
      <c r="FY56" s="730"/>
      <c r="FZ56" s="730"/>
      <c r="GA56" s="730"/>
      <c r="GB56" s="730"/>
      <c r="GC56" s="731"/>
      <c r="GD56" s="730"/>
      <c r="GE56" s="732"/>
      <c r="GF56" s="733"/>
      <c r="GH56" s="730"/>
      <c r="GI56" s="730"/>
      <c r="GJ56" s="730"/>
      <c r="GK56" s="730"/>
      <c r="GL56" s="731"/>
      <c r="GM56" s="730"/>
      <c r="GN56" s="732"/>
      <c r="GO56" s="733"/>
      <c r="GQ56" s="730"/>
      <c r="GR56" s="730"/>
      <c r="GS56" s="730"/>
      <c r="GT56" s="730"/>
      <c r="GU56" s="731"/>
      <c r="GV56" s="730"/>
      <c r="GW56" s="732"/>
      <c r="GX56" s="733"/>
      <c r="GZ56" s="730"/>
      <c r="HA56" s="730"/>
      <c r="HB56" s="730"/>
      <c r="HC56" s="730"/>
      <c r="HD56" s="731"/>
      <c r="HE56" s="730"/>
      <c r="HF56" s="732"/>
      <c r="HG56" s="733"/>
      <c r="HI56" s="730"/>
      <c r="HJ56" s="730"/>
      <c r="HK56" s="730"/>
      <c r="HL56" s="730"/>
      <c r="HM56" s="731"/>
      <c r="HN56" s="730"/>
      <c r="HO56" s="732"/>
      <c r="HP56" s="733"/>
      <c r="HR56" s="730"/>
      <c r="HS56" s="730"/>
      <c r="HT56" s="730"/>
      <c r="HU56" s="730"/>
      <c r="HV56" s="731"/>
      <c r="HW56" s="730"/>
      <c r="HX56" s="732"/>
      <c r="HY56" s="733"/>
      <c r="IA56" s="730"/>
      <c r="IB56" s="730"/>
      <c r="IC56" s="730"/>
      <c r="ID56" s="730"/>
      <c r="IE56" s="731"/>
      <c r="IF56" s="730"/>
      <c r="IG56" s="732"/>
      <c r="IH56" s="733"/>
      <c r="IJ56" s="730"/>
      <c r="IK56" s="730"/>
      <c r="IL56" s="730"/>
      <c r="IM56" s="730"/>
      <c r="IN56" s="731"/>
      <c r="IO56" s="730"/>
      <c r="IP56" s="732"/>
      <c r="IQ56" s="733"/>
    </row>
    <row r="57" spans="1:251" s="34" customFormat="1">
      <c r="A57" s="729">
        <v>49</v>
      </c>
      <c r="B57" s="282" t="s">
        <v>736</v>
      </c>
      <c r="C57" s="190">
        <v>7318.69</v>
      </c>
      <c r="D57" s="190">
        <v>7320.24</v>
      </c>
      <c r="E57" s="190">
        <v>7288.2</v>
      </c>
      <c r="F57" s="190">
        <v>7275.25</v>
      </c>
      <c r="G57" s="190">
        <v>7289.3899999999994</v>
      </c>
      <c r="H57" s="190">
        <v>7283.9699999999993</v>
      </c>
      <c r="I57" s="190">
        <v>7285.5499999999993</v>
      </c>
      <c r="J57" s="190">
        <v>7270.84</v>
      </c>
      <c r="K57" s="190">
        <v>7263.78</v>
      </c>
      <c r="L57" s="190">
        <v>7236.74</v>
      </c>
      <c r="M57" s="190">
        <v>7231.08</v>
      </c>
      <c r="N57" s="190">
        <v>7225.68</v>
      </c>
      <c r="O57" s="190">
        <v>7209.57</v>
      </c>
      <c r="P57" s="166">
        <v>7269</v>
      </c>
      <c r="Q57" s="106"/>
      <c r="R57" s="173"/>
      <c r="S57" s="174"/>
      <c r="T57" s="174"/>
      <c r="U57" s="730"/>
      <c r="V57" s="730"/>
      <c r="W57" s="731"/>
      <c r="X57" s="730"/>
      <c r="Y57" s="732"/>
      <c r="Z57" s="733"/>
      <c r="AB57" s="730"/>
      <c r="AC57" s="730"/>
      <c r="AD57" s="730"/>
      <c r="AE57" s="730"/>
      <c r="AF57" s="731"/>
      <c r="AG57" s="730"/>
      <c r="AH57" s="732"/>
      <c r="AI57" s="733"/>
      <c r="AK57" s="730"/>
      <c r="AL57" s="730"/>
      <c r="AM57" s="730"/>
      <c r="AN57" s="730"/>
      <c r="AO57" s="731"/>
      <c r="AP57" s="730"/>
      <c r="AQ57" s="732"/>
      <c r="AR57" s="733"/>
      <c r="AT57" s="730"/>
      <c r="AU57" s="730"/>
      <c r="AV57" s="730"/>
      <c r="AW57" s="730"/>
      <c r="AX57" s="731"/>
      <c r="AY57" s="730"/>
      <c r="AZ57" s="732"/>
      <c r="BA57" s="733"/>
      <c r="BC57" s="730"/>
      <c r="BD57" s="730"/>
      <c r="BE57" s="730"/>
      <c r="BF57" s="730"/>
      <c r="BG57" s="731"/>
      <c r="BH57" s="730"/>
      <c r="BI57" s="732"/>
      <c r="BJ57" s="733"/>
      <c r="BL57" s="730"/>
      <c r="BM57" s="730"/>
      <c r="BN57" s="730"/>
      <c r="BO57" s="730"/>
      <c r="BP57" s="731"/>
      <c r="BQ57" s="730"/>
      <c r="BR57" s="732"/>
      <c r="BS57" s="733"/>
      <c r="BU57" s="730"/>
      <c r="BV57" s="730"/>
      <c r="BW57" s="730"/>
      <c r="BX57" s="730"/>
      <c r="BY57" s="731"/>
      <c r="BZ57" s="730"/>
      <c r="CA57" s="732"/>
      <c r="CB57" s="733"/>
      <c r="CD57" s="730"/>
      <c r="CE57" s="730"/>
      <c r="CF57" s="730"/>
      <c r="CG57" s="730"/>
      <c r="CH57" s="731"/>
      <c r="CI57" s="730"/>
      <c r="CJ57" s="732"/>
      <c r="CK57" s="733"/>
      <c r="CM57" s="730"/>
      <c r="CN57" s="730"/>
      <c r="CO57" s="730"/>
      <c r="CP57" s="730"/>
      <c r="CQ57" s="731"/>
      <c r="CR57" s="730"/>
      <c r="CS57" s="732"/>
      <c r="CT57" s="733"/>
      <c r="CV57" s="730"/>
      <c r="CW57" s="730"/>
      <c r="CX57" s="730"/>
      <c r="CY57" s="730"/>
      <c r="CZ57" s="731"/>
      <c r="DA57" s="730"/>
      <c r="DB57" s="732"/>
      <c r="DC57" s="733"/>
      <c r="DE57" s="730"/>
      <c r="DF57" s="730"/>
      <c r="DG57" s="730"/>
      <c r="DH57" s="730"/>
      <c r="DI57" s="731"/>
      <c r="DJ57" s="730"/>
      <c r="DK57" s="732"/>
      <c r="DL57" s="733"/>
      <c r="DN57" s="730"/>
      <c r="DO57" s="730"/>
      <c r="DP57" s="730"/>
      <c r="DQ57" s="730"/>
      <c r="DR57" s="731"/>
      <c r="DS57" s="730"/>
      <c r="DT57" s="732"/>
      <c r="DU57" s="733"/>
      <c r="DW57" s="730"/>
      <c r="DX57" s="730"/>
      <c r="DY57" s="730"/>
      <c r="DZ57" s="730"/>
      <c r="EA57" s="731"/>
      <c r="EB57" s="730"/>
      <c r="EC57" s="732"/>
      <c r="ED57" s="733"/>
      <c r="EF57" s="730"/>
      <c r="EG57" s="730"/>
      <c r="EH57" s="730"/>
      <c r="EI57" s="730"/>
      <c r="EJ57" s="731"/>
      <c r="EK57" s="730"/>
      <c r="EL57" s="732"/>
      <c r="EM57" s="733"/>
      <c r="EO57" s="730"/>
      <c r="EP57" s="730"/>
      <c r="EQ57" s="730"/>
      <c r="ER57" s="730"/>
      <c r="ES57" s="731"/>
      <c r="ET57" s="730"/>
      <c r="EU57" s="732"/>
      <c r="EV57" s="733"/>
      <c r="EX57" s="730"/>
      <c r="EY57" s="730"/>
      <c r="EZ57" s="730"/>
      <c r="FA57" s="730"/>
      <c r="FB57" s="731"/>
      <c r="FC57" s="730"/>
      <c r="FD57" s="732"/>
      <c r="FE57" s="733"/>
      <c r="FG57" s="730"/>
      <c r="FH57" s="730"/>
      <c r="FI57" s="730"/>
      <c r="FJ57" s="730"/>
      <c r="FK57" s="731"/>
      <c r="FL57" s="730"/>
      <c r="FM57" s="732"/>
      <c r="FN57" s="733"/>
      <c r="FP57" s="730"/>
      <c r="FQ57" s="730"/>
      <c r="FR57" s="730"/>
      <c r="FS57" s="730"/>
      <c r="FT57" s="731"/>
      <c r="FU57" s="730"/>
      <c r="FV57" s="732"/>
      <c r="FW57" s="733"/>
      <c r="FY57" s="730"/>
      <c r="FZ57" s="730"/>
      <c r="GA57" s="730"/>
      <c r="GB57" s="730"/>
      <c r="GC57" s="731"/>
      <c r="GD57" s="730"/>
      <c r="GE57" s="732"/>
      <c r="GF57" s="733"/>
      <c r="GH57" s="730"/>
      <c r="GI57" s="730"/>
      <c r="GJ57" s="730"/>
      <c r="GK57" s="730"/>
      <c r="GL57" s="731"/>
      <c r="GM57" s="730"/>
      <c r="GN57" s="732"/>
      <c r="GO57" s="733"/>
      <c r="GQ57" s="730"/>
      <c r="GR57" s="730"/>
      <c r="GS57" s="730"/>
      <c r="GT57" s="730"/>
      <c r="GU57" s="731"/>
      <c r="GV57" s="730"/>
      <c r="GW57" s="732"/>
      <c r="GX57" s="733"/>
      <c r="GZ57" s="730"/>
      <c r="HA57" s="730"/>
      <c r="HB57" s="730"/>
      <c r="HC57" s="730"/>
      <c r="HD57" s="731"/>
      <c r="HE57" s="730"/>
      <c r="HF57" s="732"/>
      <c r="HG57" s="733"/>
      <c r="HI57" s="730"/>
      <c r="HJ57" s="730"/>
      <c r="HK57" s="730"/>
      <c r="HL57" s="730"/>
      <c r="HM57" s="731"/>
      <c r="HN57" s="730"/>
      <c r="HO57" s="732"/>
      <c r="HP57" s="733"/>
      <c r="HR57" s="730"/>
      <c r="HS57" s="730"/>
      <c r="HT57" s="730"/>
      <c r="HU57" s="730"/>
      <c r="HV57" s="731"/>
      <c r="HW57" s="730"/>
      <c r="HX57" s="732"/>
      <c r="HY57" s="733"/>
      <c r="IA57" s="730"/>
      <c r="IB57" s="730"/>
      <c r="IC57" s="730"/>
      <c r="ID57" s="730"/>
      <c r="IE57" s="731"/>
      <c r="IF57" s="730"/>
      <c r="IG57" s="732"/>
      <c r="IH57" s="733"/>
      <c r="IJ57" s="730"/>
      <c r="IK57" s="730"/>
      <c r="IL57" s="730"/>
      <c r="IM57" s="730"/>
      <c r="IN57" s="731"/>
      <c r="IO57" s="730"/>
      <c r="IP57" s="732"/>
      <c r="IQ57" s="733"/>
    </row>
    <row r="58" spans="1:251" s="34" customFormat="1">
      <c r="A58" s="729">
        <v>50</v>
      </c>
      <c r="B58" s="282" t="s">
        <v>737</v>
      </c>
      <c r="C58" s="186">
        <v>14931</v>
      </c>
      <c r="D58" s="186">
        <v>14931</v>
      </c>
      <c r="E58" s="186">
        <v>14931</v>
      </c>
      <c r="F58" s="186">
        <v>14931</v>
      </c>
      <c r="G58" s="186">
        <v>14931</v>
      </c>
      <c r="H58" s="186">
        <v>14931</v>
      </c>
      <c r="I58" s="186">
        <v>14931</v>
      </c>
      <c r="J58" s="186">
        <v>14931</v>
      </c>
      <c r="K58" s="186">
        <v>14931</v>
      </c>
      <c r="L58" s="186">
        <v>14931</v>
      </c>
      <c r="M58" s="186">
        <v>14931</v>
      </c>
      <c r="N58" s="186">
        <v>14931</v>
      </c>
      <c r="O58" s="186">
        <v>14931</v>
      </c>
      <c r="P58" s="166">
        <v>14931</v>
      </c>
      <c r="Q58" s="106"/>
      <c r="R58" s="173"/>
      <c r="S58" s="174"/>
      <c r="T58" s="174"/>
      <c r="U58" s="730"/>
      <c r="V58" s="730"/>
      <c r="W58" s="731"/>
      <c r="X58" s="730"/>
      <c r="Y58" s="732"/>
      <c r="Z58" s="733"/>
      <c r="AB58" s="730"/>
      <c r="AC58" s="730"/>
      <c r="AD58" s="730"/>
      <c r="AE58" s="730"/>
      <c r="AF58" s="731"/>
      <c r="AG58" s="730"/>
      <c r="AH58" s="732"/>
      <c r="AI58" s="733"/>
      <c r="AK58" s="730"/>
      <c r="AL58" s="730"/>
      <c r="AM58" s="730"/>
      <c r="AN58" s="730"/>
      <c r="AO58" s="731"/>
      <c r="AP58" s="730"/>
      <c r="AQ58" s="732"/>
      <c r="AR58" s="733"/>
      <c r="AT58" s="730"/>
      <c r="AU58" s="730"/>
      <c r="AV58" s="730"/>
      <c r="AW58" s="730"/>
      <c r="AX58" s="731"/>
      <c r="AY58" s="730"/>
      <c r="AZ58" s="732"/>
      <c r="BA58" s="733"/>
      <c r="BC58" s="730"/>
      <c r="BD58" s="730"/>
      <c r="BE58" s="730"/>
      <c r="BF58" s="730"/>
      <c r="BG58" s="731"/>
      <c r="BH58" s="730"/>
      <c r="BI58" s="732"/>
      <c r="BJ58" s="733"/>
      <c r="BL58" s="730"/>
      <c r="BM58" s="730"/>
      <c r="BN58" s="730"/>
      <c r="BO58" s="730"/>
      <c r="BP58" s="731"/>
      <c r="BQ58" s="730"/>
      <c r="BR58" s="732"/>
      <c r="BS58" s="733"/>
      <c r="BU58" s="730"/>
      <c r="BV58" s="730"/>
      <c r="BW58" s="730"/>
      <c r="BX58" s="730"/>
      <c r="BY58" s="731"/>
      <c r="BZ58" s="730"/>
      <c r="CA58" s="732"/>
      <c r="CB58" s="733"/>
      <c r="CD58" s="730"/>
      <c r="CE58" s="730"/>
      <c r="CF58" s="730"/>
      <c r="CG58" s="730"/>
      <c r="CH58" s="731"/>
      <c r="CI58" s="730"/>
      <c r="CJ58" s="732"/>
      <c r="CK58" s="733"/>
      <c r="CM58" s="730"/>
      <c r="CN58" s="730"/>
      <c r="CO58" s="730"/>
      <c r="CP58" s="730"/>
      <c r="CQ58" s="731"/>
      <c r="CR58" s="730"/>
      <c r="CS58" s="732"/>
      <c r="CT58" s="733"/>
      <c r="CV58" s="730"/>
      <c r="CW58" s="730"/>
      <c r="CX58" s="730"/>
      <c r="CY58" s="730"/>
      <c r="CZ58" s="731"/>
      <c r="DA58" s="730"/>
      <c r="DB58" s="732"/>
      <c r="DC58" s="733"/>
      <c r="DE58" s="730"/>
      <c r="DF58" s="730"/>
      <c r="DG58" s="730"/>
      <c r="DH58" s="730"/>
      <c r="DI58" s="731"/>
      <c r="DJ58" s="730"/>
      <c r="DK58" s="732"/>
      <c r="DL58" s="733"/>
      <c r="DN58" s="730"/>
      <c r="DO58" s="730"/>
      <c r="DP58" s="730"/>
      <c r="DQ58" s="730"/>
      <c r="DR58" s="731"/>
      <c r="DS58" s="730"/>
      <c r="DT58" s="732"/>
      <c r="DU58" s="733"/>
      <c r="DW58" s="730"/>
      <c r="DX58" s="730"/>
      <c r="DY58" s="730"/>
      <c r="DZ58" s="730"/>
      <c r="EA58" s="731"/>
      <c r="EB58" s="730"/>
      <c r="EC58" s="732"/>
      <c r="ED58" s="733"/>
      <c r="EF58" s="730"/>
      <c r="EG58" s="730"/>
      <c r="EH58" s="730"/>
      <c r="EI58" s="730"/>
      <c r="EJ58" s="731"/>
      <c r="EK58" s="730"/>
      <c r="EL58" s="732"/>
      <c r="EM58" s="733"/>
      <c r="EO58" s="730"/>
      <c r="EP58" s="730"/>
      <c r="EQ58" s="730"/>
      <c r="ER58" s="730"/>
      <c r="ES58" s="731"/>
      <c r="ET58" s="730"/>
      <c r="EU58" s="732"/>
      <c r="EV58" s="733"/>
      <c r="EX58" s="730"/>
      <c r="EY58" s="730"/>
      <c r="EZ58" s="730"/>
      <c r="FA58" s="730"/>
      <c r="FB58" s="731"/>
      <c r="FC58" s="730"/>
      <c r="FD58" s="732"/>
      <c r="FE58" s="733"/>
      <c r="FG58" s="730"/>
      <c r="FH58" s="730"/>
      <c r="FI58" s="730"/>
      <c r="FJ58" s="730"/>
      <c r="FK58" s="731"/>
      <c r="FL58" s="730"/>
      <c r="FM58" s="732"/>
      <c r="FN58" s="733"/>
      <c r="FP58" s="730"/>
      <c r="FQ58" s="730"/>
      <c r="FR58" s="730"/>
      <c r="FS58" s="730"/>
      <c r="FT58" s="731"/>
      <c r="FU58" s="730"/>
      <c r="FV58" s="732"/>
      <c r="FW58" s="733"/>
      <c r="FY58" s="730"/>
      <c r="FZ58" s="730"/>
      <c r="GA58" s="730"/>
      <c r="GB58" s="730"/>
      <c r="GC58" s="731"/>
      <c r="GD58" s="730"/>
      <c r="GE58" s="732"/>
      <c r="GF58" s="733"/>
      <c r="GH58" s="730"/>
      <c r="GI58" s="730"/>
      <c r="GJ58" s="730"/>
      <c r="GK58" s="730"/>
      <c r="GL58" s="731"/>
      <c r="GM58" s="730"/>
      <c r="GN58" s="732"/>
      <c r="GO58" s="733"/>
      <c r="GQ58" s="730"/>
      <c r="GR58" s="730"/>
      <c r="GS58" s="730"/>
      <c r="GT58" s="730"/>
      <c r="GU58" s="731"/>
      <c r="GV58" s="730"/>
      <c r="GW58" s="732"/>
      <c r="GX58" s="733"/>
      <c r="GZ58" s="730"/>
      <c r="HA58" s="730"/>
      <c r="HB58" s="730"/>
      <c r="HC58" s="730"/>
      <c r="HD58" s="731"/>
      <c r="HE58" s="730"/>
      <c r="HF58" s="732"/>
      <c r="HG58" s="733"/>
      <c r="HI58" s="730"/>
      <c r="HJ58" s="730"/>
      <c r="HK58" s="730"/>
      <c r="HL58" s="730"/>
      <c r="HM58" s="731"/>
      <c r="HN58" s="730"/>
      <c r="HO58" s="732"/>
      <c r="HP58" s="733"/>
      <c r="HR58" s="730"/>
      <c r="HS58" s="730"/>
      <c r="HT58" s="730"/>
      <c r="HU58" s="730"/>
      <c r="HV58" s="731"/>
      <c r="HW58" s="730"/>
      <c r="HX58" s="732"/>
      <c r="HY58" s="733"/>
      <c r="IA58" s="730"/>
      <c r="IB58" s="730"/>
      <c r="IC58" s="730"/>
      <c r="ID58" s="730"/>
      <c r="IE58" s="731"/>
      <c r="IF58" s="730"/>
      <c r="IG58" s="732"/>
      <c r="IH58" s="733"/>
      <c r="IJ58" s="730"/>
      <c r="IK58" s="730"/>
      <c r="IL58" s="730"/>
      <c r="IM58" s="730"/>
      <c r="IN58" s="731"/>
      <c r="IO58" s="730"/>
      <c r="IP58" s="732"/>
      <c r="IQ58" s="733"/>
    </row>
    <row r="59" spans="1:251" s="34" customFormat="1">
      <c r="A59" s="729">
        <v>51</v>
      </c>
      <c r="B59" s="282" t="s">
        <v>1117</v>
      </c>
      <c r="C59" s="186">
        <v>27992</v>
      </c>
      <c r="D59" s="186">
        <v>27992</v>
      </c>
      <c r="E59" s="186">
        <v>27992</v>
      </c>
      <c r="F59" s="186">
        <v>27992</v>
      </c>
      <c r="G59" s="186">
        <v>27992</v>
      </c>
      <c r="H59" s="186">
        <v>27992</v>
      </c>
      <c r="I59" s="186">
        <v>27992</v>
      </c>
      <c r="J59" s="186">
        <v>27992</v>
      </c>
      <c r="K59" s="186">
        <v>27992</v>
      </c>
      <c r="L59" s="186">
        <v>27992</v>
      </c>
      <c r="M59" s="186">
        <v>27992</v>
      </c>
      <c r="N59" s="186">
        <v>27992</v>
      </c>
      <c r="O59" s="186">
        <v>27992</v>
      </c>
      <c r="P59" s="166">
        <v>27992</v>
      </c>
      <c r="Q59" s="106"/>
      <c r="R59" s="173"/>
      <c r="S59" s="174"/>
      <c r="T59" s="174"/>
      <c r="U59" s="730"/>
      <c r="V59" s="730"/>
      <c r="W59" s="731"/>
      <c r="X59" s="730"/>
      <c r="Y59" s="732"/>
      <c r="Z59" s="733"/>
      <c r="AB59" s="730"/>
      <c r="AC59" s="730"/>
      <c r="AD59" s="730"/>
      <c r="AE59" s="730"/>
      <c r="AF59" s="731"/>
      <c r="AG59" s="730"/>
      <c r="AH59" s="732"/>
      <c r="AI59" s="733"/>
      <c r="AK59" s="730"/>
      <c r="AL59" s="730"/>
      <c r="AM59" s="730"/>
      <c r="AN59" s="730"/>
      <c r="AO59" s="731"/>
      <c r="AP59" s="730"/>
      <c r="AQ59" s="732"/>
      <c r="AR59" s="733"/>
      <c r="AT59" s="730"/>
      <c r="AU59" s="730"/>
      <c r="AV59" s="730"/>
      <c r="AW59" s="730"/>
      <c r="AX59" s="731"/>
      <c r="AY59" s="730"/>
      <c r="AZ59" s="732"/>
      <c r="BA59" s="733"/>
      <c r="BC59" s="730"/>
      <c r="BD59" s="730"/>
      <c r="BE59" s="730"/>
      <c r="BF59" s="730"/>
      <c r="BG59" s="731"/>
      <c r="BH59" s="730"/>
      <c r="BI59" s="732"/>
      <c r="BJ59" s="733"/>
      <c r="BL59" s="730"/>
      <c r="BM59" s="730"/>
      <c r="BN59" s="730"/>
      <c r="BO59" s="730"/>
      <c r="BP59" s="731"/>
      <c r="BQ59" s="730"/>
      <c r="BR59" s="732"/>
      <c r="BS59" s="733"/>
      <c r="BU59" s="730"/>
      <c r="BV59" s="730"/>
      <c r="BW59" s="730"/>
      <c r="BX59" s="730"/>
      <c r="BY59" s="731"/>
      <c r="BZ59" s="730"/>
      <c r="CA59" s="732"/>
      <c r="CB59" s="733"/>
      <c r="CD59" s="730"/>
      <c r="CE59" s="730"/>
      <c r="CF59" s="730"/>
      <c r="CG59" s="730"/>
      <c r="CH59" s="731"/>
      <c r="CI59" s="730"/>
      <c r="CJ59" s="732"/>
      <c r="CK59" s="733"/>
      <c r="CM59" s="730"/>
      <c r="CN59" s="730"/>
      <c r="CO59" s="730"/>
      <c r="CP59" s="730"/>
      <c r="CQ59" s="731"/>
      <c r="CR59" s="730"/>
      <c r="CS59" s="732"/>
      <c r="CT59" s="733"/>
      <c r="CV59" s="730"/>
      <c r="CW59" s="730"/>
      <c r="CX59" s="730"/>
      <c r="CY59" s="730"/>
      <c r="CZ59" s="731"/>
      <c r="DA59" s="730"/>
      <c r="DB59" s="732"/>
      <c r="DC59" s="733"/>
      <c r="DE59" s="730"/>
      <c r="DF59" s="730"/>
      <c r="DG59" s="730"/>
      <c r="DH59" s="730"/>
      <c r="DI59" s="731"/>
      <c r="DJ59" s="730"/>
      <c r="DK59" s="732"/>
      <c r="DL59" s="733"/>
      <c r="DN59" s="730"/>
      <c r="DO59" s="730"/>
      <c r="DP59" s="730"/>
      <c r="DQ59" s="730"/>
      <c r="DR59" s="731"/>
      <c r="DS59" s="730"/>
      <c r="DT59" s="732"/>
      <c r="DU59" s="733"/>
      <c r="DW59" s="730"/>
      <c r="DX59" s="730"/>
      <c r="DY59" s="730"/>
      <c r="DZ59" s="730"/>
      <c r="EA59" s="731"/>
      <c r="EB59" s="730"/>
      <c r="EC59" s="732"/>
      <c r="ED59" s="733"/>
      <c r="EF59" s="730"/>
      <c r="EG59" s="730"/>
      <c r="EH59" s="730"/>
      <c r="EI59" s="730"/>
      <c r="EJ59" s="731"/>
      <c r="EK59" s="730"/>
      <c r="EL59" s="732"/>
      <c r="EM59" s="733"/>
      <c r="EO59" s="730"/>
      <c r="EP59" s="730"/>
      <c r="EQ59" s="730"/>
      <c r="ER59" s="730"/>
      <c r="ES59" s="731"/>
      <c r="ET59" s="730"/>
      <c r="EU59" s="732"/>
      <c r="EV59" s="733"/>
      <c r="EX59" s="730"/>
      <c r="EY59" s="730"/>
      <c r="EZ59" s="730"/>
      <c r="FA59" s="730"/>
      <c r="FB59" s="731"/>
      <c r="FC59" s="730"/>
      <c r="FD59" s="732"/>
      <c r="FE59" s="733"/>
      <c r="FG59" s="730"/>
      <c r="FH59" s="730"/>
      <c r="FI59" s="730"/>
      <c r="FJ59" s="730"/>
      <c r="FK59" s="731"/>
      <c r="FL59" s="730"/>
      <c r="FM59" s="732"/>
      <c r="FN59" s="733"/>
      <c r="FP59" s="730"/>
      <c r="FQ59" s="730"/>
      <c r="FR59" s="730"/>
      <c r="FS59" s="730"/>
      <c r="FT59" s="731"/>
      <c r="FU59" s="730"/>
      <c r="FV59" s="732"/>
      <c r="FW59" s="733"/>
      <c r="FY59" s="730"/>
      <c r="FZ59" s="730"/>
      <c r="GA59" s="730"/>
      <c r="GB59" s="730"/>
      <c r="GC59" s="731"/>
      <c r="GD59" s="730"/>
      <c r="GE59" s="732"/>
      <c r="GF59" s="733"/>
      <c r="GH59" s="730"/>
      <c r="GI59" s="730"/>
      <c r="GJ59" s="730"/>
      <c r="GK59" s="730"/>
      <c r="GL59" s="731"/>
      <c r="GM59" s="730"/>
      <c r="GN59" s="732"/>
      <c r="GO59" s="733"/>
      <c r="GQ59" s="730"/>
      <c r="GR59" s="730"/>
      <c r="GS59" s="730"/>
      <c r="GT59" s="730"/>
      <c r="GU59" s="731"/>
      <c r="GV59" s="730"/>
      <c r="GW59" s="732"/>
      <c r="GX59" s="733"/>
      <c r="GZ59" s="730"/>
      <c r="HA59" s="730"/>
      <c r="HB59" s="730"/>
      <c r="HC59" s="730"/>
      <c r="HD59" s="731"/>
      <c r="HE59" s="730"/>
      <c r="HF59" s="732"/>
      <c r="HG59" s="733"/>
      <c r="HI59" s="730"/>
      <c r="HJ59" s="730"/>
      <c r="HK59" s="730"/>
      <c r="HL59" s="730"/>
      <c r="HM59" s="731"/>
      <c r="HN59" s="730"/>
      <c r="HO59" s="732"/>
      <c r="HP59" s="733"/>
      <c r="HR59" s="730"/>
      <c r="HS59" s="730"/>
      <c r="HT59" s="730"/>
      <c r="HU59" s="730"/>
      <c r="HV59" s="731"/>
      <c r="HW59" s="730"/>
      <c r="HX59" s="732"/>
      <c r="HY59" s="733"/>
      <c r="IA59" s="730"/>
      <c r="IB59" s="730"/>
      <c r="IC59" s="730"/>
      <c r="ID59" s="730"/>
      <c r="IE59" s="731"/>
      <c r="IF59" s="730"/>
      <c r="IG59" s="732"/>
      <c r="IH59" s="733"/>
      <c r="IJ59" s="730"/>
      <c r="IK59" s="730"/>
      <c r="IL59" s="730"/>
      <c r="IM59" s="730"/>
      <c r="IN59" s="731"/>
      <c r="IO59" s="730"/>
      <c r="IP59" s="732"/>
      <c r="IQ59" s="733"/>
    </row>
    <row r="60" spans="1:251" s="34" customFormat="1">
      <c r="A60" s="729">
        <v>52</v>
      </c>
      <c r="B60" s="226" t="s">
        <v>81</v>
      </c>
      <c r="C60" s="259">
        <v>4438550.8600000003</v>
      </c>
      <c r="D60" s="259">
        <v>4443821.9399999995</v>
      </c>
      <c r="E60" s="259">
        <v>4442391.72</v>
      </c>
      <c r="F60" s="259">
        <v>4449986.75</v>
      </c>
      <c r="G60" s="259">
        <v>4453744.9799999995</v>
      </c>
      <c r="H60" s="259">
        <v>4453367.07</v>
      </c>
      <c r="I60" s="259">
        <v>4459207.49</v>
      </c>
      <c r="J60" s="259">
        <v>4456088.57</v>
      </c>
      <c r="K60" s="259">
        <v>4485552.5500000007</v>
      </c>
      <c r="L60" s="259">
        <v>4499128.5900000008</v>
      </c>
      <c r="M60" s="259">
        <v>4502402.16</v>
      </c>
      <c r="N60" s="259">
        <v>4508737.2699999996</v>
      </c>
      <c r="O60" s="259">
        <v>4526044.37</v>
      </c>
      <c r="P60" s="259">
        <v>4470694</v>
      </c>
      <c r="Q60" s="106"/>
      <c r="R60" s="173"/>
      <c r="S60" s="174"/>
      <c r="T60" s="174"/>
      <c r="U60" s="730"/>
      <c r="V60" s="730"/>
      <c r="W60" s="731"/>
      <c r="X60" s="730"/>
      <c r="Y60" s="732"/>
      <c r="Z60" s="733"/>
      <c r="AB60" s="730"/>
      <c r="AC60" s="730"/>
      <c r="AD60" s="730"/>
      <c r="AE60" s="730"/>
      <c r="AF60" s="731"/>
      <c r="AG60" s="730"/>
      <c r="AH60" s="732"/>
      <c r="AI60" s="733"/>
      <c r="AK60" s="730"/>
      <c r="AL60" s="730"/>
      <c r="AM60" s="730"/>
      <c r="AN60" s="730"/>
      <c r="AO60" s="731"/>
      <c r="AP60" s="730"/>
      <c r="AQ60" s="732"/>
      <c r="AR60" s="733"/>
      <c r="AT60" s="730"/>
      <c r="AU60" s="730"/>
      <c r="AV60" s="730"/>
      <c r="AW60" s="730"/>
      <c r="AX60" s="731"/>
      <c r="AY60" s="730"/>
      <c r="AZ60" s="732"/>
      <c r="BA60" s="733"/>
      <c r="BC60" s="730"/>
      <c r="BD60" s="730"/>
      <c r="BE60" s="730"/>
      <c r="BF60" s="730"/>
      <c r="BG60" s="731"/>
      <c r="BH60" s="730"/>
      <c r="BI60" s="732"/>
      <c r="BJ60" s="733"/>
      <c r="BL60" s="730"/>
      <c r="BM60" s="730"/>
      <c r="BN60" s="730"/>
      <c r="BO60" s="730"/>
      <c r="BP60" s="731"/>
      <c r="BQ60" s="730"/>
      <c r="BR60" s="732"/>
      <c r="BS60" s="733"/>
      <c r="BU60" s="730"/>
      <c r="BV60" s="730"/>
      <c r="BW60" s="730"/>
      <c r="BX60" s="730"/>
      <c r="BY60" s="731"/>
      <c r="BZ60" s="730"/>
      <c r="CA60" s="732"/>
      <c r="CB60" s="733"/>
      <c r="CD60" s="730"/>
      <c r="CE60" s="730"/>
      <c r="CF60" s="730"/>
      <c r="CG60" s="730"/>
      <c r="CH60" s="731"/>
      <c r="CI60" s="730"/>
      <c r="CJ60" s="732"/>
      <c r="CK60" s="733"/>
      <c r="CM60" s="730"/>
      <c r="CN60" s="730"/>
      <c r="CO60" s="730"/>
      <c r="CP60" s="730"/>
      <c r="CQ60" s="731"/>
      <c r="CR60" s="730"/>
      <c r="CS60" s="732"/>
      <c r="CT60" s="733"/>
      <c r="CV60" s="730"/>
      <c r="CW60" s="730"/>
      <c r="CX60" s="730"/>
      <c r="CY60" s="730"/>
      <c r="CZ60" s="731"/>
      <c r="DA60" s="730"/>
      <c r="DB60" s="732"/>
      <c r="DC60" s="733"/>
      <c r="DE60" s="730"/>
      <c r="DF60" s="730"/>
      <c r="DG60" s="730"/>
      <c r="DH60" s="730"/>
      <c r="DI60" s="731"/>
      <c r="DJ60" s="730"/>
      <c r="DK60" s="732"/>
      <c r="DL60" s="733"/>
      <c r="DN60" s="730"/>
      <c r="DO60" s="730"/>
      <c r="DP60" s="730"/>
      <c r="DQ60" s="730"/>
      <c r="DR60" s="731"/>
      <c r="DS60" s="730"/>
      <c r="DT60" s="732"/>
      <c r="DU60" s="733"/>
      <c r="DW60" s="730"/>
      <c r="DX60" s="730"/>
      <c r="DY60" s="730"/>
      <c r="DZ60" s="730"/>
      <c r="EA60" s="731"/>
      <c r="EB60" s="730"/>
      <c r="EC60" s="732"/>
      <c r="ED60" s="733"/>
      <c r="EF60" s="730"/>
      <c r="EG60" s="730"/>
      <c r="EH60" s="730"/>
      <c r="EI60" s="730"/>
      <c r="EJ60" s="731"/>
      <c r="EK60" s="730"/>
      <c r="EL60" s="732"/>
      <c r="EM60" s="733"/>
      <c r="EO60" s="730"/>
      <c r="EP60" s="730"/>
      <c r="EQ60" s="730"/>
      <c r="ER60" s="730"/>
      <c r="ES60" s="731"/>
      <c r="ET60" s="730"/>
      <c r="EU60" s="732"/>
      <c r="EV60" s="733"/>
      <c r="EX60" s="730"/>
      <c r="EY60" s="730"/>
      <c r="EZ60" s="730"/>
      <c r="FA60" s="730"/>
      <c r="FB60" s="731"/>
      <c r="FC60" s="730"/>
      <c r="FD60" s="732"/>
      <c r="FE60" s="733"/>
      <c r="FG60" s="730"/>
      <c r="FH60" s="730"/>
      <c r="FI60" s="730"/>
      <c r="FJ60" s="730"/>
      <c r="FK60" s="731"/>
      <c r="FL60" s="730"/>
      <c r="FM60" s="732"/>
      <c r="FN60" s="733"/>
      <c r="FP60" s="730"/>
      <c r="FQ60" s="730"/>
      <c r="FR60" s="730"/>
      <c r="FS60" s="730"/>
      <c r="FT60" s="731"/>
      <c r="FU60" s="730"/>
      <c r="FV60" s="732"/>
      <c r="FW60" s="733"/>
      <c r="FY60" s="730"/>
      <c r="FZ60" s="730"/>
      <c r="GA60" s="730"/>
      <c r="GB60" s="730"/>
      <c r="GC60" s="731"/>
      <c r="GD60" s="730"/>
      <c r="GE60" s="732"/>
      <c r="GF60" s="733"/>
      <c r="GH60" s="730"/>
      <c r="GI60" s="730"/>
      <c r="GJ60" s="730"/>
      <c r="GK60" s="730"/>
      <c r="GL60" s="731"/>
      <c r="GM60" s="730"/>
      <c r="GN60" s="732"/>
      <c r="GO60" s="733"/>
      <c r="GQ60" s="730"/>
      <c r="GR60" s="730"/>
      <c r="GS60" s="730"/>
      <c r="GT60" s="730"/>
      <c r="GU60" s="731"/>
      <c r="GV60" s="730"/>
      <c r="GW60" s="732"/>
      <c r="GX60" s="733"/>
      <c r="GZ60" s="730"/>
      <c r="HA60" s="730"/>
      <c r="HB60" s="730"/>
      <c r="HC60" s="730"/>
      <c r="HD60" s="731"/>
      <c r="HE60" s="730"/>
      <c r="HF60" s="732"/>
      <c r="HG60" s="733"/>
      <c r="HI60" s="730"/>
      <c r="HJ60" s="730"/>
      <c r="HK60" s="730"/>
      <c r="HL60" s="730"/>
      <c r="HM60" s="731"/>
      <c r="HN60" s="730"/>
      <c r="HO60" s="732"/>
      <c r="HP60" s="733"/>
      <c r="HR60" s="730"/>
      <c r="HS60" s="730"/>
      <c r="HT60" s="730"/>
      <c r="HU60" s="730"/>
      <c r="HV60" s="731"/>
      <c r="HW60" s="730"/>
      <c r="HX60" s="732"/>
      <c r="HY60" s="733"/>
      <c r="IA60" s="730"/>
      <c r="IB60" s="730"/>
      <c r="IC60" s="730"/>
      <c r="ID60" s="730"/>
      <c r="IE60" s="731"/>
      <c r="IF60" s="730"/>
      <c r="IG60" s="732"/>
      <c r="IH60" s="733"/>
      <c r="IJ60" s="730"/>
      <c r="IK60" s="730"/>
      <c r="IL60" s="730"/>
      <c r="IM60" s="730"/>
      <c r="IN60" s="731"/>
      <c r="IO60" s="730"/>
      <c r="IP60" s="732"/>
      <c r="IQ60" s="733"/>
    </row>
    <row r="61" spans="1:251" s="34" customFormat="1">
      <c r="A61" s="173"/>
      <c r="B61" s="173"/>
      <c r="C61" s="173"/>
      <c r="D61" s="173"/>
      <c r="E61" s="173"/>
      <c r="F61" s="173"/>
      <c r="G61" s="173"/>
      <c r="H61" s="173"/>
      <c r="I61" s="173"/>
      <c r="J61" s="173"/>
      <c r="K61" s="173"/>
      <c r="L61" s="173"/>
      <c r="M61" s="173"/>
      <c r="N61" s="173"/>
      <c r="O61" s="173"/>
      <c r="P61" s="173"/>
      <c r="Q61" s="173"/>
      <c r="R61" s="173"/>
      <c r="S61" s="173"/>
      <c r="T61" s="173"/>
    </row>
    <row r="62" spans="1:251" s="34" customFormat="1">
      <c r="A62" s="173"/>
      <c r="B62" s="173"/>
      <c r="C62" s="173"/>
      <c r="D62" s="173"/>
      <c r="E62" s="173"/>
      <c r="F62" s="173"/>
      <c r="G62" s="173"/>
      <c r="H62" s="173"/>
      <c r="I62" s="173"/>
      <c r="J62" s="173"/>
      <c r="K62" s="173"/>
      <c r="L62" s="173"/>
      <c r="M62" s="173"/>
      <c r="N62" s="173"/>
      <c r="O62" s="173"/>
      <c r="P62" s="173"/>
      <c r="Q62" s="173"/>
      <c r="R62" s="173"/>
      <c r="S62" s="173"/>
      <c r="T62" s="173"/>
    </row>
    <row r="63" spans="1:251" s="34" customFormat="1">
      <c r="A63" s="173"/>
      <c r="B63" s="173"/>
      <c r="C63" s="269"/>
      <c r="D63" s="173"/>
      <c r="E63" s="173"/>
      <c r="F63" s="173"/>
      <c r="G63" s="173"/>
      <c r="H63" s="173"/>
      <c r="I63" s="173"/>
      <c r="J63" s="173"/>
      <c r="K63" s="173"/>
      <c r="L63" s="173"/>
      <c r="M63" s="173"/>
      <c r="N63" s="173"/>
      <c r="O63" s="166"/>
      <c r="P63" s="173"/>
      <c r="Q63" s="173"/>
      <c r="R63" s="173"/>
      <c r="S63" s="173"/>
      <c r="T63" s="173"/>
    </row>
    <row r="64" spans="1:251" s="34" customFormat="1">
      <c r="A64" s="173"/>
      <c r="B64" s="173"/>
      <c r="C64" s="269"/>
      <c r="D64" s="173"/>
      <c r="E64" s="173"/>
      <c r="F64" s="173"/>
      <c r="G64" s="173"/>
      <c r="H64" s="173"/>
      <c r="I64" s="173"/>
      <c r="J64" s="173"/>
      <c r="K64" s="173"/>
      <c r="L64" s="173"/>
      <c r="M64" s="173"/>
      <c r="N64" s="173"/>
      <c r="O64" s="173"/>
      <c r="P64" s="173"/>
      <c r="Q64" s="173"/>
      <c r="R64" s="173"/>
      <c r="S64" s="173"/>
      <c r="T64" s="173"/>
    </row>
    <row r="65" spans="1:20" s="34" customFormat="1">
      <c r="A65" s="173"/>
      <c r="B65" s="173"/>
      <c r="C65" s="173"/>
      <c r="D65" s="173"/>
      <c r="E65" s="173"/>
      <c r="F65" s="173"/>
      <c r="G65" s="173"/>
      <c r="H65" s="173"/>
      <c r="I65" s="173"/>
      <c r="J65" s="173"/>
      <c r="K65" s="173"/>
      <c r="L65" s="173"/>
      <c r="M65" s="173"/>
      <c r="N65" s="173"/>
      <c r="O65" s="173"/>
      <c r="P65" s="173"/>
      <c r="Q65" s="173"/>
      <c r="R65" s="173"/>
      <c r="S65" s="173"/>
      <c r="T65" s="173"/>
    </row>
    <row r="66" spans="1:20" s="34" customFormat="1">
      <c r="A66" s="173"/>
      <c r="B66" s="173"/>
      <c r="C66" s="173"/>
      <c r="D66" s="173"/>
      <c r="E66" s="173"/>
      <c r="F66" s="173"/>
      <c r="G66" s="173"/>
      <c r="H66" s="173"/>
      <c r="I66" s="173"/>
      <c r="J66" s="173"/>
      <c r="K66" s="173"/>
      <c r="L66" s="173"/>
      <c r="M66" s="173"/>
      <c r="N66" s="173"/>
      <c r="O66" s="173"/>
      <c r="P66" s="173"/>
      <c r="Q66" s="173"/>
      <c r="R66" s="173"/>
      <c r="S66" s="173"/>
      <c r="T66" s="173"/>
    </row>
    <row r="67" spans="1:20" s="34" customFormat="1">
      <c r="A67" s="173"/>
      <c r="B67" s="173"/>
      <c r="C67" s="173"/>
      <c r="D67" s="173"/>
      <c r="E67" s="173"/>
      <c r="F67" s="173"/>
      <c r="G67" s="173"/>
      <c r="H67" s="173"/>
      <c r="I67" s="173"/>
      <c r="J67" s="173"/>
      <c r="K67" s="173"/>
      <c r="L67" s="173"/>
      <c r="M67" s="173"/>
      <c r="N67" s="173"/>
      <c r="O67" s="173"/>
      <c r="P67" s="173"/>
      <c r="Q67" s="173"/>
      <c r="R67" s="173"/>
      <c r="S67" s="173"/>
      <c r="T67" s="173"/>
    </row>
    <row r="68" spans="1:20" s="34" customFormat="1">
      <c r="A68" s="173"/>
      <c r="B68" s="173"/>
      <c r="C68" s="173"/>
      <c r="D68" s="173"/>
      <c r="E68" s="173"/>
      <c r="F68" s="173"/>
      <c r="G68" s="173"/>
      <c r="H68" s="173"/>
      <c r="I68" s="173"/>
      <c r="J68" s="173"/>
      <c r="K68" s="173"/>
      <c r="L68" s="173"/>
      <c r="M68" s="173"/>
      <c r="N68" s="173"/>
      <c r="O68" s="173"/>
      <c r="P68" s="173"/>
      <c r="Q68" s="173"/>
      <c r="R68" s="173"/>
      <c r="S68" s="173"/>
      <c r="T68" s="173"/>
    </row>
    <row r="69" spans="1:20" s="34" customFormat="1">
      <c r="A69" s="173"/>
      <c r="B69" s="173"/>
      <c r="C69" s="173"/>
      <c r="D69" s="173"/>
      <c r="E69" s="173"/>
      <c r="F69" s="173"/>
      <c r="G69" s="173"/>
      <c r="H69" s="173"/>
      <c r="I69" s="173"/>
      <c r="J69" s="173"/>
      <c r="K69" s="173"/>
      <c r="L69" s="173"/>
      <c r="M69" s="173"/>
      <c r="N69" s="173"/>
      <c r="O69" s="173"/>
      <c r="P69" s="173"/>
      <c r="Q69" s="173"/>
      <c r="R69" s="173"/>
      <c r="S69" s="173"/>
      <c r="T69" s="173"/>
    </row>
    <row r="70" spans="1:20" s="34" customFormat="1">
      <c r="A70" s="173"/>
      <c r="B70" s="173"/>
      <c r="C70" s="173"/>
      <c r="D70" s="173"/>
      <c r="E70" s="173"/>
      <c r="F70" s="173"/>
      <c r="G70" s="173"/>
      <c r="H70" s="173"/>
      <c r="I70" s="173"/>
      <c r="J70" s="173"/>
      <c r="K70" s="173"/>
      <c r="L70" s="173"/>
      <c r="M70" s="173"/>
      <c r="N70" s="173"/>
      <c r="O70" s="173"/>
      <c r="P70" s="173"/>
      <c r="Q70" s="173"/>
      <c r="R70" s="173"/>
      <c r="S70" s="173"/>
      <c r="T70" s="173"/>
    </row>
    <row r="71" spans="1:20" s="34" customFormat="1">
      <c r="A71" s="173"/>
      <c r="B71" s="173"/>
      <c r="C71" s="173"/>
      <c r="D71" s="173"/>
      <c r="E71" s="173"/>
      <c r="F71" s="173"/>
      <c r="G71" s="173"/>
      <c r="H71" s="173"/>
      <c r="I71" s="173"/>
      <c r="J71" s="173"/>
      <c r="K71" s="173"/>
      <c r="L71" s="173"/>
      <c r="M71" s="173"/>
      <c r="N71" s="173"/>
      <c r="O71" s="173"/>
      <c r="P71" s="173"/>
      <c r="Q71" s="173"/>
      <c r="R71" s="173"/>
      <c r="S71" s="173"/>
      <c r="T71" s="173"/>
    </row>
    <row r="72" spans="1:20" s="34" customFormat="1">
      <c r="A72" s="173"/>
      <c r="B72" s="173"/>
      <c r="C72" s="173"/>
      <c r="D72" s="173"/>
      <c r="E72" s="173"/>
      <c r="F72" s="173"/>
      <c r="G72" s="173"/>
      <c r="H72" s="173"/>
      <c r="I72" s="173"/>
      <c r="J72" s="173"/>
      <c r="K72" s="173"/>
      <c r="L72" s="173"/>
      <c r="M72" s="173"/>
      <c r="N72" s="173"/>
      <c r="O72" s="173"/>
      <c r="P72" s="173"/>
      <c r="Q72" s="173"/>
      <c r="R72" s="173"/>
      <c r="S72" s="173"/>
      <c r="T72" s="173"/>
    </row>
    <row r="73" spans="1:20" s="34" customFormat="1">
      <c r="A73" s="173"/>
      <c r="B73" s="173"/>
      <c r="C73" s="173"/>
      <c r="D73" s="173"/>
      <c r="E73" s="173"/>
      <c r="F73" s="173"/>
      <c r="G73" s="173"/>
      <c r="H73" s="173"/>
      <c r="I73" s="173"/>
      <c r="J73" s="173"/>
      <c r="K73" s="173"/>
      <c r="L73" s="173"/>
      <c r="M73" s="173"/>
      <c r="N73" s="173"/>
      <c r="O73" s="173"/>
      <c r="P73" s="173"/>
      <c r="Q73" s="173"/>
      <c r="R73" s="173"/>
      <c r="S73" s="173"/>
      <c r="T73" s="173"/>
    </row>
    <row r="74" spans="1:20" s="34" customFormat="1">
      <c r="A74" s="173"/>
      <c r="B74" s="173"/>
      <c r="C74" s="173"/>
      <c r="D74" s="173"/>
      <c r="E74" s="173"/>
      <c r="F74" s="173"/>
      <c r="G74" s="173"/>
      <c r="H74" s="173"/>
      <c r="I74" s="173"/>
      <c r="J74" s="173"/>
      <c r="K74" s="173"/>
      <c r="L74" s="173"/>
      <c r="M74" s="173"/>
      <c r="N74" s="173"/>
      <c r="O74" s="173"/>
      <c r="P74" s="173"/>
      <c r="Q74" s="173"/>
      <c r="R74" s="173"/>
      <c r="S74" s="173"/>
      <c r="T74" s="173"/>
    </row>
    <row r="75" spans="1:20" s="34" customFormat="1">
      <c r="A75" s="173"/>
      <c r="B75" s="173"/>
      <c r="C75" s="173"/>
      <c r="D75" s="173"/>
      <c r="E75" s="173"/>
      <c r="F75" s="173"/>
      <c r="G75" s="173"/>
      <c r="H75" s="173"/>
      <c r="I75" s="173"/>
      <c r="J75" s="173"/>
      <c r="K75" s="173"/>
      <c r="L75" s="173"/>
      <c r="M75" s="173"/>
      <c r="N75" s="173"/>
      <c r="O75" s="173"/>
      <c r="P75" s="173"/>
      <c r="Q75" s="173"/>
      <c r="R75" s="173"/>
      <c r="S75" s="173"/>
      <c r="T75" s="173"/>
    </row>
    <row r="76" spans="1:20" s="34" customFormat="1">
      <c r="A76" s="173"/>
      <c r="B76" s="173"/>
      <c r="C76" s="173"/>
      <c r="D76" s="173"/>
      <c r="E76" s="173"/>
      <c r="F76" s="173"/>
      <c r="G76" s="173"/>
      <c r="H76" s="173"/>
      <c r="I76" s="173"/>
      <c r="J76" s="173"/>
      <c r="K76" s="173"/>
      <c r="L76" s="173"/>
      <c r="M76" s="173"/>
      <c r="N76" s="173"/>
      <c r="O76" s="173"/>
      <c r="P76" s="173"/>
      <c r="Q76" s="173"/>
      <c r="R76" s="173"/>
      <c r="S76" s="173"/>
      <c r="T76" s="173"/>
    </row>
    <row r="77" spans="1:20" s="34" customFormat="1">
      <c r="A77" s="173"/>
      <c r="B77" s="173"/>
      <c r="C77" s="173"/>
      <c r="D77" s="173"/>
      <c r="E77" s="173"/>
      <c r="F77" s="173"/>
      <c r="G77" s="173"/>
      <c r="H77" s="173"/>
      <c r="I77" s="173"/>
      <c r="J77" s="173"/>
      <c r="K77" s="173"/>
      <c r="L77" s="173"/>
      <c r="M77" s="173"/>
      <c r="N77" s="173"/>
      <c r="O77" s="173"/>
      <c r="P77" s="173"/>
      <c r="Q77" s="173"/>
      <c r="R77" s="173"/>
      <c r="S77" s="173"/>
      <c r="T77" s="173"/>
    </row>
    <row r="78" spans="1:20" s="34" customFormat="1">
      <c r="A78" s="173"/>
      <c r="B78" s="173"/>
      <c r="C78" s="173"/>
      <c r="D78" s="173"/>
      <c r="E78" s="173"/>
      <c r="F78" s="173"/>
      <c r="G78" s="173"/>
      <c r="H78" s="173"/>
      <c r="I78" s="173"/>
      <c r="J78" s="173"/>
      <c r="K78" s="173"/>
      <c r="L78" s="173"/>
      <c r="M78" s="173"/>
      <c r="N78" s="173"/>
      <c r="O78" s="173"/>
      <c r="P78" s="173"/>
      <c r="Q78" s="173"/>
      <c r="R78" s="173"/>
      <c r="S78" s="173"/>
      <c r="T78" s="173"/>
    </row>
    <row r="79" spans="1:20" s="34" customFormat="1">
      <c r="A79" s="173"/>
      <c r="B79" s="173"/>
      <c r="C79" s="173"/>
      <c r="D79" s="173"/>
      <c r="E79" s="173"/>
      <c r="F79" s="173"/>
      <c r="G79" s="173"/>
      <c r="H79" s="173"/>
      <c r="I79" s="173"/>
      <c r="J79" s="173"/>
      <c r="K79" s="173"/>
      <c r="L79" s="173"/>
      <c r="M79" s="173"/>
      <c r="N79" s="173"/>
      <c r="O79" s="173"/>
      <c r="P79" s="173"/>
      <c r="Q79" s="173"/>
      <c r="R79" s="173"/>
      <c r="S79" s="173"/>
      <c r="T79" s="173"/>
    </row>
    <row r="80" spans="1:20" s="34" customFormat="1">
      <c r="A80" s="173"/>
      <c r="B80" s="173"/>
      <c r="C80" s="173"/>
      <c r="D80" s="173"/>
      <c r="E80" s="173"/>
      <c r="F80" s="173"/>
      <c r="G80" s="173"/>
      <c r="H80" s="173"/>
      <c r="I80" s="173"/>
      <c r="J80" s="173"/>
      <c r="K80" s="173"/>
      <c r="L80" s="173"/>
      <c r="M80" s="173"/>
      <c r="N80" s="173"/>
      <c r="O80" s="173"/>
      <c r="P80" s="173"/>
      <c r="Q80" s="173"/>
      <c r="R80" s="173"/>
      <c r="S80" s="173"/>
      <c r="T80" s="173"/>
    </row>
    <row r="81" spans="1:20" s="34" customFormat="1">
      <c r="A81" s="173"/>
      <c r="B81" s="173"/>
      <c r="C81" s="173"/>
      <c r="D81" s="173"/>
      <c r="E81" s="173"/>
      <c r="F81" s="173"/>
      <c r="G81" s="173"/>
      <c r="H81" s="173"/>
      <c r="I81" s="173"/>
      <c r="J81" s="173"/>
      <c r="K81" s="173"/>
      <c r="L81" s="173"/>
      <c r="M81" s="173"/>
      <c r="N81" s="173"/>
      <c r="O81" s="173"/>
      <c r="P81" s="173"/>
      <c r="Q81" s="173"/>
      <c r="R81" s="173"/>
      <c r="S81" s="173"/>
      <c r="T81" s="173"/>
    </row>
    <row r="82" spans="1:20" s="34" customFormat="1">
      <c r="A82" s="173"/>
      <c r="B82" s="173"/>
      <c r="C82" s="173"/>
      <c r="D82" s="173"/>
      <c r="E82" s="173"/>
      <c r="F82" s="173"/>
      <c r="G82" s="173"/>
      <c r="H82" s="173"/>
      <c r="I82" s="173"/>
      <c r="J82" s="173"/>
      <c r="K82" s="173"/>
      <c r="L82" s="173"/>
      <c r="M82" s="173"/>
      <c r="N82" s="173"/>
      <c r="O82" s="173"/>
      <c r="P82" s="173"/>
      <c r="Q82" s="173"/>
      <c r="R82" s="173"/>
      <c r="S82" s="173"/>
      <c r="T82" s="173"/>
    </row>
    <row r="83" spans="1:20" s="34" customFormat="1">
      <c r="A83" s="173"/>
      <c r="B83" s="173"/>
      <c r="C83" s="173"/>
      <c r="D83" s="173"/>
      <c r="E83" s="173"/>
      <c r="F83" s="173"/>
      <c r="G83" s="173"/>
      <c r="H83" s="173"/>
      <c r="I83" s="173"/>
      <c r="J83" s="173"/>
      <c r="K83" s="173"/>
      <c r="L83" s="173"/>
      <c r="M83" s="173"/>
      <c r="N83" s="173"/>
      <c r="O83" s="173"/>
      <c r="P83" s="173"/>
      <c r="Q83" s="173"/>
      <c r="R83" s="173"/>
      <c r="S83" s="173"/>
      <c r="T83" s="173"/>
    </row>
    <row r="84" spans="1:20" s="34" customFormat="1">
      <c r="A84" s="173"/>
      <c r="B84" s="173"/>
      <c r="C84" s="173"/>
      <c r="D84" s="173"/>
      <c r="E84" s="173"/>
      <c r="F84" s="173"/>
      <c r="G84" s="173"/>
      <c r="H84" s="173"/>
      <c r="I84" s="173"/>
      <c r="J84" s="173"/>
      <c r="K84" s="173"/>
      <c r="L84" s="173"/>
      <c r="M84" s="173"/>
      <c r="N84" s="173"/>
      <c r="O84" s="173"/>
      <c r="P84" s="173"/>
      <c r="Q84" s="173"/>
      <c r="R84" s="173"/>
      <c r="S84" s="173"/>
      <c r="T84" s="173"/>
    </row>
    <row r="85" spans="1:20" s="34" customFormat="1">
      <c r="A85" s="173"/>
      <c r="B85" s="173"/>
      <c r="C85" s="173"/>
      <c r="D85" s="173"/>
      <c r="E85" s="173"/>
      <c r="F85" s="173"/>
      <c r="G85" s="173"/>
      <c r="H85" s="173"/>
      <c r="I85" s="173"/>
      <c r="J85" s="173"/>
      <c r="K85" s="173"/>
      <c r="L85" s="173"/>
      <c r="M85" s="173"/>
      <c r="N85" s="173"/>
      <c r="O85" s="173"/>
      <c r="P85" s="173"/>
      <c r="Q85" s="173"/>
      <c r="R85" s="173"/>
      <c r="S85" s="173"/>
      <c r="T85" s="173"/>
    </row>
    <row r="86" spans="1:20" s="34" customFormat="1">
      <c r="A86" s="173"/>
      <c r="B86" s="173"/>
      <c r="C86" s="173"/>
      <c r="D86" s="173"/>
      <c r="E86" s="173"/>
      <c r="F86" s="173"/>
      <c r="G86" s="173"/>
      <c r="H86" s="173"/>
      <c r="I86" s="173"/>
      <c r="J86" s="173"/>
      <c r="K86" s="173"/>
      <c r="L86" s="173"/>
      <c r="M86" s="173"/>
      <c r="N86" s="173"/>
      <c r="O86" s="173"/>
      <c r="P86" s="173"/>
      <c r="Q86" s="173"/>
      <c r="R86" s="173"/>
      <c r="S86" s="173"/>
      <c r="T86" s="173"/>
    </row>
    <row r="87" spans="1:20" s="34" customFormat="1">
      <c r="A87" s="173"/>
      <c r="B87" s="173"/>
      <c r="C87" s="173"/>
      <c r="D87" s="173"/>
      <c r="E87" s="173"/>
      <c r="F87" s="173"/>
      <c r="G87" s="173"/>
      <c r="H87" s="173"/>
      <c r="I87" s="173"/>
      <c r="J87" s="173"/>
      <c r="K87" s="173"/>
      <c r="L87" s="173"/>
      <c r="M87" s="173"/>
      <c r="N87" s="173"/>
      <c r="O87" s="173"/>
      <c r="P87" s="173"/>
      <c r="Q87" s="173"/>
      <c r="R87" s="173"/>
      <c r="S87" s="173"/>
      <c r="T87" s="173"/>
    </row>
    <row r="88" spans="1:20" s="34" customFormat="1">
      <c r="A88" s="173"/>
      <c r="B88" s="173"/>
      <c r="C88" s="173"/>
      <c r="D88" s="173"/>
      <c r="E88" s="173"/>
      <c r="F88" s="173"/>
      <c r="G88" s="173"/>
      <c r="H88" s="173"/>
      <c r="I88" s="173"/>
      <c r="J88" s="173"/>
      <c r="K88" s="173"/>
      <c r="L88" s="173"/>
      <c r="M88" s="173"/>
      <c r="N88" s="173"/>
      <c r="O88" s="173"/>
      <c r="P88" s="173"/>
      <c r="Q88" s="173"/>
      <c r="R88" s="173"/>
      <c r="S88" s="173"/>
      <c r="T88" s="173"/>
    </row>
    <row r="89" spans="1:20" s="34" customFormat="1">
      <c r="A89" s="173"/>
      <c r="B89" s="173"/>
      <c r="C89" s="173"/>
      <c r="D89" s="173"/>
      <c r="E89" s="173"/>
      <c r="F89" s="173"/>
      <c r="G89" s="173"/>
      <c r="H89" s="173"/>
      <c r="I89" s="173"/>
      <c r="J89" s="173"/>
      <c r="K89" s="173"/>
      <c r="L89" s="173"/>
      <c r="M89" s="173"/>
      <c r="N89" s="173"/>
      <c r="O89" s="173"/>
      <c r="P89" s="173"/>
      <c r="Q89" s="173"/>
      <c r="R89" s="173"/>
      <c r="S89" s="173"/>
      <c r="T89" s="173"/>
    </row>
    <row r="90" spans="1:20" s="34" customFormat="1">
      <c r="A90" s="173"/>
      <c r="B90" s="173"/>
      <c r="C90" s="173"/>
      <c r="D90" s="173"/>
      <c r="E90" s="173"/>
      <c r="F90" s="173"/>
      <c r="G90" s="173"/>
      <c r="H90" s="173"/>
      <c r="I90" s="173"/>
      <c r="J90" s="173"/>
      <c r="K90" s="173"/>
      <c r="L90" s="173"/>
      <c r="M90" s="173"/>
      <c r="N90" s="173"/>
      <c r="O90" s="173"/>
      <c r="P90" s="173"/>
      <c r="Q90" s="173"/>
      <c r="R90" s="173"/>
      <c r="S90" s="173"/>
      <c r="T90" s="173"/>
    </row>
    <row r="91" spans="1:20" s="34" customFormat="1">
      <c r="A91" s="173"/>
      <c r="B91" s="173"/>
      <c r="C91" s="173"/>
      <c r="D91" s="173"/>
      <c r="E91" s="173"/>
      <c r="F91" s="173"/>
      <c r="G91" s="173"/>
      <c r="H91" s="173"/>
      <c r="I91" s="173"/>
      <c r="J91" s="173"/>
      <c r="K91" s="173"/>
      <c r="L91" s="173"/>
      <c r="M91" s="173"/>
      <c r="N91" s="173"/>
      <c r="O91" s="173"/>
      <c r="P91" s="173"/>
      <c r="Q91" s="173"/>
      <c r="R91" s="173"/>
      <c r="S91" s="173"/>
      <c r="T91" s="173"/>
    </row>
    <row r="92" spans="1:20" s="34" customFormat="1">
      <c r="A92" s="173"/>
      <c r="B92" s="173"/>
      <c r="C92" s="173"/>
      <c r="D92" s="173"/>
      <c r="E92" s="173"/>
      <c r="F92" s="173"/>
      <c r="G92" s="173"/>
      <c r="H92" s="173"/>
      <c r="I92" s="173"/>
      <c r="J92" s="173"/>
      <c r="K92" s="173"/>
      <c r="L92" s="173"/>
      <c r="M92" s="173"/>
      <c r="N92" s="173"/>
      <c r="O92" s="173"/>
      <c r="P92" s="173"/>
      <c r="Q92" s="173"/>
      <c r="R92" s="173"/>
      <c r="S92" s="173"/>
      <c r="T92" s="173"/>
    </row>
    <row r="93" spans="1:20" s="34" customFormat="1">
      <c r="A93" s="173"/>
      <c r="B93" s="173"/>
      <c r="C93" s="173"/>
      <c r="D93" s="173"/>
      <c r="E93" s="173"/>
      <c r="F93" s="173"/>
      <c r="G93" s="173"/>
      <c r="H93" s="173"/>
      <c r="I93" s="173"/>
      <c r="J93" s="173"/>
      <c r="K93" s="173"/>
      <c r="L93" s="173"/>
      <c r="M93" s="173"/>
      <c r="N93" s="173"/>
      <c r="O93" s="173"/>
      <c r="P93" s="173"/>
      <c r="Q93" s="173"/>
      <c r="R93" s="173"/>
      <c r="S93" s="173"/>
      <c r="T93" s="173"/>
    </row>
    <row r="94" spans="1:20" s="34" customFormat="1">
      <c r="A94" s="173"/>
      <c r="B94" s="173"/>
      <c r="C94" s="173"/>
      <c r="D94" s="173"/>
      <c r="E94" s="173"/>
      <c r="F94" s="173"/>
      <c r="G94" s="173"/>
      <c r="H94" s="173"/>
      <c r="I94" s="173"/>
      <c r="J94" s="173"/>
      <c r="K94" s="173"/>
      <c r="L94" s="173"/>
      <c r="M94" s="173"/>
      <c r="N94" s="173"/>
      <c r="O94" s="173"/>
      <c r="P94" s="173"/>
      <c r="Q94" s="173"/>
      <c r="R94" s="173"/>
      <c r="S94" s="173"/>
      <c r="T94" s="173"/>
    </row>
    <row r="95" spans="1:20" s="34" customFormat="1">
      <c r="A95" s="173"/>
      <c r="B95" s="173"/>
      <c r="C95" s="173"/>
      <c r="D95" s="173"/>
      <c r="E95" s="173"/>
      <c r="F95" s="173"/>
      <c r="G95" s="173"/>
      <c r="H95" s="173"/>
      <c r="I95" s="173"/>
      <c r="J95" s="173"/>
      <c r="K95" s="173"/>
      <c r="L95" s="173"/>
      <c r="M95" s="173"/>
      <c r="N95" s="173"/>
      <c r="O95" s="173"/>
      <c r="P95" s="173"/>
      <c r="Q95" s="173"/>
      <c r="R95" s="173"/>
      <c r="S95" s="173"/>
      <c r="T95" s="173"/>
    </row>
    <row r="96" spans="1:20" s="34" customFormat="1">
      <c r="A96" s="173"/>
      <c r="B96" s="173"/>
      <c r="C96" s="173"/>
      <c r="D96" s="173"/>
      <c r="E96" s="173"/>
      <c r="F96" s="173"/>
      <c r="G96" s="173"/>
      <c r="H96" s="173"/>
      <c r="I96" s="173"/>
      <c r="J96" s="173"/>
      <c r="K96" s="173"/>
      <c r="L96" s="173"/>
      <c r="M96" s="173"/>
      <c r="N96" s="173"/>
      <c r="O96" s="173"/>
      <c r="P96" s="173"/>
      <c r="Q96" s="173"/>
      <c r="R96" s="173"/>
      <c r="S96" s="173"/>
      <c r="T96" s="173"/>
    </row>
    <row r="97" spans="1:20" s="34" customFormat="1">
      <c r="A97" s="173"/>
      <c r="B97" s="173"/>
      <c r="C97" s="173"/>
      <c r="D97" s="173"/>
      <c r="E97" s="173"/>
      <c r="F97" s="173"/>
      <c r="G97" s="173"/>
      <c r="H97" s="173"/>
      <c r="I97" s="173"/>
      <c r="J97" s="173"/>
      <c r="K97" s="173"/>
      <c r="L97" s="173"/>
      <c r="M97" s="173"/>
      <c r="N97" s="173"/>
      <c r="O97" s="173"/>
      <c r="P97" s="173"/>
      <c r="Q97" s="173"/>
      <c r="R97" s="173"/>
      <c r="S97" s="173"/>
      <c r="T97" s="173"/>
    </row>
    <row r="98" spans="1:20" s="34" customFormat="1">
      <c r="A98" s="173"/>
      <c r="B98" s="173"/>
      <c r="C98" s="173"/>
      <c r="D98" s="173"/>
      <c r="E98" s="173"/>
      <c r="F98" s="173"/>
      <c r="G98" s="173"/>
      <c r="H98" s="173"/>
      <c r="I98" s="173"/>
      <c r="J98" s="173"/>
      <c r="K98" s="173"/>
      <c r="L98" s="173"/>
      <c r="M98" s="173"/>
      <c r="N98" s="173"/>
      <c r="O98" s="173"/>
      <c r="P98" s="173"/>
      <c r="Q98" s="173"/>
      <c r="R98" s="173"/>
      <c r="S98" s="173"/>
      <c r="T98" s="173"/>
    </row>
    <row r="99" spans="1:20" s="34" customFormat="1">
      <c r="A99" s="173"/>
      <c r="B99" s="173"/>
      <c r="C99" s="173"/>
      <c r="D99" s="173"/>
      <c r="E99" s="173"/>
      <c r="F99" s="173"/>
      <c r="G99" s="173"/>
      <c r="H99" s="173"/>
      <c r="I99" s="173"/>
      <c r="J99" s="173"/>
      <c r="K99" s="173"/>
      <c r="L99" s="173"/>
      <c r="M99" s="173"/>
      <c r="N99" s="173"/>
      <c r="O99" s="173"/>
      <c r="P99" s="173"/>
      <c r="Q99" s="173"/>
      <c r="R99" s="173"/>
      <c r="S99" s="173"/>
      <c r="T99" s="173"/>
    </row>
    <row r="100" spans="1:20" s="34" customFormat="1">
      <c r="A100" s="173"/>
      <c r="B100" s="173"/>
      <c r="C100" s="173"/>
      <c r="D100" s="173"/>
      <c r="E100" s="173"/>
      <c r="F100" s="173"/>
      <c r="G100" s="173"/>
      <c r="H100" s="173"/>
      <c r="I100" s="173"/>
      <c r="J100" s="173"/>
      <c r="K100" s="173"/>
      <c r="L100" s="173"/>
      <c r="M100" s="173"/>
      <c r="N100" s="173"/>
      <c r="O100" s="173"/>
      <c r="P100" s="173"/>
      <c r="Q100" s="173"/>
      <c r="R100" s="173"/>
      <c r="S100" s="173"/>
      <c r="T100" s="173"/>
    </row>
    <row r="101" spans="1:20" s="34" customFormat="1">
      <c r="A101" s="173"/>
      <c r="B101" s="173"/>
      <c r="C101" s="173"/>
      <c r="D101" s="173"/>
      <c r="E101" s="173"/>
      <c r="F101" s="173"/>
      <c r="G101" s="173"/>
      <c r="H101" s="173"/>
      <c r="I101" s="173"/>
      <c r="J101" s="173"/>
      <c r="K101" s="173"/>
      <c r="L101" s="173"/>
      <c r="M101" s="173"/>
      <c r="N101" s="173"/>
      <c r="O101" s="173"/>
      <c r="P101" s="173"/>
      <c r="Q101" s="173"/>
      <c r="R101" s="173"/>
      <c r="S101" s="173"/>
      <c r="T101" s="173"/>
    </row>
    <row r="102" spans="1:20" s="34" customFormat="1">
      <c r="A102" s="173"/>
      <c r="B102" s="173"/>
      <c r="C102" s="173"/>
      <c r="D102" s="173"/>
      <c r="E102" s="173"/>
      <c r="F102" s="173"/>
      <c r="G102" s="173"/>
      <c r="H102" s="173"/>
      <c r="I102" s="173"/>
      <c r="J102" s="173"/>
      <c r="K102" s="173"/>
      <c r="L102" s="173"/>
      <c r="M102" s="173"/>
      <c r="N102" s="173"/>
      <c r="O102" s="173"/>
      <c r="P102" s="173"/>
      <c r="Q102" s="173"/>
      <c r="R102" s="173"/>
      <c r="S102" s="173"/>
      <c r="T102" s="173"/>
    </row>
    <row r="103" spans="1:20" s="34" customFormat="1">
      <c r="A103" s="173"/>
      <c r="B103" s="173"/>
      <c r="C103" s="173"/>
      <c r="D103" s="173"/>
      <c r="E103" s="173"/>
      <c r="F103" s="173"/>
      <c r="G103" s="173"/>
      <c r="H103" s="173"/>
      <c r="I103" s="173"/>
      <c r="J103" s="173"/>
      <c r="K103" s="173"/>
      <c r="L103" s="173"/>
      <c r="M103" s="173"/>
      <c r="N103" s="173"/>
      <c r="O103" s="173"/>
      <c r="P103" s="173"/>
      <c r="Q103" s="173"/>
      <c r="R103" s="173"/>
      <c r="S103" s="173"/>
      <c r="T103" s="173"/>
    </row>
    <row r="104" spans="1:20" s="34" customFormat="1">
      <c r="A104" s="173"/>
      <c r="B104" s="173"/>
      <c r="C104" s="173"/>
      <c r="D104" s="173"/>
      <c r="E104" s="173"/>
      <c r="F104" s="173"/>
      <c r="G104" s="173"/>
      <c r="H104" s="173"/>
      <c r="I104" s="173"/>
      <c r="J104" s="173"/>
      <c r="K104" s="173"/>
      <c r="L104" s="173"/>
      <c r="M104" s="173"/>
      <c r="N104" s="173"/>
      <c r="O104" s="173"/>
      <c r="P104" s="173"/>
      <c r="Q104" s="173"/>
      <c r="R104" s="173"/>
      <c r="S104" s="173"/>
      <c r="T104" s="173"/>
    </row>
    <row r="105" spans="1:20" s="34" customFormat="1">
      <c r="A105" s="173"/>
      <c r="B105" s="173"/>
      <c r="C105" s="173"/>
      <c r="D105" s="173"/>
      <c r="E105" s="173"/>
      <c r="F105" s="173"/>
      <c r="G105" s="173"/>
      <c r="H105" s="173"/>
      <c r="I105" s="173"/>
      <c r="J105" s="173"/>
      <c r="K105" s="173"/>
      <c r="L105" s="173"/>
      <c r="M105" s="173"/>
      <c r="N105" s="173"/>
      <c r="O105" s="173"/>
      <c r="P105" s="173"/>
      <c r="Q105" s="173"/>
      <c r="R105" s="173"/>
      <c r="S105" s="173"/>
      <c r="T105" s="173"/>
    </row>
    <row r="106" spans="1:20" s="34" customFormat="1">
      <c r="A106" s="173"/>
      <c r="B106" s="173"/>
      <c r="C106" s="173"/>
      <c r="D106" s="173"/>
      <c r="E106" s="173"/>
      <c r="F106" s="173"/>
      <c r="G106" s="173"/>
      <c r="H106" s="173"/>
      <c r="I106" s="173"/>
      <c r="J106" s="173"/>
      <c r="K106" s="173"/>
      <c r="L106" s="173"/>
      <c r="M106" s="173"/>
      <c r="N106" s="173"/>
      <c r="O106" s="173"/>
      <c r="P106" s="173"/>
      <c r="Q106" s="173"/>
      <c r="R106" s="173"/>
      <c r="S106" s="173"/>
      <c r="T106" s="173"/>
    </row>
    <row r="107" spans="1:20" s="34" customFormat="1">
      <c r="A107" s="173"/>
      <c r="B107" s="173"/>
      <c r="C107" s="173"/>
      <c r="D107" s="173"/>
      <c r="E107" s="173"/>
      <c r="F107" s="173"/>
      <c r="G107" s="173"/>
      <c r="H107" s="173"/>
      <c r="I107" s="173"/>
      <c r="J107" s="173"/>
      <c r="K107" s="173"/>
      <c r="L107" s="173"/>
      <c r="M107" s="173"/>
      <c r="N107" s="173"/>
      <c r="O107" s="173"/>
      <c r="P107" s="173"/>
      <c r="Q107" s="173"/>
      <c r="R107" s="173"/>
      <c r="S107" s="173"/>
      <c r="T107" s="173"/>
    </row>
    <row r="108" spans="1:20" s="34" customFormat="1">
      <c r="A108" s="173"/>
      <c r="B108" s="173"/>
      <c r="C108" s="173"/>
      <c r="D108" s="173"/>
      <c r="E108" s="173"/>
      <c r="F108" s="173"/>
      <c r="G108" s="173"/>
      <c r="H108" s="173"/>
      <c r="I108" s="173"/>
      <c r="J108" s="173"/>
      <c r="K108" s="173"/>
      <c r="L108" s="173"/>
      <c r="M108" s="173"/>
      <c r="N108" s="173"/>
      <c r="O108" s="173"/>
      <c r="P108" s="173"/>
      <c r="Q108" s="173"/>
      <c r="R108" s="173"/>
      <c r="S108" s="173"/>
      <c r="T108" s="173"/>
    </row>
    <row r="109" spans="1:20" s="34" customFormat="1">
      <c r="A109" s="173"/>
      <c r="B109" s="173"/>
      <c r="C109" s="173"/>
      <c r="D109" s="173"/>
      <c r="E109" s="173"/>
      <c r="F109" s="173"/>
      <c r="G109" s="173"/>
      <c r="H109" s="173"/>
      <c r="I109" s="173"/>
      <c r="J109" s="173"/>
      <c r="K109" s="173"/>
      <c r="L109" s="173"/>
      <c r="M109" s="173"/>
      <c r="N109" s="173"/>
      <c r="O109" s="173"/>
      <c r="P109" s="173"/>
      <c r="Q109" s="173"/>
      <c r="R109" s="173"/>
      <c r="S109" s="173"/>
      <c r="T109" s="173"/>
    </row>
    <row r="110" spans="1:20" s="34" customFormat="1">
      <c r="A110" s="173"/>
      <c r="B110" s="173"/>
      <c r="C110" s="173"/>
      <c r="D110" s="173"/>
      <c r="E110" s="173"/>
      <c r="F110" s="173"/>
      <c r="G110" s="173"/>
      <c r="H110" s="173"/>
      <c r="I110" s="173"/>
      <c r="J110" s="173"/>
      <c r="K110" s="173"/>
      <c r="L110" s="173"/>
      <c r="M110" s="173"/>
      <c r="N110" s="173"/>
      <c r="O110" s="173"/>
      <c r="P110" s="173"/>
      <c r="Q110" s="173"/>
      <c r="R110" s="173"/>
      <c r="S110" s="173"/>
      <c r="T110" s="173"/>
    </row>
    <row r="111" spans="1:20" s="34" customFormat="1">
      <c r="A111" s="173"/>
      <c r="B111" s="173"/>
      <c r="C111" s="173"/>
      <c r="D111" s="173"/>
      <c r="E111" s="173"/>
      <c r="F111" s="173"/>
      <c r="G111" s="173"/>
      <c r="H111" s="173"/>
      <c r="I111" s="173"/>
      <c r="J111" s="173"/>
      <c r="K111" s="173"/>
      <c r="L111" s="173"/>
      <c r="M111" s="173"/>
      <c r="N111" s="173"/>
      <c r="O111" s="173"/>
      <c r="P111" s="173"/>
      <c r="Q111" s="173"/>
      <c r="R111" s="173"/>
      <c r="S111" s="173"/>
      <c r="T111" s="173"/>
    </row>
    <row r="112" spans="1:20" s="34" customFormat="1">
      <c r="A112" s="173"/>
      <c r="B112" s="173"/>
      <c r="C112" s="173"/>
      <c r="D112" s="173"/>
      <c r="E112" s="173"/>
      <c r="F112" s="173"/>
      <c r="G112" s="173"/>
      <c r="H112" s="173"/>
      <c r="I112" s="173"/>
      <c r="J112" s="173"/>
      <c r="K112" s="173"/>
      <c r="L112" s="173"/>
      <c r="M112" s="173"/>
      <c r="N112" s="173"/>
      <c r="O112" s="173"/>
      <c r="P112" s="173"/>
      <c r="Q112" s="173"/>
      <c r="R112" s="173"/>
      <c r="S112" s="173"/>
      <c r="T112" s="173"/>
    </row>
    <row r="113" spans="1:20" s="34" customFormat="1">
      <c r="A113" s="173"/>
      <c r="B113" s="173"/>
      <c r="C113" s="173"/>
      <c r="D113" s="173"/>
      <c r="E113" s="173"/>
      <c r="F113" s="173"/>
      <c r="G113" s="173"/>
      <c r="H113" s="173"/>
      <c r="I113" s="173"/>
      <c r="J113" s="173"/>
      <c r="K113" s="173"/>
      <c r="L113" s="173"/>
      <c r="M113" s="173"/>
      <c r="N113" s="173"/>
      <c r="O113" s="173"/>
      <c r="P113" s="173"/>
      <c r="Q113" s="173"/>
      <c r="R113" s="173"/>
      <c r="S113" s="173"/>
      <c r="T113" s="173"/>
    </row>
    <row r="114" spans="1:20" s="34" customFormat="1">
      <c r="A114" s="173"/>
      <c r="B114" s="173"/>
      <c r="C114" s="173"/>
      <c r="D114" s="173"/>
      <c r="E114" s="173"/>
      <c r="F114" s="173"/>
      <c r="G114" s="173"/>
      <c r="H114" s="173"/>
      <c r="I114" s="173"/>
      <c r="J114" s="173"/>
      <c r="K114" s="173"/>
      <c r="L114" s="173"/>
      <c r="M114" s="173"/>
      <c r="N114" s="173"/>
      <c r="O114" s="173"/>
      <c r="P114" s="173"/>
      <c r="Q114" s="173"/>
      <c r="R114" s="173"/>
      <c r="S114" s="173"/>
      <c r="T114" s="173"/>
    </row>
    <row r="115" spans="1:20" s="34" customFormat="1">
      <c r="A115" s="173"/>
      <c r="B115" s="173"/>
      <c r="C115" s="173"/>
      <c r="D115" s="173"/>
      <c r="E115" s="173"/>
      <c r="F115" s="173"/>
      <c r="G115" s="173"/>
      <c r="H115" s="173"/>
      <c r="I115" s="173"/>
      <c r="J115" s="173"/>
      <c r="K115" s="173"/>
      <c r="L115" s="173"/>
      <c r="M115" s="173"/>
      <c r="N115" s="173"/>
      <c r="O115" s="173"/>
      <c r="P115" s="173"/>
      <c r="Q115" s="173"/>
      <c r="R115" s="173"/>
      <c r="S115" s="173"/>
      <c r="T115" s="173"/>
    </row>
    <row r="116" spans="1:20" s="34" customFormat="1">
      <c r="A116" s="173"/>
      <c r="B116" s="173"/>
      <c r="C116" s="173"/>
      <c r="D116" s="173"/>
      <c r="E116" s="173"/>
      <c r="F116" s="173"/>
      <c r="G116" s="173"/>
      <c r="H116" s="173"/>
      <c r="I116" s="173"/>
      <c r="J116" s="173"/>
      <c r="K116" s="173"/>
      <c r="L116" s="173"/>
      <c r="M116" s="173"/>
      <c r="N116" s="173"/>
      <c r="O116" s="173"/>
      <c r="P116" s="173"/>
      <c r="Q116" s="173"/>
      <c r="R116" s="173"/>
      <c r="S116" s="173"/>
      <c r="T116" s="173"/>
    </row>
    <row r="117" spans="1:20" s="34" customFormat="1">
      <c r="A117" s="247"/>
      <c r="B117" s="247"/>
      <c r="C117" s="173"/>
      <c r="D117" s="173"/>
      <c r="E117" s="173"/>
      <c r="F117" s="173"/>
      <c r="G117" s="173"/>
      <c r="H117" s="173"/>
      <c r="I117" s="173"/>
      <c r="J117" s="173"/>
      <c r="K117" s="173"/>
      <c r="L117" s="173"/>
      <c r="M117" s="173"/>
      <c r="N117" s="173"/>
      <c r="O117" s="173"/>
      <c r="P117" s="173"/>
      <c r="Q117" s="173"/>
      <c r="R117" s="173"/>
      <c r="S117" s="173"/>
      <c r="T117" s="173"/>
    </row>
    <row r="118" spans="1:20" s="34" customFormat="1">
      <c r="A118" s="247"/>
      <c r="B118" s="247"/>
      <c r="C118" s="173"/>
      <c r="D118" s="173"/>
      <c r="E118" s="173"/>
      <c r="F118" s="173"/>
      <c r="G118" s="173"/>
      <c r="H118" s="173"/>
      <c r="I118" s="173"/>
      <c r="J118" s="173"/>
      <c r="K118" s="173"/>
      <c r="L118" s="173"/>
      <c r="M118" s="173"/>
      <c r="N118" s="173"/>
      <c r="O118" s="173"/>
      <c r="P118" s="173"/>
      <c r="Q118" s="173"/>
      <c r="R118" s="173"/>
      <c r="S118" s="173"/>
      <c r="T118" s="173"/>
    </row>
    <row r="119" spans="1:20" s="34" customFormat="1">
      <c r="A119" s="247"/>
      <c r="B119" s="247"/>
      <c r="C119" s="173"/>
      <c r="D119" s="173"/>
      <c r="E119" s="173"/>
      <c r="F119" s="173"/>
      <c r="G119" s="173"/>
      <c r="H119" s="173"/>
      <c r="I119" s="173"/>
      <c r="J119" s="173"/>
      <c r="K119" s="173"/>
      <c r="L119" s="173"/>
      <c r="M119" s="173"/>
      <c r="N119" s="173"/>
      <c r="O119" s="173"/>
      <c r="P119" s="173"/>
      <c r="Q119" s="173"/>
      <c r="R119" s="173"/>
      <c r="S119" s="173"/>
      <c r="T119" s="173"/>
    </row>
    <row r="120" spans="1:20" s="34" customFormat="1">
      <c r="A120" s="247"/>
      <c r="B120" s="247"/>
      <c r="C120" s="173"/>
      <c r="D120" s="173"/>
      <c r="E120" s="173"/>
      <c r="F120" s="173"/>
      <c r="G120" s="173"/>
      <c r="H120" s="173"/>
      <c r="I120" s="173"/>
      <c r="J120" s="173"/>
      <c r="K120" s="173"/>
      <c r="L120" s="173"/>
      <c r="M120" s="173"/>
      <c r="N120" s="173"/>
      <c r="O120" s="173"/>
      <c r="P120" s="173"/>
      <c r="Q120" s="173"/>
      <c r="R120" s="173"/>
      <c r="S120" s="173"/>
      <c r="T120" s="173"/>
    </row>
    <row r="121" spans="1:20" s="34" customFormat="1">
      <c r="A121" s="247"/>
      <c r="B121" s="247"/>
      <c r="C121" s="173"/>
      <c r="D121" s="173"/>
      <c r="E121" s="173"/>
      <c r="F121" s="173"/>
      <c r="G121" s="173"/>
      <c r="H121" s="173"/>
      <c r="I121" s="173"/>
      <c r="J121" s="173"/>
      <c r="K121" s="173"/>
      <c r="L121" s="173"/>
      <c r="M121" s="173"/>
      <c r="N121" s="173"/>
      <c r="O121" s="173"/>
      <c r="P121" s="173"/>
      <c r="Q121" s="173"/>
      <c r="R121" s="173"/>
      <c r="S121" s="173"/>
      <c r="T121" s="173"/>
    </row>
    <row r="122" spans="1:20" s="34" customFormat="1">
      <c r="A122" s="173"/>
      <c r="B122" s="173"/>
      <c r="C122" s="173"/>
      <c r="D122" s="173"/>
      <c r="E122" s="173"/>
      <c r="F122" s="173"/>
      <c r="G122" s="173"/>
      <c r="H122" s="173"/>
      <c r="I122" s="173"/>
      <c r="J122" s="173"/>
      <c r="K122" s="173"/>
      <c r="L122" s="173"/>
      <c r="M122" s="173"/>
      <c r="N122" s="173"/>
      <c r="O122" s="173"/>
      <c r="P122" s="173"/>
      <c r="Q122" s="173"/>
      <c r="R122" s="173"/>
      <c r="S122" s="173"/>
      <c r="T122" s="173"/>
    </row>
    <row r="123" spans="1:20" s="34" customFormat="1">
      <c r="A123" s="173"/>
      <c r="B123" s="173"/>
      <c r="C123" s="173"/>
      <c r="D123" s="173"/>
      <c r="E123" s="173"/>
      <c r="F123" s="173"/>
      <c r="G123" s="173"/>
      <c r="H123" s="173"/>
      <c r="I123" s="173"/>
      <c r="J123" s="173"/>
      <c r="K123" s="173"/>
      <c r="L123" s="173"/>
      <c r="M123" s="173"/>
      <c r="N123" s="173"/>
      <c r="O123" s="173"/>
      <c r="P123" s="173"/>
      <c r="Q123" s="173"/>
      <c r="R123" s="173"/>
      <c r="S123" s="173"/>
      <c r="T123" s="173"/>
    </row>
    <row r="124" spans="1:20" s="34" customFormat="1">
      <c r="A124" s="173"/>
      <c r="B124" s="173"/>
      <c r="C124" s="173"/>
      <c r="D124" s="173"/>
      <c r="E124" s="173"/>
      <c r="F124" s="173"/>
      <c r="G124" s="173"/>
      <c r="H124" s="173"/>
      <c r="I124" s="173"/>
      <c r="J124" s="173"/>
      <c r="K124" s="173"/>
      <c r="L124" s="173"/>
      <c r="M124" s="173"/>
      <c r="N124" s="173"/>
      <c r="O124" s="173"/>
      <c r="P124" s="173"/>
      <c r="Q124" s="173"/>
      <c r="R124" s="173"/>
      <c r="S124" s="173"/>
      <c r="T124" s="173"/>
    </row>
    <row r="125" spans="1:20" s="34" customFormat="1">
      <c r="A125" s="173"/>
      <c r="B125" s="173"/>
      <c r="C125" s="173"/>
      <c r="D125" s="173"/>
      <c r="E125" s="173"/>
      <c r="F125" s="173"/>
      <c r="G125" s="173"/>
      <c r="H125" s="173"/>
      <c r="I125" s="173"/>
      <c r="J125" s="173"/>
      <c r="K125" s="173"/>
      <c r="L125" s="173"/>
      <c r="M125" s="173"/>
      <c r="N125" s="173"/>
      <c r="O125" s="173"/>
      <c r="P125" s="173"/>
      <c r="Q125" s="173"/>
      <c r="R125" s="173"/>
      <c r="S125" s="173"/>
      <c r="T125" s="173"/>
    </row>
    <row r="126" spans="1:20" s="34" customFormat="1">
      <c r="A126" s="173"/>
      <c r="B126" s="173"/>
      <c r="C126" s="173"/>
      <c r="D126" s="173"/>
      <c r="E126" s="173"/>
      <c r="F126" s="173"/>
      <c r="G126" s="173"/>
      <c r="H126" s="173"/>
      <c r="I126" s="173"/>
      <c r="J126" s="173"/>
      <c r="K126" s="173"/>
      <c r="L126" s="173"/>
      <c r="M126" s="173"/>
      <c r="N126" s="173"/>
      <c r="O126" s="173"/>
      <c r="P126" s="173"/>
      <c r="Q126" s="173"/>
      <c r="R126" s="173"/>
      <c r="S126" s="173"/>
      <c r="T126" s="173"/>
    </row>
    <row r="127" spans="1:20" s="34" customFormat="1">
      <c r="A127" s="173"/>
      <c r="B127" s="173"/>
      <c r="C127" s="173"/>
      <c r="D127" s="173"/>
      <c r="E127" s="173"/>
      <c r="F127" s="173"/>
      <c r="G127" s="173"/>
      <c r="H127" s="173"/>
      <c r="I127" s="173"/>
      <c r="J127" s="173"/>
      <c r="K127" s="173"/>
      <c r="L127" s="173"/>
      <c r="M127" s="173"/>
      <c r="N127" s="173"/>
      <c r="O127" s="173"/>
      <c r="P127" s="173"/>
      <c r="Q127" s="173"/>
      <c r="R127" s="173"/>
      <c r="S127" s="173"/>
      <c r="T127" s="173"/>
    </row>
    <row r="128" spans="1:20" s="34" customFormat="1">
      <c r="A128" s="173"/>
      <c r="B128" s="173"/>
      <c r="C128" s="173"/>
      <c r="D128" s="173"/>
      <c r="E128" s="173"/>
      <c r="F128" s="173"/>
      <c r="G128" s="173"/>
      <c r="H128" s="173"/>
      <c r="I128" s="173"/>
      <c r="J128" s="173"/>
      <c r="K128" s="173"/>
      <c r="L128" s="173"/>
      <c r="M128" s="173"/>
      <c r="N128" s="173"/>
      <c r="O128" s="173"/>
      <c r="P128" s="173"/>
      <c r="Q128" s="173"/>
      <c r="R128" s="173"/>
      <c r="S128" s="173"/>
      <c r="T128" s="173"/>
    </row>
    <row r="129" spans="1:20" s="34" customFormat="1">
      <c r="A129" s="173"/>
      <c r="B129" s="173"/>
      <c r="C129" s="173"/>
      <c r="D129" s="173"/>
      <c r="E129" s="173"/>
      <c r="F129" s="173"/>
      <c r="G129" s="173"/>
      <c r="H129" s="173"/>
      <c r="I129" s="173"/>
      <c r="J129" s="173"/>
      <c r="K129" s="173"/>
      <c r="L129" s="173"/>
      <c r="M129" s="173"/>
      <c r="N129" s="173"/>
      <c r="O129" s="173"/>
      <c r="P129" s="173"/>
      <c r="Q129" s="173"/>
      <c r="R129" s="173"/>
      <c r="S129" s="173"/>
      <c r="T129" s="173"/>
    </row>
    <row r="130" spans="1:20" s="34" customFormat="1">
      <c r="A130" s="173"/>
      <c r="B130" s="173"/>
      <c r="C130" s="173"/>
      <c r="D130" s="173"/>
      <c r="E130" s="173"/>
      <c r="F130" s="173"/>
      <c r="G130" s="173"/>
      <c r="H130" s="173"/>
      <c r="I130" s="173"/>
      <c r="J130" s="173"/>
      <c r="K130" s="173"/>
      <c r="L130" s="173"/>
      <c r="M130" s="173"/>
      <c r="N130" s="173"/>
      <c r="O130" s="173"/>
      <c r="P130" s="173"/>
      <c r="Q130" s="173"/>
      <c r="R130" s="173"/>
      <c r="S130" s="173"/>
      <c r="T130" s="173"/>
    </row>
    <row r="131" spans="1:20" s="34" customFormat="1">
      <c r="A131" s="173"/>
      <c r="B131" s="173"/>
      <c r="C131" s="173"/>
      <c r="D131" s="173"/>
      <c r="E131" s="173"/>
      <c r="F131" s="173"/>
      <c r="G131" s="173"/>
      <c r="H131" s="173"/>
      <c r="I131" s="173"/>
      <c r="J131" s="173"/>
      <c r="K131" s="173"/>
      <c r="L131" s="173"/>
      <c r="M131" s="173"/>
      <c r="N131" s="173"/>
      <c r="O131" s="173"/>
      <c r="P131" s="173"/>
      <c r="Q131" s="173"/>
      <c r="R131" s="173"/>
      <c r="S131" s="173"/>
      <c r="T131" s="173"/>
    </row>
    <row r="132" spans="1:20" s="34" customFormat="1">
      <c r="A132" s="173"/>
      <c r="B132" s="173"/>
      <c r="C132" s="173"/>
      <c r="D132" s="173"/>
      <c r="E132" s="173"/>
      <c r="F132" s="173"/>
      <c r="G132" s="173"/>
      <c r="H132" s="173"/>
      <c r="I132" s="173"/>
      <c r="J132" s="173"/>
      <c r="K132" s="173"/>
      <c r="L132" s="173"/>
      <c r="M132" s="173"/>
      <c r="N132" s="173"/>
      <c r="O132" s="173"/>
      <c r="P132" s="173"/>
      <c r="Q132" s="173"/>
      <c r="R132" s="173"/>
      <c r="S132" s="173"/>
      <c r="T132" s="173"/>
    </row>
    <row r="133" spans="1:20" s="34" customFormat="1">
      <c r="A133" s="173"/>
      <c r="B133" s="173"/>
      <c r="C133" s="173"/>
      <c r="D133" s="173"/>
      <c r="E133" s="173"/>
      <c r="F133" s="173"/>
      <c r="G133" s="173"/>
      <c r="H133" s="173"/>
      <c r="I133" s="173"/>
      <c r="J133" s="173"/>
      <c r="K133" s="173"/>
      <c r="L133" s="173"/>
      <c r="M133" s="173"/>
      <c r="N133" s="173"/>
      <c r="O133" s="173"/>
      <c r="P133" s="173"/>
      <c r="Q133" s="173"/>
      <c r="R133" s="173"/>
      <c r="S133" s="173"/>
      <c r="T133" s="173"/>
    </row>
    <row r="134" spans="1:20" s="34" customFormat="1">
      <c r="A134" s="173"/>
      <c r="B134" s="173"/>
      <c r="C134" s="173"/>
      <c r="D134" s="173"/>
      <c r="E134" s="173"/>
      <c r="F134" s="173"/>
      <c r="G134" s="173"/>
      <c r="H134" s="173"/>
      <c r="I134" s="173"/>
      <c r="J134" s="173"/>
      <c r="K134" s="173"/>
      <c r="L134" s="173"/>
      <c r="M134" s="173"/>
      <c r="N134" s="173"/>
      <c r="O134" s="173"/>
      <c r="P134" s="173"/>
      <c r="Q134" s="173"/>
      <c r="R134" s="173"/>
      <c r="S134" s="173"/>
      <c r="T134" s="173"/>
    </row>
    <row r="135" spans="1:20" s="34" customFormat="1">
      <c r="A135" s="173"/>
      <c r="B135" s="173"/>
      <c r="C135" s="173"/>
      <c r="D135" s="173"/>
      <c r="E135" s="173"/>
      <c r="F135" s="173"/>
      <c r="G135" s="173"/>
      <c r="H135" s="173"/>
      <c r="I135" s="173"/>
      <c r="J135" s="173"/>
      <c r="K135" s="173"/>
      <c r="L135" s="173"/>
      <c r="M135" s="173"/>
      <c r="N135" s="173"/>
      <c r="O135" s="173"/>
      <c r="P135" s="173"/>
      <c r="Q135" s="173"/>
      <c r="R135" s="173"/>
      <c r="S135" s="173"/>
      <c r="T135" s="173"/>
    </row>
    <row r="136" spans="1:20" s="34" customFormat="1">
      <c r="A136" s="173"/>
      <c r="B136" s="173"/>
      <c r="C136" s="173"/>
      <c r="D136" s="173"/>
      <c r="E136" s="173"/>
      <c r="F136" s="173"/>
      <c r="G136" s="173"/>
      <c r="H136" s="173"/>
      <c r="I136" s="173"/>
      <c r="J136" s="173"/>
      <c r="K136" s="173"/>
      <c r="L136" s="173"/>
      <c r="M136" s="173"/>
      <c r="N136" s="173"/>
      <c r="O136" s="173"/>
      <c r="P136" s="173"/>
      <c r="Q136" s="173"/>
      <c r="R136" s="173"/>
      <c r="S136" s="173"/>
      <c r="T136" s="173"/>
    </row>
    <row r="137" spans="1:20" s="34" customFormat="1">
      <c r="A137" s="173"/>
      <c r="B137" s="173"/>
      <c r="C137" s="173"/>
      <c r="D137" s="173"/>
      <c r="E137" s="173"/>
      <c r="F137" s="173"/>
      <c r="G137" s="173"/>
      <c r="H137" s="173"/>
      <c r="I137" s="173"/>
      <c r="J137" s="173"/>
      <c r="K137" s="173"/>
      <c r="L137" s="173"/>
      <c r="M137" s="173"/>
      <c r="N137" s="173"/>
      <c r="O137" s="173"/>
      <c r="P137" s="173"/>
      <c r="Q137" s="173"/>
      <c r="R137" s="173"/>
      <c r="S137" s="173"/>
      <c r="T137" s="173"/>
    </row>
    <row r="138" spans="1:20" s="34" customFormat="1">
      <c r="A138" s="173"/>
      <c r="B138" s="173"/>
      <c r="C138" s="173"/>
      <c r="D138" s="173"/>
      <c r="E138" s="173"/>
      <c r="F138" s="173"/>
      <c r="G138" s="173"/>
      <c r="H138" s="173"/>
      <c r="I138" s="173"/>
      <c r="J138" s="173"/>
      <c r="K138" s="173"/>
      <c r="L138" s="173"/>
      <c r="M138" s="173"/>
      <c r="N138" s="173"/>
      <c r="O138" s="173"/>
      <c r="P138" s="173"/>
      <c r="Q138" s="173"/>
      <c r="R138" s="173"/>
      <c r="S138" s="173"/>
      <c r="T138" s="173"/>
    </row>
    <row r="139" spans="1:20" s="34" customFormat="1">
      <c r="A139" s="173"/>
      <c r="B139" s="173"/>
      <c r="C139" s="173"/>
      <c r="D139" s="173"/>
      <c r="E139" s="173"/>
      <c r="F139" s="173"/>
      <c r="G139" s="173"/>
      <c r="H139" s="173"/>
      <c r="I139" s="173"/>
      <c r="J139" s="173"/>
      <c r="K139" s="173"/>
      <c r="L139" s="173"/>
      <c r="M139" s="173"/>
      <c r="N139" s="173"/>
      <c r="O139" s="173"/>
      <c r="P139" s="173"/>
      <c r="Q139" s="173"/>
      <c r="R139" s="173"/>
      <c r="S139" s="173"/>
      <c r="T139" s="173"/>
    </row>
    <row r="140" spans="1:20" s="34" customFormat="1">
      <c r="A140" s="173"/>
      <c r="B140" s="173"/>
      <c r="C140" s="173"/>
      <c r="D140" s="173"/>
      <c r="E140" s="173"/>
      <c r="F140" s="173"/>
      <c r="G140" s="173"/>
      <c r="H140" s="173"/>
      <c r="I140" s="173"/>
      <c r="J140" s="173"/>
      <c r="K140" s="173"/>
      <c r="L140" s="173"/>
      <c r="M140" s="173"/>
      <c r="N140" s="173"/>
      <c r="O140" s="173"/>
      <c r="P140" s="173"/>
      <c r="Q140" s="173"/>
      <c r="R140" s="173"/>
      <c r="S140" s="173"/>
      <c r="T140" s="173"/>
    </row>
    <row r="141" spans="1:20" s="34" customFormat="1">
      <c r="A141" s="173"/>
      <c r="B141" s="173"/>
      <c r="C141" s="173"/>
      <c r="D141" s="173"/>
      <c r="E141" s="173"/>
      <c r="F141" s="173"/>
      <c r="G141" s="173"/>
      <c r="H141" s="173"/>
      <c r="I141" s="173"/>
      <c r="J141" s="173"/>
      <c r="K141" s="173"/>
      <c r="L141" s="173"/>
      <c r="M141" s="173"/>
      <c r="N141" s="173"/>
      <c r="O141" s="173"/>
      <c r="P141" s="173"/>
      <c r="Q141" s="173"/>
      <c r="R141" s="173"/>
      <c r="S141" s="173"/>
      <c r="T141" s="173"/>
    </row>
    <row r="142" spans="1:20" s="34" customFormat="1">
      <c r="A142" s="173"/>
      <c r="B142" s="173"/>
      <c r="C142" s="173"/>
      <c r="D142" s="173"/>
      <c r="E142" s="173"/>
      <c r="F142" s="173"/>
      <c r="G142" s="173"/>
      <c r="H142" s="173"/>
      <c r="I142" s="173"/>
      <c r="J142" s="173"/>
      <c r="K142" s="173"/>
      <c r="L142" s="173"/>
      <c r="M142" s="173"/>
      <c r="N142" s="173"/>
      <c r="O142" s="173"/>
      <c r="P142" s="173"/>
      <c r="Q142" s="173"/>
      <c r="R142" s="173"/>
      <c r="S142" s="173"/>
      <c r="T142" s="173"/>
    </row>
    <row r="143" spans="1:20" s="34" customFormat="1">
      <c r="A143" s="173"/>
      <c r="B143" s="173"/>
      <c r="C143" s="173"/>
      <c r="D143" s="173"/>
      <c r="E143" s="173"/>
      <c r="F143" s="173"/>
      <c r="G143" s="173"/>
      <c r="H143" s="173"/>
      <c r="I143" s="173"/>
      <c r="J143" s="173"/>
      <c r="K143" s="173"/>
      <c r="L143" s="173"/>
      <c r="M143" s="173"/>
      <c r="N143" s="173"/>
      <c r="O143" s="173"/>
      <c r="P143" s="173"/>
      <c r="Q143" s="173"/>
      <c r="R143" s="173"/>
      <c r="S143" s="173"/>
      <c r="T143" s="173"/>
    </row>
    <row r="144" spans="1:20" s="34" customFormat="1">
      <c r="A144" s="173"/>
      <c r="B144" s="173"/>
      <c r="C144" s="173"/>
      <c r="D144" s="173"/>
      <c r="E144" s="173"/>
      <c r="F144" s="173"/>
      <c r="G144" s="173"/>
      <c r="H144" s="173"/>
      <c r="I144" s="173"/>
      <c r="J144" s="173"/>
      <c r="K144" s="173"/>
      <c r="L144" s="173"/>
      <c r="M144" s="173"/>
      <c r="N144" s="173"/>
      <c r="O144" s="173"/>
      <c r="P144" s="173"/>
      <c r="Q144" s="173"/>
      <c r="R144" s="173"/>
      <c r="S144" s="173"/>
      <c r="T144" s="173"/>
    </row>
    <row r="145" spans="1:20" s="34" customFormat="1">
      <c r="A145" s="173"/>
      <c r="B145" s="173"/>
      <c r="C145" s="173"/>
      <c r="D145" s="173"/>
      <c r="E145" s="173"/>
      <c r="F145" s="173"/>
      <c r="G145" s="173"/>
      <c r="H145" s="173"/>
      <c r="I145" s="173"/>
      <c r="J145" s="173"/>
      <c r="K145" s="173"/>
      <c r="L145" s="173"/>
      <c r="M145" s="173"/>
      <c r="N145" s="173"/>
      <c r="O145" s="173"/>
      <c r="P145" s="173"/>
      <c r="Q145" s="173"/>
      <c r="R145" s="173"/>
      <c r="S145" s="173"/>
      <c r="T145" s="173"/>
    </row>
    <row r="146" spans="1:20" s="34" customFormat="1">
      <c r="A146" s="173"/>
      <c r="B146" s="173"/>
      <c r="C146" s="173"/>
      <c r="D146" s="173"/>
      <c r="E146" s="173"/>
      <c r="F146" s="173"/>
      <c r="G146" s="173"/>
      <c r="H146" s="173"/>
      <c r="I146" s="173"/>
      <c r="J146" s="173"/>
      <c r="K146" s="173"/>
      <c r="L146" s="173"/>
      <c r="M146" s="173"/>
      <c r="N146" s="173"/>
      <c r="O146" s="173"/>
      <c r="P146" s="173"/>
      <c r="Q146" s="173"/>
      <c r="R146" s="173"/>
      <c r="S146" s="173"/>
      <c r="T146" s="173"/>
    </row>
    <row r="147" spans="1:20" s="34" customFormat="1">
      <c r="A147" s="173"/>
      <c r="B147" s="173"/>
      <c r="C147" s="173"/>
      <c r="D147" s="173"/>
      <c r="E147" s="173"/>
      <c r="F147" s="173"/>
      <c r="G147" s="173"/>
      <c r="H147" s="173"/>
      <c r="I147" s="173"/>
      <c r="J147" s="173"/>
      <c r="K147" s="173"/>
      <c r="L147" s="173"/>
      <c r="M147" s="173"/>
      <c r="N147" s="173"/>
      <c r="O147" s="173"/>
      <c r="P147" s="173"/>
      <c r="Q147" s="173"/>
      <c r="R147" s="173"/>
      <c r="S147" s="173"/>
      <c r="T147" s="173"/>
    </row>
    <row r="148" spans="1:20" s="34" customFormat="1">
      <c r="A148" s="173"/>
      <c r="B148" s="173"/>
      <c r="C148" s="173"/>
      <c r="D148" s="173"/>
      <c r="E148" s="173"/>
      <c r="F148" s="173"/>
      <c r="G148" s="173"/>
      <c r="H148" s="173"/>
      <c r="I148" s="173"/>
      <c r="J148" s="173"/>
      <c r="K148" s="173"/>
      <c r="L148" s="173"/>
      <c r="M148" s="173"/>
      <c r="N148" s="173"/>
      <c r="O148" s="173"/>
      <c r="P148" s="173"/>
      <c r="Q148" s="173"/>
      <c r="R148" s="173"/>
      <c r="S148" s="173"/>
      <c r="T148" s="173"/>
    </row>
    <row r="149" spans="1:20" s="34" customFormat="1">
      <c r="A149" s="173"/>
      <c r="B149" s="173"/>
      <c r="C149" s="173"/>
      <c r="D149" s="173"/>
      <c r="E149" s="173"/>
      <c r="F149" s="173"/>
      <c r="G149" s="173"/>
      <c r="H149" s="173"/>
      <c r="I149" s="173"/>
      <c r="J149" s="173"/>
      <c r="K149" s="173"/>
      <c r="L149" s="173"/>
      <c r="M149" s="173"/>
      <c r="N149" s="173"/>
      <c r="O149" s="173"/>
      <c r="P149" s="173"/>
      <c r="Q149" s="173"/>
      <c r="R149" s="173"/>
      <c r="S149" s="173"/>
      <c r="T149" s="173"/>
    </row>
    <row r="150" spans="1:20" s="34" customFormat="1">
      <c r="A150" s="173"/>
      <c r="B150" s="173"/>
      <c r="C150" s="173"/>
      <c r="D150" s="173"/>
      <c r="E150" s="173"/>
      <c r="F150" s="173"/>
      <c r="G150" s="173"/>
      <c r="H150" s="173"/>
      <c r="I150" s="173"/>
      <c r="J150" s="173"/>
      <c r="K150" s="173"/>
      <c r="L150" s="173"/>
      <c r="M150" s="173"/>
      <c r="N150" s="173"/>
      <c r="O150" s="173"/>
      <c r="P150" s="173"/>
      <c r="Q150" s="173"/>
      <c r="R150" s="173"/>
      <c r="S150" s="173"/>
      <c r="T150" s="173"/>
    </row>
    <row r="151" spans="1:20" s="34" customFormat="1">
      <c r="A151" s="247"/>
      <c r="B151" s="247"/>
      <c r="C151" s="173"/>
      <c r="D151" s="173"/>
      <c r="E151" s="173"/>
      <c r="F151" s="173"/>
      <c r="G151" s="173"/>
      <c r="H151" s="173"/>
      <c r="I151" s="173"/>
      <c r="J151" s="173"/>
      <c r="K151" s="173"/>
      <c r="L151" s="173"/>
      <c r="M151" s="173"/>
      <c r="N151" s="173"/>
      <c r="O151" s="173"/>
      <c r="P151" s="173"/>
      <c r="Q151" s="173"/>
      <c r="R151" s="173"/>
      <c r="S151" s="173"/>
      <c r="T151" s="173"/>
    </row>
    <row r="152" spans="1:20" s="34" customFormat="1">
      <c r="A152" s="173"/>
      <c r="B152" s="173"/>
      <c r="C152" s="173"/>
      <c r="D152" s="173"/>
      <c r="E152" s="173"/>
      <c r="F152" s="173"/>
      <c r="G152" s="173"/>
      <c r="H152" s="173"/>
      <c r="I152" s="173"/>
      <c r="J152" s="173"/>
      <c r="K152" s="173"/>
      <c r="L152" s="173"/>
      <c r="M152" s="173"/>
      <c r="N152" s="173"/>
      <c r="O152" s="173"/>
      <c r="P152" s="173"/>
      <c r="Q152" s="173"/>
      <c r="R152" s="173"/>
      <c r="S152" s="173"/>
      <c r="T152" s="173"/>
    </row>
    <row r="153" spans="1:20" s="34" customFormat="1">
      <c r="A153" s="173"/>
      <c r="B153" s="173"/>
      <c r="C153" s="173"/>
      <c r="D153" s="173"/>
      <c r="E153" s="173"/>
      <c r="F153" s="173"/>
      <c r="G153" s="173"/>
      <c r="H153" s="173"/>
      <c r="I153" s="173"/>
      <c r="J153" s="173"/>
      <c r="K153" s="173"/>
      <c r="L153" s="173"/>
      <c r="M153" s="173"/>
      <c r="N153" s="173"/>
      <c r="O153" s="173"/>
      <c r="P153" s="173"/>
      <c r="Q153" s="173"/>
      <c r="R153" s="173"/>
      <c r="S153" s="173"/>
      <c r="T153" s="173"/>
    </row>
    <row r="154" spans="1:20" s="34" customFormat="1">
      <c r="A154" s="173"/>
      <c r="B154" s="173"/>
      <c r="C154" s="173"/>
      <c r="D154" s="173"/>
      <c r="E154" s="173"/>
      <c r="F154" s="173"/>
      <c r="G154" s="173"/>
      <c r="H154" s="173"/>
      <c r="I154" s="173"/>
      <c r="J154" s="173"/>
      <c r="K154" s="173"/>
      <c r="L154" s="173"/>
      <c r="M154" s="173"/>
      <c r="N154" s="173"/>
      <c r="O154" s="173"/>
      <c r="P154" s="173"/>
      <c r="Q154" s="173"/>
      <c r="R154" s="173"/>
      <c r="S154" s="173"/>
      <c r="T154" s="173"/>
    </row>
    <row r="155" spans="1:20" s="34" customFormat="1">
      <c r="A155" s="173"/>
      <c r="B155" s="173"/>
      <c r="C155" s="173"/>
      <c r="D155" s="173"/>
      <c r="E155" s="173"/>
      <c r="F155" s="173"/>
      <c r="G155" s="173"/>
      <c r="H155" s="173"/>
      <c r="I155" s="173"/>
      <c r="J155" s="173"/>
      <c r="K155" s="173"/>
      <c r="L155" s="173"/>
      <c r="M155" s="173"/>
      <c r="N155" s="173"/>
      <c r="O155" s="173"/>
      <c r="P155" s="173"/>
      <c r="Q155" s="173"/>
      <c r="R155" s="173"/>
      <c r="S155" s="173"/>
      <c r="T155" s="173"/>
    </row>
    <row r="156" spans="1:20" s="34" customFormat="1">
      <c r="A156" s="173"/>
      <c r="B156" s="173"/>
      <c r="C156" s="173"/>
      <c r="D156" s="173"/>
      <c r="E156" s="173"/>
      <c r="F156" s="173"/>
      <c r="G156" s="173"/>
      <c r="H156" s="173"/>
      <c r="I156" s="173"/>
      <c r="J156" s="173"/>
      <c r="K156" s="173"/>
      <c r="L156" s="173"/>
      <c r="M156" s="173"/>
      <c r="N156" s="173"/>
      <c r="O156" s="173"/>
      <c r="P156" s="173"/>
      <c r="Q156" s="173"/>
      <c r="R156" s="173"/>
      <c r="S156" s="173"/>
      <c r="T156" s="173"/>
    </row>
    <row r="157" spans="1:20" s="34" customFormat="1">
      <c r="A157" s="173"/>
      <c r="B157" s="173"/>
      <c r="C157" s="173"/>
      <c r="D157" s="173"/>
      <c r="E157" s="173"/>
      <c r="F157" s="173"/>
      <c r="G157" s="173"/>
      <c r="H157" s="173"/>
      <c r="I157" s="173"/>
      <c r="J157" s="173"/>
      <c r="K157" s="173"/>
      <c r="L157" s="173"/>
      <c r="M157" s="173"/>
      <c r="N157" s="173"/>
      <c r="O157" s="173"/>
      <c r="P157" s="173"/>
      <c r="Q157" s="173"/>
      <c r="R157" s="173"/>
      <c r="S157" s="173"/>
      <c r="T157" s="173"/>
    </row>
    <row r="158" spans="1:20" s="34" customFormat="1">
      <c r="A158" s="173"/>
      <c r="B158" s="173"/>
      <c r="C158" s="173"/>
      <c r="D158" s="173"/>
      <c r="E158" s="173"/>
      <c r="F158" s="173"/>
      <c r="G158" s="173"/>
      <c r="H158" s="173"/>
      <c r="I158" s="173"/>
      <c r="J158" s="173"/>
      <c r="K158" s="173"/>
      <c r="L158" s="173"/>
      <c r="M158" s="173"/>
      <c r="N158" s="173"/>
      <c r="O158" s="173"/>
      <c r="P158" s="173"/>
      <c r="Q158" s="173"/>
      <c r="R158" s="173"/>
      <c r="S158" s="173"/>
      <c r="T158" s="173"/>
    </row>
    <row r="159" spans="1:20" s="34" customFormat="1">
      <c r="A159" s="173"/>
      <c r="B159" s="173"/>
      <c r="C159" s="173"/>
      <c r="D159" s="173"/>
      <c r="E159" s="173"/>
      <c r="F159" s="173"/>
      <c r="G159" s="173"/>
      <c r="H159" s="173"/>
      <c r="I159" s="173"/>
      <c r="J159" s="173"/>
      <c r="K159" s="173"/>
      <c r="L159" s="173"/>
      <c r="M159" s="173"/>
      <c r="N159" s="173"/>
      <c r="O159" s="173"/>
      <c r="P159" s="173"/>
      <c r="Q159" s="173"/>
      <c r="R159" s="173"/>
      <c r="S159" s="173"/>
      <c r="T159" s="173"/>
    </row>
    <row r="160" spans="1:20" s="34" customFormat="1">
      <c r="A160" s="173"/>
      <c r="B160" s="173"/>
      <c r="C160" s="173"/>
      <c r="D160" s="173"/>
      <c r="E160" s="173"/>
      <c r="F160" s="173"/>
      <c r="G160" s="173"/>
      <c r="H160" s="173"/>
      <c r="I160" s="173"/>
      <c r="J160" s="173"/>
      <c r="K160" s="173"/>
      <c r="L160" s="173"/>
      <c r="M160" s="173"/>
      <c r="N160" s="173"/>
      <c r="O160" s="173"/>
      <c r="P160" s="173"/>
      <c r="Q160" s="173"/>
      <c r="R160" s="173"/>
      <c r="S160" s="173"/>
      <c r="T160" s="173"/>
    </row>
    <row r="161" spans="1:20" s="34" customFormat="1">
      <c r="A161" s="173"/>
      <c r="B161" s="173"/>
      <c r="C161" s="173"/>
      <c r="D161" s="173"/>
      <c r="E161" s="173"/>
      <c r="F161" s="173"/>
      <c r="G161" s="173"/>
      <c r="H161" s="173"/>
      <c r="I161" s="173"/>
      <c r="J161" s="173"/>
      <c r="K161" s="173"/>
      <c r="L161" s="173"/>
      <c r="M161" s="173"/>
      <c r="N161" s="173"/>
      <c r="O161" s="173"/>
      <c r="P161" s="173"/>
      <c r="Q161" s="173"/>
      <c r="R161" s="173"/>
      <c r="S161" s="173"/>
      <c r="T161" s="173"/>
    </row>
    <row r="162" spans="1:20" s="34" customFormat="1">
      <c r="A162" s="173"/>
      <c r="B162" s="173"/>
      <c r="C162" s="173"/>
      <c r="D162" s="173"/>
      <c r="E162" s="173"/>
      <c r="F162" s="173"/>
      <c r="G162" s="173"/>
      <c r="H162" s="173"/>
      <c r="I162" s="173"/>
      <c r="J162" s="173"/>
      <c r="K162" s="173"/>
      <c r="L162" s="173"/>
      <c r="M162" s="173"/>
      <c r="N162" s="173"/>
      <c r="O162" s="173"/>
      <c r="P162" s="173"/>
      <c r="Q162" s="173"/>
      <c r="R162" s="173"/>
      <c r="S162" s="173"/>
      <c r="T162" s="173"/>
    </row>
    <row r="163" spans="1:20" s="34" customFormat="1">
      <c r="A163" s="173"/>
      <c r="B163" s="173"/>
      <c r="C163" s="173"/>
      <c r="D163" s="173"/>
      <c r="E163" s="173"/>
      <c r="F163" s="173"/>
      <c r="G163" s="173"/>
      <c r="H163" s="173"/>
      <c r="I163" s="173"/>
      <c r="J163" s="173"/>
      <c r="K163" s="173"/>
      <c r="L163" s="173"/>
      <c r="M163" s="173"/>
      <c r="N163" s="173"/>
      <c r="O163" s="173"/>
      <c r="P163" s="173"/>
      <c r="Q163" s="173"/>
      <c r="R163" s="173"/>
      <c r="S163" s="173"/>
      <c r="T163" s="173"/>
    </row>
    <row r="164" spans="1:20" s="34" customFormat="1">
      <c r="A164" s="173"/>
      <c r="B164" s="173"/>
      <c r="C164" s="173"/>
      <c r="D164" s="173"/>
      <c r="E164" s="173"/>
      <c r="F164" s="173"/>
      <c r="G164" s="173"/>
      <c r="H164" s="173"/>
      <c r="I164" s="173"/>
      <c r="J164" s="173"/>
      <c r="K164" s="173"/>
      <c r="L164" s="173"/>
      <c r="M164" s="173"/>
      <c r="N164" s="173"/>
      <c r="O164" s="173"/>
      <c r="P164" s="173"/>
      <c r="Q164" s="173"/>
      <c r="R164" s="173"/>
      <c r="S164" s="173"/>
      <c r="T164" s="173"/>
    </row>
    <row r="165" spans="1:20" s="34" customFormat="1">
      <c r="A165" s="173"/>
      <c r="B165" s="173"/>
      <c r="C165" s="173"/>
      <c r="D165" s="173"/>
      <c r="E165" s="173"/>
      <c r="F165" s="173"/>
      <c r="G165" s="173"/>
      <c r="H165" s="173"/>
      <c r="I165" s="173"/>
      <c r="J165" s="173"/>
      <c r="K165" s="173"/>
      <c r="L165" s="173"/>
      <c r="M165" s="173"/>
      <c r="N165" s="173"/>
      <c r="O165" s="173"/>
      <c r="P165" s="173"/>
      <c r="Q165" s="173"/>
      <c r="R165" s="173"/>
      <c r="S165" s="173"/>
      <c r="T165" s="173"/>
    </row>
    <row r="166" spans="1:20" s="34" customFormat="1">
      <c r="A166" s="173"/>
      <c r="B166" s="173"/>
      <c r="C166" s="173"/>
      <c r="D166" s="173"/>
      <c r="E166" s="173"/>
      <c r="F166" s="173"/>
      <c r="G166" s="173"/>
      <c r="H166" s="173"/>
      <c r="I166" s="173"/>
      <c r="J166" s="173"/>
      <c r="K166" s="173"/>
      <c r="L166" s="173"/>
      <c r="M166" s="173"/>
      <c r="N166" s="173"/>
      <c r="O166" s="173"/>
      <c r="P166" s="173"/>
      <c r="Q166" s="173"/>
      <c r="R166" s="173"/>
      <c r="S166" s="173"/>
      <c r="T166" s="173"/>
    </row>
    <row r="167" spans="1:20" s="34" customFormat="1">
      <c r="A167" s="173"/>
      <c r="B167" s="173"/>
      <c r="C167" s="173"/>
      <c r="D167" s="173"/>
      <c r="E167" s="173"/>
      <c r="F167" s="173"/>
      <c r="G167" s="173"/>
      <c r="H167" s="173"/>
      <c r="I167" s="173"/>
      <c r="J167" s="173"/>
      <c r="K167" s="173"/>
      <c r="L167" s="173"/>
      <c r="M167" s="173"/>
      <c r="N167" s="173"/>
      <c r="O167" s="173"/>
      <c r="P167" s="173"/>
      <c r="Q167" s="173"/>
      <c r="R167" s="173"/>
      <c r="S167" s="173"/>
      <c r="T167" s="173"/>
    </row>
    <row r="168" spans="1:20" s="34" customFormat="1">
      <c r="A168" s="173"/>
      <c r="B168" s="173"/>
      <c r="C168" s="173"/>
      <c r="D168" s="173"/>
      <c r="E168" s="173"/>
      <c r="F168" s="173"/>
      <c r="G168" s="173"/>
      <c r="H168" s="173"/>
      <c r="I168" s="173"/>
      <c r="J168" s="173"/>
      <c r="K168" s="173"/>
      <c r="L168" s="173"/>
      <c r="M168" s="173"/>
      <c r="N168" s="173"/>
      <c r="O168" s="173"/>
      <c r="P168" s="173"/>
      <c r="Q168" s="173"/>
      <c r="R168" s="173"/>
      <c r="S168" s="173"/>
      <c r="T168" s="173"/>
    </row>
    <row r="169" spans="1:20" s="34" customFormat="1">
      <c r="A169" s="173"/>
      <c r="B169" s="173"/>
      <c r="C169" s="173"/>
      <c r="D169" s="173"/>
      <c r="E169" s="173"/>
      <c r="F169" s="173"/>
      <c r="G169" s="173"/>
      <c r="H169" s="173"/>
      <c r="I169" s="173"/>
      <c r="J169" s="173"/>
      <c r="K169" s="173"/>
      <c r="L169" s="173"/>
      <c r="M169" s="173"/>
      <c r="N169" s="173"/>
      <c r="O169" s="173"/>
      <c r="P169" s="173"/>
      <c r="Q169" s="173"/>
      <c r="R169" s="173"/>
      <c r="S169" s="173"/>
      <c r="T169" s="173"/>
    </row>
    <row r="170" spans="1:20" s="34" customFormat="1">
      <c r="A170" s="173"/>
      <c r="B170" s="173"/>
      <c r="C170" s="173"/>
      <c r="D170" s="173"/>
      <c r="E170" s="173"/>
      <c r="F170" s="173"/>
      <c r="G170" s="173"/>
      <c r="H170" s="173"/>
      <c r="I170" s="173"/>
      <c r="J170" s="173"/>
      <c r="K170" s="173"/>
      <c r="L170" s="173"/>
      <c r="M170" s="173"/>
      <c r="N170" s="173"/>
      <c r="O170" s="173"/>
      <c r="P170" s="173"/>
      <c r="Q170" s="173"/>
      <c r="R170" s="173"/>
      <c r="S170" s="173"/>
      <c r="T170" s="173"/>
    </row>
    <row r="171" spans="1:20" s="34" customFormat="1">
      <c r="A171" s="173"/>
      <c r="B171" s="173"/>
      <c r="C171" s="173"/>
      <c r="D171" s="173"/>
      <c r="E171" s="173"/>
      <c r="F171" s="173"/>
      <c r="G171" s="173"/>
      <c r="H171" s="173"/>
      <c r="I171" s="173"/>
      <c r="J171" s="173"/>
      <c r="K171" s="173"/>
      <c r="L171" s="173"/>
      <c r="M171" s="173"/>
      <c r="N171" s="173"/>
      <c r="O171" s="173"/>
      <c r="P171" s="173"/>
      <c r="Q171" s="173"/>
      <c r="R171" s="173"/>
      <c r="S171" s="173"/>
      <c r="T171" s="173"/>
    </row>
    <row r="172" spans="1:20" s="34" customFormat="1">
      <c r="A172" s="173"/>
      <c r="B172" s="173"/>
      <c r="C172" s="173"/>
      <c r="D172" s="173"/>
      <c r="E172" s="173"/>
      <c r="F172" s="173"/>
      <c r="G172" s="173"/>
      <c r="H172" s="173"/>
      <c r="I172" s="173"/>
      <c r="J172" s="173"/>
      <c r="K172" s="173"/>
      <c r="L172" s="173"/>
      <c r="M172" s="173"/>
      <c r="N172" s="173"/>
      <c r="O172" s="173"/>
      <c r="P172" s="173"/>
      <c r="Q172" s="173"/>
      <c r="R172" s="173"/>
      <c r="S172" s="173"/>
      <c r="T172" s="173"/>
    </row>
    <row r="173" spans="1:20" s="34" customFormat="1">
      <c r="A173" s="173"/>
      <c r="B173" s="173"/>
      <c r="C173" s="173"/>
      <c r="D173" s="173"/>
      <c r="E173" s="173"/>
      <c r="F173" s="173"/>
      <c r="G173" s="173"/>
      <c r="H173" s="173"/>
      <c r="I173" s="173"/>
      <c r="J173" s="173"/>
      <c r="K173" s="173"/>
      <c r="L173" s="173"/>
      <c r="M173" s="173"/>
      <c r="N173" s="173"/>
      <c r="O173" s="173"/>
      <c r="P173" s="173"/>
      <c r="Q173" s="173"/>
      <c r="R173" s="173"/>
      <c r="S173" s="173"/>
      <c r="T173" s="173"/>
    </row>
    <row r="174" spans="1:20" s="34" customFormat="1">
      <c r="A174" s="173"/>
      <c r="B174" s="173"/>
      <c r="C174" s="173"/>
      <c r="D174" s="173"/>
      <c r="E174" s="173"/>
      <c r="F174" s="173"/>
      <c r="G174" s="173"/>
      <c r="H174" s="173"/>
      <c r="I174" s="173"/>
      <c r="J174" s="173"/>
      <c r="K174" s="173"/>
      <c r="L174" s="173"/>
      <c r="M174" s="173"/>
      <c r="N174" s="173"/>
      <c r="O174" s="173"/>
      <c r="P174" s="173"/>
      <c r="Q174" s="173"/>
      <c r="R174" s="173"/>
      <c r="S174" s="173"/>
      <c r="T174" s="173"/>
    </row>
    <row r="175" spans="1:20" s="34" customFormat="1">
      <c r="A175" s="173"/>
      <c r="B175" s="173"/>
      <c r="C175" s="173"/>
      <c r="D175" s="173"/>
      <c r="E175" s="173"/>
      <c r="F175" s="173"/>
      <c r="G175" s="173"/>
      <c r="H175" s="173"/>
      <c r="I175" s="173"/>
      <c r="J175" s="173"/>
      <c r="K175" s="173"/>
      <c r="L175" s="173"/>
      <c r="M175" s="173"/>
      <c r="N175" s="173"/>
      <c r="O175" s="173"/>
      <c r="P175" s="173"/>
      <c r="Q175" s="173"/>
      <c r="R175" s="173"/>
      <c r="S175" s="173"/>
      <c r="T175" s="173"/>
    </row>
    <row r="176" spans="1:20" s="34" customFormat="1">
      <c r="A176" s="173"/>
      <c r="B176" s="173"/>
      <c r="C176" s="173"/>
      <c r="D176" s="173"/>
      <c r="E176" s="173"/>
      <c r="F176" s="173"/>
      <c r="G176" s="173"/>
      <c r="H176" s="173"/>
      <c r="I176" s="173"/>
      <c r="J176" s="173"/>
      <c r="K176" s="173"/>
      <c r="L176" s="173"/>
      <c r="M176" s="173"/>
      <c r="N176" s="173"/>
      <c r="O176" s="173"/>
      <c r="P176" s="173"/>
      <c r="Q176" s="173"/>
      <c r="R176" s="173"/>
      <c r="S176" s="173"/>
      <c r="T176" s="173"/>
    </row>
    <row r="177" spans="1:20" s="34" customFormat="1">
      <c r="A177" s="173"/>
      <c r="B177" s="173"/>
      <c r="C177" s="173"/>
      <c r="D177" s="173"/>
      <c r="E177" s="173"/>
      <c r="F177" s="173"/>
      <c r="G177" s="173"/>
      <c r="H177" s="173"/>
      <c r="I177" s="173"/>
      <c r="J177" s="173"/>
      <c r="K177" s="173"/>
      <c r="L177" s="173"/>
      <c r="M177" s="173"/>
      <c r="N177" s="173"/>
      <c r="O177" s="173"/>
      <c r="P177" s="173"/>
      <c r="Q177" s="173"/>
      <c r="R177" s="173"/>
      <c r="S177" s="173"/>
      <c r="T177" s="173"/>
    </row>
    <row r="178" spans="1:20" s="34" customFormat="1">
      <c r="A178" s="173"/>
      <c r="B178" s="173"/>
      <c r="C178" s="173"/>
      <c r="D178" s="173"/>
      <c r="E178" s="173"/>
      <c r="F178" s="173"/>
      <c r="G178" s="173"/>
      <c r="H178" s="173"/>
      <c r="I178" s="173"/>
      <c r="J178" s="173"/>
      <c r="K178" s="173"/>
      <c r="L178" s="173"/>
      <c r="M178" s="173"/>
      <c r="N178" s="173"/>
      <c r="O178" s="173"/>
      <c r="P178" s="173"/>
      <c r="Q178" s="173"/>
      <c r="R178" s="173"/>
      <c r="S178" s="173"/>
      <c r="T178" s="173"/>
    </row>
    <row r="179" spans="1:20" s="34" customFormat="1">
      <c r="A179" s="173"/>
      <c r="B179" s="173"/>
      <c r="C179" s="173"/>
      <c r="D179" s="173"/>
      <c r="E179" s="173"/>
      <c r="F179" s="173"/>
      <c r="G179" s="173"/>
      <c r="H179" s="173"/>
      <c r="I179" s="173"/>
      <c r="J179" s="173"/>
      <c r="K179" s="173"/>
      <c r="L179" s="173"/>
      <c r="M179" s="173"/>
      <c r="N179" s="173"/>
      <c r="O179" s="173"/>
      <c r="P179" s="173"/>
      <c r="Q179" s="173"/>
      <c r="R179" s="173"/>
      <c r="S179" s="173"/>
      <c r="T179" s="173"/>
    </row>
    <row r="180" spans="1:20" s="34" customFormat="1">
      <c r="A180" s="173"/>
      <c r="B180" s="173"/>
      <c r="C180" s="173"/>
      <c r="D180" s="173"/>
      <c r="E180" s="173"/>
      <c r="F180" s="173"/>
      <c r="G180" s="173"/>
      <c r="H180" s="173"/>
      <c r="I180" s="173"/>
      <c r="J180" s="173"/>
      <c r="K180" s="173"/>
      <c r="L180" s="173"/>
      <c r="M180" s="173"/>
      <c r="N180" s="173"/>
      <c r="O180" s="173"/>
      <c r="P180" s="173"/>
      <c r="Q180" s="173"/>
      <c r="R180" s="173"/>
      <c r="S180" s="173"/>
      <c r="T180" s="173"/>
    </row>
    <row r="181" spans="1:20" s="34" customFormat="1">
      <c r="A181" s="173"/>
      <c r="B181" s="173"/>
      <c r="C181" s="173"/>
      <c r="D181" s="173"/>
      <c r="E181" s="173"/>
      <c r="F181" s="173"/>
      <c r="G181" s="173"/>
      <c r="H181" s="173"/>
      <c r="I181" s="173"/>
      <c r="J181" s="173"/>
      <c r="K181" s="173"/>
      <c r="L181" s="173"/>
      <c r="M181" s="173"/>
      <c r="N181" s="173"/>
      <c r="O181" s="173"/>
      <c r="P181" s="173"/>
      <c r="Q181" s="173"/>
      <c r="R181" s="173"/>
      <c r="S181" s="173"/>
      <c r="T181" s="173"/>
    </row>
    <row r="182" spans="1:20" s="34" customFormat="1">
      <c r="A182" s="173"/>
      <c r="B182" s="173"/>
      <c r="C182" s="173"/>
      <c r="D182" s="173"/>
      <c r="E182" s="173"/>
      <c r="F182" s="173"/>
      <c r="G182" s="173"/>
      <c r="H182" s="173"/>
      <c r="I182" s="173"/>
      <c r="J182" s="173"/>
      <c r="K182" s="173"/>
      <c r="L182" s="173"/>
      <c r="M182" s="173"/>
      <c r="N182" s="173"/>
      <c r="O182" s="173"/>
      <c r="P182" s="173"/>
      <c r="Q182" s="173"/>
      <c r="R182" s="173"/>
      <c r="S182" s="173"/>
      <c r="T182" s="173"/>
    </row>
    <row r="183" spans="1:20" s="34" customFormat="1">
      <c r="A183" s="173"/>
      <c r="B183" s="173"/>
      <c r="C183" s="173"/>
      <c r="D183" s="173"/>
      <c r="E183" s="173"/>
      <c r="F183" s="173"/>
      <c r="G183" s="173"/>
      <c r="H183" s="173"/>
      <c r="I183" s="173"/>
      <c r="J183" s="173"/>
      <c r="K183" s="173"/>
      <c r="L183" s="173"/>
      <c r="M183" s="173"/>
      <c r="N183" s="173"/>
      <c r="O183" s="173"/>
      <c r="P183" s="173"/>
      <c r="Q183" s="173"/>
      <c r="R183" s="173"/>
      <c r="S183" s="173"/>
      <c r="T183" s="173"/>
    </row>
    <row r="184" spans="1:20" s="34" customFormat="1">
      <c r="A184" s="173"/>
      <c r="B184" s="173"/>
      <c r="C184" s="173"/>
      <c r="D184" s="173"/>
      <c r="E184" s="173"/>
      <c r="F184" s="173"/>
      <c r="G184" s="173"/>
      <c r="H184" s="173"/>
      <c r="I184" s="173"/>
      <c r="J184" s="173"/>
      <c r="K184" s="173"/>
      <c r="L184" s="173"/>
      <c r="M184" s="173"/>
      <c r="N184" s="173"/>
      <c r="O184" s="173"/>
      <c r="P184" s="173"/>
      <c r="Q184" s="173"/>
      <c r="R184" s="173"/>
      <c r="S184" s="173"/>
      <c r="T184" s="173"/>
    </row>
    <row r="185" spans="1:20" s="34" customFormat="1">
      <c r="A185" s="173"/>
      <c r="B185" s="173"/>
      <c r="C185" s="173"/>
      <c r="D185" s="173"/>
      <c r="E185" s="173"/>
      <c r="F185" s="173"/>
      <c r="G185" s="173"/>
      <c r="H185" s="173"/>
      <c r="I185" s="173"/>
      <c r="J185" s="173"/>
      <c r="K185" s="173"/>
      <c r="L185" s="173"/>
      <c r="M185" s="173"/>
      <c r="N185" s="173"/>
      <c r="O185" s="173"/>
      <c r="P185" s="173"/>
      <c r="Q185" s="173"/>
      <c r="R185" s="173"/>
      <c r="S185" s="173"/>
      <c r="T185" s="173"/>
    </row>
    <row r="186" spans="1:20" s="34" customFormat="1">
      <c r="A186" s="173"/>
      <c r="B186" s="173"/>
      <c r="C186" s="173"/>
      <c r="D186" s="173"/>
      <c r="E186" s="173"/>
      <c r="F186" s="173"/>
      <c r="G186" s="173"/>
      <c r="H186" s="173"/>
      <c r="I186" s="173"/>
      <c r="J186" s="173"/>
      <c r="K186" s="173"/>
      <c r="L186" s="173"/>
      <c r="M186" s="173"/>
      <c r="N186" s="173"/>
      <c r="O186" s="173"/>
      <c r="P186" s="173"/>
      <c r="Q186" s="173"/>
      <c r="R186" s="173"/>
      <c r="S186" s="173"/>
      <c r="T186" s="173"/>
    </row>
    <row r="187" spans="1:20" s="34" customFormat="1">
      <c r="A187" s="173"/>
      <c r="B187" s="173"/>
      <c r="C187" s="173"/>
      <c r="D187" s="173"/>
      <c r="E187" s="173"/>
      <c r="F187" s="173"/>
      <c r="G187" s="173"/>
      <c r="H187" s="173"/>
      <c r="I187" s="173"/>
      <c r="J187" s="173"/>
      <c r="K187" s="173"/>
      <c r="L187" s="173"/>
      <c r="M187" s="173"/>
      <c r="N187" s="173"/>
      <c r="O187" s="173"/>
      <c r="P187" s="173"/>
      <c r="Q187" s="173"/>
      <c r="R187" s="173"/>
      <c r="S187" s="173"/>
      <c r="T187" s="173"/>
    </row>
    <row r="188" spans="1:20" s="34" customFormat="1">
      <c r="A188" s="173"/>
      <c r="B188" s="173"/>
      <c r="C188" s="173"/>
      <c r="D188" s="173"/>
      <c r="E188" s="173"/>
      <c r="F188" s="173"/>
      <c r="G188" s="173"/>
      <c r="H188" s="173"/>
      <c r="I188" s="173"/>
      <c r="J188" s="173"/>
      <c r="K188" s="173"/>
      <c r="L188" s="173"/>
      <c r="M188" s="173"/>
      <c r="N188" s="173"/>
      <c r="O188" s="173"/>
      <c r="P188" s="173"/>
      <c r="Q188" s="173"/>
      <c r="R188" s="173"/>
      <c r="S188" s="173"/>
      <c r="T188" s="173"/>
    </row>
    <row r="189" spans="1:20" s="34" customFormat="1">
      <c r="A189" s="173"/>
      <c r="B189" s="173"/>
      <c r="C189" s="173"/>
      <c r="D189" s="173"/>
      <c r="E189" s="173"/>
      <c r="F189" s="173"/>
      <c r="G189" s="173"/>
      <c r="H189" s="173"/>
      <c r="I189" s="173"/>
      <c r="J189" s="173"/>
      <c r="K189" s="173"/>
      <c r="L189" s="173"/>
      <c r="M189" s="173"/>
      <c r="N189" s="173"/>
      <c r="O189" s="173"/>
      <c r="P189" s="173"/>
      <c r="Q189" s="173"/>
      <c r="R189" s="173"/>
      <c r="S189" s="173"/>
      <c r="T189" s="173"/>
    </row>
    <row r="190" spans="1:20" s="34" customFormat="1">
      <c r="A190" s="173"/>
      <c r="B190" s="173"/>
      <c r="C190" s="173"/>
      <c r="D190" s="173"/>
      <c r="E190" s="173"/>
      <c r="F190" s="173"/>
      <c r="G190" s="173"/>
      <c r="H190" s="173"/>
      <c r="I190" s="173"/>
      <c r="J190" s="173"/>
      <c r="K190" s="173"/>
      <c r="L190" s="173"/>
      <c r="M190" s="173"/>
      <c r="N190" s="173"/>
      <c r="O190" s="173"/>
      <c r="P190" s="173"/>
      <c r="Q190" s="173"/>
      <c r="R190" s="173"/>
      <c r="S190" s="173"/>
      <c r="T190" s="173"/>
    </row>
    <row r="191" spans="1:20" s="34" customFormat="1">
      <c r="A191" s="173"/>
      <c r="B191" s="173"/>
      <c r="C191" s="173"/>
      <c r="D191" s="173"/>
      <c r="E191" s="173"/>
      <c r="F191" s="173"/>
      <c r="G191" s="173"/>
      <c r="H191" s="173"/>
      <c r="I191" s="173"/>
      <c r="J191" s="173"/>
      <c r="K191" s="173"/>
      <c r="L191" s="173"/>
      <c r="M191" s="173"/>
      <c r="N191" s="173"/>
      <c r="O191" s="173"/>
      <c r="P191" s="173"/>
      <c r="Q191" s="173"/>
      <c r="R191" s="173"/>
      <c r="S191" s="173"/>
      <c r="T191" s="173"/>
    </row>
    <row r="192" spans="1:20" s="34" customFormat="1">
      <c r="A192" s="173"/>
      <c r="B192" s="173"/>
      <c r="C192" s="173"/>
      <c r="D192" s="173"/>
      <c r="E192" s="173"/>
      <c r="F192" s="173"/>
      <c r="G192" s="173"/>
      <c r="H192" s="173"/>
      <c r="I192" s="173"/>
      <c r="J192" s="173"/>
      <c r="K192" s="173"/>
      <c r="L192" s="173"/>
      <c r="M192" s="173"/>
      <c r="N192" s="173"/>
      <c r="O192" s="173"/>
      <c r="P192" s="173"/>
      <c r="Q192" s="173"/>
      <c r="R192" s="173"/>
      <c r="S192" s="173"/>
      <c r="T192" s="173"/>
    </row>
    <row r="193" spans="1:20" s="34" customFormat="1">
      <c r="A193" s="173"/>
      <c r="B193" s="173"/>
      <c r="C193" s="173"/>
      <c r="D193" s="173"/>
      <c r="E193" s="173"/>
      <c r="F193" s="173"/>
      <c r="G193" s="173"/>
      <c r="H193" s="173"/>
      <c r="I193" s="173"/>
      <c r="J193" s="173"/>
      <c r="K193" s="173"/>
      <c r="L193" s="173"/>
      <c r="M193" s="173"/>
      <c r="N193" s="173"/>
      <c r="O193" s="173"/>
      <c r="P193" s="173"/>
      <c r="Q193" s="173"/>
      <c r="R193" s="173"/>
      <c r="S193" s="173"/>
      <c r="T193" s="173"/>
    </row>
    <row r="194" spans="1:20" s="34" customFormat="1">
      <c r="A194" s="173"/>
      <c r="B194" s="173"/>
      <c r="C194" s="173"/>
      <c r="D194" s="173"/>
      <c r="E194" s="173"/>
      <c r="F194" s="173"/>
      <c r="G194" s="173"/>
      <c r="H194" s="173"/>
      <c r="I194" s="173"/>
      <c r="J194" s="173"/>
      <c r="K194" s="173"/>
      <c r="L194" s="173"/>
      <c r="M194" s="173"/>
      <c r="N194" s="173"/>
      <c r="O194" s="173"/>
      <c r="P194" s="173"/>
      <c r="Q194" s="173"/>
      <c r="R194" s="173"/>
      <c r="S194" s="173"/>
      <c r="T194" s="173"/>
    </row>
    <row r="195" spans="1:20" s="34" customFormat="1">
      <c r="A195" s="173"/>
      <c r="B195" s="173"/>
      <c r="C195" s="173"/>
      <c r="D195" s="173"/>
      <c r="E195" s="173"/>
      <c r="F195" s="173"/>
      <c r="G195" s="173"/>
      <c r="H195" s="173"/>
      <c r="I195" s="173"/>
      <c r="J195" s="173"/>
      <c r="K195" s="173"/>
      <c r="L195" s="173"/>
      <c r="M195" s="173"/>
      <c r="N195" s="173"/>
      <c r="O195" s="173"/>
      <c r="P195" s="173"/>
      <c r="Q195" s="173"/>
      <c r="R195" s="173"/>
      <c r="S195" s="173"/>
      <c r="T195" s="173"/>
    </row>
    <row r="196" spans="1:20" s="34" customFormat="1">
      <c r="A196" s="173"/>
      <c r="B196" s="173"/>
      <c r="C196" s="173"/>
      <c r="D196" s="173"/>
      <c r="E196" s="173"/>
      <c r="F196" s="173"/>
      <c r="G196" s="173"/>
      <c r="H196" s="173"/>
      <c r="I196" s="173"/>
      <c r="J196" s="173"/>
      <c r="K196" s="173"/>
      <c r="L196" s="173"/>
      <c r="M196" s="173"/>
      <c r="N196" s="173"/>
      <c r="O196" s="173"/>
      <c r="P196" s="173"/>
      <c r="Q196" s="173"/>
      <c r="R196" s="173"/>
      <c r="S196" s="173"/>
      <c r="T196" s="173"/>
    </row>
    <row r="197" spans="1:20" s="34" customFormat="1">
      <c r="A197" s="173"/>
      <c r="B197" s="173"/>
      <c r="C197" s="173"/>
      <c r="D197" s="173"/>
      <c r="E197" s="173"/>
      <c r="F197" s="173"/>
      <c r="G197" s="173"/>
      <c r="H197" s="173"/>
      <c r="I197" s="173"/>
      <c r="J197" s="173"/>
      <c r="K197" s="173"/>
      <c r="L197" s="173"/>
      <c r="M197" s="173"/>
      <c r="N197" s="173"/>
      <c r="O197" s="173"/>
      <c r="P197" s="173"/>
      <c r="Q197" s="173"/>
      <c r="R197" s="173"/>
      <c r="S197" s="173"/>
      <c r="T197" s="173"/>
    </row>
    <row r="198" spans="1:20" s="34" customFormat="1">
      <c r="A198" s="173"/>
      <c r="B198" s="173"/>
      <c r="C198" s="173"/>
      <c r="D198" s="173"/>
      <c r="E198" s="173"/>
      <c r="F198" s="173"/>
      <c r="G198" s="173"/>
      <c r="H198" s="173"/>
      <c r="I198" s="173"/>
      <c r="J198" s="173"/>
      <c r="K198" s="173"/>
      <c r="L198" s="173"/>
      <c r="M198" s="173"/>
      <c r="N198" s="173"/>
      <c r="O198" s="173"/>
      <c r="P198" s="173"/>
      <c r="Q198" s="173"/>
      <c r="R198" s="173"/>
      <c r="S198" s="173"/>
      <c r="T198" s="173"/>
    </row>
    <row r="199" spans="1:20" s="34" customFormat="1">
      <c r="A199" s="173"/>
      <c r="B199" s="173"/>
      <c r="C199" s="173"/>
      <c r="D199" s="173"/>
      <c r="E199" s="173"/>
      <c r="F199" s="173"/>
      <c r="G199" s="173"/>
      <c r="H199" s="173"/>
      <c r="I199" s="173"/>
      <c r="J199" s="173"/>
      <c r="K199" s="173"/>
      <c r="L199" s="173"/>
      <c r="M199" s="173"/>
      <c r="N199" s="173"/>
      <c r="O199" s="173"/>
      <c r="P199" s="173"/>
      <c r="Q199" s="173"/>
      <c r="R199" s="173"/>
      <c r="S199" s="173"/>
      <c r="T199" s="173"/>
    </row>
    <row r="200" spans="1:20" s="34" customFormat="1">
      <c r="A200" s="173"/>
      <c r="B200" s="173"/>
      <c r="C200" s="173"/>
      <c r="D200" s="173"/>
      <c r="E200" s="173"/>
      <c r="F200" s="173"/>
      <c r="G200" s="173"/>
      <c r="H200" s="173"/>
      <c r="I200" s="173"/>
      <c r="J200" s="173"/>
      <c r="K200" s="173"/>
      <c r="L200" s="173"/>
      <c r="M200" s="173"/>
      <c r="N200" s="173"/>
      <c r="O200" s="173"/>
      <c r="P200" s="173"/>
      <c r="Q200" s="173"/>
      <c r="R200" s="173"/>
      <c r="S200" s="173"/>
      <c r="T200" s="173"/>
    </row>
    <row r="201" spans="1:20" s="34" customFormat="1">
      <c r="A201" s="173"/>
      <c r="B201" s="173"/>
      <c r="C201" s="173"/>
      <c r="D201" s="173"/>
      <c r="E201" s="173"/>
      <c r="F201" s="173"/>
      <c r="G201" s="173"/>
      <c r="H201" s="173"/>
      <c r="I201" s="173"/>
      <c r="J201" s="173"/>
      <c r="K201" s="173"/>
      <c r="L201" s="173"/>
      <c r="M201" s="173"/>
      <c r="N201" s="173"/>
      <c r="O201" s="173"/>
      <c r="P201" s="173"/>
      <c r="Q201" s="173"/>
      <c r="R201" s="173"/>
      <c r="S201" s="173"/>
      <c r="T201" s="173"/>
    </row>
    <row r="202" spans="1:20" s="34" customFormat="1">
      <c r="A202" s="173"/>
      <c r="B202" s="173"/>
      <c r="C202" s="173"/>
      <c r="D202" s="173"/>
      <c r="E202" s="173"/>
      <c r="F202" s="173"/>
      <c r="G202" s="173"/>
      <c r="H202" s="173"/>
      <c r="I202" s="173"/>
      <c r="J202" s="173"/>
      <c r="K202" s="173"/>
      <c r="L202" s="173"/>
      <c r="M202" s="173"/>
      <c r="N202" s="173"/>
      <c r="O202" s="173"/>
      <c r="P202" s="173"/>
      <c r="Q202" s="173"/>
      <c r="R202" s="173"/>
      <c r="S202" s="173"/>
      <c r="T202" s="173"/>
    </row>
    <row r="203" spans="1:20" s="34" customFormat="1">
      <c r="A203" s="173"/>
      <c r="B203" s="173"/>
      <c r="C203" s="173"/>
      <c r="D203" s="173"/>
      <c r="E203" s="173"/>
      <c r="F203" s="173"/>
      <c r="G203" s="173"/>
      <c r="H203" s="173"/>
      <c r="I203" s="173"/>
      <c r="J203" s="173"/>
      <c r="K203" s="173"/>
      <c r="L203" s="173"/>
      <c r="M203" s="173"/>
      <c r="N203" s="173"/>
      <c r="O203" s="173"/>
      <c r="P203" s="173"/>
      <c r="Q203" s="173"/>
      <c r="R203" s="173"/>
      <c r="S203" s="173"/>
      <c r="T203" s="173"/>
    </row>
    <row r="204" spans="1:20" s="34" customFormat="1">
      <c r="A204" s="173"/>
      <c r="B204" s="173"/>
      <c r="C204" s="173"/>
      <c r="D204" s="173"/>
      <c r="E204" s="173"/>
      <c r="F204" s="173"/>
      <c r="G204" s="173"/>
      <c r="H204" s="173"/>
      <c r="I204" s="173"/>
      <c r="J204" s="173"/>
      <c r="K204" s="173"/>
      <c r="L204" s="173"/>
      <c r="M204" s="173"/>
      <c r="N204" s="173"/>
      <c r="O204" s="173"/>
      <c r="P204" s="173"/>
      <c r="Q204" s="173"/>
      <c r="R204" s="173"/>
      <c r="S204" s="173"/>
      <c r="T204" s="173"/>
    </row>
    <row r="205" spans="1:20" s="34" customFormat="1">
      <c r="A205" s="173"/>
      <c r="B205" s="173"/>
      <c r="C205" s="173"/>
      <c r="D205" s="173"/>
      <c r="E205" s="173"/>
      <c r="F205" s="173"/>
      <c r="G205" s="173"/>
      <c r="H205" s="173"/>
      <c r="I205" s="173"/>
      <c r="J205" s="173"/>
      <c r="K205" s="173"/>
      <c r="L205" s="173"/>
      <c r="M205" s="173"/>
      <c r="N205" s="173"/>
      <c r="O205" s="173"/>
      <c r="P205" s="173"/>
      <c r="Q205" s="173"/>
      <c r="R205" s="173"/>
      <c r="S205" s="173"/>
      <c r="T205" s="173"/>
    </row>
    <row r="206" spans="1:20" s="34" customFormat="1">
      <c r="A206" s="173"/>
      <c r="B206" s="173"/>
      <c r="C206" s="173"/>
      <c r="D206" s="173"/>
      <c r="E206" s="173"/>
      <c r="F206" s="173"/>
      <c r="G206" s="173"/>
      <c r="H206" s="173"/>
      <c r="I206" s="173"/>
      <c r="J206" s="173"/>
      <c r="K206" s="173"/>
      <c r="L206" s="173"/>
      <c r="M206" s="173"/>
      <c r="N206" s="173"/>
      <c r="O206" s="173"/>
      <c r="P206" s="173"/>
      <c r="Q206" s="173"/>
      <c r="R206" s="173"/>
      <c r="S206" s="173"/>
      <c r="T206" s="173"/>
    </row>
    <row r="207" spans="1:20" s="34" customFormat="1">
      <c r="A207" s="173"/>
      <c r="B207" s="173"/>
      <c r="C207" s="173"/>
      <c r="D207" s="173"/>
      <c r="E207" s="173"/>
      <c r="F207" s="173"/>
      <c r="G207" s="173"/>
      <c r="H207" s="173"/>
      <c r="I207" s="173"/>
      <c r="J207" s="173"/>
      <c r="K207" s="173"/>
      <c r="L207" s="173"/>
      <c r="M207" s="173"/>
      <c r="N207" s="173"/>
      <c r="O207" s="173"/>
      <c r="P207" s="173"/>
      <c r="Q207" s="173"/>
      <c r="R207" s="173"/>
      <c r="S207" s="173"/>
      <c r="T207" s="173"/>
    </row>
    <row r="208" spans="1:20" s="34" customFormat="1">
      <c r="A208" s="173"/>
      <c r="B208" s="173"/>
      <c r="C208" s="173"/>
      <c r="D208" s="173"/>
      <c r="E208" s="173"/>
      <c r="F208" s="173"/>
      <c r="G208" s="173"/>
      <c r="H208" s="173"/>
      <c r="I208" s="173"/>
      <c r="J208" s="173"/>
      <c r="K208" s="173"/>
      <c r="L208" s="173"/>
      <c r="M208" s="173"/>
      <c r="N208" s="173"/>
      <c r="O208" s="173"/>
      <c r="P208" s="173"/>
      <c r="Q208" s="173"/>
      <c r="R208" s="173"/>
      <c r="S208" s="173"/>
      <c r="T208" s="173"/>
    </row>
    <row r="209" spans="1:20" s="34" customFormat="1">
      <c r="A209" s="173"/>
      <c r="B209" s="173"/>
      <c r="C209" s="173"/>
      <c r="D209" s="173"/>
      <c r="E209" s="173"/>
      <c r="F209" s="173"/>
      <c r="G209" s="173"/>
      <c r="H209" s="173"/>
      <c r="I209" s="173"/>
      <c r="J209" s="173"/>
      <c r="K209" s="173"/>
      <c r="L209" s="173"/>
      <c r="M209" s="173"/>
      <c r="N209" s="173"/>
      <c r="O209" s="173"/>
      <c r="P209" s="173"/>
      <c r="Q209" s="173"/>
      <c r="R209" s="173"/>
      <c r="S209" s="173"/>
      <c r="T209" s="173"/>
    </row>
    <row r="210" spans="1:20" s="34" customFormat="1">
      <c r="A210" s="173"/>
      <c r="B210" s="173"/>
      <c r="C210" s="173"/>
      <c r="D210" s="173"/>
      <c r="E210" s="173"/>
      <c r="F210" s="173"/>
      <c r="G210" s="173"/>
      <c r="H210" s="173"/>
      <c r="I210" s="173"/>
      <c r="J210" s="173"/>
      <c r="K210" s="173"/>
      <c r="L210" s="173"/>
      <c r="M210" s="173"/>
      <c r="N210" s="173"/>
      <c r="O210" s="173"/>
      <c r="P210" s="173"/>
      <c r="Q210" s="173"/>
      <c r="R210" s="173"/>
      <c r="S210" s="173"/>
      <c r="T210" s="173"/>
    </row>
    <row r="211" spans="1:20" s="34" customFormat="1">
      <c r="A211" s="173"/>
      <c r="B211" s="173"/>
      <c r="C211" s="173"/>
      <c r="D211" s="173"/>
      <c r="E211" s="173"/>
      <c r="F211" s="173"/>
      <c r="G211" s="173"/>
      <c r="H211" s="173"/>
      <c r="I211" s="173"/>
      <c r="J211" s="173"/>
      <c r="K211" s="173"/>
      <c r="L211" s="173"/>
      <c r="M211" s="173"/>
      <c r="N211" s="173"/>
      <c r="O211" s="173"/>
      <c r="P211" s="173"/>
      <c r="Q211" s="173"/>
      <c r="R211" s="173"/>
      <c r="S211" s="173"/>
      <c r="T211" s="173"/>
    </row>
    <row r="212" spans="1:20" s="34" customFormat="1">
      <c r="A212" s="173"/>
      <c r="B212" s="173"/>
      <c r="C212" s="173"/>
      <c r="D212" s="173"/>
      <c r="E212" s="173"/>
      <c r="F212" s="173"/>
      <c r="G212" s="173"/>
      <c r="H212" s="173"/>
      <c r="I212" s="173"/>
      <c r="J212" s="173"/>
      <c r="K212" s="173"/>
      <c r="L212" s="173"/>
      <c r="M212" s="173"/>
      <c r="N212" s="173"/>
      <c r="O212" s="173"/>
      <c r="P212" s="173"/>
      <c r="Q212" s="173"/>
      <c r="R212" s="173"/>
      <c r="S212" s="173"/>
      <c r="T212" s="173"/>
    </row>
    <row r="213" spans="1:20" s="34" customFormat="1">
      <c r="A213" s="173"/>
      <c r="B213" s="173"/>
      <c r="C213" s="173"/>
      <c r="D213" s="173"/>
      <c r="E213" s="173"/>
      <c r="F213" s="173"/>
      <c r="G213" s="173"/>
      <c r="H213" s="173"/>
      <c r="I213" s="173"/>
      <c r="J213" s="173"/>
      <c r="K213" s="173"/>
      <c r="L213" s="173"/>
      <c r="M213" s="173"/>
      <c r="N213" s="173"/>
      <c r="O213" s="173"/>
      <c r="P213" s="173"/>
      <c r="Q213" s="173"/>
      <c r="R213" s="173"/>
      <c r="S213" s="173"/>
      <c r="T213" s="173"/>
    </row>
    <row r="214" spans="1:20" s="34" customFormat="1">
      <c r="A214" s="173"/>
      <c r="B214" s="173"/>
      <c r="C214" s="173"/>
      <c r="D214" s="173"/>
      <c r="E214" s="173"/>
      <c r="F214" s="173"/>
      <c r="G214" s="173"/>
      <c r="H214" s="173"/>
      <c r="I214" s="173"/>
      <c r="J214" s="173"/>
      <c r="K214" s="173"/>
      <c r="L214" s="173"/>
      <c r="M214" s="173"/>
      <c r="N214" s="173"/>
      <c r="O214" s="173"/>
      <c r="P214" s="173"/>
      <c r="Q214" s="173"/>
      <c r="R214" s="173"/>
      <c r="S214" s="173"/>
      <c r="T214" s="173"/>
    </row>
    <row r="215" spans="1:20" s="34" customFormat="1">
      <c r="A215" s="173"/>
      <c r="B215" s="173"/>
      <c r="C215" s="173"/>
      <c r="D215" s="173"/>
      <c r="E215" s="173"/>
      <c r="F215" s="173"/>
      <c r="G215" s="173"/>
      <c r="H215" s="173"/>
      <c r="I215" s="173"/>
      <c r="J215" s="173"/>
      <c r="K215" s="173"/>
      <c r="L215" s="173"/>
      <c r="M215" s="173"/>
      <c r="N215" s="173"/>
      <c r="O215" s="173"/>
      <c r="P215" s="173"/>
      <c r="Q215" s="173"/>
      <c r="R215" s="173"/>
      <c r="S215" s="173"/>
      <c r="T215" s="173"/>
    </row>
    <row r="216" spans="1:20" s="34" customFormat="1">
      <c r="A216" s="173"/>
      <c r="B216" s="173"/>
      <c r="C216" s="173"/>
      <c r="D216" s="173"/>
      <c r="E216" s="173"/>
      <c r="F216" s="173"/>
      <c r="G216" s="173"/>
      <c r="H216" s="173"/>
      <c r="I216" s="173"/>
      <c r="J216" s="173"/>
      <c r="K216" s="173"/>
      <c r="L216" s="173"/>
      <c r="M216" s="173"/>
      <c r="N216" s="173"/>
      <c r="O216" s="173"/>
      <c r="P216" s="173"/>
      <c r="Q216" s="173"/>
      <c r="R216" s="173"/>
      <c r="S216" s="173"/>
      <c r="T216" s="173"/>
    </row>
    <row r="217" spans="1:20" s="34" customFormat="1">
      <c r="A217" s="173"/>
      <c r="B217" s="173"/>
      <c r="C217" s="173"/>
      <c r="D217" s="173"/>
      <c r="E217" s="173"/>
      <c r="F217" s="173"/>
      <c r="G217" s="173"/>
      <c r="H217" s="173"/>
      <c r="I217" s="173"/>
      <c r="J217" s="173"/>
      <c r="K217" s="173"/>
      <c r="L217" s="173"/>
      <c r="M217" s="173"/>
      <c r="N217" s="173"/>
      <c r="O217" s="173"/>
      <c r="P217" s="173"/>
      <c r="Q217" s="173"/>
      <c r="R217" s="173"/>
      <c r="S217" s="173"/>
      <c r="T217" s="173"/>
    </row>
    <row r="218" spans="1:20" s="34" customFormat="1">
      <c r="A218" s="173"/>
      <c r="B218" s="173"/>
      <c r="C218" s="173"/>
      <c r="D218" s="173"/>
      <c r="E218" s="173"/>
      <c r="F218" s="173"/>
      <c r="G218" s="173"/>
      <c r="H218" s="173"/>
      <c r="I218" s="173"/>
      <c r="J218" s="173"/>
      <c r="K218" s="173"/>
      <c r="L218" s="173"/>
      <c r="M218" s="173"/>
      <c r="N218" s="173"/>
      <c r="O218" s="173"/>
      <c r="P218" s="173"/>
      <c r="Q218" s="173"/>
      <c r="R218" s="173"/>
      <c r="S218" s="173"/>
      <c r="T218" s="173"/>
    </row>
    <row r="219" spans="1:20" s="34" customFormat="1">
      <c r="A219" s="173"/>
      <c r="B219" s="173"/>
      <c r="C219" s="173"/>
      <c r="D219" s="173"/>
      <c r="E219" s="173"/>
      <c r="F219" s="173"/>
      <c r="G219" s="173"/>
      <c r="H219" s="173"/>
      <c r="I219" s="173"/>
      <c r="J219" s="173"/>
      <c r="K219" s="173"/>
      <c r="L219" s="173"/>
      <c r="M219" s="173"/>
      <c r="N219" s="173"/>
      <c r="O219" s="173"/>
      <c r="P219" s="173"/>
      <c r="Q219" s="173"/>
      <c r="R219" s="173"/>
      <c r="S219" s="173"/>
      <c r="T219" s="173"/>
    </row>
    <row r="220" spans="1:20" s="34" customFormat="1">
      <c r="A220" s="167"/>
      <c r="B220" s="173"/>
      <c r="C220" s="173"/>
      <c r="D220" s="173"/>
      <c r="E220" s="173"/>
      <c r="F220" s="173"/>
      <c r="G220" s="173"/>
      <c r="H220" s="173"/>
      <c r="I220" s="173"/>
      <c r="J220" s="173"/>
      <c r="K220" s="173"/>
      <c r="L220" s="173"/>
      <c r="M220" s="173"/>
      <c r="N220" s="173"/>
      <c r="O220" s="173"/>
      <c r="P220" s="173"/>
      <c r="Q220" s="173"/>
      <c r="R220" s="173"/>
      <c r="S220" s="173"/>
      <c r="T220" s="173"/>
    </row>
    <row r="221" spans="1:20" s="34" customFormat="1">
      <c r="A221" s="173"/>
      <c r="B221" s="173"/>
      <c r="C221" s="173"/>
      <c r="D221" s="173"/>
      <c r="E221" s="173"/>
      <c r="F221" s="173"/>
      <c r="G221" s="173"/>
      <c r="H221" s="173"/>
      <c r="I221" s="173"/>
      <c r="J221" s="173"/>
      <c r="K221" s="173"/>
      <c r="L221" s="173"/>
      <c r="M221" s="173"/>
      <c r="N221" s="173"/>
      <c r="O221" s="173"/>
      <c r="P221" s="173"/>
      <c r="Q221" s="173"/>
      <c r="R221" s="173"/>
      <c r="S221" s="173"/>
      <c r="T221" s="173"/>
    </row>
    <row r="222" spans="1:20" s="34" customFormat="1">
      <c r="A222" s="173"/>
      <c r="B222" s="173"/>
      <c r="C222" s="173"/>
      <c r="D222" s="173"/>
      <c r="E222" s="173"/>
      <c r="F222" s="173"/>
      <c r="G222" s="173"/>
      <c r="H222" s="173"/>
      <c r="I222" s="173"/>
      <c r="J222" s="173"/>
      <c r="K222" s="173"/>
      <c r="L222" s="173"/>
      <c r="M222" s="173"/>
      <c r="N222" s="173"/>
      <c r="O222" s="173"/>
      <c r="P222" s="173"/>
      <c r="Q222" s="173"/>
      <c r="R222" s="173"/>
      <c r="S222" s="173"/>
      <c r="T222" s="173"/>
    </row>
    <row r="223" spans="1:20" s="34" customFormat="1">
      <c r="A223" s="173"/>
      <c r="B223" s="173"/>
      <c r="C223" s="173"/>
      <c r="D223" s="173"/>
      <c r="E223" s="173"/>
      <c r="F223" s="173"/>
      <c r="G223" s="173"/>
      <c r="H223" s="173"/>
      <c r="I223" s="173"/>
      <c r="J223" s="173"/>
      <c r="K223" s="173"/>
      <c r="L223" s="173"/>
      <c r="M223" s="173"/>
      <c r="N223" s="173"/>
      <c r="O223" s="173"/>
      <c r="P223" s="173"/>
      <c r="Q223" s="173"/>
      <c r="R223" s="173"/>
      <c r="S223" s="173"/>
      <c r="T223" s="173"/>
    </row>
    <row r="224" spans="1:20" s="34" customFormat="1">
      <c r="A224" s="173"/>
      <c r="B224" s="173"/>
      <c r="C224" s="173"/>
      <c r="D224" s="173"/>
      <c r="E224" s="173"/>
      <c r="F224" s="173"/>
      <c r="G224" s="173"/>
      <c r="H224" s="173"/>
      <c r="I224" s="173"/>
      <c r="J224" s="173"/>
      <c r="K224" s="173"/>
      <c r="L224" s="173"/>
      <c r="M224" s="173"/>
      <c r="N224" s="173"/>
      <c r="O224" s="173"/>
      <c r="P224" s="173"/>
      <c r="Q224" s="173"/>
      <c r="R224" s="173"/>
      <c r="S224" s="173"/>
      <c r="T224" s="173"/>
    </row>
    <row r="225" spans="1:20" s="34" customFormat="1">
      <c r="A225" s="173"/>
      <c r="B225" s="173"/>
      <c r="C225" s="173"/>
      <c r="D225" s="173"/>
      <c r="E225" s="173"/>
      <c r="F225" s="173"/>
      <c r="G225" s="173"/>
      <c r="H225" s="173"/>
      <c r="I225" s="173"/>
      <c r="J225" s="173"/>
      <c r="K225" s="173"/>
      <c r="L225" s="173"/>
      <c r="M225" s="173"/>
      <c r="N225" s="173"/>
      <c r="O225" s="173"/>
      <c r="P225" s="173"/>
      <c r="Q225" s="173"/>
      <c r="R225" s="173"/>
      <c r="S225" s="173"/>
      <c r="T225" s="173"/>
    </row>
    <row r="226" spans="1:20" s="34" customFormat="1">
      <c r="A226" s="173"/>
      <c r="B226" s="173"/>
      <c r="C226" s="173"/>
      <c r="D226" s="173"/>
      <c r="E226" s="173"/>
      <c r="F226" s="173"/>
      <c r="G226" s="173"/>
      <c r="H226" s="173"/>
      <c r="I226" s="173"/>
      <c r="J226" s="173"/>
      <c r="K226" s="173"/>
      <c r="L226" s="173"/>
      <c r="M226" s="173"/>
      <c r="N226" s="173"/>
      <c r="O226" s="173"/>
      <c r="P226" s="173"/>
      <c r="Q226" s="173"/>
      <c r="R226" s="173"/>
      <c r="S226" s="173"/>
      <c r="T226" s="173"/>
    </row>
    <row r="227" spans="1:20" s="34" customFormat="1">
      <c r="A227" s="173"/>
      <c r="B227" s="173"/>
      <c r="C227" s="173"/>
      <c r="D227" s="173"/>
      <c r="E227" s="173"/>
      <c r="F227" s="173"/>
      <c r="G227" s="173"/>
      <c r="H227" s="173"/>
      <c r="I227" s="173"/>
      <c r="J227" s="173"/>
      <c r="K227" s="173"/>
      <c r="L227" s="173"/>
      <c r="M227" s="173"/>
      <c r="N227" s="173"/>
      <c r="O227" s="173"/>
      <c r="P227" s="173"/>
      <c r="Q227" s="173"/>
      <c r="R227" s="173"/>
      <c r="S227" s="173"/>
      <c r="T227" s="173"/>
    </row>
    <row r="228" spans="1:20" s="34" customFormat="1">
      <c r="A228" s="173"/>
      <c r="B228" s="173"/>
      <c r="C228" s="173"/>
      <c r="D228" s="173"/>
      <c r="E228" s="173"/>
      <c r="F228" s="173"/>
      <c r="G228" s="173"/>
      <c r="H228" s="173"/>
      <c r="I228" s="173"/>
      <c r="J228" s="173"/>
      <c r="K228" s="173"/>
      <c r="L228" s="173"/>
      <c r="M228" s="173"/>
      <c r="N228" s="173"/>
      <c r="O228" s="173"/>
      <c r="P228" s="173"/>
      <c r="Q228" s="173"/>
      <c r="R228" s="173"/>
      <c r="S228" s="173"/>
      <c r="T228" s="173"/>
    </row>
    <row r="229" spans="1:20" s="34" customFormat="1">
      <c r="A229" s="173"/>
      <c r="B229" s="173"/>
      <c r="C229" s="173"/>
      <c r="D229" s="173"/>
      <c r="E229" s="173"/>
      <c r="F229" s="173"/>
      <c r="G229" s="173"/>
      <c r="H229" s="173"/>
      <c r="I229" s="173"/>
      <c r="J229" s="173"/>
      <c r="K229" s="173"/>
      <c r="L229" s="173"/>
      <c r="M229" s="173"/>
      <c r="N229" s="173"/>
      <c r="O229" s="173"/>
      <c r="P229" s="173"/>
      <c r="Q229" s="173"/>
      <c r="R229" s="173"/>
      <c r="S229" s="173"/>
      <c r="T229" s="173"/>
    </row>
    <row r="230" spans="1:20" s="34" customFormat="1">
      <c r="A230" s="173"/>
      <c r="B230" s="173"/>
      <c r="C230" s="173"/>
      <c r="D230" s="173"/>
      <c r="E230" s="173"/>
      <c r="F230" s="173"/>
      <c r="G230" s="173"/>
      <c r="H230" s="173"/>
      <c r="I230" s="173"/>
      <c r="J230" s="173"/>
      <c r="K230" s="173"/>
      <c r="L230" s="173"/>
      <c r="M230" s="173"/>
      <c r="N230" s="173"/>
      <c r="O230" s="173"/>
      <c r="P230" s="173"/>
      <c r="Q230" s="173"/>
      <c r="R230" s="173"/>
      <c r="S230" s="173"/>
      <c r="T230" s="173"/>
    </row>
    <row r="231" spans="1:20" s="34" customFormat="1">
      <c r="A231" s="173"/>
      <c r="B231" s="173"/>
      <c r="C231" s="173"/>
      <c r="D231" s="173"/>
      <c r="E231" s="173"/>
      <c r="F231" s="173"/>
      <c r="G231" s="173"/>
      <c r="H231" s="173"/>
      <c r="I231" s="173"/>
      <c r="J231" s="173"/>
      <c r="K231" s="173"/>
      <c r="L231" s="173"/>
      <c r="M231" s="173"/>
      <c r="N231" s="173"/>
      <c r="O231" s="173"/>
      <c r="P231" s="173"/>
      <c r="Q231" s="173"/>
      <c r="R231" s="173"/>
      <c r="S231" s="173"/>
      <c r="T231" s="173"/>
    </row>
    <row r="232" spans="1:20" s="34" customFormat="1">
      <c r="A232" s="173"/>
      <c r="B232" s="173"/>
      <c r="C232" s="173"/>
      <c r="D232" s="173"/>
      <c r="E232" s="173"/>
      <c r="F232" s="173"/>
      <c r="G232" s="173"/>
      <c r="H232" s="173"/>
      <c r="I232" s="173"/>
      <c r="J232" s="173"/>
      <c r="K232" s="173"/>
      <c r="L232" s="173"/>
      <c r="M232" s="173"/>
      <c r="N232" s="173"/>
      <c r="O232" s="173"/>
      <c r="P232" s="173"/>
      <c r="Q232" s="173"/>
      <c r="R232" s="173"/>
      <c r="S232" s="173"/>
      <c r="T232" s="173"/>
    </row>
    <row r="233" spans="1:20" s="34" customFormat="1">
      <c r="A233" s="173"/>
      <c r="B233" s="173"/>
      <c r="C233" s="173"/>
      <c r="D233" s="173"/>
      <c r="E233" s="173"/>
      <c r="F233" s="173"/>
      <c r="G233" s="173"/>
      <c r="H233" s="173"/>
      <c r="I233" s="173"/>
      <c r="J233" s="173"/>
      <c r="K233" s="173"/>
      <c r="L233" s="173"/>
      <c r="M233" s="173"/>
      <c r="N233" s="173"/>
      <c r="O233" s="173"/>
      <c r="P233" s="173"/>
      <c r="Q233" s="173"/>
      <c r="R233" s="173"/>
      <c r="S233" s="173"/>
      <c r="T233" s="173"/>
    </row>
    <row r="234" spans="1:20" s="34" customFormat="1">
      <c r="A234" s="173"/>
      <c r="B234" s="173"/>
      <c r="C234" s="173"/>
      <c r="D234" s="173"/>
      <c r="E234" s="173"/>
      <c r="F234" s="173"/>
      <c r="G234" s="173"/>
      <c r="H234" s="173"/>
      <c r="I234" s="173"/>
      <c r="J234" s="173"/>
      <c r="K234" s="173"/>
      <c r="L234" s="173"/>
      <c r="M234" s="173"/>
      <c r="N234" s="173"/>
      <c r="O234" s="173"/>
      <c r="P234" s="173"/>
      <c r="Q234" s="173"/>
      <c r="R234" s="173"/>
      <c r="S234" s="173"/>
      <c r="T234" s="173"/>
    </row>
    <row r="235" spans="1:20" s="34" customFormat="1">
      <c r="A235" s="173"/>
      <c r="B235" s="173"/>
      <c r="C235" s="173"/>
      <c r="D235" s="173"/>
      <c r="E235" s="173"/>
      <c r="F235" s="173"/>
      <c r="G235" s="173"/>
      <c r="H235" s="173"/>
      <c r="I235" s="173"/>
      <c r="J235" s="173"/>
      <c r="K235" s="173"/>
      <c r="L235" s="173"/>
      <c r="M235" s="173"/>
      <c r="N235" s="173"/>
      <c r="O235" s="173"/>
      <c r="P235" s="173"/>
      <c r="Q235" s="173"/>
      <c r="R235" s="173"/>
      <c r="S235" s="173"/>
      <c r="T235" s="173"/>
    </row>
    <row r="236" spans="1:20" s="34" customFormat="1">
      <c r="A236" s="173"/>
      <c r="B236" s="173"/>
      <c r="C236" s="173"/>
      <c r="D236" s="173"/>
      <c r="E236" s="173"/>
      <c r="F236" s="173"/>
      <c r="G236" s="173"/>
      <c r="H236" s="173"/>
      <c r="I236" s="173"/>
      <c r="J236" s="173"/>
      <c r="K236" s="173"/>
      <c r="L236" s="173"/>
      <c r="M236" s="173"/>
      <c r="N236" s="173"/>
      <c r="O236" s="173"/>
      <c r="P236" s="173"/>
      <c r="Q236" s="173"/>
      <c r="R236" s="173"/>
      <c r="S236" s="173"/>
      <c r="T236" s="173"/>
    </row>
    <row r="237" spans="1:20" s="34" customFormat="1">
      <c r="A237" s="247"/>
      <c r="B237" s="173"/>
      <c r="C237" s="173"/>
      <c r="D237" s="173"/>
      <c r="E237" s="173"/>
      <c r="F237" s="173"/>
      <c r="G237" s="173"/>
      <c r="H237" s="173"/>
      <c r="I237" s="173"/>
      <c r="J237" s="173"/>
      <c r="K237" s="173"/>
      <c r="L237" s="173"/>
      <c r="M237" s="173"/>
      <c r="N237" s="173"/>
      <c r="O237" s="173"/>
      <c r="P237" s="173"/>
      <c r="Q237" s="173"/>
      <c r="R237" s="173"/>
      <c r="S237" s="173"/>
      <c r="T237" s="173"/>
    </row>
    <row r="238" spans="1:20" s="34" customFormat="1">
      <c r="A238" s="247"/>
      <c r="B238" s="173"/>
      <c r="C238" s="173"/>
      <c r="D238" s="173"/>
      <c r="E238" s="173"/>
      <c r="F238" s="173"/>
      <c r="G238" s="173"/>
      <c r="H238" s="173"/>
      <c r="I238" s="173"/>
      <c r="J238" s="173"/>
      <c r="K238" s="173"/>
      <c r="L238" s="173"/>
      <c r="M238" s="173"/>
      <c r="N238" s="173"/>
      <c r="O238" s="173"/>
      <c r="P238" s="173"/>
      <c r="Q238" s="173"/>
      <c r="R238" s="173"/>
      <c r="S238" s="173"/>
      <c r="T238" s="173"/>
    </row>
    <row r="239" spans="1:20" s="34" customFormat="1">
      <c r="A239" s="247"/>
      <c r="B239" s="173"/>
      <c r="C239" s="173"/>
      <c r="D239" s="173"/>
      <c r="E239" s="173"/>
      <c r="F239" s="173"/>
      <c r="G239" s="173"/>
      <c r="H239" s="173"/>
      <c r="I239" s="173"/>
      <c r="J239" s="173"/>
      <c r="K239" s="173"/>
      <c r="L239" s="173"/>
      <c r="M239" s="173"/>
      <c r="N239" s="173"/>
      <c r="O239" s="173"/>
      <c r="P239" s="173"/>
      <c r="Q239" s="173"/>
      <c r="R239" s="173"/>
      <c r="S239" s="173"/>
      <c r="T239" s="173"/>
    </row>
    <row r="240" spans="1:20" s="34" customFormat="1">
      <c r="A240" s="247"/>
      <c r="B240" s="173"/>
      <c r="C240" s="173"/>
      <c r="D240" s="173"/>
      <c r="E240" s="173"/>
      <c r="F240" s="173"/>
      <c r="G240" s="173"/>
      <c r="H240" s="173"/>
      <c r="I240" s="173"/>
      <c r="J240" s="173"/>
      <c r="K240" s="173"/>
      <c r="L240" s="173"/>
      <c r="M240" s="173"/>
      <c r="N240" s="173"/>
      <c r="O240" s="173"/>
      <c r="P240" s="173"/>
      <c r="Q240" s="173"/>
      <c r="R240" s="173"/>
      <c r="S240" s="173"/>
      <c r="T240" s="173"/>
    </row>
    <row r="241" spans="1:20" s="34" customFormat="1">
      <c r="A241" s="247"/>
      <c r="B241" s="173"/>
      <c r="C241" s="173"/>
      <c r="D241" s="173"/>
      <c r="E241" s="173"/>
      <c r="F241" s="173"/>
      <c r="G241" s="173"/>
      <c r="H241" s="173"/>
      <c r="I241" s="173"/>
      <c r="J241" s="173"/>
      <c r="K241" s="173"/>
      <c r="L241" s="173"/>
      <c r="M241" s="173"/>
      <c r="N241" s="173"/>
      <c r="O241" s="173"/>
      <c r="P241" s="173"/>
      <c r="Q241" s="173"/>
      <c r="R241" s="173"/>
      <c r="S241" s="173"/>
      <c r="T241" s="173"/>
    </row>
    <row r="242" spans="1:20" s="34" customFormat="1">
      <c r="A242" s="247"/>
      <c r="B242" s="173"/>
      <c r="C242" s="173"/>
      <c r="D242" s="173"/>
      <c r="E242" s="173"/>
      <c r="F242" s="173"/>
      <c r="G242" s="173"/>
      <c r="H242" s="173"/>
      <c r="I242" s="173"/>
      <c r="J242" s="173"/>
      <c r="K242" s="173"/>
      <c r="L242" s="173"/>
      <c r="M242" s="173"/>
      <c r="N242" s="173"/>
      <c r="O242" s="173"/>
      <c r="P242" s="173"/>
      <c r="Q242" s="173"/>
      <c r="R242" s="173"/>
      <c r="S242" s="173"/>
      <c r="T242" s="173"/>
    </row>
    <row r="243" spans="1:20" s="34" customFormat="1">
      <c r="A243" s="247"/>
      <c r="B243" s="173"/>
      <c r="C243" s="173"/>
      <c r="D243" s="173"/>
      <c r="E243" s="173"/>
      <c r="F243" s="173"/>
      <c r="G243" s="173"/>
      <c r="H243" s="173"/>
      <c r="I243" s="173"/>
      <c r="J243" s="173"/>
      <c r="K243" s="173"/>
      <c r="L243" s="173"/>
      <c r="M243" s="173"/>
      <c r="N243" s="173"/>
      <c r="O243" s="173"/>
      <c r="P243" s="173"/>
      <c r="Q243" s="173"/>
      <c r="R243" s="173"/>
      <c r="S243" s="173"/>
      <c r="T243" s="173"/>
    </row>
    <row r="244" spans="1:20" s="34" customFormat="1">
      <c r="A244" s="247"/>
      <c r="B244" s="173"/>
      <c r="C244" s="173"/>
      <c r="D244" s="173"/>
      <c r="E244" s="173"/>
      <c r="F244" s="173"/>
      <c r="G244" s="173"/>
      <c r="H244" s="173"/>
      <c r="I244" s="173"/>
      <c r="J244" s="173"/>
      <c r="K244" s="173"/>
      <c r="L244" s="173"/>
      <c r="M244" s="173"/>
      <c r="N244" s="173"/>
      <c r="O244" s="173"/>
      <c r="P244" s="173"/>
      <c r="Q244" s="173"/>
      <c r="R244" s="173"/>
      <c r="S244" s="173"/>
      <c r="T244" s="173"/>
    </row>
    <row r="245" spans="1:20" s="34" customFormat="1">
      <c r="A245" s="247"/>
      <c r="B245" s="173"/>
      <c r="C245" s="173"/>
      <c r="D245" s="173"/>
      <c r="E245" s="173"/>
      <c r="F245" s="173"/>
      <c r="G245" s="173"/>
      <c r="H245" s="173"/>
      <c r="I245" s="173"/>
      <c r="J245" s="173"/>
      <c r="K245" s="173"/>
      <c r="L245" s="173"/>
      <c r="M245" s="173"/>
      <c r="N245" s="173"/>
      <c r="O245" s="173"/>
      <c r="P245" s="173"/>
      <c r="Q245" s="173"/>
      <c r="R245" s="173"/>
      <c r="S245" s="173"/>
      <c r="T245" s="173"/>
    </row>
    <row r="246" spans="1:20" s="34" customFormat="1">
      <c r="A246" s="247"/>
      <c r="B246" s="173"/>
      <c r="C246" s="173"/>
      <c r="D246" s="173"/>
      <c r="E246" s="173"/>
      <c r="F246" s="173"/>
      <c r="G246" s="173"/>
      <c r="H246" s="173"/>
      <c r="I246" s="173"/>
      <c r="J246" s="173"/>
      <c r="K246" s="173"/>
      <c r="L246" s="173"/>
      <c r="M246" s="173"/>
      <c r="N246" s="173"/>
      <c r="O246" s="173"/>
      <c r="P246" s="173"/>
      <c r="Q246" s="173"/>
      <c r="R246" s="173"/>
      <c r="S246" s="173"/>
      <c r="T246" s="173"/>
    </row>
    <row r="247" spans="1:20" s="34" customFormat="1">
      <c r="A247" s="247"/>
      <c r="B247" s="173"/>
      <c r="C247" s="173"/>
      <c r="D247" s="173"/>
      <c r="E247" s="173"/>
      <c r="F247" s="173"/>
      <c r="G247" s="173"/>
      <c r="H247" s="173"/>
      <c r="I247" s="173"/>
      <c r="J247" s="173"/>
      <c r="K247" s="173"/>
      <c r="L247" s="173"/>
      <c r="M247" s="173"/>
      <c r="N247" s="173"/>
      <c r="O247" s="173"/>
      <c r="P247" s="173"/>
      <c r="Q247" s="173"/>
      <c r="R247" s="173"/>
      <c r="S247" s="173"/>
      <c r="T247" s="173"/>
    </row>
    <row r="248" spans="1:20" s="34" customFormat="1">
      <c r="A248" s="247"/>
      <c r="B248" s="173"/>
      <c r="C248" s="173"/>
      <c r="D248" s="173"/>
      <c r="E248" s="173"/>
      <c r="F248" s="173"/>
      <c r="G248" s="173"/>
      <c r="H248" s="173"/>
      <c r="I248" s="173"/>
      <c r="J248" s="173"/>
      <c r="K248" s="173"/>
      <c r="L248" s="173"/>
      <c r="M248" s="173"/>
      <c r="N248" s="173"/>
      <c r="O248" s="173"/>
      <c r="P248" s="173"/>
      <c r="Q248" s="173"/>
      <c r="R248" s="173"/>
      <c r="S248" s="173"/>
      <c r="T248" s="173"/>
    </row>
    <row r="249" spans="1:20" s="34" customFormat="1">
      <c r="A249" s="247"/>
      <c r="B249" s="173"/>
      <c r="C249" s="173"/>
      <c r="D249" s="173"/>
      <c r="E249" s="173"/>
      <c r="F249" s="173"/>
      <c r="G249" s="173"/>
      <c r="H249" s="173"/>
      <c r="I249" s="173"/>
      <c r="J249" s="173"/>
      <c r="K249" s="173"/>
      <c r="L249" s="173"/>
      <c r="M249" s="173"/>
      <c r="N249" s="173"/>
      <c r="O249" s="173"/>
      <c r="P249" s="173"/>
      <c r="Q249" s="173"/>
      <c r="R249" s="173"/>
      <c r="S249" s="173"/>
      <c r="T249" s="173"/>
    </row>
    <row r="250" spans="1:20" s="34" customFormat="1">
      <c r="A250" s="247"/>
      <c r="B250" s="173"/>
      <c r="C250" s="173"/>
      <c r="D250" s="173"/>
      <c r="E250" s="173"/>
      <c r="F250" s="173"/>
      <c r="G250" s="173"/>
      <c r="H250" s="173"/>
      <c r="I250" s="173"/>
      <c r="J250" s="173"/>
      <c r="K250" s="173"/>
      <c r="L250" s="173"/>
      <c r="M250" s="173"/>
      <c r="N250" s="173"/>
      <c r="O250" s="173"/>
      <c r="P250" s="173"/>
      <c r="Q250" s="173"/>
      <c r="R250" s="173"/>
      <c r="S250" s="173"/>
      <c r="T250" s="173"/>
    </row>
    <row r="251" spans="1:20" s="34" customFormat="1">
      <c r="A251" s="247"/>
      <c r="B251" s="173"/>
      <c r="C251" s="173"/>
      <c r="D251" s="173"/>
      <c r="E251" s="173"/>
      <c r="F251" s="173"/>
      <c r="G251" s="173"/>
      <c r="H251" s="173"/>
      <c r="I251" s="173"/>
      <c r="J251" s="173"/>
      <c r="K251" s="173"/>
      <c r="L251" s="173"/>
      <c r="M251" s="173"/>
      <c r="N251" s="173"/>
      <c r="O251" s="173"/>
      <c r="P251" s="173"/>
      <c r="Q251" s="173"/>
      <c r="R251" s="173"/>
      <c r="S251" s="173"/>
      <c r="T251" s="173"/>
    </row>
    <row r="252" spans="1:20" s="34" customFormat="1">
      <c r="A252" s="247"/>
      <c r="B252" s="173"/>
      <c r="C252" s="173"/>
      <c r="D252" s="173"/>
      <c r="E252" s="173"/>
      <c r="F252" s="173"/>
      <c r="G252" s="173"/>
      <c r="H252" s="173"/>
      <c r="I252" s="173"/>
      <c r="J252" s="173"/>
      <c r="K252" s="173"/>
      <c r="L252" s="173"/>
      <c r="M252" s="173"/>
      <c r="N252" s="173"/>
      <c r="O252" s="173"/>
      <c r="P252" s="173"/>
      <c r="Q252" s="173"/>
      <c r="R252" s="173"/>
      <c r="S252" s="173"/>
      <c r="T252" s="173"/>
    </row>
    <row r="253" spans="1:20" s="34" customFormat="1">
      <c r="A253" s="247"/>
      <c r="B253" s="173"/>
      <c r="C253" s="173"/>
      <c r="D253" s="173"/>
      <c r="E253" s="173"/>
      <c r="F253" s="173"/>
      <c r="G253" s="173"/>
      <c r="H253" s="173"/>
      <c r="I253" s="173"/>
      <c r="J253" s="173"/>
      <c r="K253" s="173"/>
      <c r="L253" s="173"/>
      <c r="M253" s="173"/>
      <c r="N253" s="173"/>
      <c r="O253" s="173"/>
      <c r="P253" s="173"/>
      <c r="Q253" s="173"/>
      <c r="R253" s="173"/>
      <c r="S253" s="173"/>
      <c r="T253" s="173"/>
    </row>
    <row r="254" spans="1:20" s="34" customFormat="1">
      <c r="A254" s="247"/>
      <c r="B254" s="173"/>
      <c r="C254" s="173"/>
      <c r="D254" s="173"/>
      <c r="E254" s="173"/>
      <c r="F254" s="173"/>
      <c r="G254" s="173"/>
      <c r="H254" s="173"/>
      <c r="I254" s="173"/>
      <c r="J254" s="173"/>
      <c r="K254" s="173"/>
      <c r="L254" s="173"/>
      <c r="M254" s="173"/>
      <c r="N254" s="173"/>
      <c r="O254" s="173"/>
      <c r="P254" s="173"/>
      <c r="Q254" s="173"/>
      <c r="R254" s="173"/>
      <c r="S254" s="173"/>
      <c r="T254" s="173"/>
    </row>
    <row r="255" spans="1:20" s="34" customFormat="1">
      <c r="A255" s="247"/>
      <c r="B255" s="173"/>
      <c r="C255" s="173"/>
      <c r="D255" s="173"/>
      <c r="E255" s="173"/>
      <c r="F255" s="173"/>
      <c r="G255" s="173"/>
      <c r="H255" s="173"/>
      <c r="I255" s="173"/>
      <c r="J255" s="173"/>
      <c r="K255" s="173"/>
      <c r="L255" s="173"/>
      <c r="M255" s="173"/>
      <c r="N255" s="173"/>
      <c r="O255" s="173"/>
      <c r="P255" s="173"/>
      <c r="Q255" s="173"/>
      <c r="R255" s="173"/>
      <c r="S255" s="173"/>
      <c r="T255" s="173"/>
    </row>
    <row r="256" spans="1:20" s="34" customFormat="1">
      <c r="A256" s="247"/>
      <c r="B256" s="173"/>
      <c r="C256" s="173"/>
      <c r="D256" s="173"/>
      <c r="E256" s="173"/>
      <c r="F256" s="173"/>
      <c r="G256" s="173"/>
      <c r="H256" s="173"/>
      <c r="I256" s="173"/>
      <c r="J256" s="173"/>
      <c r="K256" s="173"/>
      <c r="L256" s="173"/>
      <c r="M256" s="173"/>
      <c r="N256" s="173"/>
      <c r="O256" s="173"/>
      <c r="P256" s="173"/>
      <c r="Q256" s="173"/>
      <c r="R256" s="173"/>
      <c r="S256" s="173"/>
      <c r="T256" s="173"/>
    </row>
    <row r="257" spans="1:20" s="34" customFormat="1">
      <c r="A257" s="247"/>
      <c r="B257" s="173"/>
      <c r="C257" s="173"/>
      <c r="D257" s="173"/>
      <c r="E257" s="173"/>
      <c r="F257" s="173"/>
      <c r="G257" s="173"/>
      <c r="H257" s="173"/>
      <c r="I257" s="173"/>
      <c r="J257" s="173"/>
      <c r="K257" s="173"/>
      <c r="L257" s="173"/>
      <c r="M257" s="173"/>
      <c r="N257" s="173"/>
      <c r="O257" s="173"/>
      <c r="P257" s="173"/>
      <c r="Q257" s="173"/>
      <c r="R257" s="173"/>
      <c r="S257" s="173"/>
      <c r="T257" s="173"/>
    </row>
    <row r="258" spans="1:20" s="34" customFormat="1">
      <c r="A258" s="247"/>
      <c r="B258" s="173"/>
      <c r="C258" s="173"/>
      <c r="D258" s="173"/>
      <c r="E258" s="173"/>
      <c r="F258" s="173"/>
      <c r="G258" s="173"/>
      <c r="H258" s="173"/>
      <c r="I258" s="173"/>
      <c r="J258" s="173"/>
      <c r="K258" s="173"/>
      <c r="L258" s="173"/>
      <c r="M258" s="173"/>
      <c r="N258" s="173"/>
      <c r="O258" s="173"/>
      <c r="P258" s="173"/>
      <c r="Q258" s="173"/>
      <c r="R258" s="173"/>
      <c r="S258" s="173"/>
      <c r="T258" s="173"/>
    </row>
    <row r="259" spans="1:20" s="34" customFormat="1">
      <c r="A259" s="247"/>
      <c r="B259" s="173"/>
      <c r="C259" s="173"/>
      <c r="D259" s="173"/>
      <c r="E259" s="173"/>
      <c r="F259" s="173"/>
      <c r="G259" s="173"/>
      <c r="H259" s="173"/>
      <c r="I259" s="173"/>
      <c r="J259" s="173"/>
      <c r="K259" s="173"/>
      <c r="L259" s="173"/>
      <c r="M259" s="173"/>
      <c r="N259" s="173"/>
      <c r="O259" s="173"/>
      <c r="P259" s="173"/>
      <c r="Q259" s="173"/>
      <c r="R259" s="173"/>
      <c r="S259" s="173"/>
      <c r="T259" s="173"/>
    </row>
    <row r="260" spans="1:20" s="34" customFormat="1">
      <c r="A260" s="247"/>
      <c r="B260" s="173"/>
      <c r="C260" s="173"/>
      <c r="D260" s="173"/>
      <c r="E260" s="173"/>
      <c r="F260" s="173"/>
      <c r="G260" s="173"/>
      <c r="H260" s="173"/>
      <c r="I260" s="173"/>
      <c r="J260" s="173"/>
      <c r="K260" s="173"/>
      <c r="L260" s="173"/>
      <c r="M260" s="173"/>
      <c r="N260" s="173"/>
      <c r="O260" s="173"/>
      <c r="P260" s="173"/>
      <c r="Q260" s="173"/>
      <c r="R260" s="173"/>
      <c r="S260" s="173"/>
      <c r="T260" s="173"/>
    </row>
    <row r="261" spans="1:20" s="34" customFormat="1">
      <c r="A261" s="247"/>
      <c r="B261" s="173"/>
      <c r="C261" s="173"/>
      <c r="D261" s="173"/>
      <c r="E261" s="173"/>
      <c r="F261" s="173"/>
      <c r="G261" s="173"/>
      <c r="H261" s="173"/>
      <c r="I261" s="173"/>
      <c r="J261" s="173"/>
      <c r="K261" s="173"/>
      <c r="L261" s="173"/>
      <c r="M261" s="173"/>
      <c r="N261" s="173"/>
      <c r="O261" s="173"/>
      <c r="P261" s="173"/>
      <c r="Q261" s="173"/>
      <c r="R261" s="173"/>
      <c r="S261" s="173"/>
      <c r="T261" s="173"/>
    </row>
    <row r="262" spans="1:20" s="34" customFormat="1">
      <c r="A262" s="247"/>
      <c r="B262" s="173"/>
      <c r="C262" s="173"/>
      <c r="D262" s="173"/>
      <c r="E262" s="173"/>
      <c r="F262" s="173"/>
      <c r="G262" s="173"/>
      <c r="H262" s="173"/>
      <c r="I262" s="173"/>
      <c r="J262" s="173"/>
      <c r="K262" s="173"/>
      <c r="L262" s="173"/>
      <c r="M262" s="173"/>
      <c r="N262" s="173"/>
      <c r="O262" s="173"/>
      <c r="P262" s="173"/>
      <c r="Q262" s="173"/>
      <c r="R262" s="173"/>
      <c r="S262" s="173"/>
      <c r="T262" s="173"/>
    </row>
    <row r="263" spans="1:20" s="34" customFormat="1">
      <c r="A263" s="247"/>
      <c r="B263" s="173"/>
      <c r="C263" s="173"/>
      <c r="D263" s="173"/>
      <c r="E263" s="173"/>
      <c r="F263" s="173"/>
      <c r="G263" s="173"/>
      <c r="H263" s="173"/>
      <c r="I263" s="173"/>
      <c r="J263" s="173"/>
      <c r="K263" s="173"/>
      <c r="L263" s="173"/>
      <c r="M263" s="173"/>
      <c r="N263" s="173"/>
      <c r="O263" s="173"/>
      <c r="P263" s="173"/>
      <c r="Q263" s="173"/>
      <c r="R263" s="173"/>
      <c r="S263" s="173"/>
      <c r="T263" s="173"/>
    </row>
    <row r="264" spans="1:20" s="34" customFormat="1">
      <c r="A264" s="247"/>
      <c r="B264" s="173"/>
      <c r="C264" s="173"/>
      <c r="D264" s="173"/>
      <c r="E264" s="173"/>
      <c r="F264" s="173"/>
      <c r="G264" s="173"/>
      <c r="H264" s="173"/>
      <c r="I264" s="173"/>
      <c r="J264" s="173"/>
      <c r="K264" s="173"/>
      <c r="L264" s="173"/>
      <c r="M264" s="173"/>
      <c r="N264" s="173"/>
      <c r="O264" s="173"/>
      <c r="P264" s="173"/>
      <c r="Q264" s="173"/>
      <c r="R264" s="173"/>
      <c r="S264" s="173"/>
      <c r="T264" s="173"/>
    </row>
    <row r="265" spans="1:20" s="34" customFormat="1">
      <c r="A265" s="247"/>
      <c r="B265" s="173"/>
      <c r="C265" s="173"/>
      <c r="D265" s="173"/>
      <c r="E265" s="173"/>
      <c r="F265" s="173"/>
      <c r="G265" s="173"/>
      <c r="H265" s="173"/>
      <c r="I265" s="173"/>
      <c r="J265" s="173"/>
      <c r="K265" s="173"/>
      <c r="L265" s="173"/>
      <c r="M265" s="173"/>
      <c r="N265" s="173"/>
      <c r="O265" s="173"/>
      <c r="P265" s="173"/>
      <c r="Q265" s="173"/>
      <c r="R265" s="173"/>
      <c r="S265" s="173"/>
      <c r="T265" s="173"/>
    </row>
    <row r="266" spans="1:20" s="34" customFormat="1">
      <c r="A266" s="247"/>
      <c r="B266" s="173"/>
      <c r="C266" s="173"/>
      <c r="D266" s="173"/>
      <c r="E266" s="173"/>
      <c r="F266" s="173"/>
      <c r="G266" s="173"/>
      <c r="H266" s="173"/>
      <c r="I266" s="173"/>
      <c r="J266" s="173"/>
      <c r="K266" s="173"/>
      <c r="L266" s="173"/>
      <c r="M266" s="173"/>
      <c r="N266" s="173"/>
      <c r="O266" s="173"/>
      <c r="P266" s="173"/>
      <c r="Q266" s="173"/>
      <c r="R266" s="173"/>
      <c r="S266" s="173"/>
      <c r="T266" s="173"/>
    </row>
    <row r="267" spans="1:20" s="34" customFormat="1">
      <c r="A267" s="247"/>
      <c r="B267" s="173"/>
      <c r="C267" s="173"/>
      <c r="D267" s="173"/>
      <c r="E267" s="173"/>
      <c r="F267" s="173"/>
      <c r="G267" s="173"/>
      <c r="H267" s="173"/>
      <c r="I267" s="173"/>
      <c r="J267" s="173"/>
      <c r="K267" s="173"/>
      <c r="L267" s="173"/>
      <c r="M267" s="173"/>
      <c r="N267" s="173"/>
      <c r="O267" s="173"/>
      <c r="P267" s="173"/>
      <c r="Q267" s="173"/>
      <c r="R267" s="173"/>
      <c r="S267" s="173"/>
      <c r="T267" s="173"/>
    </row>
    <row r="268" spans="1:20" s="34" customFormat="1">
      <c r="A268" s="247"/>
      <c r="B268" s="173"/>
      <c r="C268" s="173"/>
      <c r="D268" s="173"/>
      <c r="E268" s="173"/>
      <c r="F268" s="173"/>
      <c r="G268" s="173"/>
      <c r="H268" s="173"/>
      <c r="I268" s="173"/>
      <c r="J268" s="173"/>
      <c r="K268" s="173"/>
      <c r="L268" s="173"/>
      <c r="M268" s="173"/>
      <c r="N268" s="173"/>
      <c r="O268" s="173"/>
      <c r="P268" s="173"/>
      <c r="Q268" s="173"/>
      <c r="R268" s="173"/>
      <c r="S268" s="173"/>
      <c r="T268" s="173"/>
    </row>
    <row r="269" spans="1:20" s="34" customFormat="1">
      <c r="A269" s="247"/>
      <c r="B269" s="173"/>
      <c r="C269" s="173"/>
      <c r="D269" s="173"/>
      <c r="E269" s="173"/>
      <c r="F269" s="173"/>
      <c r="G269" s="173"/>
      <c r="H269" s="173"/>
      <c r="I269" s="173"/>
      <c r="J269" s="173"/>
      <c r="K269" s="173"/>
      <c r="L269" s="173"/>
      <c r="M269" s="173"/>
      <c r="N269" s="173"/>
      <c r="O269" s="173"/>
      <c r="P269" s="173"/>
      <c r="Q269" s="173"/>
      <c r="R269" s="173"/>
      <c r="S269" s="173"/>
      <c r="T269" s="173"/>
    </row>
    <row r="270" spans="1:20" s="34" customFormat="1">
      <c r="A270" s="247"/>
      <c r="B270" s="173"/>
      <c r="C270" s="173"/>
      <c r="D270" s="173"/>
      <c r="E270" s="173"/>
      <c r="F270" s="173"/>
      <c r="G270" s="173"/>
      <c r="H270" s="173"/>
      <c r="I270" s="173"/>
      <c r="J270" s="173"/>
      <c r="K270" s="173"/>
      <c r="L270" s="173"/>
      <c r="M270" s="173"/>
      <c r="N270" s="173"/>
      <c r="O270" s="173"/>
      <c r="P270" s="173"/>
      <c r="Q270" s="173"/>
      <c r="R270" s="173"/>
      <c r="S270" s="173"/>
      <c r="T270" s="173"/>
    </row>
    <row r="271" spans="1:20" s="34" customFormat="1">
      <c r="A271" s="247"/>
      <c r="B271" s="173"/>
      <c r="C271" s="173"/>
      <c r="D271" s="173"/>
      <c r="E271" s="173"/>
      <c r="F271" s="173"/>
      <c r="G271" s="173"/>
      <c r="H271" s="173"/>
      <c r="I271" s="173"/>
      <c r="J271" s="173"/>
      <c r="K271" s="173"/>
      <c r="L271" s="173"/>
      <c r="M271" s="173"/>
      <c r="N271" s="173"/>
      <c r="O271" s="173"/>
      <c r="P271" s="173"/>
      <c r="Q271" s="173"/>
      <c r="R271" s="173"/>
      <c r="S271" s="173"/>
      <c r="T271" s="173"/>
    </row>
    <row r="272" spans="1:20" s="34" customFormat="1">
      <c r="A272" s="247"/>
      <c r="B272" s="173"/>
      <c r="C272" s="173"/>
      <c r="D272" s="173"/>
      <c r="E272" s="173"/>
      <c r="F272" s="173"/>
      <c r="G272" s="173"/>
      <c r="H272" s="173"/>
      <c r="I272" s="173"/>
      <c r="J272" s="173"/>
      <c r="K272" s="173"/>
      <c r="L272" s="173"/>
      <c r="M272" s="173"/>
      <c r="N272" s="173"/>
      <c r="O272" s="173"/>
      <c r="P272" s="173"/>
      <c r="Q272" s="173"/>
      <c r="R272" s="173"/>
      <c r="S272" s="173"/>
      <c r="T272" s="173"/>
    </row>
    <row r="273" spans="1:20" s="34" customFormat="1">
      <c r="A273" s="247"/>
      <c r="B273" s="173"/>
      <c r="C273" s="173"/>
      <c r="D273" s="173"/>
      <c r="E273" s="173"/>
      <c r="F273" s="173"/>
      <c r="G273" s="173"/>
      <c r="H273" s="173"/>
      <c r="I273" s="173"/>
      <c r="J273" s="173"/>
      <c r="K273" s="173"/>
      <c r="L273" s="173"/>
      <c r="M273" s="173"/>
      <c r="N273" s="173"/>
      <c r="O273" s="173"/>
      <c r="P273" s="173"/>
      <c r="Q273" s="173"/>
      <c r="R273" s="173"/>
      <c r="S273" s="173"/>
      <c r="T273" s="173"/>
    </row>
    <row r="274" spans="1:20" s="34" customFormat="1">
      <c r="A274" s="247"/>
      <c r="B274" s="173"/>
      <c r="C274" s="173"/>
      <c r="D274" s="173"/>
      <c r="E274" s="173"/>
      <c r="F274" s="173"/>
      <c r="G274" s="173"/>
      <c r="H274" s="173"/>
      <c r="I274" s="173"/>
      <c r="J274" s="173"/>
      <c r="K274" s="173"/>
      <c r="L274" s="173"/>
      <c r="M274" s="173"/>
      <c r="N274" s="173"/>
      <c r="O274" s="173"/>
      <c r="P274" s="173"/>
      <c r="Q274" s="173"/>
      <c r="R274" s="173"/>
      <c r="S274" s="173"/>
      <c r="T274" s="173"/>
    </row>
    <row r="275" spans="1:20" s="34" customFormat="1">
      <c r="A275" s="247"/>
      <c r="B275" s="173"/>
      <c r="C275" s="173"/>
      <c r="D275" s="173"/>
      <c r="E275" s="173"/>
      <c r="F275" s="173"/>
      <c r="G275" s="173"/>
      <c r="H275" s="173"/>
      <c r="I275" s="173"/>
      <c r="J275" s="173"/>
      <c r="K275" s="173"/>
      <c r="L275" s="173"/>
      <c r="M275" s="173"/>
      <c r="N275" s="173"/>
      <c r="O275" s="173"/>
      <c r="P275" s="173"/>
      <c r="Q275" s="173"/>
      <c r="R275" s="173"/>
      <c r="S275" s="173"/>
      <c r="T275" s="173"/>
    </row>
    <row r="276" spans="1:20" s="34" customFormat="1">
      <c r="A276" s="247"/>
      <c r="B276" s="173"/>
      <c r="C276" s="173"/>
      <c r="D276" s="173"/>
      <c r="E276" s="173"/>
      <c r="F276" s="173"/>
      <c r="G276" s="173"/>
      <c r="H276" s="173"/>
      <c r="I276" s="173"/>
      <c r="J276" s="173"/>
      <c r="K276" s="173"/>
      <c r="L276" s="173"/>
      <c r="M276" s="173"/>
      <c r="N276" s="173"/>
      <c r="O276" s="173"/>
      <c r="P276" s="173"/>
      <c r="Q276" s="173"/>
      <c r="R276" s="173"/>
      <c r="S276" s="173"/>
      <c r="T276" s="173"/>
    </row>
    <row r="277" spans="1:20" s="34" customFormat="1">
      <c r="A277" s="247"/>
      <c r="B277" s="173"/>
      <c r="C277" s="173"/>
      <c r="D277" s="173"/>
      <c r="E277" s="173"/>
      <c r="F277" s="173"/>
      <c r="G277" s="173"/>
      <c r="H277" s="173"/>
      <c r="I277" s="173"/>
      <c r="J277" s="173"/>
      <c r="K277" s="173"/>
      <c r="L277" s="173"/>
      <c r="M277" s="173"/>
      <c r="N277" s="173"/>
      <c r="O277" s="173"/>
      <c r="P277" s="173"/>
      <c r="Q277" s="173"/>
      <c r="R277" s="173"/>
      <c r="S277" s="173"/>
      <c r="T277" s="173"/>
    </row>
    <row r="278" spans="1:20" s="34" customFormat="1">
      <c r="A278" s="247"/>
      <c r="B278" s="173"/>
      <c r="C278" s="173"/>
      <c r="D278" s="173"/>
      <c r="E278" s="173"/>
      <c r="F278" s="173"/>
      <c r="G278" s="173"/>
      <c r="H278" s="173"/>
      <c r="I278" s="173"/>
      <c r="J278" s="173"/>
      <c r="K278" s="173"/>
      <c r="L278" s="173"/>
      <c r="M278" s="173"/>
      <c r="N278" s="173"/>
      <c r="O278" s="173"/>
      <c r="P278" s="173"/>
      <c r="Q278" s="173"/>
      <c r="R278" s="173"/>
      <c r="S278" s="173"/>
      <c r="T278" s="173"/>
    </row>
    <row r="279" spans="1:20" s="34" customFormat="1">
      <c r="A279" s="247"/>
      <c r="B279" s="173"/>
      <c r="C279" s="173"/>
      <c r="D279" s="173"/>
      <c r="E279" s="173"/>
      <c r="F279" s="173"/>
      <c r="G279" s="173"/>
      <c r="H279" s="173"/>
      <c r="I279" s="173"/>
      <c r="J279" s="173"/>
      <c r="K279" s="173"/>
      <c r="L279" s="173"/>
      <c r="M279" s="173"/>
      <c r="N279" s="173"/>
      <c r="O279" s="173"/>
      <c r="P279" s="173"/>
      <c r="Q279" s="173"/>
      <c r="R279" s="173"/>
      <c r="S279" s="173"/>
      <c r="T279" s="173"/>
    </row>
    <row r="280" spans="1:20" s="34" customFormat="1">
      <c r="A280" s="247"/>
      <c r="B280" s="173"/>
      <c r="C280" s="173"/>
      <c r="D280" s="173"/>
      <c r="E280" s="173"/>
      <c r="F280" s="173"/>
      <c r="G280" s="173"/>
      <c r="H280" s="173"/>
      <c r="I280" s="173"/>
      <c r="J280" s="173"/>
      <c r="K280" s="173"/>
      <c r="L280" s="173"/>
      <c r="M280" s="173"/>
      <c r="N280" s="173"/>
      <c r="O280" s="173"/>
      <c r="P280" s="173"/>
      <c r="Q280" s="173"/>
      <c r="R280" s="173"/>
      <c r="S280" s="173"/>
      <c r="T280" s="173"/>
    </row>
    <row r="281" spans="1:20" s="34" customFormat="1">
      <c r="A281" s="247"/>
      <c r="B281" s="173"/>
      <c r="C281" s="173"/>
      <c r="D281" s="173"/>
      <c r="E281" s="173"/>
      <c r="F281" s="173"/>
      <c r="G281" s="173"/>
      <c r="H281" s="173"/>
      <c r="I281" s="173"/>
      <c r="J281" s="173"/>
      <c r="K281" s="173"/>
      <c r="L281" s="173"/>
      <c r="M281" s="173"/>
      <c r="N281" s="173"/>
      <c r="O281" s="173"/>
      <c r="P281" s="173"/>
      <c r="Q281" s="173"/>
      <c r="R281" s="173"/>
      <c r="S281" s="173"/>
      <c r="T281" s="173"/>
    </row>
    <row r="282" spans="1:20" s="34" customFormat="1">
      <c r="A282" s="247"/>
      <c r="B282" s="173"/>
      <c r="C282" s="173"/>
      <c r="D282" s="173"/>
      <c r="E282" s="173"/>
      <c r="F282" s="173"/>
      <c r="G282" s="173"/>
      <c r="H282" s="173"/>
      <c r="I282" s="173"/>
      <c r="J282" s="173"/>
      <c r="K282" s="173"/>
      <c r="L282" s="173"/>
      <c r="M282" s="173"/>
      <c r="N282" s="173"/>
      <c r="O282" s="173"/>
      <c r="P282" s="173"/>
      <c r="Q282" s="173"/>
      <c r="R282" s="173"/>
      <c r="S282" s="173"/>
      <c r="T282" s="173"/>
    </row>
    <row r="283" spans="1:20" s="34" customFormat="1">
      <c r="A283" s="247"/>
      <c r="B283" s="173"/>
      <c r="C283" s="173"/>
      <c r="D283" s="173"/>
      <c r="E283" s="173"/>
      <c r="F283" s="173"/>
      <c r="G283" s="173"/>
      <c r="H283" s="173"/>
      <c r="I283" s="173"/>
      <c r="J283" s="173"/>
      <c r="K283" s="173"/>
      <c r="L283" s="173"/>
      <c r="M283" s="173"/>
      <c r="N283" s="173"/>
      <c r="O283" s="173"/>
      <c r="P283" s="173"/>
      <c r="Q283" s="173"/>
      <c r="R283" s="173"/>
      <c r="S283" s="173"/>
      <c r="T283" s="173"/>
    </row>
    <row r="284" spans="1:20" s="34" customFormat="1">
      <c r="A284" s="247"/>
      <c r="B284" s="173"/>
      <c r="C284" s="173"/>
      <c r="D284" s="173"/>
      <c r="E284" s="173"/>
      <c r="F284" s="173"/>
      <c r="G284" s="173"/>
      <c r="H284" s="173"/>
      <c r="I284" s="173"/>
      <c r="J284" s="173"/>
      <c r="K284" s="173"/>
      <c r="L284" s="173"/>
      <c r="M284" s="173"/>
      <c r="N284" s="173"/>
      <c r="O284" s="173"/>
      <c r="P284" s="173"/>
      <c r="Q284" s="173"/>
      <c r="R284" s="173"/>
      <c r="S284" s="173"/>
      <c r="T284" s="173"/>
    </row>
    <row r="285" spans="1:20" s="34" customFormat="1">
      <c r="A285" s="247"/>
      <c r="B285" s="173"/>
      <c r="C285" s="173"/>
      <c r="D285" s="173"/>
      <c r="E285" s="173"/>
      <c r="F285" s="173"/>
      <c r="G285" s="173"/>
      <c r="H285" s="173"/>
      <c r="I285" s="173"/>
      <c r="J285" s="173"/>
      <c r="K285" s="173"/>
      <c r="L285" s="173"/>
      <c r="M285" s="173"/>
      <c r="N285" s="173"/>
      <c r="O285" s="173"/>
      <c r="P285" s="173"/>
      <c r="Q285" s="173"/>
      <c r="R285" s="173"/>
      <c r="S285" s="173"/>
      <c r="T285" s="173"/>
    </row>
    <row r="286" spans="1:20" s="34" customFormat="1">
      <c r="A286" s="247"/>
      <c r="B286" s="173"/>
      <c r="C286" s="173"/>
      <c r="D286" s="173"/>
      <c r="E286" s="173"/>
      <c r="F286" s="173"/>
      <c r="G286" s="173"/>
      <c r="H286" s="173"/>
      <c r="I286" s="173"/>
      <c r="J286" s="173"/>
      <c r="K286" s="173"/>
      <c r="L286" s="173"/>
      <c r="M286" s="173"/>
      <c r="N286" s="173"/>
      <c r="O286" s="173"/>
      <c r="P286" s="173"/>
      <c r="Q286" s="173"/>
      <c r="R286" s="173"/>
      <c r="S286" s="173"/>
      <c r="T286" s="173"/>
    </row>
    <row r="287" spans="1:20" s="34" customFormat="1">
      <c r="A287" s="247"/>
      <c r="B287" s="173"/>
      <c r="C287" s="173"/>
      <c r="D287" s="173"/>
      <c r="E287" s="173"/>
      <c r="F287" s="173"/>
      <c r="G287" s="173"/>
      <c r="H287" s="173"/>
      <c r="I287" s="173"/>
      <c r="J287" s="173"/>
      <c r="K287" s="173"/>
      <c r="L287" s="173"/>
      <c r="M287" s="173"/>
      <c r="N287" s="173"/>
      <c r="O287" s="173"/>
      <c r="P287" s="173"/>
      <c r="Q287" s="173"/>
      <c r="R287" s="173"/>
      <c r="S287" s="173"/>
      <c r="T287" s="173"/>
    </row>
    <row r="288" spans="1:20" s="34" customFormat="1">
      <c r="A288" s="247"/>
      <c r="B288" s="173"/>
      <c r="C288" s="173"/>
      <c r="D288" s="173"/>
      <c r="E288" s="173"/>
      <c r="F288" s="173"/>
      <c r="G288" s="173"/>
      <c r="H288" s="173"/>
      <c r="I288" s="173"/>
      <c r="J288" s="173"/>
      <c r="K288" s="173"/>
      <c r="L288" s="173"/>
      <c r="M288" s="173"/>
      <c r="N288" s="173"/>
      <c r="O288" s="173"/>
      <c r="P288" s="173"/>
      <c r="Q288" s="173"/>
      <c r="R288" s="173"/>
      <c r="S288" s="173"/>
      <c r="T288" s="173"/>
    </row>
    <row r="289" spans="1:20" s="34" customFormat="1">
      <c r="A289" s="247"/>
      <c r="B289" s="173"/>
      <c r="C289" s="173"/>
      <c r="D289" s="173"/>
      <c r="E289" s="173"/>
      <c r="F289" s="173"/>
      <c r="G289" s="173"/>
      <c r="H289" s="173"/>
      <c r="I289" s="173"/>
      <c r="J289" s="173"/>
      <c r="K289" s="173"/>
      <c r="L289" s="173"/>
      <c r="M289" s="173"/>
      <c r="N289" s="173"/>
      <c r="O289" s="173"/>
      <c r="P289" s="173"/>
      <c r="Q289" s="173"/>
      <c r="R289" s="173"/>
      <c r="S289" s="173"/>
      <c r="T289" s="173"/>
    </row>
    <row r="290" spans="1:20" s="34" customFormat="1">
      <c r="A290" s="247"/>
      <c r="B290" s="173"/>
      <c r="C290" s="173"/>
      <c r="D290" s="173"/>
      <c r="E290" s="173"/>
      <c r="F290" s="173"/>
      <c r="G290" s="173"/>
      <c r="H290" s="173"/>
      <c r="I290" s="173"/>
      <c r="J290" s="173"/>
      <c r="K290" s="173"/>
      <c r="L290" s="173"/>
      <c r="M290" s="173"/>
      <c r="N290" s="173"/>
      <c r="O290" s="173"/>
      <c r="P290" s="173"/>
      <c r="Q290" s="173"/>
      <c r="R290" s="173"/>
      <c r="S290" s="173"/>
      <c r="T290" s="173"/>
    </row>
    <row r="291" spans="1:20" s="34" customFormat="1">
      <c r="A291" s="247"/>
      <c r="B291" s="173"/>
      <c r="C291" s="173"/>
      <c r="D291" s="173"/>
      <c r="E291" s="173"/>
      <c r="F291" s="173"/>
      <c r="G291" s="173"/>
      <c r="H291" s="173"/>
      <c r="I291" s="173"/>
      <c r="J291" s="173"/>
      <c r="K291" s="173"/>
      <c r="L291" s="173"/>
      <c r="M291" s="173"/>
      <c r="N291" s="173"/>
      <c r="O291" s="173"/>
      <c r="P291" s="173"/>
      <c r="Q291" s="173"/>
      <c r="R291" s="173"/>
      <c r="S291" s="173"/>
      <c r="T291" s="173"/>
    </row>
    <row r="292" spans="1:20" s="34" customFormat="1">
      <c r="A292" s="173"/>
      <c r="B292" s="173"/>
      <c r="C292" s="173"/>
      <c r="D292" s="173"/>
      <c r="E292" s="173"/>
      <c r="F292" s="173"/>
      <c r="G292" s="173"/>
      <c r="H292" s="173"/>
      <c r="I292" s="173"/>
      <c r="J292" s="173"/>
      <c r="K292" s="173"/>
      <c r="L292" s="173"/>
      <c r="M292" s="173"/>
      <c r="N292" s="173"/>
      <c r="O292" s="173"/>
      <c r="P292" s="173"/>
      <c r="Q292" s="173"/>
      <c r="R292" s="173"/>
      <c r="S292" s="173"/>
      <c r="T292" s="173"/>
    </row>
    <row r="293" spans="1:20" s="34" customFormat="1">
      <c r="A293" s="173"/>
      <c r="B293" s="173"/>
      <c r="C293" s="173"/>
      <c r="D293" s="173"/>
      <c r="E293" s="173"/>
      <c r="F293" s="173"/>
      <c r="G293" s="173"/>
      <c r="H293" s="173"/>
      <c r="I293" s="173"/>
      <c r="J293" s="173"/>
      <c r="K293" s="173"/>
      <c r="L293" s="173"/>
      <c r="M293" s="173"/>
      <c r="N293" s="173"/>
      <c r="O293" s="173"/>
      <c r="P293" s="173"/>
      <c r="Q293" s="173"/>
      <c r="R293" s="173"/>
      <c r="S293" s="173"/>
      <c r="T293" s="173"/>
    </row>
    <row r="294" spans="1:20" s="34" customFormat="1">
      <c r="A294" s="173"/>
      <c r="B294" s="173"/>
      <c r="C294" s="173"/>
      <c r="D294" s="173"/>
      <c r="E294" s="173"/>
      <c r="F294" s="173"/>
      <c r="G294" s="173"/>
      <c r="H294" s="173"/>
      <c r="I294" s="173"/>
      <c r="J294" s="173"/>
      <c r="K294" s="173"/>
      <c r="L294" s="173"/>
      <c r="M294" s="173"/>
      <c r="N294" s="173"/>
      <c r="O294" s="173"/>
      <c r="P294" s="173"/>
      <c r="Q294" s="173"/>
      <c r="R294" s="173"/>
      <c r="S294" s="173"/>
      <c r="T294" s="173"/>
    </row>
    <row r="295" spans="1:20" s="34" customFormat="1">
      <c r="A295" s="173"/>
      <c r="B295" s="173"/>
      <c r="C295" s="173"/>
      <c r="D295" s="173"/>
      <c r="E295" s="173"/>
      <c r="F295" s="173"/>
      <c r="G295" s="173"/>
      <c r="H295" s="173"/>
      <c r="I295" s="173"/>
      <c r="J295" s="173"/>
      <c r="K295" s="173"/>
      <c r="L295" s="173"/>
      <c r="M295" s="173"/>
      <c r="N295" s="173"/>
      <c r="O295" s="173"/>
      <c r="P295" s="173"/>
      <c r="Q295" s="173"/>
      <c r="R295" s="173"/>
      <c r="S295" s="173"/>
      <c r="T295" s="173"/>
    </row>
    <row r="296" spans="1:20" s="34" customFormat="1">
      <c r="A296" s="173"/>
      <c r="B296" s="173"/>
      <c r="C296" s="173"/>
      <c r="D296" s="173"/>
      <c r="E296" s="173"/>
      <c r="F296" s="173"/>
      <c r="G296" s="173"/>
      <c r="H296" s="173"/>
      <c r="I296" s="173"/>
      <c r="J296" s="173"/>
      <c r="K296" s="173"/>
      <c r="L296" s="173"/>
      <c r="M296" s="173"/>
      <c r="N296" s="173"/>
      <c r="O296" s="173"/>
      <c r="P296" s="173"/>
      <c r="Q296" s="173"/>
      <c r="R296" s="173"/>
      <c r="S296" s="173"/>
      <c r="T296" s="173"/>
    </row>
    <row r="297" spans="1:20" s="34" customFormat="1">
      <c r="A297" s="173"/>
      <c r="B297" s="173"/>
      <c r="C297" s="173"/>
      <c r="D297" s="173"/>
      <c r="E297" s="173"/>
      <c r="F297" s="173"/>
      <c r="G297" s="173"/>
      <c r="H297" s="173"/>
      <c r="I297" s="173"/>
      <c r="J297" s="173"/>
      <c r="K297" s="173"/>
      <c r="L297" s="173"/>
      <c r="M297" s="173"/>
      <c r="N297" s="173"/>
      <c r="O297" s="173"/>
      <c r="P297" s="173"/>
      <c r="Q297" s="173"/>
      <c r="R297" s="173"/>
      <c r="S297" s="173"/>
      <c r="T297" s="173"/>
    </row>
    <row r="298" spans="1:20" s="34" customFormat="1">
      <c r="A298" s="173"/>
      <c r="B298" s="173"/>
      <c r="C298" s="173"/>
      <c r="D298" s="173"/>
      <c r="E298" s="173"/>
      <c r="F298" s="173"/>
      <c r="G298" s="173"/>
      <c r="H298" s="173"/>
      <c r="I298" s="173"/>
      <c r="J298" s="173"/>
      <c r="K298" s="173"/>
      <c r="L298" s="173"/>
      <c r="M298" s="173"/>
      <c r="N298" s="173"/>
      <c r="O298" s="173"/>
      <c r="P298" s="173"/>
      <c r="Q298" s="173"/>
      <c r="R298" s="173"/>
      <c r="S298" s="173"/>
      <c r="T298" s="173"/>
    </row>
    <row r="299" spans="1:20" s="34" customFormat="1">
      <c r="A299" s="173"/>
      <c r="B299" s="173"/>
      <c r="C299" s="173"/>
      <c r="D299" s="173"/>
      <c r="E299" s="173"/>
      <c r="F299" s="173"/>
      <c r="G299" s="173"/>
      <c r="H299" s="173"/>
      <c r="I299" s="173"/>
      <c r="J299" s="173"/>
      <c r="K299" s="173"/>
      <c r="L299" s="173"/>
      <c r="M299" s="173"/>
      <c r="N299" s="173"/>
      <c r="O299" s="173"/>
      <c r="P299" s="173"/>
      <c r="Q299" s="173"/>
      <c r="R299" s="173"/>
      <c r="S299" s="173"/>
      <c r="T299" s="173"/>
    </row>
    <row r="300" spans="1:20" s="34" customFormat="1">
      <c r="A300" s="173"/>
      <c r="B300" s="173"/>
      <c r="C300" s="173"/>
      <c r="D300" s="173"/>
      <c r="E300" s="173"/>
      <c r="F300" s="173"/>
      <c r="G300" s="173"/>
      <c r="H300" s="173"/>
      <c r="I300" s="173"/>
      <c r="J300" s="173"/>
      <c r="K300" s="173"/>
      <c r="L300" s="173"/>
      <c r="M300" s="173"/>
      <c r="N300" s="173"/>
      <c r="O300" s="173"/>
      <c r="P300" s="173"/>
      <c r="Q300" s="173"/>
      <c r="R300" s="173"/>
      <c r="S300" s="173"/>
      <c r="T300" s="173"/>
    </row>
    <row r="301" spans="1:20" s="34" customFormat="1">
      <c r="A301" s="173"/>
      <c r="B301" s="173"/>
      <c r="C301" s="173"/>
      <c r="D301" s="173"/>
      <c r="E301" s="173"/>
      <c r="F301" s="173"/>
      <c r="G301" s="173"/>
      <c r="H301" s="173"/>
      <c r="I301" s="173"/>
      <c r="J301" s="173"/>
      <c r="K301" s="173"/>
      <c r="L301" s="173"/>
      <c r="M301" s="173"/>
      <c r="N301" s="173"/>
      <c r="O301" s="173"/>
      <c r="P301" s="173"/>
      <c r="Q301" s="173"/>
      <c r="R301" s="173"/>
      <c r="S301" s="173"/>
      <c r="T301" s="173"/>
    </row>
    <row r="302" spans="1:20" s="34" customFormat="1">
      <c r="A302" s="173"/>
      <c r="B302" s="173"/>
      <c r="C302" s="173"/>
      <c r="D302" s="173"/>
      <c r="E302" s="173"/>
      <c r="F302" s="173"/>
      <c r="G302" s="173"/>
      <c r="H302" s="173"/>
      <c r="I302" s="173"/>
      <c r="J302" s="173"/>
      <c r="K302" s="173"/>
      <c r="L302" s="173"/>
      <c r="M302" s="173"/>
      <c r="N302" s="173"/>
      <c r="O302" s="173"/>
      <c r="P302" s="173"/>
      <c r="Q302" s="173"/>
      <c r="R302" s="173"/>
      <c r="S302" s="173"/>
      <c r="T302" s="173"/>
    </row>
    <row r="303" spans="1:20" s="34" customFormat="1">
      <c r="A303" s="173"/>
      <c r="B303" s="173"/>
      <c r="C303" s="173"/>
      <c r="D303" s="173"/>
      <c r="E303" s="173"/>
      <c r="F303" s="173"/>
      <c r="G303" s="173"/>
      <c r="H303" s="173"/>
      <c r="I303" s="173"/>
      <c r="J303" s="173"/>
      <c r="K303" s="173"/>
      <c r="L303" s="173"/>
      <c r="M303" s="173"/>
      <c r="N303" s="173"/>
      <c r="O303" s="173"/>
      <c r="P303" s="173"/>
      <c r="Q303" s="173"/>
      <c r="R303" s="173"/>
      <c r="S303" s="173"/>
      <c r="T303" s="173"/>
    </row>
    <row r="304" spans="1:20" s="34" customFormat="1">
      <c r="A304" s="173"/>
      <c r="B304" s="173"/>
      <c r="C304" s="173"/>
      <c r="D304" s="173"/>
      <c r="E304" s="173"/>
      <c r="F304" s="173"/>
      <c r="G304" s="173"/>
      <c r="H304" s="173"/>
      <c r="I304" s="173"/>
      <c r="J304" s="173"/>
      <c r="K304" s="173"/>
      <c r="L304" s="173"/>
      <c r="M304" s="173"/>
      <c r="N304" s="173"/>
      <c r="O304" s="173"/>
      <c r="P304" s="173"/>
      <c r="Q304" s="173"/>
      <c r="R304" s="173"/>
      <c r="S304" s="173"/>
      <c r="T304" s="173"/>
    </row>
    <row r="305" spans="1:20" s="34" customFormat="1">
      <c r="A305" s="173"/>
      <c r="B305" s="173"/>
      <c r="C305" s="173"/>
      <c r="D305" s="173"/>
      <c r="E305" s="173"/>
      <c r="F305" s="173"/>
      <c r="G305" s="173"/>
      <c r="H305" s="173"/>
      <c r="I305" s="173"/>
      <c r="J305" s="173"/>
      <c r="K305" s="173"/>
      <c r="L305" s="173"/>
      <c r="M305" s="173"/>
      <c r="N305" s="173"/>
      <c r="O305" s="173"/>
      <c r="P305" s="173"/>
      <c r="Q305" s="173"/>
      <c r="R305" s="173"/>
      <c r="S305" s="173"/>
      <c r="T305" s="173"/>
    </row>
    <row r="306" spans="1:20" s="34" customFormat="1">
      <c r="A306" s="173"/>
      <c r="B306" s="173"/>
      <c r="C306" s="173"/>
      <c r="D306" s="173"/>
      <c r="E306" s="173"/>
      <c r="F306" s="173"/>
      <c r="G306" s="173"/>
      <c r="H306" s="173"/>
      <c r="I306" s="173"/>
      <c r="J306" s="173"/>
      <c r="K306" s="173"/>
      <c r="L306" s="173"/>
      <c r="M306" s="173"/>
      <c r="N306" s="173"/>
      <c r="O306" s="173"/>
      <c r="P306" s="173"/>
      <c r="Q306" s="173"/>
      <c r="R306" s="173"/>
      <c r="S306" s="173"/>
      <c r="T306" s="173"/>
    </row>
    <row r="307" spans="1:20" s="34" customFormat="1">
      <c r="A307" s="173"/>
      <c r="B307" s="173"/>
      <c r="C307" s="173"/>
      <c r="D307" s="173"/>
      <c r="E307" s="173"/>
      <c r="F307" s="173"/>
      <c r="G307" s="173"/>
      <c r="H307" s="173"/>
      <c r="I307" s="173"/>
      <c r="J307" s="173"/>
      <c r="K307" s="173"/>
      <c r="L307" s="173"/>
      <c r="M307" s="173"/>
      <c r="N307" s="173"/>
      <c r="O307" s="173"/>
      <c r="P307" s="173"/>
      <c r="Q307" s="173"/>
      <c r="R307" s="173"/>
      <c r="S307" s="173"/>
      <c r="T307" s="173"/>
    </row>
    <row r="308" spans="1:20" s="34" customFormat="1">
      <c r="A308" s="173"/>
      <c r="B308" s="173"/>
      <c r="C308" s="173"/>
      <c r="D308" s="173"/>
      <c r="E308" s="173"/>
      <c r="F308" s="173"/>
      <c r="G308" s="173"/>
      <c r="H308" s="173"/>
      <c r="I308" s="173"/>
      <c r="J308" s="173"/>
      <c r="K308" s="173"/>
      <c r="L308" s="173"/>
      <c r="M308" s="173"/>
      <c r="N308" s="173"/>
      <c r="O308" s="173"/>
      <c r="P308" s="173"/>
      <c r="Q308" s="173"/>
      <c r="R308" s="173"/>
      <c r="S308" s="173"/>
      <c r="T308" s="173"/>
    </row>
    <row r="309" spans="1:20" s="34" customFormat="1">
      <c r="A309" s="173"/>
      <c r="B309" s="173"/>
      <c r="C309" s="173"/>
      <c r="D309" s="173"/>
      <c r="E309" s="173"/>
      <c r="F309" s="173"/>
      <c r="G309" s="173"/>
      <c r="H309" s="173"/>
      <c r="I309" s="173"/>
      <c r="J309" s="173"/>
      <c r="K309" s="173"/>
      <c r="L309" s="173"/>
      <c r="M309" s="173"/>
      <c r="N309" s="173"/>
      <c r="O309" s="173"/>
      <c r="P309" s="173"/>
      <c r="Q309" s="173"/>
      <c r="R309" s="173"/>
      <c r="S309" s="173"/>
      <c r="T309" s="173"/>
    </row>
    <row r="310" spans="1:20" s="34" customFormat="1">
      <c r="A310" s="173"/>
      <c r="B310" s="173"/>
      <c r="C310" s="173"/>
      <c r="D310" s="173"/>
      <c r="E310" s="173"/>
      <c r="F310" s="173"/>
      <c r="G310" s="173"/>
      <c r="H310" s="173"/>
      <c r="I310" s="173"/>
      <c r="J310" s="173"/>
      <c r="K310" s="173"/>
      <c r="L310" s="173"/>
      <c r="M310" s="173"/>
      <c r="N310" s="173"/>
      <c r="O310" s="173"/>
      <c r="P310" s="173"/>
      <c r="Q310" s="173"/>
      <c r="R310" s="173"/>
      <c r="S310" s="173"/>
      <c r="T310" s="173"/>
    </row>
    <row r="311" spans="1:20" s="34" customFormat="1">
      <c r="A311" s="173"/>
      <c r="B311" s="173"/>
      <c r="C311" s="173"/>
      <c r="D311" s="173"/>
      <c r="E311" s="173"/>
      <c r="F311" s="173"/>
      <c r="G311" s="173"/>
      <c r="H311" s="173"/>
      <c r="I311" s="173"/>
      <c r="J311" s="173"/>
      <c r="K311" s="173"/>
      <c r="L311" s="173"/>
      <c r="M311" s="173"/>
      <c r="N311" s="173"/>
      <c r="O311" s="173"/>
      <c r="P311" s="173"/>
      <c r="Q311" s="173"/>
      <c r="R311" s="173"/>
      <c r="S311" s="173"/>
      <c r="T311" s="173"/>
    </row>
    <row r="312" spans="1:20" s="34" customFormat="1">
      <c r="A312" s="173"/>
      <c r="B312" s="173"/>
      <c r="C312" s="173"/>
      <c r="D312" s="173"/>
      <c r="E312" s="173"/>
      <c r="F312" s="173"/>
      <c r="G312" s="173"/>
      <c r="H312" s="173"/>
      <c r="I312" s="173"/>
      <c r="J312" s="173"/>
      <c r="K312" s="173"/>
      <c r="L312" s="173"/>
      <c r="M312" s="173"/>
      <c r="N312" s="173"/>
      <c r="O312" s="173"/>
      <c r="P312" s="173"/>
      <c r="Q312" s="173"/>
      <c r="R312" s="173"/>
      <c r="S312" s="173"/>
      <c r="T312" s="173"/>
    </row>
    <row r="313" spans="1:20" s="34" customFormat="1">
      <c r="A313" s="173"/>
      <c r="B313" s="173"/>
      <c r="C313" s="173"/>
      <c r="D313" s="173"/>
      <c r="E313" s="173"/>
      <c r="F313" s="173"/>
      <c r="G313" s="173"/>
      <c r="H313" s="173"/>
      <c r="I313" s="173"/>
      <c r="J313" s="173"/>
      <c r="K313" s="173"/>
      <c r="L313" s="173"/>
      <c r="M313" s="173"/>
      <c r="N313" s="173"/>
      <c r="O313" s="173"/>
      <c r="P313" s="173"/>
      <c r="Q313" s="173"/>
      <c r="R313" s="173"/>
      <c r="S313" s="173"/>
      <c r="T313" s="173"/>
    </row>
    <row r="314" spans="1:20" s="34" customFormat="1">
      <c r="A314" s="173"/>
      <c r="B314" s="173"/>
      <c r="C314" s="173"/>
      <c r="D314" s="173"/>
      <c r="E314" s="173"/>
      <c r="F314" s="173"/>
      <c r="G314" s="173"/>
      <c r="H314" s="173"/>
      <c r="I314" s="173"/>
      <c r="J314" s="173"/>
      <c r="K314" s="173"/>
      <c r="L314" s="173"/>
      <c r="M314" s="173"/>
      <c r="N314" s="173"/>
      <c r="O314" s="173"/>
      <c r="P314" s="173"/>
      <c r="Q314" s="173"/>
      <c r="R314" s="173"/>
      <c r="S314" s="173"/>
      <c r="T314" s="173"/>
    </row>
    <row r="315" spans="1:20" s="34" customFormat="1">
      <c r="A315" s="173"/>
      <c r="B315" s="173"/>
      <c r="C315" s="173"/>
      <c r="D315" s="173"/>
      <c r="E315" s="173"/>
      <c r="F315" s="173"/>
      <c r="G315" s="173"/>
      <c r="H315" s="173"/>
      <c r="I315" s="173"/>
      <c r="J315" s="173"/>
      <c r="K315" s="173"/>
      <c r="L315" s="173"/>
      <c r="M315" s="173"/>
      <c r="N315" s="173"/>
      <c r="O315" s="173"/>
      <c r="P315" s="173"/>
      <c r="Q315" s="173"/>
      <c r="R315" s="173"/>
      <c r="S315" s="173"/>
      <c r="T315" s="173"/>
    </row>
    <row r="316" spans="1:20" s="34" customFormat="1">
      <c r="A316" s="173"/>
      <c r="B316" s="173"/>
      <c r="C316" s="173"/>
      <c r="D316" s="173"/>
      <c r="E316" s="173"/>
      <c r="F316" s="173"/>
      <c r="G316" s="173"/>
      <c r="H316" s="173"/>
      <c r="I316" s="173"/>
      <c r="J316" s="173"/>
      <c r="K316" s="173"/>
      <c r="L316" s="173"/>
      <c r="M316" s="173"/>
      <c r="N316" s="173"/>
      <c r="O316" s="173"/>
      <c r="P316" s="173"/>
      <c r="Q316" s="173"/>
      <c r="R316" s="173"/>
      <c r="S316" s="173"/>
      <c r="T316" s="173"/>
    </row>
    <row r="317" spans="1:20" s="34" customFormat="1">
      <c r="A317" s="173"/>
      <c r="B317" s="173"/>
      <c r="C317" s="173"/>
      <c r="D317" s="173"/>
      <c r="E317" s="173"/>
      <c r="F317" s="173"/>
      <c r="G317" s="173"/>
      <c r="H317" s="173"/>
      <c r="I317" s="173"/>
      <c r="J317" s="173"/>
      <c r="K317" s="173"/>
      <c r="L317" s="173"/>
      <c r="M317" s="173"/>
      <c r="N317" s="173"/>
      <c r="O317" s="173"/>
      <c r="P317" s="173"/>
      <c r="Q317" s="173"/>
      <c r="R317" s="173"/>
      <c r="S317" s="173"/>
      <c r="T317" s="173"/>
    </row>
    <row r="318" spans="1:20" s="34" customFormat="1">
      <c r="A318" s="173"/>
      <c r="B318" s="173"/>
      <c r="C318" s="173"/>
      <c r="D318" s="173"/>
      <c r="E318" s="173"/>
      <c r="F318" s="173"/>
      <c r="G318" s="173"/>
      <c r="H318" s="173"/>
      <c r="I318" s="173"/>
      <c r="J318" s="173"/>
      <c r="K318" s="173"/>
      <c r="L318" s="173"/>
      <c r="M318" s="173"/>
      <c r="N318" s="173"/>
      <c r="O318" s="173"/>
      <c r="P318" s="173"/>
      <c r="Q318" s="173"/>
      <c r="R318" s="173"/>
      <c r="S318" s="173"/>
      <c r="T318" s="173"/>
    </row>
    <row r="319" spans="1:20" s="34" customFormat="1">
      <c r="A319" s="173"/>
      <c r="B319" s="173"/>
      <c r="C319" s="173"/>
      <c r="D319" s="173"/>
      <c r="E319" s="173"/>
      <c r="F319" s="173"/>
      <c r="G319" s="173"/>
      <c r="H319" s="173"/>
      <c r="I319" s="173"/>
      <c r="J319" s="173"/>
      <c r="K319" s="173"/>
      <c r="L319" s="173"/>
      <c r="M319" s="173"/>
      <c r="N319" s="173"/>
      <c r="O319" s="173"/>
      <c r="P319" s="173"/>
      <c r="Q319" s="173"/>
      <c r="R319" s="173"/>
      <c r="S319" s="173"/>
      <c r="T319" s="173"/>
    </row>
    <row r="320" spans="1:20" s="34" customFormat="1">
      <c r="A320" s="173"/>
      <c r="B320" s="173"/>
      <c r="C320" s="173"/>
      <c r="D320" s="173"/>
      <c r="E320" s="173"/>
      <c r="F320" s="173"/>
      <c r="G320" s="173"/>
      <c r="H320" s="173"/>
      <c r="I320" s="173"/>
      <c r="J320" s="173"/>
      <c r="K320" s="173"/>
      <c r="L320" s="173"/>
      <c r="M320" s="173"/>
      <c r="N320" s="173"/>
      <c r="O320" s="173"/>
      <c r="P320" s="173"/>
      <c r="Q320" s="173"/>
      <c r="R320" s="173"/>
      <c r="S320" s="173"/>
      <c r="T320" s="173"/>
    </row>
    <row r="321" spans="1:20" s="34" customFormat="1">
      <c r="A321" s="173"/>
      <c r="B321" s="173"/>
      <c r="C321" s="173"/>
      <c r="D321" s="173"/>
      <c r="E321" s="173"/>
      <c r="F321" s="173"/>
      <c r="G321" s="173"/>
      <c r="H321" s="173"/>
      <c r="I321" s="173"/>
      <c r="J321" s="173"/>
      <c r="K321" s="173"/>
      <c r="L321" s="173"/>
      <c r="M321" s="173"/>
      <c r="N321" s="173"/>
      <c r="O321" s="173"/>
      <c r="P321" s="173"/>
      <c r="Q321" s="173"/>
      <c r="R321" s="173"/>
      <c r="S321" s="173"/>
      <c r="T321" s="173"/>
    </row>
    <row r="322" spans="1:20" s="34" customFormat="1">
      <c r="A322" s="173"/>
      <c r="B322" s="173"/>
      <c r="C322" s="173"/>
      <c r="D322" s="173"/>
      <c r="E322" s="173"/>
      <c r="F322" s="173"/>
      <c r="G322" s="173"/>
      <c r="H322" s="173"/>
      <c r="I322" s="173"/>
      <c r="J322" s="173"/>
      <c r="K322" s="173"/>
      <c r="L322" s="173"/>
      <c r="M322" s="173"/>
      <c r="N322" s="173"/>
      <c r="O322" s="173"/>
      <c r="P322" s="173"/>
      <c r="Q322" s="173"/>
      <c r="R322" s="173"/>
      <c r="S322" s="173"/>
      <c r="T322" s="173"/>
    </row>
    <row r="323" spans="1:20" s="34" customFormat="1">
      <c r="A323" s="173"/>
      <c r="B323" s="173"/>
      <c r="C323" s="173"/>
      <c r="D323" s="173"/>
      <c r="E323" s="173"/>
      <c r="F323" s="173"/>
      <c r="G323" s="173"/>
      <c r="H323" s="173"/>
      <c r="I323" s="173"/>
      <c r="J323" s="173"/>
      <c r="K323" s="173"/>
      <c r="L323" s="173"/>
      <c r="M323" s="173"/>
      <c r="N323" s="173"/>
      <c r="O323" s="173"/>
      <c r="P323" s="173"/>
      <c r="Q323" s="173"/>
      <c r="R323" s="173"/>
      <c r="S323" s="173"/>
      <c r="T323" s="173"/>
    </row>
    <row r="324" spans="1:20" s="34" customFormat="1">
      <c r="A324" s="173"/>
      <c r="B324" s="173"/>
      <c r="C324" s="173"/>
      <c r="D324" s="173"/>
      <c r="E324" s="173"/>
      <c r="F324" s="173"/>
      <c r="G324" s="173"/>
      <c r="H324" s="173"/>
      <c r="I324" s="173"/>
      <c r="J324" s="173"/>
      <c r="K324" s="173"/>
      <c r="L324" s="173"/>
      <c r="M324" s="173"/>
      <c r="N324" s="173"/>
      <c r="O324" s="173"/>
      <c r="P324" s="173"/>
      <c r="Q324" s="173"/>
      <c r="R324" s="173"/>
      <c r="S324" s="173"/>
      <c r="T324" s="173"/>
    </row>
    <row r="325" spans="1:20" s="34" customFormat="1">
      <c r="A325" s="173"/>
      <c r="B325" s="173"/>
      <c r="C325" s="173"/>
      <c r="D325" s="173"/>
      <c r="E325" s="173"/>
      <c r="F325" s="173"/>
      <c r="G325" s="173"/>
      <c r="H325" s="173"/>
      <c r="I325" s="173"/>
      <c r="J325" s="173"/>
      <c r="K325" s="173"/>
      <c r="L325" s="173"/>
      <c r="M325" s="173"/>
      <c r="N325" s="173"/>
      <c r="O325" s="173"/>
      <c r="P325" s="173"/>
      <c r="Q325" s="173"/>
      <c r="R325" s="173"/>
      <c r="S325" s="173"/>
      <c r="T325" s="173"/>
    </row>
    <row r="326" spans="1:20" s="34" customFormat="1">
      <c r="A326" s="173"/>
      <c r="B326" s="173"/>
      <c r="C326" s="173"/>
      <c r="D326" s="173"/>
      <c r="E326" s="173"/>
      <c r="F326" s="173"/>
      <c r="G326" s="173"/>
      <c r="H326" s="173"/>
      <c r="I326" s="173"/>
      <c r="J326" s="173"/>
      <c r="K326" s="173"/>
      <c r="L326" s="173"/>
      <c r="M326" s="173"/>
      <c r="N326" s="173"/>
      <c r="O326" s="173"/>
      <c r="P326" s="173"/>
      <c r="Q326" s="173"/>
      <c r="R326" s="173"/>
      <c r="S326" s="173"/>
      <c r="T326" s="173"/>
    </row>
    <row r="327" spans="1:20" s="34" customFormat="1">
      <c r="A327" s="173"/>
      <c r="B327" s="173"/>
      <c r="C327" s="173"/>
      <c r="D327" s="173"/>
      <c r="E327" s="173"/>
      <c r="F327" s="173"/>
      <c r="G327" s="173"/>
      <c r="H327" s="173"/>
      <c r="I327" s="173"/>
      <c r="J327" s="173"/>
      <c r="K327" s="173"/>
      <c r="L327" s="173"/>
      <c r="M327" s="173"/>
      <c r="N327" s="173"/>
      <c r="O327" s="173"/>
      <c r="P327" s="173"/>
      <c r="Q327" s="173"/>
      <c r="R327" s="173"/>
      <c r="S327" s="173"/>
      <c r="T327" s="173"/>
    </row>
    <row r="328" spans="1:20" s="34" customFormat="1">
      <c r="A328" s="173"/>
      <c r="B328" s="173"/>
      <c r="C328" s="173"/>
      <c r="D328" s="173"/>
      <c r="E328" s="173"/>
      <c r="F328" s="173"/>
      <c r="G328" s="173"/>
      <c r="H328" s="173"/>
      <c r="I328" s="173"/>
      <c r="J328" s="173"/>
      <c r="K328" s="173"/>
      <c r="L328" s="173"/>
      <c r="M328" s="173"/>
      <c r="N328" s="173"/>
      <c r="O328" s="173"/>
      <c r="P328" s="173"/>
      <c r="Q328" s="173"/>
      <c r="R328" s="173"/>
      <c r="S328" s="173"/>
      <c r="T328" s="173"/>
    </row>
    <row r="329" spans="1:20" s="34" customFormat="1">
      <c r="A329" s="173"/>
      <c r="B329" s="173"/>
      <c r="C329" s="173"/>
      <c r="D329" s="173"/>
      <c r="E329" s="173"/>
      <c r="F329" s="173"/>
      <c r="G329" s="173"/>
      <c r="H329" s="173"/>
      <c r="I329" s="173"/>
      <c r="J329" s="173"/>
      <c r="K329" s="173"/>
      <c r="L329" s="173"/>
      <c r="M329" s="173"/>
      <c r="N329" s="173"/>
      <c r="O329" s="173"/>
      <c r="P329" s="173"/>
      <c r="Q329" s="173"/>
      <c r="R329" s="173"/>
      <c r="S329" s="173"/>
      <c r="T329" s="173"/>
    </row>
    <row r="330" spans="1:20" s="34" customFormat="1">
      <c r="A330" s="173"/>
      <c r="B330" s="173"/>
      <c r="C330" s="173"/>
      <c r="D330" s="173"/>
      <c r="E330" s="173"/>
      <c r="F330" s="173"/>
      <c r="G330" s="173"/>
      <c r="H330" s="173"/>
      <c r="I330" s="173"/>
      <c r="J330" s="173"/>
      <c r="K330" s="173"/>
      <c r="L330" s="173"/>
      <c r="M330" s="173"/>
      <c r="N330" s="173"/>
      <c r="O330" s="173"/>
      <c r="P330" s="173"/>
      <c r="Q330" s="173"/>
      <c r="R330" s="173"/>
      <c r="S330" s="173"/>
      <c r="T330" s="173"/>
    </row>
    <row r="331" spans="1:20" s="34" customFormat="1">
      <c r="A331" s="173"/>
      <c r="B331" s="173"/>
      <c r="C331" s="173"/>
      <c r="D331" s="173"/>
      <c r="E331" s="173"/>
      <c r="F331" s="173"/>
      <c r="G331" s="173"/>
      <c r="H331" s="173"/>
      <c r="I331" s="173"/>
      <c r="J331" s="173"/>
      <c r="K331" s="173"/>
      <c r="L331" s="173"/>
      <c r="M331" s="173"/>
      <c r="N331" s="173"/>
      <c r="O331" s="173"/>
      <c r="P331" s="173"/>
      <c r="Q331" s="173"/>
      <c r="R331" s="173"/>
      <c r="S331" s="173"/>
      <c r="T331" s="173"/>
    </row>
    <row r="332" spans="1:20" s="34" customFormat="1">
      <c r="A332" s="173"/>
      <c r="B332" s="173"/>
      <c r="C332" s="173"/>
      <c r="D332" s="173"/>
      <c r="E332" s="173"/>
      <c r="F332" s="173"/>
      <c r="G332" s="173"/>
      <c r="H332" s="173"/>
      <c r="I332" s="173"/>
      <c r="J332" s="173"/>
      <c r="K332" s="173"/>
      <c r="L332" s="173"/>
      <c r="M332" s="173"/>
      <c r="N332" s="173"/>
      <c r="O332" s="173"/>
      <c r="P332" s="173"/>
      <c r="Q332" s="173"/>
      <c r="R332" s="173"/>
      <c r="S332" s="173"/>
      <c r="T332" s="173"/>
    </row>
  </sheetData>
  <phoneticPr fontId="28" type="noConversion"/>
  <pageMargins left="0.5" right="0.5" top="0.75" bottom="0.5" header="0.25" footer="0.25"/>
  <pageSetup scale="65" orientation="landscape" r:id="rId1"/>
  <headerFooter alignWithMargins="0"/>
</worksheet>
</file>

<file path=xl/worksheets/sheet70.xml><?xml version="1.0" encoding="utf-8"?>
<worksheet xmlns="http://schemas.openxmlformats.org/spreadsheetml/2006/main" xmlns:r="http://schemas.openxmlformats.org/officeDocument/2006/relationships">
  <sheetPr codeName="Sheet81">
    <pageSetUpPr fitToPage="1"/>
  </sheetPr>
  <dimension ref="A1:P44"/>
  <sheetViews>
    <sheetView view="pageBreakPreview" zoomScale="60" workbookViewId="0"/>
  </sheetViews>
  <sheetFormatPr defaultColWidth="9.109375" defaultRowHeight="13.2"/>
  <cols>
    <col min="1" max="1" width="8.44140625" style="364" customWidth="1"/>
    <col min="2" max="2" width="1.5546875" style="364" customWidth="1"/>
    <col min="3" max="3" width="13.6640625" style="364" customWidth="1"/>
    <col min="4" max="4" width="1.6640625" style="364" customWidth="1"/>
    <col min="5" max="5" width="12.5546875" style="364" customWidth="1"/>
    <col min="6" max="6" width="1.88671875" style="364" customWidth="1"/>
    <col min="7" max="7" width="13.33203125" style="364" bestFit="1" customWidth="1"/>
    <col min="8" max="8" width="1.5546875" style="364" customWidth="1"/>
    <col min="9" max="9" width="10.109375" style="364" bestFit="1" customWidth="1"/>
    <col min="10" max="10" width="1.6640625" style="364" customWidth="1"/>
    <col min="11" max="11" width="12.33203125" style="364" bestFit="1" customWidth="1"/>
    <col min="12" max="12" width="1.6640625" style="364" customWidth="1"/>
    <col min="13" max="13" width="12.6640625" style="364" bestFit="1" customWidth="1"/>
    <col min="14" max="14" width="9.109375" style="364"/>
    <col min="15" max="15" width="9.109375" style="67"/>
    <col min="16" max="16" width="10.109375" style="67" bestFit="1" customWidth="1"/>
    <col min="17" max="16384" width="9.109375" style="67"/>
  </cols>
  <sheetData>
    <row r="1" spans="1:15" s="65" customFormat="1">
      <c r="A1" s="512" t="s">
        <v>1177</v>
      </c>
      <c r="B1" s="512"/>
      <c r="C1" s="512"/>
      <c r="D1" s="513"/>
      <c r="E1" s="514"/>
      <c r="F1" s="513"/>
      <c r="G1" s="514"/>
      <c r="H1" s="514"/>
      <c r="I1" s="514"/>
      <c r="J1" s="514" t="s">
        <v>1171</v>
      </c>
      <c r="K1" s="515"/>
      <c r="L1" s="361"/>
      <c r="M1" s="362"/>
      <c r="O1" s="66"/>
    </row>
    <row r="2" spans="1:15" s="65" customFormat="1">
      <c r="A2" s="512"/>
      <c r="B2" s="512"/>
      <c r="C2" s="512"/>
      <c r="D2" s="513"/>
      <c r="E2" s="514"/>
      <c r="F2" s="513"/>
      <c r="G2" s="514"/>
      <c r="H2" s="514"/>
      <c r="I2" s="514"/>
      <c r="J2" s="514"/>
      <c r="K2" s="515"/>
      <c r="L2" s="361"/>
      <c r="M2" s="361"/>
      <c r="O2" s="66"/>
    </row>
    <row r="3" spans="1:15" s="65" customFormat="1">
      <c r="A3" s="89" t="s">
        <v>2364</v>
      </c>
      <c r="B3" s="512"/>
      <c r="C3" s="514"/>
      <c r="D3" s="513"/>
      <c r="E3" s="512"/>
      <c r="F3" s="513"/>
      <c r="G3" s="514"/>
      <c r="H3" s="514"/>
      <c r="I3" s="514"/>
      <c r="J3" s="514" t="s">
        <v>663</v>
      </c>
      <c r="K3" s="515"/>
      <c r="L3" s="361"/>
      <c r="M3" s="362"/>
      <c r="O3" s="66"/>
    </row>
    <row r="4" spans="1:15" s="65" customFormat="1">
      <c r="A4" s="89" t="s">
        <v>2363</v>
      </c>
      <c r="B4" s="512"/>
      <c r="C4" s="512"/>
      <c r="D4" s="513"/>
      <c r="E4" s="512"/>
      <c r="F4" s="513"/>
      <c r="G4" s="514"/>
      <c r="H4" s="514"/>
      <c r="I4" s="512"/>
      <c r="J4" s="506" t="s">
        <v>742</v>
      </c>
      <c r="K4" s="515"/>
      <c r="L4" s="361"/>
      <c r="M4" s="362"/>
      <c r="O4" s="66"/>
    </row>
    <row r="5" spans="1:15" s="65" customFormat="1">
      <c r="A5" s="89" t="s">
        <v>1776</v>
      </c>
      <c r="B5" s="512"/>
      <c r="C5" s="512"/>
      <c r="D5" s="513"/>
      <c r="E5" s="512"/>
      <c r="F5" s="513"/>
      <c r="G5" s="514"/>
      <c r="H5" s="514"/>
      <c r="I5" s="512"/>
      <c r="J5" s="514"/>
      <c r="K5" s="515"/>
      <c r="L5" s="361"/>
      <c r="M5" s="362"/>
      <c r="O5" s="66"/>
    </row>
    <row r="6" spans="1:15" s="65" customFormat="1">
      <c r="A6" s="512" t="s">
        <v>1052</v>
      </c>
      <c r="B6" s="512"/>
      <c r="C6" s="512"/>
      <c r="D6" s="512"/>
      <c r="E6" s="514"/>
      <c r="F6" s="512"/>
      <c r="G6" s="514"/>
      <c r="H6" s="514"/>
      <c r="I6" s="512"/>
      <c r="J6" s="397" t="s">
        <v>2547</v>
      </c>
      <c r="K6" s="515"/>
      <c r="L6" s="515"/>
      <c r="M6" s="516"/>
      <c r="O6" s="66"/>
    </row>
    <row r="7" spans="1:15" s="65" customFormat="1">
      <c r="A7" s="512" t="s">
        <v>694</v>
      </c>
      <c r="B7" s="512"/>
      <c r="C7" s="512"/>
      <c r="D7" s="512"/>
      <c r="E7" s="514"/>
      <c r="F7" s="512"/>
      <c r="G7" s="514"/>
      <c r="H7" s="514"/>
      <c r="I7" s="512"/>
      <c r="J7" s="514"/>
      <c r="K7" s="515"/>
      <c r="L7" s="515"/>
      <c r="M7" s="515"/>
      <c r="N7" s="362"/>
      <c r="O7" s="66"/>
    </row>
    <row r="8" spans="1:15" s="65" customFormat="1">
      <c r="A8" s="517" t="s">
        <v>664</v>
      </c>
      <c r="B8" s="517"/>
      <c r="C8" s="517"/>
      <c r="D8" s="517"/>
      <c r="E8" s="514"/>
      <c r="F8" s="514"/>
      <c r="G8" s="514"/>
      <c r="H8" s="517"/>
      <c r="I8" s="514"/>
      <c r="J8" s="514"/>
      <c r="K8" s="514"/>
      <c r="L8" s="514"/>
      <c r="M8" s="514"/>
      <c r="N8" s="360"/>
    </row>
    <row r="9" spans="1:15" s="65" customFormat="1" ht="28.5" customHeight="1">
      <c r="A9" s="1810" t="s">
        <v>1664</v>
      </c>
      <c r="B9" s="1809"/>
      <c r="C9" s="1809"/>
      <c r="D9" s="1809"/>
      <c r="E9" s="1809"/>
      <c r="F9" s="1809"/>
      <c r="G9" s="1809"/>
      <c r="H9" s="1809"/>
      <c r="I9" s="1809"/>
      <c r="J9" s="1809"/>
      <c r="K9" s="1809"/>
      <c r="L9" s="1809"/>
      <c r="M9" s="1809"/>
      <c r="N9" s="360"/>
    </row>
    <row r="10" spans="1:15" s="666" customFormat="1">
      <c r="A10" s="664"/>
      <c r="B10" s="664"/>
      <c r="C10" s="664"/>
      <c r="D10" s="664"/>
      <c r="E10" s="664"/>
      <c r="F10" s="664"/>
      <c r="G10" s="664"/>
      <c r="H10" s="664"/>
      <c r="I10" s="664"/>
      <c r="J10" s="664"/>
      <c r="K10" s="664"/>
      <c r="L10" s="664"/>
      <c r="M10" s="664"/>
      <c r="N10" s="665"/>
    </row>
    <row r="11" spans="1:15" s="666" customFormat="1">
      <c r="A11" s="665"/>
      <c r="B11" s="665"/>
      <c r="C11" s="860">
        <v>-1</v>
      </c>
      <c r="D11" s="859"/>
      <c r="E11" s="860">
        <v>-2</v>
      </c>
      <c r="F11" s="861"/>
      <c r="G11" s="860">
        <v>-3</v>
      </c>
      <c r="H11" s="861"/>
      <c r="I11" s="860">
        <v>-4</v>
      </c>
      <c r="J11" s="861"/>
      <c r="K11" s="860">
        <v>-5</v>
      </c>
      <c r="L11" s="860"/>
      <c r="M11" s="860">
        <v>-6</v>
      </c>
      <c r="N11" s="665"/>
    </row>
    <row r="12" spans="1:15" s="666" customFormat="1">
      <c r="A12" s="668" t="s">
        <v>610</v>
      </c>
      <c r="B12" s="668"/>
      <c r="C12" s="668" t="s">
        <v>665</v>
      </c>
      <c r="D12" s="668"/>
      <c r="E12" s="668" t="s">
        <v>666</v>
      </c>
      <c r="F12" s="665"/>
      <c r="G12" s="668" t="s">
        <v>667</v>
      </c>
      <c r="H12" s="668"/>
      <c r="I12" s="668" t="s">
        <v>668</v>
      </c>
      <c r="J12" s="668"/>
      <c r="K12" s="668" t="s">
        <v>1132</v>
      </c>
      <c r="L12" s="665"/>
      <c r="M12" s="665"/>
      <c r="N12" s="665"/>
    </row>
    <row r="13" spans="1:15" s="666" customFormat="1">
      <c r="A13" s="667" t="s">
        <v>619</v>
      </c>
      <c r="B13" s="667"/>
      <c r="C13" s="667" t="s">
        <v>1321</v>
      </c>
      <c r="D13" s="667"/>
      <c r="E13" s="667" t="s">
        <v>28</v>
      </c>
      <c r="F13" s="669"/>
      <c r="G13" s="667" t="s">
        <v>1322</v>
      </c>
      <c r="H13" s="667"/>
      <c r="I13" s="667" t="s">
        <v>759</v>
      </c>
      <c r="J13" s="667"/>
      <c r="K13" s="667" t="s">
        <v>558</v>
      </c>
      <c r="L13" s="669"/>
      <c r="M13" s="667" t="s">
        <v>81</v>
      </c>
      <c r="N13" s="665"/>
    </row>
    <row r="14" spans="1:15" s="1344" customFormat="1">
      <c r="A14" s="363">
        <v>1</v>
      </c>
      <c r="B14" s="363"/>
      <c r="C14" s="1271">
        <v>4053</v>
      </c>
      <c r="D14" s="1272">
        <v>0</v>
      </c>
      <c r="E14" s="1273">
        <v>42</v>
      </c>
      <c r="F14" s="1274"/>
      <c r="G14" s="1273">
        <v>0</v>
      </c>
      <c r="H14" s="1274"/>
      <c r="I14" s="1273"/>
      <c r="J14" s="1274"/>
      <c r="K14" s="1271">
        <v>2148</v>
      </c>
      <c r="L14" s="1274"/>
      <c r="M14" s="1273">
        <v>6243</v>
      </c>
      <c r="N14" s="1343"/>
    </row>
    <row r="15" spans="1:15" s="65" customFormat="1">
      <c r="A15" s="363">
        <v>2</v>
      </c>
      <c r="B15" s="360"/>
      <c r="C15" s="1274"/>
      <c r="D15" s="1274"/>
      <c r="E15" s="1274"/>
      <c r="F15" s="1274"/>
      <c r="G15" s="1274"/>
      <c r="H15" s="1274"/>
      <c r="I15" s="1274"/>
      <c r="J15" s="1274"/>
      <c r="K15" s="1274"/>
      <c r="L15" s="1274"/>
      <c r="M15" s="1274"/>
      <c r="N15" s="360"/>
    </row>
    <row r="16" spans="1:15" s="65" customFormat="1">
      <c r="A16" s="363">
        <v>3</v>
      </c>
      <c r="B16" s="360" t="s">
        <v>671</v>
      </c>
      <c r="C16" s="1274"/>
      <c r="D16" s="1274"/>
      <c r="E16" s="1274"/>
      <c r="F16" s="1274"/>
      <c r="G16" s="1274"/>
      <c r="H16" s="1274"/>
      <c r="I16" s="1274"/>
      <c r="J16" s="1274"/>
      <c r="K16" s="1274"/>
      <c r="L16" s="1274"/>
      <c r="M16" s="1274"/>
      <c r="N16" s="360"/>
    </row>
    <row r="17" spans="1:16" s="65" customFormat="1">
      <c r="A17" s="363">
        <v>4</v>
      </c>
      <c r="B17" s="360"/>
      <c r="C17" s="1274" t="s">
        <v>1652</v>
      </c>
      <c r="D17" s="1274"/>
      <c r="E17" s="1274"/>
      <c r="F17" s="1274"/>
      <c r="G17" s="1274"/>
      <c r="H17" s="1274"/>
      <c r="I17" s="1274"/>
      <c r="J17" s="1274"/>
      <c r="K17" s="1274"/>
      <c r="L17" s="1274"/>
      <c r="M17" s="1274"/>
      <c r="N17" s="360"/>
    </row>
    <row r="18" spans="1:16" s="65" customFormat="1">
      <c r="A18" s="363">
        <v>5</v>
      </c>
      <c r="B18" s="360"/>
      <c r="C18" s="1274" t="s">
        <v>672</v>
      </c>
      <c r="D18" s="1274"/>
      <c r="E18" s="1274"/>
      <c r="F18" s="1274"/>
      <c r="G18" s="1274"/>
      <c r="H18" s="1274"/>
      <c r="I18" s="1274"/>
      <c r="J18" s="1274"/>
      <c r="K18" s="1274">
        <v>185</v>
      </c>
      <c r="L18" s="1274"/>
      <c r="M18" s="1275"/>
      <c r="N18" s="360"/>
      <c r="O18" s="1289" t="s">
        <v>2500</v>
      </c>
      <c r="P18" s="1289"/>
    </row>
    <row r="19" spans="1:16" s="65" customFormat="1">
      <c r="A19" s="363">
        <v>6</v>
      </c>
      <c r="B19" s="360"/>
      <c r="C19" s="1274" t="s">
        <v>1630</v>
      </c>
      <c r="D19" s="1274"/>
      <c r="E19" s="1274"/>
      <c r="F19" s="1274"/>
      <c r="G19" s="1274"/>
      <c r="H19" s="1274"/>
      <c r="I19" s="1274"/>
      <c r="J19" s="1274"/>
      <c r="K19" s="1274"/>
      <c r="L19" s="1274"/>
      <c r="M19" s="1275"/>
      <c r="N19" s="360"/>
      <c r="O19" s="1289">
        <v>5270</v>
      </c>
      <c r="P19" s="1290">
        <v>1962.63</v>
      </c>
    </row>
    <row r="20" spans="1:16">
      <c r="A20" s="363">
        <v>7</v>
      </c>
      <c r="C20" s="1274" t="s">
        <v>673</v>
      </c>
      <c r="D20" s="1276"/>
      <c r="E20" s="1276"/>
      <c r="F20" s="1276"/>
      <c r="G20" s="1276"/>
      <c r="H20" s="1276"/>
      <c r="I20" s="1276"/>
      <c r="J20" s="1276"/>
      <c r="K20" s="1274"/>
      <c r="L20" s="1276"/>
      <c r="M20" s="1277"/>
      <c r="O20" s="1291">
        <v>5285</v>
      </c>
      <c r="P20" s="1290">
        <v>4280</v>
      </c>
    </row>
    <row r="21" spans="1:16">
      <c r="A21" s="363">
        <v>8</v>
      </c>
      <c r="C21" s="1274" t="s">
        <v>2498</v>
      </c>
      <c r="D21" s="1276"/>
      <c r="E21" s="1276"/>
      <c r="F21" s="1276"/>
      <c r="G21" s="1276"/>
      <c r="H21" s="1276"/>
      <c r="I21" s="1276"/>
      <c r="J21" s="1276"/>
      <c r="K21" s="1274">
        <v>300</v>
      </c>
      <c r="L21" s="1276"/>
      <c r="M21" s="1277"/>
      <c r="O21" s="1291"/>
      <c r="P21" s="1291"/>
    </row>
    <row r="22" spans="1:16">
      <c r="A22" s="363">
        <v>9</v>
      </c>
      <c r="C22" s="1274" t="s">
        <v>2499</v>
      </c>
      <c r="D22" s="1276"/>
      <c r="E22" s="1276"/>
      <c r="F22" s="1276"/>
      <c r="G22" s="1276"/>
      <c r="H22" s="1276"/>
      <c r="I22" s="1276"/>
      <c r="J22" s="1276"/>
      <c r="K22" s="1275">
        <v>150</v>
      </c>
      <c r="L22" s="1276"/>
      <c r="M22" s="1277"/>
      <c r="O22" s="1291"/>
      <c r="P22" s="1291"/>
    </row>
    <row r="23" spans="1:16">
      <c r="A23" s="363">
        <v>10</v>
      </c>
      <c r="C23" s="1274" t="s">
        <v>2516</v>
      </c>
      <c r="D23" s="1276"/>
      <c r="E23" s="1276"/>
      <c r="F23" s="1276"/>
      <c r="G23" s="1276"/>
      <c r="H23" s="1276"/>
      <c r="I23" s="1276"/>
      <c r="J23" s="1276"/>
      <c r="K23" s="1288">
        <v>1513</v>
      </c>
      <c r="L23" s="1276"/>
      <c r="M23" s="1277"/>
      <c r="O23" s="1291" t="s">
        <v>81</v>
      </c>
      <c r="P23" s="1292">
        <v>6242.63</v>
      </c>
    </row>
    <row r="24" spans="1:16">
      <c r="A24" s="363">
        <v>11</v>
      </c>
      <c r="C24" s="1274" t="s">
        <v>1334</v>
      </c>
      <c r="D24" s="1276"/>
      <c r="E24" s="1276"/>
      <c r="F24" s="1276"/>
      <c r="G24" s="1276"/>
      <c r="H24" s="1276"/>
      <c r="I24" s="1276"/>
      <c r="J24" s="1276"/>
      <c r="K24" s="1278">
        <v>2148</v>
      </c>
      <c r="L24" s="1276"/>
      <c r="M24" s="1277"/>
    </row>
    <row r="25" spans="1:16">
      <c r="A25" s="363"/>
    </row>
    <row r="26" spans="1:16">
      <c r="A26" s="363"/>
    </row>
    <row r="44" spans="1:13">
      <c r="A44" s="365"/>
      <c r="B44" s="366"/>
      <c r="C44" s="366"/>
      <c r="D44" s="366"/>
      <c r="E44" s="366"/>
      <c r="F44" s="366"/>
      <c r="G44" s="366"/>
      <c r="H44" s="366"/>
      <c r="I44" s="366"/>
      <c r="J44" s="366"/>
      <c r="K44" s="366"/>
      <c r="L44" s="366"/>
      <c r="M44" s="366"/>
    </row>
  </sheetData>
  <mergeCells count="1">
    <mergeCell ref="A9:M9"/>
  </mergeCells>
  <phoneticPr fontId="28" type="noConversion"/>
  <pageMargins left="0.75" right="0.5" top="0.5" bottom="0.5" header="0.25" footer="0.25"/>
  <pageSetup orientation="portrait" r:id="rId1"/>
  <headerFooter alignWithMargins="0"/>
</worksheet>
</file>

<file path=xl/worksheets/sheet71.xml><?xml version="1.0" encoding="utf-8"?>
<worksheet xmlns="http://schemas.openxmlformats.org/spreadsheetml/2006/main" xmlns:r="http://schemas.openxmlformats.org/officeDocument/2006/relationships">
  <sheetPr transitionEvaluation="1" transitionEntry="1" codeName="Sheet63">
    <pageSetUpPr fitToPage="1"/>
  </sheetPr>
  <dimension ref="A1:E50"/>
  <sheetViews>
    <sheetView view="pageBreakPreview" zoomScale="60" workbookViewId="0"/>
  </sheetViews>
  <sheetFormatPr defaultColWidth="10.88671875" defaultRowHeight="13.2"/>
  <cols>
    <col min="1" max="1" width="7" style="90" customWidth="1"/>
    <col min="2" max="2" width="14.88671875" style="90" customWidth="1"/>
    <col min="3" max="3" width="23.33203125" style="90" customWidth="1"/>
    <col min="4" max="4" width="23.44140625" style="90" customWidth="1"/>
    <col min="5" max="5" width="11.109375" style="90" customWidth="1"/>
    <col min="6" max="16384" width="10.88671875" style="13"/>
  </cols>
  <sheetData>
    <row r="1" spans="1:5" s="21" customFormat="1" ht="12">
      <c r="A1" s="89" t="s">
        <v>1233</v>
      </c>
      <c r="B1" s="89"/>
      <c r="C1" s="108"/>
      <c r="D1" s="506" t="s">
        <v>1171</v>
      </c>
      <c r="E1" s="90"/>
    </row>
    <row r="2" spans="1:5" s="21" customFormat="1" ht="12">
      <c r="A2" s="89"/>
      <c r="B2" s="89"/>
      <c r="C2" s="108"/>
      <c r="D2" s="511"/>
      <c r="E2" s="90"/>
    </row>
    <row r="3" spans="1:5" s="21" customFormat="1" ht="12">
      <c r="A3" s="89" t="s">
        <v>2364</v>
      </c>
      <c r="B3" s="89"/>
      <c r="C3" s="108"/>
      <c r="D3" s="506" t="s">
        <v>1407</v>
      </c>
      <c r="E3" s="90"/>
    </row>
    <row r="4" spans="1:5" s="21" customFormat="1" ht="12">
      <c r="A4" s="89" t="s">
        <v>2363</v>
      </c>
      <c r="B4" s="92"/>
      <c r="C4" s="109"/>
      <c r="D4" s="506" t="s">
        <v>742</v>
      </c>
      <c r="E4" s="90"/>
    </row>
    <row r="5" spans="1:5" s="21" customFormat="1" ht="12">
      <c r="A5" s="89" t="s">
        <v>1776</v>
      </c>
      <c r="B5" s="89"/>
      <c r="C5" s="89"/>
      <c r="D5" s="397" t="s">
        <v>2547</v>
      </c>
      <c r="E5" s="90"/>
    </row>
    <row r="6" spans="1:5" s="21" customFormat="1" ht="12">
      <c r="A6" s="89"/>
      <c r="B6" s="89"/>
      <c r="C6" s="89"/>
      <c r="E6" s="90"/>
    </row>
    <row r="7" spans="1:5" s="21" customFormat="1" ht="10.199999999999999">
      <c r="A7" s="1770" t="s">
        <v>562</v>
      </c>
      <c r="B7" s="1770"/>
      <c r="C7" s="1770"/>
      <c r="D7" s="1770"/>
      <c r="E7" s="1809"/>
    </row>
    <row r="8" spans="1:5" s="21" customFormat="1" ht="10.199999999999999">
      <c r="A8" s="1770"/>
      <c r="B8" s="1770"/>
      <c r="C8" s="1770"/>
      <c r="D8" s="1770"/>
      <c r="E8" s="1809"/>
    </row>
    <row r="9" spans="1:5" s="21" customFormat="1" ht="12.6" thickBot="1">
      <c r="A9" s="137"/>
      <c r="B9" s="137"/>
      <c r="C9" s="137"/>
      <c r="D9" s="137"/>
      <c r="E9" s="90"/>
    </row>
    <row r="10" spans="1:5" s="20" customFormat="1" ht="12">
      <c r="A10" s="670"/>
      <c r="B10" s="852">
        <v>-1</v>
      </c>
      <c r="C10" s="852">
        <v>-2</v>
      </c>
      <c r="D10" s="852">
        <v>-3</v>
      </c>
      <c r="E10" s="853">
        <v>-4</v>
      </c>
    </row>
    <row r="11" spans="1:5" s="20" customFormat="1" ht="12">
      <c r="A11" s="223" t="s">
        <v>610</v>
      </c>
      <c r="B11" s="223"/>
      <c r="C11" s="223"/>
      <c r="D11" s="223"/>
      <c r="E11" s="223"/>
    </row>
    <row r="12" spans="1:5" s="20" customFormat="1" ht="13.5" customHeight="1">
      <c r="A12" s="671" t="s">
        <v>707</v>
      </c>
      <c r="B12" s="671" t="s">
        <v>1311</v>
      </c>
      <c r="C12" s="671" t="s">
        <v>93</v>
      </c>
      <c r="D12" s="671" t="s">
        <v>1312</v>
      </c>
      <c r="E12" s="671" t="s">
        <v>1313</v>
      </c>
    </row>
    <row r="13" spans="1:5" s="20" customFormat="1" ht="13.5" customHeight="1">
      <c r="A13" s="393"/>
      <c r="B13" s="394"/>
      <c r="C13" s="122"/>
      <c r="D13" s="291"/>
      <c r="E13" s="393"/>
    </row>
    <row r="14" spans="1:5" s="20" customFormat="1" ht="13.5" customHeight="1">
      <c r="A14" s="393"/>
      <c r="B14" s="394"/>
      <c r="C14" s="122"/>
      <c r="D14" s="291"/>
      <c r="E14" s="393"/>
    </row>
    <row r="15" spans="1:5" s="21" customFormat="1" ht="13.5" customHeight="1">
      <c r="A15" s="1223" t="s">
        <v>2365</v>
      </c>
      <c r="B15" s="394"/>
      <c r="C15" s="122"/>
      <c r="D15" s="291"/>
      <c r="E15" s="393"/>
    </row>
    <row r="16" spans="1:5" s="21" customFormat="1" ht="12">
      <c r="A16" s="393"/>
      <c r="B16" s="394"/>
      <c r="C16" s="213"/>
      <c r="D16" s="392"/>
      <c r="E16" s="393"/>
    </row>
    <row r="17" spans="1:5" s="21" customFormat="1" ht="12">
      <c r="A17" s="393"/>
      <c r="B17" s="394"/>
      <c r="C17" s="213"/>
      <c r="D17" s="291"/>
      <c r="E17" s="393"/>
    </row>
    <row r="18" spans="1:5" s="21" customFormat="1" ht="12">
      <c r="A18" s="393"/>
      <c r="B18" s="394"/>
      <c r="C18" s="213"/>
      <c r="D18" s="392"/>
      <c r="E18" s="393"/>
    </row>
    <row r="19" spans="1:5" s="21" customFormat="1" ht="12">
      <c r="A19" s="393"/>
      <c r="B19" s="394"/>
      <c r="C19" s="213"/>
      <c r="D19" s="392"/>
      <c r="E19" s="393"/>
    </row>
    <row r="20" spans="1:5" s="21" customFormat="1" ht="12">
      <c r="A20" s="393"/>
      <c r="B20" s="394"/>
      <c r="C20" s="213"/>
      <c r="D20" s="392"/>
      <c r="E20" s="393"/>
    </row>
    <row r="21" spans="1:5" s="21" customFormat="1" ht="12">
      <c r="A21" s="393"/>
      <c r="B21" s="291"/>
      <c r="C21" s="122"/>
      <c r="D21" s="291"/>
      <c r="E21" s="393"/>
    </row>
    <row r="22" spans="1:5" s="21" customFormat="1" ht="12">
      <c r="A22" s="393"/>
      <c r="B22" s="394"/>
      <c r="C22" s="122"/>
      <c r="D22" s="291"/>
      <c r="E22" s="393"/>
    </row>
    <row r="23" spans="1:5" s="21" customFormat="1" ht="12">
      <c r="A23" s="393"/>
      <c r="B23" s="394"/>
      <c r="C23" s="213"/>
      <c r="D23" s="392"/>
      <c r="E23" s="393"/>
    </row>
    <row r="24" spans="1:5" s="21" customFormat="1" ht="12">
      <c r="A24" s="393"/>
      <c r="B24" s="394"/>
      <c r="C24" s="122"/>
      <c r="D24" s="291"/>
      <c r="E24" s="393"/>
    </row>
    <row r="25" spans="1:5" s="21" customFormat="1" ht="12">
      <c r="A25" s="393"/>
      <c r="B25" s="394"/>
      <c r="C25" s="122"/>
      <c r="D25" s="291"/>
      <c r="E25" s="393"/>
    </row>
    <row r="26" spans="1:5" s="21" customFormat="1" ht="12">
      <c r="A26" s="393"/>
      <c r="B26" s="394"/>
      <c r="C26" s="213"/>
      <c r="D26" s="392"/>
      <c r="E26" s="393"/>
    </row>
    <row r="27" spans="1:5" s="21" customFormat="1" ht="12">
      <c r="A27" s="393"/>
      <c r="B27" s="394"/>
      <c r="C27" s="122"/>
      <c r="D27" s="291"/>
      <c r="E27" s="393"/>
    </row>
    <row r="28" spans="1:5" s="21" customFormat="1" ht="12">
      <c r="A28" s="393"/>
      <c r="B28" s="394"/>
      <c r="C28" s="122"/>
      <c r="D28" s="291"/>
      <c r="E28" s="393"/>
    </row>
    <row r="29" spans="1:5" s="21" customFormat="1" ht="12">
      <c r="A29" s="393"/>
      <c r="B29" s="291"/>
      <c r="C29" s="122"/>
      <c r="D29" s="291"/>
      <c r="E29" s="393"/>
    </row>
    <row r="30" spans="1:5" s="21" customFormat="1" ht="12">
      <c r="A30" s="393"/>
      <c r="B30" s="394"/>
      <c r="C30" s="213"/>
      <c r="D30" s="291"/>
      <c r="E30" s="393"/>
    </row>
    <row r="50" spans="1:5">
      <c r="A50" s="155"/>
      <c r="B50" s="110"/>
      <c r="C50" s="110"/>
      <c r="D50" s="110"/>
      <c r="E50" s="110"/>
    </row>
  </sheetData>
  <mergeCells count="1">
    <mergeCell ref="A7:E8"/>
  </mergeCells>
  <phoneticPr fontId="28" type="noConversion"/>
  <pageMargins left="0.75" right="0.5" top="0.5" bottom="0.5" header="0.25" footer="0.25"/>
  <pageSetup orientation="portrait" r:id="rId1"/>
  <headerFooter alignWithMargins="0"/>
</worksheet>
</file>

<file path=xl/worksheets/sheet72.xml><?xml version="1.0" encoding="utf-8"?>
<worksheet xmlns="http://schemas.openxmlformats.org/spreadsheetml/2006/main" xmlns:r="http://schemas.openxmlformats.org/officeDocument/2006/relationships">
  <sheetPr transitionEvaluation="1" transitionEntry="1" codeName="Sheet64">
    <pageSetUpPr fitToPage="1"/>
  </sheetPr>
  <dimension ref="A1:J447"/>
  <sheetViews>
    <sheetView view="pageBreakPreview" zoomScale="60" workbookViewId="0"/>
  </sheetViews>
  <sheetFormatPr defaultColWidth="10.88671875" defaultRowHeight="13.2"/>
  <cols>
    <col min="1" max="1" width="8.33203125" style="90" customWidth="1"/>
    <col min="2" max="2" width="2.6640625" style="90" customWidth="1"/>
    <col min="3" max="3" width="11.6640625" style="90" customWidth="1"/>
    <col min="4" max="4" width="2.6640625" style="90" customWidth="1"/>
    <col min="5" max="5" width="29" style="90" customWidth="1"/>
    <col min="6" max="6" width="14.109375" style="90" customWidth="1"/>
    <col min="7" max="7" width="6.44140625" style="90" customWidth="1"/>
    <col min="8" max="8" width="7.6640625" style="90" customWidth="1"/>
    <col min="9" max="10" width="10.88671875" style="90"/>
    <col min="11" max="16384" width="10.88671875" style="13"/>
  </cols>
  <sheetData>
    <row r="1" spans="1:10" s="21" customFormat="1" ht="12">
      <c r="A1" s="89" t="s">
        <v>876</v>
      </c>
      <c r="B1" s="89"/>
      <c r="C1" s="89"/>
      <c r="E1" s="108"/>
      <c r="F1" s="506" t="s">
        <v>1171</v>
      </c>
      <c r="G1" s="90"/>
      <c r="H1" s="89"/>
      <c r="I1" s="90"/>
      <c r="J1" s="90"/>
    </row>
    <row r="2" spans="1:10" s="21" customFormat="1" ht="12">
      <c r="A2" s="89"/>
      <c r="B2" s="89"/>
      <c r="C2" s="89"/>
      <c r="E2" s="108"/>
      <c r="F2" s="511"/>
      <c r="G2" s="90"/>
      <c r="H2" s="89"/>
      <c r="I2" s="90"/>
      <c r="J2" s="90"/>
    </row>
    <row r="3" spans="1:10" s="21" customFormat="1" ht="12">
      <c r="A3" s="89" t="s">
        <v>2364</v>
      </c>
      <c r="B3" s="89"/>
      <c r="C3" s="89"/>
      <c r="E3" s="108"/>
      <c r="F3" s="506" t="s">
        <v>1408</v>
      </c>
      <c r="G3" s="90"/>
      <c r="H3" s="89"/>
      <c r="I3" s="90"/>
      <c r="J3" s="90"/>
    </row>
    <row r="4" spans="1:10" s="21" customFormat="1" ht="12">
      <c r="A4" s="89" t="s">
        <v>2363</v>
      </c>
      <c r="B4" s="141"/>
      <c r="C4" s="92"/>
      <c r="E4" s="109"/>
      <c r="F4" s="506" t="s">
        <v>742</v>
      </c>
      <c r="G4" s="90"/>
      <c r="H4" s="89"/>
      <c r="I4" s="90"/>
      <c r="J4" s="90"/>
    </row>
    <row r="5" spans="1:10" s="21" customFormat="1" ht="12">
      <c r="A5" s="89" t="s">
        <v>1776</v>
      </c>
      <c r="B5" s="141"/>
      <c r="C5" s="89"/>
      <c r="E5" s="89"/>
      <c r="F5" s="397" t="s">
        <v>2547</v>
      </c>
      <c r="G5" s="90"/>
      <c r="H5" s="89"/>
      <c r="I5" s="90"/>
      <c r="J5" s="90"/>
    </row>
    <row r="6" spans="1:10" s="21" customFormat="1" ht="12">
      <c r="A6" s="395" t="s">
        <v>1052</v>
      </c>
      <c r="B6" s="395"/>
      <c r="C6" s="396"/>
      <c r="D6" s="89"/>
      <c r="E6" s="89"/>
      <c r="F6" s="89"/>
      <c r="G6" s="90"/>
      <c r="H6" s="89"/>
      <c r="I6" s="90"/>
      <c r="J6" s="90"/>
    </row>
    <row r="7" spans="1:10" s="21" customFormat="1" ht="12">
      <c r="A7" s="395" t="s">
        <v>694</v>
      </c>
      <c r="B7" s="395"/>
      <c r="C7" s="396"/>
      <c r="D7" s="89"/>
      <c r="E7" s="89"/>
      <c r="F7" s="89"/>
      <c r="G7" s="90"/>
      <c r="H7" s="89"/>
      <c r="I7" s="90"/>
      <c r="J7" s="90"/>
    </row>
    <row r="8" spans="1:10" s="21" customFormat="1" ht="12">
      <c r="A8" s="89"/>
      <c r="B8" s="89"/>
      <c r="C8" s="89"/>
      <c r="D8" s="89"/>
      <c r="E8" s="89"/>
      <c r="F8" s="89"/>
      <c r="G8" s="89"/>
      <c r="H8" s="89"/>
      <c r="I8" s="90"/>
      <c r="J8" s="90"/>
    </row>
    <row r="9" spans="1:10" s="21" customFormat="1" ht="12">
      <c r="A9" s="1770" t="s">
        <v>1310</v>
      </c>
      <c r="B9" s="1771"/>
      <c r="C9" s="1771"/>
      <c r="D9" s="1771"/>
      <c r="E9" s="1771"/>
      <c r="F9" s="1771"/>
      <c r="G9" s="1771"/>
      <c r="H9" s="1771"/>
      <c r="I9" s="90"/>
      <c r="J9" s="90"/>
    </row>
    <row r="10" spans="1:10" s="21" customFormat="1" ht="14.25" customHeight="1">
      <c r="A10" s="1771"/>
      <c r="B10" s="1771"/>
      <c r="C10" s="1771"/>
      <c r="D10" s="1771"/>
      <c r="E10" s="1771"/>
      <c r="F10" s="1771"/>
      <c r="G10" s="1771"/>
      <c r="H10" s="1771"/>
      <c r="I10" s="90"/>
      <c r="J10" s="90"/>
    </row>
    <row r="11" spans="1:10" s="21" customFormat="1" ht="12.6" thickBot="1">
      <c r="A11" s="93"/>
      <c r="B11" s="93"/>
      <c r="C11" s="93"/>
      <c r="D11" s="93"/>
      <c r="E11" s="93"/>
      <c r="F11" s="93"/>
      <c r="G11" s="93"/>
      <c r="H11" s="93"/>
      <c r="I11" s="90"/>
      <c r="J11" s="90"/>
    </row>
    <row r="12" spans="1:10" s="21" customFormat="1" ht="12">
      <c r="A12" s="94"/>
      <c r="B12" s="90"/>
      <c r="C12" s="168">
        <v>-1</v>
      </c>
      <c r="D12" s="162"/>
      <c r="E12" s="163">
        <v>-2</v>
      </c>
      <c r="F12" s="163"/>
      <c r="G12" s="162"/>
      <c r="H12" s="168">
        <v>-3</v>
      </c>
      <c r="I12" s="90"/>
      <c r="J12" s="90"/>
    </row>
    <row r="13" spans="1:10" s="21" customFormat="1" ht="12">
      <c r="A13" s="530" t="s">
        <v>778</v>
      </c>
      <c r="B13" s="112"/>
      <c r="C13" s="530" t="s">
        <v>1311</v>
      </c>
      <c r="D13" s="310"/>
      <c r="E13" s="529" t="s">
        <v>1312</v>
      </c>
      <c r="F13" s="595"/>
      <c r="G13" s="596"/>
      <c r="H13" s="530" t="s">
        <v>1313</v>
      </c>
      <c r="I13" s="90"/>
      <c r="J13" s="90"/>
    </row>
    <row r="14" spans="1:10" s="21" customFormat="1" ht="12">
      <c r="A14" s="90"/>
      <c r="B14" s="110"/>
      <c r="C14" s="117"/>
      <c r="D14" s="90"/>
      <c r="E14" s="90"/>
      <c r="F14" s="90"/>
      <c r="G14" s="90"/>
      <c r="H14" s="112"/>
      <c r="I14" s="90"/>
      <c r="J14" s="90"/>
    </row>
    <row r="15" spans="1:10" s="21" customFormat="1" ht="12">
      <c r="A15" s="90"/>
      <c r="B15" s="110"/>
      <c r="C15" s="117"/>
      <c r="D15" s="90"/>
      <c r="E15" s="90"/>
      <c r="F15" s="90"/>
      <c r="G15" s="90"/>
      <c r="H15" s="112"/>
      <c r="I15" s="90"/>
      <c r="J15" s="90"/>
    </row>
    <row r="16" spans="1:10" s="21" customFormat="1" ht="12">
      <c r="A16" s="1223" t="s">
        <v>2365</v>
      </c>
      <c r="B16" s="110"/>
      <c r="C16" s="117"/>
      <c r="D16" s="90"/>
      <c r="E16" s="90"/>
      <c r="F16" s="90"/>
      <c r="G16" s="90"/>
      <c r="H16" s="112"/>
      <c r="I16" s="90"/>
      <c r="J16" s="90"/>
    </row>
    <row r="17" spans="1:10" s="21" customFormat="1" ht="12">
      <c r="A17" s="90"/>
      <c r="B17" s="110"/>
      <c r="C17" s="117"/>
      <c r="D17" s="90"/>
      <c r="E17" s="90"/>
      <c r="F17" s="90"/>
      <c r="G17" s="90"/>
      <c r="H17" s="112"/>
      <c r="I17" s="90"/>
      <c r="J17" s="90"/>
    </row>
    <row r="18" spans="1:10" s="21" customFormat="1" ht="12">
      <c r="A18" s="90"/>
      <c r="B18" s="110"/>
      <c r="C18" s="117"/>
      <c r="D18" s="90"/>
      <c r="E18" s="90"/>
      <c r="F18" s="90"/>
      <c r="G18" s="90"/>
      <c r="H18" s="112"/>
      <c r="I18" s="90"/>
      <c r="J18" s="90"/>
    </row>
    <row r="19" spans="1:10" s="21" customFormat="1" ht="12">
      <c r="A19" s="90"/>
      <c r="B19" s="110"/>
      <c r="C19" s="117"/>
      <c r="D19" s="90"/>
      <c r="E19" s="90"/>
      <c r="F19" s="90"/>
      <c r="G19" s="90"/>
      <c r="H19" s="112"/>
      <c r="I19" s="90"/>
      <c r="J19" s="90"/>
    </row>
    <row r="20" spans="1:10" s="21" customFormat="1" ht="12">
      <c r="A20" s="90"/>
      <c r="B20" s="110"/>
      <c r="C20" s="117"/>
      <c r="D20" s="90"/>
      <c r="E20" s="90"/>
      <c r="F20" s="90"/>
      <c r="G20" s="90"/>
      <c r="H20" s="112"/>
      <c r="I20" s="90"/>
      <c r="J20" s="90"/>
    </row>
    <row r="21" spans="1:10" s="21" customFormat="1" ht="12">
      <c r="A21" s="90"/>
      <c r="B21" s="110"/>
      <c r="C21" s="117"/>
      <c r="D21" s="90"/>
      <c r="E21" s="90"/>
      <c r="F21" s="90"/>
      <c r="G21" s="90"/>
      <c r="H21" s="112"/>
      <c r="I21" s="90"/>
      <c r="J21" s="90"/>
    </row>
    <row r="22" spans="1:10" s="21" customFormat="1" ht="12">
      <c r="A22" s="90"/>
      <c r="B22" s="110"/>
      <c r="C22" s="117"/>
      <c r="D22" s="90"/>
      <c r="E22" s="90"/>
      <c r="F22" s="90"/>
      <c r="G22" s="90"/>
      <c r="H22" s="112"/>
      <c r="I22" s="90"/>
      <c r="J22" s="90"/>
    </row>
    <row r="23" spans="1:10" s="21" customFormat="1" ht="12">
      <c r="A23" s="90"/>
      <c r="B23" s="110"/>
      <c r="C23" s="117"/>
      <c r="D23" s="90"/>
      <c r="E23" s="90"/>
      <c r="F23" s="90"/>
      <c r="G23" s="90"/>
      <c r="H23" s="112"/>
      <c r="I23" s="90"/>
      <c r="J23" s="90"/>
    </row>
    <row r="24" spans="1:10" s="21" customFormat="1" ht="12">
      <c r="A24" s="90"/>
      <c r="B24" s="110"/>
      <c r="C24" s="117"/>
      <c r="D24" s="90"/>
      <c r="E24" s="90"/>
      <c r="F24" s="90"/>
      <c r="G24" s="90"/>
      <c r="H24" s="112"/>
      <c r="I24" s="90"/>
      <c r="J24" s="90"/>
    </row>
    <row r="25" spans="1:10" s="21" customFormat="1" ht="12">
      <c r="A25" s="90"/>
      <c r="B25" s="110"/>
      <c r="C25" s="117"/>
      <c r="D25" s="90"/>
      <c r="E25" s="90"/>
      <c r="F25" s="90"/>
      <c r="G25" s="90"/>
      <c r="H25" s="112"/>
      <c r="I25" s="90"/>
      <c r="J25" s="90"/>
    </row>
    <row r="26" spans="1:10" s="21" customFormat="1" ht="12">
      <c r="A26" s="90"/>
      <c r="B26" s="110"/>
      <c r="C26" s="117"/>
      <c r="D26" s="90"/>
      <c r="E26" s="90"/>
      <c r="F26" s="90"/>
      <c r="G26" s="90"/>
      <c r="H26" s="112"/>
      <c r="I26" s="90"/>
      <c r="J26" s="90"/>
    </row>
    <row r="27" spans="1:10" s="21" customFormat="1" ht="12">
      <c r="A27" s="90"/>
      <c r="B27" s="110"/>
      <c r="C27" s="117"/>
      <c r="D27" s="90"/>
      <c r="E27" s="90"/>
      <c r="F27" s="90"/>
      <c r="G27" s="90"/>
      <c r="H27" s="112"/>
      <c r="I27" s="90"/>
      <c r="J27" s="90"/>
    </row>
    <row r="28" spans="1:10" s="21" customFormat="1" ht="12">
      <c r="A28" s="90"/>
      <c r="B28" s="110"/>
      <c r="C28" s="117"/>
      <c r="D28" s="90"/>
      <c r="E28" s="90"/>
      <c r="F28" s="90"/>
      <c r="G28" s="90"/>
      <c r="H28" s="112"/>
      <c r="I28" s="90"/>
      <c r="J28" s="90"/>
    </row>
    <row r="29" spans="1:10" s="21" customFormat="1" ht="12">
      <c r="A29" s="90"/>
      <c r="B29" s="110"/>
      <c r="C29" s="117"/>
      <c r="D29" s="90"/>
      <c r="E29" s="90"/>
      <c r="F29" s="90"/>
      <c r="G29" s="90"/>
      <c r="H29" s="112"/>
      <c r="I29" s="90"/>
      <c r="J29" s="90"/>
    </row>
    <row r="30" spans="1:10" s="21" customFormat="1" ht="12">
      <c r="A30" s="90"/>
      <c r="B30" s="110"/>
      <c r="C30" s="117"/>
      <c r="D30" s="90"/>
      <c r="E30" s="90"/>
      <c r="F30" s="90"/>
      <c r="G30" s="90"/>
      <c r="H30" s="112"/>
      <c r="I30" s="90"/>
      <c r="J30" s="90"/>
    </row>
    <row r="31" spans="1:10" s="21" customFormat="1" ht="12">
      <c r="A31" s="90"/>
      <c r="B31" s="110"/>
      <c r="C31" s="117"/>
      <c r="D31" s="90"/>
      <c r="E31" s="90"/>
      <c r="F31" s="90"/>
      <c r="G31" s="90"/>
      <c r="H31" s="112"/>
      <c r="I31" s="90"/>
      <c r="J31" s="90"/>
    </row>
    <row r="32" spans="1:10" s="21" customFormat="1" ht="12">
      <c r="A32" s="90"/>
      <c r="B32" s="110"/>
      <c r="C32" s="117"/>
      <c r="D32" s="90"/>
      <c r="E32" s="90"/>
      <c r="F32" s="90"/>
      <c r="G32" s="90"/>
      <c r="H32" s="112"/>
      <c r="I32" s="90"/>
      <c r="J32" s="90"/>
    </row>
    <row r="33" spans="1:10" s="21" customFormat="1" ht="12">
      <c r="A33" s="90"/>
      <c r="B33" s="110"/>
      <c r="C33" s="117"/>
      <c r="D33" s="90"/>
      <c r="E33" s="90"/>
      <c r="F33" s="90"/>
      <c r="G33" s="90"/>
      <c r="H33" s="112"/>
      <c r="I33" s="90"/>
      <c r="J33" s="90"/>
    </row>
    <row r="34" spans="1:10" s="21" customFormat="1" ht="12">
      <c r="A34" s="90"/>
      <c r="B34" s="110"/>
      <c r="C34" s="117"/>
      <c r="D34" s="90"/>
      <c r="E34" s="90"/>
      <c r="F34" s="90"/>
      <c r="G34" s="90"/>
      <c r="H34" s="112"/>
      <c r="I34" s="90"/>
      <c r="J34" s="90"/>
    </row>
    <row r="35" spans="1:10" s="21" customFormat="1" ht="12">
      <c r="A35" s="90"/>
      <c r="B35" s="110"/>
      <c r="C35" s="117"/>
      <c r="D35" s="90"/>
      <c r="E35" s="90"/>
      <c r="F35" s="90"/>
      <c r="G35" s="90"/>
      <c r="H35" s="112"/>
      <c r="I35" s="90"/>
      <c r="J35" s="90"/>
    </row>
    <row r="36" spans="1:10" s="21" customFormat="1" ht="12">
      <c r="A36" s="155"/>
      <c r="B36" s="110"/>
      <c r="C36" s="110"/>
      <c r="D36" s="110"/>
      <c r="E36" s="110"/>
      <c r="F36" s="110"/>
      <c r="G36" s="110"/>
      <c r="H36" s="118"/>
      <c r="I36" s="90"/>
      <c r="J36" s="90"/>
    </row>
    <row r="37" spans="1:10" s="21" customFormat="1" ht="12">
      <c r="A37" s="90"/>
      <c r="B37" s="110"/>
      <c r="C37" s="117"/>
      <c r="D37" s="90"/>
      <c r="E37" s="90"/>
      <c r="F37" s="90"/>
      <c r="G37" s="90"/>
      <c r="H37" s="112"/>
      <c r="I37" s="90"/>
      <c r="J37" s="90"/>
    </row>
    <row r="38" spans="1:10" s="21" customFormat="1" ht="12">
      <c r="A38" s="90"/>
      <c r="B38" s="110"/>
      <c r="C38" s="117"/>
      <c r="D38" s="90"/>
      <c r="E38" s="90"/>
      <c r="F38" s="90"/>
      <c r="G38" s="90"/>
      <c r="H38" s="112"/>
      <c r="I38" s="90"/>
      <c r="J38" s="90"/>
    </row>
    <row r="39" spans="1:10" s="21" customFormat="1" ht="12">
      <c r="A39" s="90"/>
      <c r="B39" s="110"/>
      <c r="C39" s="117"/>
      <c r="D39" s="90"/>
      <c r="E39" s="90"/>
      <c r="F39" s="90"/>
      <c r="G39" s="90"/>
      <c r="H39" s="112"/>
      <c r="I39" s="90"/>
      <c r="J39" s="90"/>
    </row>
    <row r="40" spans="1:10" s="21" customFormat="1" ht="12">
      <c r="A40" s="90"/>
      <c r="B40" s="110"/>
      <c r="C40" s="117"/>
      <c r="D40" s="90"/>
      <c r="E40" s="90"/>
      <c r="F40" s="90"/>
      <c r="G40" s="90"/>
      <c r="H40" s="112"/>
      <c r="I40" s="90"/>
      <c r="J40" s="90"/>
    </row>
    <row r="41" spans="1:10" s="21" customFormat="1" ht="12">
      <c r="A41" s="90"/>
      <c r="B41" s="110"/>
      <c r="C41" s="117"/>
      <c r="D41" s="90"/>
      <c r="E41" s="90"/>
      <c r="F41" s="90"/>
      <c r="G41" s="90"/>
      <c r="H41" s="112"/>
      <c r="I41" s="90"/>
      <c r="J41" s="90"/>
    </row>
    <row r="42" spans="1:10" s="21" customFormat="1" ht="12">
      <c r="A42" s="90"/>
      <c r="B42" s="110"/>
      <c r="C42" s="117"/>
      <c r="D42" s="90"/>
      <c r="E42" s="90"/>
      <c r="F42" s="90"/>
      <c r="G42" s="90"/>
      <c r="H42" s="112"/>
      <c r="I42" s="90"/>
      <c r="J42" s="90"/>
    </row>
    <row r="43" spans="1:10" s="21" customFormat="1" ht="12">
      <c r="A43" s="90"/>
      <c r="B43" s="110"/>
      <c r="C43" s="117"/>
      <c r="D43" s="90"/>
      <c r="E43" s="90"/>
      <c r="F43" s="90"/>
      <c r="G43" s="90"/>
      <c r="H43" s="112"/>
      <c r="I43" s="90"/>
      <c r="J43" s="90"/>
    </row>
    <row r="44" spans="1:10" s="21" customFormat="1" ht="12">
      <c r="A44" s="90"/>
      <c r="B44" s="110"/>
      <c r="C44" s="117"/>
      <c r="D44" s="90"/>
      <c r="E44" s="90"/>
      <c r="F44" s="90"/>
      <c r="G44" s="90"/>
      <c r="H44" s="112"/>
      <c r="I44" s="90"/>
      <c r="J44" s="90"/>
    </row>
    <row r="45" spans="1:10" s="21" customFormat="1" ht="12">
      <c r="A45" s="90"/>
      <c r="B45" s="110"/>
      <c r="C45" s="117"/>
      <c r="D45" s="90"/>
      <c r="E45" s="90"/>
      <c r="F45" s="90"/>
      <c r="G45" s="90"/>
      <c r="H45" s="112"/>
      <c r="I45" s="90"/>
      <c r="J45" s="90"/>
    </row>
    <row r="46" spans="1:10" s="21" customFormat="1" ht="12">
      <c r="A46" s="90"/>
      <c r="B46" s="110"/>
      <c r="C46" s="117"/>
      <c r="D46" s="90"/>
      <c r="E46" s="90"/>
      <c r="F46" s="90"/>
      <c r="G46" s="90"/>
      <c r="H46" s="112"/>
      <c r="I46" s="90"/>
      <c r="J46" s="90"/>
    </row>
    <row r="47" spans="1:10" s="21" customFormat="1" ht="12">
      <c r="A47" s="90"/>
      <c r="B47" s="110"/>
      <c r="C47" s="117"/>
      <c r="D47" s="90"/>
      <c r="E47" s="90"/>
      <c r="F47" s="90"/>
      <c r="G47" s="90"/>
      <c r="H47" s="112"/>
      <c r="I47" s="90"/>
      <c r="J47" s="90"/>
    </row>
    <row r="48" spans="1:10" s="21" customFormat="1" ht="12">
      <c r="A48" s="90"/>
      <c r="B48" s="110"/>
      <c r="C48" s="117"/>
      <c r="D48" s="90"/>
      <c r="E48" s="90"/>
      <c r="F48" s="90"/>
      <c r="G48" s="90"/>
      <c r="H48" s="112"/>
      <c r="I48" s="90"/>
      <c r="J48" s="90"/>
    </row>
    <row r="49" spans="1:10" s="21" customFormat="1" ht="12">
      <c r="A49" s="90"/>
      <c r="B49" s="110"/>
      <c r="C49" s="117"/>
      <c r="D49" s="90"/>
      <c r="E49" s="90"/>
      <c r="F49" s="90"/>
      <c r="G49" s="90"/>
      <c r="H49" s="112"/>
      <c r="I49" s="90"/>
      <c r="J49" s="90"/>
    </row>
    <row r="50" spans="1:10" s="21" customFormat="1" ht="12">
      <c r="A50" s="90"/>
      <c r="B50" s="110"/>
      <c r="C50" s="117"/>
      <c r="D50" s="90"/>
      <c r="E50" s="90"/>
      <c r="F50" s="90"/>
      <c r="G50" s="90"/>
      <c r="H50" s="112"/>
      <c r="I50" s="90"/>
      <c r="J50" s="90"/>
    </row>
    <row r="51" spans="1:10" s="21" customFormat="1" ht="12">
      <c r="A51" s="90"/>
      <c r="B51" s="110"/>
      <c r="C51" s="117"/>
      <c r="D51" s="90"/>
      <c r="E51" s="90"/>
      <c r="F51" s="90"/>
      <c r="G51" s="90"/>
      <c r="H51" s="112"/>
      <c r="I51" s="90"/>
      <c r="J51" s="90"/>
    </row>
    <row r="52" spans="1:10" s="21" customFormat="1" ht="12">
      <c r="A52" s="90"/>
      <c r="B52" s="110"/>
      <c r="C52" s="117"/>
      <c r="D52" s="90"/>
      <c r="E52" s="90"/>
      <c r="F52" s="90"/>
      <c r="G52" s="90"/>
      <c r="H52" s="112"/>
      <c r="I52" s="90"/>
      <c r="J52" s="90"/>
    </row>
    <row r="53" spans="1:10" s="21" customFormat="1" ht="12">
      <c r="A53" s="90"/>
      <c r="B53" s="110"/>
      <c r="C53" s="117"/>
      <c r="D53" s="90"/>
      <c r="E53" s="90"/>
      <c r="F53" s="90"/>
      <c r="G53" s="90"/>
      <c r="H53" s="112"/>
      <c r="I53" s="90"/>
      <c r="J53" s="90"/>
    </row>
    <row r="54" spans="1:10" s="21" customFormat="1" ht="12">
      <c r="A54" s="90"/>
      <c r="B54" s="110"/>
      <c r="C54" s="117"/>
      <c r="D54" s="90"/>
      <c r="E54" s="90"/>
      <c r="F54" s="90"/>
      <c r="G54" s="90"/>
      <c r="H54" s="112"/>
      <c r="I54" s="90"/>
      <c r="J54" s="90"/>
    </row>
    <row r="55" spans="1:10" s="21" customFormat="1" ht="12">
      <c r="A55" s="90"/>
      <c r="B55" s="110"/>
      <c r="C55" s="117"/>
      <c r="D55" s="90"/>
      <c r="E55" s="90"/>
      <c r="F55" s="90"/>
      <c r="G55" s="90"/>
      <c r="H55" s="112"/>
      <c r="I55" s="90"/>
      <c r="J55" s="90"/>
    </row>
    <row r="56" spans="1:10" s="21" customFormat="1" ht="12">
      <c r="A56" s="90"/>
      <c r="B56" s="110"/>
      <c r="C56" s="117"/>
      <c r="D56" s="90"/>
      <c r="E56" s="90"/>
      <c r="F56" s="90"/>
      <c r="G56" s="90"/>
      <c r="H56" s="112"/>
      <c r="I56" s="90"/>
      <c r="J56" s="90"/>
    </row>
    <row r="57" spans="1:10" s="21" customFormat="1" ht="12">
      <c r="A57" s="90"/>
      <c r="B57" s="110"/>
      <c r="C57" s="117"/>
      <c r="D57" s="90"/>
      <c r="E57" s="90"/>
      <c r="F57" s="90"/>
      <c r="G57" s="90"/>
      <c r="H57" s="112"/>
      <c r="I57" s="90"/>
      <c r="J57" s="90"/>
    </row>
    <row r="58" spans="1:10" s="21" customFormat="1" ht="12">
      <c r="A58" s="90"/>
      <c r="B58" s="110"/>
      <c r="C58" s="117"/>
      <c r="D58" s="90"/>
      <c r="E58" s="90"/>
      <c r="F58" s="90"/>
      <c r="G58" s="90"/>
      <c r="H58" s="112"/>
      <c r="I58" s="90"/>
      <c r="J58" s="90"/>
    </row>
    <row r="59" spans="1:10" s="21" customFormat="1" ht="12">
      <c r="A59" s="90"/>
      <c r="B59" s="110"/>
      <c r="C59" s="117"/>
      <c r="D59" s="90"/>
      <c r="E59" s="90"/>
      <c r="F59" s="90"/>
      <c r="G59" s="90"/>
      <c r="H59" s="112"/>
      <c r="I59" s="90"/>
      <c r="J59" s="90"/>
    </row>
    <row r="60" spans="1:10" s="21" customFormat="1" ht="12">
      <c r="A60" s="90"/>
      <c r="B60" s="117"/>
      <c r="C60" s="117"/>
      <c r="D60" s="90"/>
      <c r="E60" s="90"/>
      <c r="F60" s="90"/>
      <c r="G60" s="90"/>
      <c r="H60" s="112"/>
      <c r="I60" s="90"/>
      <c r="J60" s="90"/>
    </row>
    <row r="61" spans="1:10" s="21" customFormat="1" ht="12">
      <c r="A61" s="90"/>
      <c r="B61" s="117"/>
      <c r="C61" s="117"/>
      <c r="D61" s="90"/>
      <c r="E61" s="90"/>
      <c r="F61" s="90"/>
      <c r="G61" s="90"/>
      <c r="H61" s="112"/>
      <c r="I61" s="90"/>
      <c r="J61" s="90"/>
    </row>
    <row r="62" spans="1:10" s="21" customFormat="1" ht="12">
      <c r="A62" s="110"/>
      <c r="B62" s="110"/>
      <c r="C62" s="117"/>
      <c r="D62" s="110"/>
      <c r="E62" s="110"/>
      <c r="F62" s="110"/>
      <c r="G62" s="110"/>
      <c r="H62" s="110"/>
      <c r="I62" s="90"/>
      <c r="J62" s="90"/>
    </row>
    <row r="63" spans="1:10" s="21" customFormat="1" ht="12">
      <c r="A63" s="90"/>
      <c r="B63" s="117"/>
      <c r="C63" s="117"/>
      <c r="D63" s="90"/>
      <c r="E63" s="90"/>
      <c r="F63" s="90"/>
      <c r="G63" s="90"/>
      <c r="H63" s="90"/>
      <c r="I63" s="90"/>
      <c r="J63" s="90"/>
    </row>
    <row r="64" spans="1:10" s="21" customFormat="1" ht="12">
      <c r="A64" s="90"/>
      <c r="B64" s="117"/>
      <c r="C64" s="117"/>
      <c r="D64" s="90"/>
      <c r="E64" s="90"/>
      <c r="F64" s="90"/>
      <c r="G64" s="90"/>
      <c r="H64" s="90"/>
      <c r="I64" s="90"/>
      <c r="J64" s="90"/>
    </row>
    <row r="65" spans="1:10" s="21" customFormat="1" ht="12">
      <c r="A65" s="90"/>
      <c r="B65" s="117"/>
      <c r="C65" s="117"/>
      <c r="D65" s="90"/>
      <c r="E65" s="90"/>
      <c r="F65" s="90"/>
      <c r="G65" s="90"/>
      <c r="H65" s="90"/>
      <c r="I65" s="90"/>
      <c r="J65" s="90"/>
    </row>
    <row r="66" spans="1:10" s="21" customFormat="1" ht="12">
      <c r="A66" s="90"/>
      <c r="B66" s="90"/>
      <c r="C66" s="90"/>
      <c r="D66" s="90"/>
      <c r="E66" s="90"/>
      <c r="F66" s="90"/>
      <c r="G66" s="90"/>
      <c r="H66" s="90"/>
      <c r="I66" s="90"/>
      <c r="J66" s="90"/>
    </row>
    <row r="67" spans="1:10" s="21" customFormat="1" ht="12">
      <c r="A67" s="90"/>
      <c r="B67" s="90"/>
      <c r="C67" s="90"/>
      <c r="D67" s="90"/>
      <c r="E67" s="90"/>
      <c r="F67" s="90"/>
      <c r="G67" s="90"/>
      <c r="H67" s="90"/>
      <c r="I67" s="90"/>
      <c r="J67" s="90"/>
    </row>
    <row r="68" spans="1:10" s="21" customFormat="1" ht="12">
      <c r="A68" s="90"/>
      <c r="B68" s="90"/>
      <c r="C68" s="90"/>
      <c r="D68" s="90"/>
      <c r="E68" s="90"/>
      <c r="F68" s="90"/>
      <c r="G68" s="90"/>
      <c r="H68" s="90"/>
      <c r="I68" s="90"/>
      <c r="J68" s="90"/>
    </row>
    <row r="69" spans="1:10" s="21" customFormat="1" ht="12">
      <c r="A69" s="90"/>
      <c r="B69" s="90"/>
      <c r="C69" s="90"/>
      <c r="D69" s="90"/>
      <c r="E69" s="90"/>
      <c r="F69" s="90"/>
      <c r="G69" s="90"/>
      <c r="H69" s="90"/>
      <c r="I69" s="90"/>
      <c r="J69" s="90"/>
    </row>
    <row r="189" spans="4:4">
      <c r="D189" s="104"/>
    </row>
    <row r="191" spans="4:4">
      <c r="D191" s="104"/>
    </row>
    <row r="192" spans="4:4">
      <c r="D192" s="104"/>
    </row>
    <row r="193" spans="4:4">
      <c r="D193" s="104"/>
    </row>
    <row r="194" spans="4:4">
      <c r="D194" s="104"/>
    </row>
    <row r="195" spans="4:4">
      <c r="D195" s="104"/>
    </row>
    <row r="196" spans="4:4">
      <c r="D196" s="104"/>
    </row>
    <row r="197" spans="4:4">
      <c r="D197" s="104"/>
    </row>
    <row r="198" spans="4:4">
      <c r="D198" s="104"/>
    </row>
    <row r="273" spans="1:3">
      <c r="A273" s="104"/>
      <c r="B273" s="104"/>
      <c r="C273" s="104"/>
    </row>
    <row r="274" spans="1:3">
      <c r="A274" s="104"/>
      <c r="B274" s="104"/>
      <c r="C274" s="104"/>
    </row>
    <row r="275" spans="1:3">
      <c r="A275" s="104"/>
      <c r="B275" s="104"/>
      <c r="C275" s="104"/>
    </row>
    <row r="276" spans="1:3">
      <c r="A276" s="104"/>
      <c r="B276" s="104"/>
      <c r="C276" s="104"/>
    </row>
    <row r="277" spans="1:3">
      <c r="A277" s="104"/>
      <c r="B277" s="104"/>
      <c r="C277" s="104"/>
    </row>
    <row r="307" spans="1:2">
      <c r="A307" s="104"/>
      <c r="B307" s="104"/>
    </row>
    <row r="376" spans="1:1">
      <c r="A376" s="89"/>
    </row>
    <row r="393" spans="1:1">
      <c r="A393" s="104"/>
    </row>
    <row r="394" spans="1:1">
      <c r="A394" s="104"/>
    </row>
    <row r="395" spans="1:1">
      <c r="A395" s="104"/>
    </row>
    <row r="396" spans="1:1">
      <c r="A396" s="104"/>
    </row>
    <row r="397" spans="1:1">
      <c r="A397" s="104"/>
    </row>
    <row r="398" spans="1:1">
      <c r="A398" s="104"/>
    </row>
    <row r="399" spans="1:1">
      <c r="A399" s="104"/>
    </row>
    <row r="400" spans="1:1">
      <c r="A400" s="104"/>
    </row>
    <row r="401" spans="1:1">
      <c r="A401" s="104"/>
    </row>
    <row r="402" spans="1:1">
      <c r="A402" s="104"/>
    </row>
    <row r="403" spans="1:1">
      <c r="A403" s="104"/>
    </row>
    <row r="404" spans="1:1">
      <c r="A404" s="104"/>
    </row>
    <row r="405" spans="1:1">
      <c r="A405" s="104"/>
    </row>
    <row r="406" spans="1:1">
      <c r="A406" s="104"/>
    </row>
    <row r="407" spans="1:1">
      <c r="A407" s="104"/>
    </row>
    <row r="408" spans="1:1">
      <c r="A408" s="104"/>
    </row>
    <row r="409" spans="1:1">
      <c r="A409" s="104"/>
    </row>
    <row r="410" spans="1:1">
      <c r="A410" s="104"/>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sheetData>
  <mergeCells count="1">
    <mergeCell ref="A9:H10"/>
  </mergeCells>
  <phoneticPr fontId="28" type="noConversion"/>
  <pageMargins left="0.75" right="0.5" top="0.5" bottom="0.5" header="0.25" footer="0.25"/>
  <pageSetup orientation="portrait" r:id="rId1"/>
  <headerFooter alignWithMargins="0"/>
</worksheet>
</file>

<file path=xl/worksheets/sheet73.xml><?xml version="1.0" encoding="utf-8"?>
<worksheet xmlns="http://schemas.openxmlformats.org/spreadsheetml/2006/main" xmlns:r="http://schemas.openxmlformats.org/officeDocument/2006/relationships">
  <sheetPr transitionEvaluation="1" transitionEntry="1" codeName="Sheet65">
    <pageSetUpPr fitToPage="1"/>
  </sheetPr>
  <dimension ref="A1:N356"/>
  <sheetViews>
    <sheetView view="pageBreakPreview" zoomScale="60" workbookViewId="0"/>
  </sheetViews>
  <sheetFormatPr defaultColWidth="10.88671875" defaultRowHeight="13.2"/>
  <cols>
    <col min="1" max="1" width="10.88671875" style="90"/>
    <col min="2" max="2" width="1.5546875" style="90" customWidth="1"/>
    <col min="3" max="3" width="26.6640625" style="90" customWidth="1"/>
    <col min="4" max="4" width="3.5546875" style="90" customWidth="1"/>
    <col min="5" max="5" width="15" style="90" customWidth="1"/>
    <col min="6" max="6" width="14" style="90" customWidth="1"/>
    <col min="7" max="7" width="24" style="90" customWidth="1"/>
    <col min="8" max="16384" width="10.88671875" style="13"/>
  </cols>
  <sheetData>
    <row r="1" spans="1:7">
      <c r="A1" s="89" t="s">
        <v>863</v>
      </c>
      <c r="B1" s="89"/>
      <c r="C1" s="89"/>
      <c r="E1" s="108"/>
      <c r="F1" s="506" t="s">
        <v>1171</v>
      </c>
      <c r="G1" s="89"/>
    </row>
    <row r="2" spans="1:7">
      <c r="A2" s="89"/>
      <c r="B2" s="89"/>
      <c r="C2" s="89"/>
      <c r="E2" s="108"/>
      <c r="F2" s="511"/>
      <c r="G2" s="89"/>
    </row>
    <row r="3" spans="1:7">
      <c r="A3" s="89" t="s">
        <v>2364</v>
      </c>
      <c r="B3" s="89"/>
      <c r="C3" s="89"/>
      <c r="E3" s="108"/>
      <c r="F3" s="506" t="s">
        <v>1409</v>
      </c>
      <c r="G3" s="89"/>
    </row>
    <row r="4" spans="1:7">
      <c r="A4" s="89" t="s">
        <v>2363</v>
      </c>
      <c r="B4" s="141"/>
      <c r="C4" s="92"/>
      <c r="E4" s="109"/>
      <c r="F4" s="506" t="s">
        <v>742</v>
      </c>
      <c r="G4" s="89"/>
    </row>
    <row r="5" spans="1:7">
      <c r="A5" s="89" t="s">
        <v>1776</v>
      </c>
      <c r="B5" s="141"/>
      <c r="C5" s="89"/>
      <c r="E5" s="89"/>
      <c r="F5" s="397" t="s">
        <v>2547</v>
      </c>
      <c r="G5" s="89"/>
    </row>
    <row r="6" spans="1:7">
      <c r="A6" s="89"/>
      <c r="B6" s="89"/>
      <c r="C6" s="89"/>
      <c r="D6" s="89"/>
      <c r="E6" s="89"/>
      <c r="F6" s="89"/>
      <c r="G6" s="89"/>
    </row>
    <row r="7" spans="1:7">
      <c r="A7" s="1769" t="s">
        <v>1314</v>
      </c>
      <c r="B7" s="1771"/>
      <c r="C7" s="1771"/>
      <c r="D7" s="1771"/>
      <c r="E7" s="1771"/>
      <c r="F7" s="1771"/>
      <c r="G7" s="1771"/>
    </row>
    <row r="8" spans="1:7">
      <c r="A8" s="1771"/>
      <c r="B8" s="1771"/>
      <c r="C8" s="1771"/>
      <c r="D8" s="1771"/>
      <c r="E8" s="1771"/>
      <c r="F8" s="1771"/>
      <c r="G8" s="1771"/>
    </row>
    <row r="9" spans="1:7" ht="13.8" thickBot="1">
      <c r="A9" s="93"/>
      <c r="B9" s="93"/>
      <c r="C9" s="93"/>
      <c r="D9" s="93"/>
      <c r="E9" s="93"/>
      <c r="F9" s="93"/>
      <c r="G9" s="93"/>
    </row>
    <row r="10" spans="1:7">
      <c r="A10" s="94"/>
      <c r="B10" s="89"/>
      <c r="C10" s="168">
        <v>-1</v>
      </c>
      <c r="D10" s="162"/>
      <c r="E10" s="163">
        <v>-2</v>
      </c>
      <c r="F10" s="163"/>
      <c r="G10" s="163"/>
    </row>
    <row r="11" spans="1:7">
      <c r="A11" s="134" t="s">
        <v>778</v>
      </c>
      <c r="B11" s="89"/>
      <c r="C11" s="134" t="s">
        <v>1312</v>
      </c>
      <c r="D11" s="89"/>
      <c r="E11" s="367" t="s">
        <v>1315</v>
      </c>
      <c r="F11" s="367"/>
      <c r="G11" s="367"/>
    </row>
    <row r="12" spans="1:7">
      <c r="A12" s="110"/>
      <c r="C12" s="173"/>
      <c r="D12" s="173"/>
      <c r="E12" s="173"/>
      <c r="F12" s="173"/>
      <c r="G12" s="173"/>
    </row>
    <row r="13" spans="1:7">
      <c r="A13" s="632">
        <v>1</v>
      </c>
      <c r="B13" s="634"/>
      <c r="C13" s="1801" t="s">
        <v>2366</v>
      </c>
      <c r="D13" s="1801"/>
      <c r="E13" s="1801"/>
      <c r="F13" s="1801"/>
      <c r="G13" s="1801"/>
    </row>
    <row r="14" spans="1:7">
      <c r="A14" s="110">
        <v>2</v>
      </c>
      <c r="C14" s="1801"/>
      <c r="D14" s="1801"/>
      <c r="E14" s="1801"/>
      <c r="F14" s="1801"/>
      <c r="G14" s="1801"/>
    </row>
    <row r="15" spans="1:7">
      <c r="A15" s="110"/>
    </row>
    <row r="16" spans="1:7">
      <c r="A16" s="110"/>
    </row>
    <row r="17" spans="1:5">
      <c r="A17" s="110"/>
    </row>
    <row r="18" spans="1:5">
      <c r="A18" s="110"/>
    </row>
    <row r="19" spans="1:5">
      <c r="A19" s="110"/>
    </row>
    <row r="20" spans="1:5">
      <c r="A20" s="110"/>
    </row>
    <row r="21" spans="1:5">
      <c r="A21" s="110"/>
    </row>
    <row r="22" spans="1:5">
      <c r="A22" s="110"/>
    </row>
    <row r="23" spans="1:5">
      <c r="A23" s="110"/>
    </row>
    <row r="24" spans="1:5">
      <c r="A24" s="110"/>
    </row>
    <row r="25" spans="1:5">
      <c r="A25" s="110"/>
    </row>
    <row r="26" spans="1:5">
      <c r="A26" s="110"/>
    </row>
    <row r="27" spans="1:5">
      <c r="A27" s="110"/>
      <c r="E27" s="173"/>
    </row>
    <row r="28" spans="1:5">
      <c r="A28" s="110"/>
    </row>
    <row r="29" spans="1:5">
      <c r="A29" s="110"/>
    </row>
    <row r="30" spans="1:5">
      <c r="A30" s="110"/>
    </row>
    <row r="31" spans="1:5">
      <c r="A31" s="110"/>
    </row>
    <row r="32" spans="1:5">
      <c r="A32" s="110"/>
    </row>
    <row r="33" spans="1:1">
      <c r="A33" s="110"/>
    </row>
    <row r="34" spans="1:1">
      <c r="A34" s="110"/>
    </row>
    <row r="35" spans="1:1">
      <c r="A35" s="110"/>
    </row>
    <row r="36" spans="1:1">
      <c r="A36" s="110"/>
    </row>
    <row r="37" spans="1:1">
      <c r="A37" s="110"/>
    </row>
    <row r="38" spans="1:1">
      <c r="A38" s="110"/>
    </row>
    <row r="39" spans="1:1">
      <c r="A39" s="110"/>
    </row>
    <row r="40" spans="1:1">
      <c r="A40" s="110"/>
    </row>
    <row r="41" spans="1:1">
      <c r="A41" s="110"/>
    </row>
    <row r="42" spans="1:1">
      <c r="A42" s="110"/>
    </row>
    <row r="43" spans="1:1">
      <c r="A43" s="110"/>
    </row>
    <row r="44" spans="1:1">
      <c r="A44" s="110"/>
    </row>
    <row r="45" spans="1:1">
      <c r="A45" s="110"/>
    </row>
    <row r="46" spans="1:1">
      <c r="A46" s="110"/>
    </row>
    <row r="47" spans="1:1">
      <c r="A47" s="110"/>
    </row>
    <row r="48" spans="1:1">
      <c r="A48" s="110"/>
    </row>
    <row r="49" spans="1:7">
      <c r="A49" s="155"/>
      <c r="B49" s="117"/>
      <c r="C49" s="117"/>
      <c r="D49" s="117"/>
      <c r="E49" s="117"/>
      <c r="F49" s="117"/>
      <c r="G49" s="117"/>
    </row>
    <row r="50" spans="1:7">
      <c r="A50" s="110"/>
    </row>
    <row r="51" spans="1:7">
      <c r="A51" s="110"/>
    </row>
    <row r="52" spans="1:7">
      <c r="A52" s="110"/>
    </row>
    <row r="53" spans="1:7">
      <c r="A53" s="110"/>
    </row>
    <row r="54" spans="1:7">
      <c r="A54" s="110"/>
    </row>
    <row r="55" spans="1:7">
      <c r="A55" s="110"/>
    </row>
    <row r="56" spans="1:7">
      <c r="A56" s="110"/>
    </row>
    <row r="57" spans="1:7">
      <c r="A57" s="110"/>
    </row>
    <row r="58" spans="1:7">
      <c r="A58" s="110"/>
    </row>
    <row r="59" spans="1:7">
      <c r="A59" s="110"/>
    </row>
    <row r="60" spans="1:7">
      <c r="A60" s="110"/>
    </row>
    <row r="61" spans="1:7">
      <c r="A61" s="110"/>
    </row>
    <row r="62" spans="1:7">
      <c r="A62" s="110"/>
    </row>
    <row r="63" spans="1:7">
      <c r="A63" s="110"/>
    </row>
    <row r="64" spans="1:7">
      <c r="A64" s="110"/>
    </row>
    <row r="65" spans="1:7">
      <c r="A65" s="110"/>
    </row>
    <row r="66" spans="1:7">
      <c r="A66" s="110"/>
    </row>
    <row r="67" spans="1:7">
      <c r="A67" s="110"/>
    </row>
    <row r="68" spans="1:7">
      <c r="A68" s="110"/>
    </row>
    <row r="69" spans="1:7">
      <c r="A69" s="110"/>
    </row>
    <row r="70" spans="1:7">
      <c r="A70" s="110"/>
    </row>
    <row r="71" spans="1:7">
      <c r="A71" s="110"/>
    </row>
    <row r="72" spans="1:7">
      <c r="A72" s="110"/>
    </row>
    <row r="73" spans="1:7">
      <c r="A73" s="110"/>
    </row>
    <row r="74" spans="1:7">
      <c r="A74" s="110"/>
    </row>
    <row r="75" spans="1:7">
      <c r="A75" s="110"/>
    </row>
    <row r="76" spans="1:7">
      <c r="A76" s="110"/>
    </row>
    <row r="77" spans="1:7">
      <c r="A77" s="110"/>
    </row>
    <row r="78" spans="1:7">
      <c r="A78" s="117"/>
      <c r="B78" s="110"/>
      <c r="C78" s="110"/>
      <c r="D78" s="110"/>
      <c r="E78" s="110"/>
      <c r="F78" s="110"/>
      <c r="G78" s="110"/>
    </row>
    <row r="79" spans="1:7">
      <c r="A79" s="117"/>
    </row>
    <row r="87" spans="7:7">
      <c r="G87" s="103"/>
    </row>
    <row r="88" spans="7:7">
      <c r="G88" s="145"/>
    </row>
    <row r="89" spans="7:7">
      <c r="G89" s="145"/>
    </row>
    <row r="90" spans="7:7">
      <c r="G90" s="145"/>
    </row>
    <row r="91" spans="7:7">
      <c r="G91" s="145"/>
    </row>
    <row r="92" spans="7:7">
      <c r="G92" s="145"/>
    </row>
    <row r="93" spans="7:7">
      <c r="G93" s="145"/>
    </row>
    <row r="94" spans="7:7">
      <c r="G94" s="145"/>
    </row>
    <row r="95" spans="7:7">
      <c r="G95" s="145"/>
    </row>
    <row r="96" spans="7:7">
      <c r="G96" s="145"/>
    </row>
    <row r="97" spans="7:7">
      <c r="G97" s="145"/>
    </row>
    <row r="98" spans="7:7">
      <c r="G98" s="145"/>
    </row>
    <row r="99" spans="7:7">
      <c r="G99" s="145"/>
    </row>
    <row r="100" spans="7:7">
      <c r="G100" s="145"/>
    </row>
    <row r="101" spans="7:7">
      <c r="G101" s="145"/>
    </row>
    <row r="102" spans="7:7">
      <c r="G102" s="145"/>
    </row>
    <row r="103" spans="7:7">
      <c r="G103" s="145"/>
    </row>
    <row r="104" spans="7:7">
      <c r="G104" s="145"/>
    </row>
    <row r="105" spans="7:7">
      <c r="G105" s="145"/>
    </row>
    <row r="106" spans="7:7">
      <c r="G106" s="145"/>
    </row>
    <row r="107" spans="7:7">
      <c r="G107" s="145"/>
    </row>
    <row r="108" spans="7:7">
      <c r="G108" s="145"/>
    </row>
    <row r="109" spans="7:7">
      <c r="G109" s="145"/>
    </row>
    <row r="110" spans="7:7">
      <c r="G110" s="145"/>
    </row>
    <row r="111" spans="7:7">
      <c r="G111" s="145"/>
    </row>
    <row r="112" spans="7:7">
      <c r="G112" s="145"/>
    </row>
    <row r="113" spans="7:7">
      <c r="G113" s="145"/>
    </row>
    <row r="114" spans="7:7">
      <c r="G114" s="145"/>
    </row>
    <row r="115" spans="7:7">
      <c r="G115" s="145"/>
    </row>
    <row r="116" spans="7:7">
      <c r="G116" s="145"/>
    </row>
    <row r="118" spans="7:7">
      <c r="G118" s="103"/>
    </row>
    <row r="158" spans="7:7">
      <c r="G158" s="103"/>
    </row>
    <row r="159" spans="7:7">
      <c r="G159" s="145"/>
    </row>
    <row r="160" spans="7:7">
      <c r="G160" s="145"/>
    </row>
    <row r="161" spans="7:14">
      <c r="G161" s="145"/>
      <c r="J161" s="19"/>
      <c r="N161" s="19"/>
    </row>
    <row r="162" spans="7:14">
      <c r="G162" s="145"/>
    </row>
    <row r="163" spans="7:14">
      <c r="G163" s="145"/>
    </row>
    <row r="164" spans="7:14">
      <c r="G164" s="145"/>
      <c r="J164" s="19"/>
      <c r="N164" s="19"/>
    </row>
    <row r="165" spans="7:14">
      <c r="G165" s="145"/>
    </row>
    <row r="166" spans="7:14">
      <c r="G166" s="145"/>
    </row>
    <row r="167" spans="7:14">
      <c r="G167" s="145"/>
    </row>
    <row r="168" spans="7:14">
      <c r="G168" s="145"/>
    </row>
    <row r="169" spans="7:14">
      <c r="G169" s="145"/>
    </row>
    <row r="170" spans="7:14">
      <c r="G170" s="145"/>
    </row>
    <row r="171" spans="7:14">
      <c r="G171" s="145"/>
    </row>
    <row r="172" spans="7:14">
      <c r="G172" s="145"/>
    </row>
    <row r="173" spans="7:14">
      <c r="G173" s="145"/>
    </row>
    <row r="174" spans="7:14">
      <c r="G174" s="145"/>
    </row>
    <row r="175" spans="7:14">
      <c r="G175" s="145"/>
    </row>
    <row r="176" spans="7:14">
      <c r="G176" s="145"/>
    </row>
    <row r="177" spans="7:7">
      <c r="G177" s="145"/>
    </row>
    <row r="178" spans="7:7">
      <c r="G178" s="145"/>
    </row>
    <row r="179" spans="7:7">
      <c r="G179" s="145"/>
    </row>
    <row r="180" spans="7:7">
      <c r="G180" s="145"/>
    </row>
    <row r="181" spans="7:7">
      <c r="G181" s="145"/>
    </row>
    <row r="182" spans="7:7">
      <c r="G182" s="145"/>
    </row>
    <row r="183" spans="7:7">
      <c r="G183" s="145"/>
    </row>
    <row r="184" spans="7:7">
      <c r="G184" s="145"/>
    </row>
    <row r="185" spans="7:7">
      <c r="G185" s="145"/>
    </row>
    <row r="186" spans="7:7">
      <c r="G186" s="145"/>
    </row>
    <row r="187" spans="7:7">
      <c r="G187" s="145"/>
    </row>
    <row r="189" spans="7:7">
      <c r="G189" s="103"/>
    </row>
    <row r="203" spans="4:4">
      <c r="D203" s="104"/>
    </row>
    <row r="205" spans="4:4">
      <c r="D205" s="104"/>
    </row>
    <row r="206" spans="4:4">
      <c r="D206" s="104"/>
    </row>
    <row r="207" spans="4:4">
      <c r="D207" s="104"/>
    </row>
    <row r="208" spans="4:4">
      <c r="D208" s="104"/>
    </row>
    <row r="209" spans="4:7">
      <c r="D209" s="104"/>
    </row>
    <row r="210" spans="4:7">
      <c r="D210" s="104"/>
    </row>
    <row r="211" spans="4:7">
      <c r="D211" s="104"/>
    </row>
    <row r="212" spans="4:7">
      <c r="D212" s="104"/>
    </row>
    <row r="218" spans="4:7">
      <c r="G218" s="103"/>
    </row>
    <row r="219" spans="4:7">
      <c r="G219" s="145"/>
    </row>
    <row r="220" spans="4:7">
      <c r="G220" s="145"/>
    </row>
    <row r="221" spans="4:7">
      <c r="G221" s="145"/>
    </row>
    <row r="222" spans="4:7">
      <c r="G222" s="145"/>
    </row>
    <row r="223" spans="4:7">
      <c r="G223" s="145"/>
    </row>
    <row r="224" spans="4:7">
      <c r="G224" s="145"/>
    </row>
    <row r="225" spans="7:7">
      <c r="G225" s="145"/>
    </row>
    <row r="226" spans="7:7">
      <c r="G226" s="145"/>
    </row>
    <row r="227" spans="7:7">
      <c r="G227" s="145"/>
    </row>
    <row r="228" spans="7:7">
      <c r="G228" s="145"/>
    </row>
    <row r="229" spans="7:7">
      <c r="G229" s="145"/>
    </row>
    <row r="230" spans="7:7">
      <c r="G230" s="145"/>
    </row>
    <row r="231" spans="7:7">
      <c r="G231" s="145"/>
    </row>
    <row r="232" spans="7:7">
      <c r="G232" s="145"/>
    </row>
    <row r="233" spans="7:7">
      <c r="G233" s="145"/>
    </row>
    <row r="234" spans="7:7">
      <c r="G234" s="145"/>
    </row>
    <row r="235" spans="7:7">
      <c r="G235" s="145"/>
    </row>
    <row r="236" spans="7:7">
      <c r="G236" s="145"/>
    </row>
    <row r="237" spans="7:7">
      <c r="G237" s="145"/>
    </row>
    <row r="256" spans="7:7">
      <c r="G256" s="103"/>
    </row>
    <row r="257" spans="7:7">
      <c r="G257" s="145"/>
    </row>
    <row r="258" spans="7:7">
      <c r="G258" s="145"/>
    </row>
    <row r="259" spans="7:7">
      <c r="G259" s="145"/>
    </row>
    <row r="260" spans="7:7">
      <c r="G260" s="145"/>
    </row>
    <row r="261" spans="7:7">
      <c r="G261" s="145"/>
    </row>
    <row r="262" spans="7:7">
      <c r="G262" s="145"/>
    </row>
    <row r="263" spans="7:7">
      <c r="G263" s="145"/>
    </row>
    <row r="264" spans="7:7">
      <c r="G264" s="145"/>
    </row>
    <row r="265" spans="7:7">
      <c r="G265" s="145"/>
    </row>
    <row r="266" spans="7:7">
      <c r="G266" s="145"/>
    </row>
    <row r="267" spans="7:7">
      <c r="G267" s="145"/>
    </row>
    <row r="268" spans="7:7">
      <c r="G268" s="145"/>
    </row>
    <row r="269" spans="7:7">
      <c r="G269" s="145"/>
    </row>
    <row r="270" spans="7:7">
      <c r="G270" s="145"/>
    </row>
    <row r="271" spans="7:7">
      <c r="G271" s="145"/>
    </row>
    <row r="272" spans="7:7">
      <c r="G272" s="145"/>
    </row>
    <row r="273" spans="1:7">
      <c r="G273" s="145"/>
    </row>
    <row r="274" spans="1:7">
      <c r="G274" s="145"/>
    </row>
    <row r="275" spans="1:7">
      <c r="G275" s="145"/>
    </row>
    <row r="276" spans="1:7">
      <c r="G276" s="145"/>
    </row>
    <row r="277" spans="1:7">
      <c r="G277" s="145"/>
    </row>
    <row r="278" spans="1:7">
      <c r="G278" s="145"/>
    </row>
    <row r="279" spans="1:7">
      <c r="G279" s="145"/>
    </row>
    <row r="280" spans="1:7">
      <c r="G280" s="145"/>
    </row>
    <row r="281" spans="1:7">
      <c r="G281" s="145"/>
    </row>
    <row r="282" spans="1:7">
      <c r="G282" s="145"/>
    </row>
    <row r="283" spans="1:7">
      <c r="G283" s="145"/>
    </row>
    <row r="284" spans="1:7">
      <c r="G284" s="145"/>
    </row>
    <row r="285" spans="1:7">
      <c r="G285" s="145"/>
    </row>
    <row r="286" spans="1:7">
      <c r="G286" s="145"/>
    </row>
    <row r="287" spans="1:7">
      <c r="A287" s="104"/>
      <c r="B287" s="104"/>
      <c r="C287" s="104"/>
      <c r="G287" s="145"/>
    </row>
    <row r="288" spans="1:7">
      <c r="A288" s="104"/>
      <c r="B288" s="104"/>
      <c r="C288" s="104"/>
      <c r="G288" s="145"/>
    </row>
    <row r="289" spans="1:7">
      <c r="A289" s="104"/>
      <c r="B289" s="104"/>
      <c r="C289" s="104"/>
      <c r="G289" s="145"/>
    </row>
    <row r="290" spans="1:7">
      <c r="A290" s="104"/>
      <c r="B290" s="104"/>
      <c r="C290" s="104"/>
      <c r="G290" s="145"/>
    </row>
    <row r="291" spans="1:7">
      <c r="A291" s="104"/>
      <c r="B291" s="104"/>
      <c r="C291" s="104"/>
      <c r="G291" s="145"/>
    </row>
    <row r="292" spans="1:7">
      <c r="G292" s="145"/>
    </row>
    <row r="294" spans="1:7">
      <c r="G294" s="103"/>
    </row>
    <row r="296" spans="1:7">
      <c r="G296" s="104"/>
    </row>
    <row r="316" spans="7:7">
      <c r="G316" s="103"/>
    </row>
    <row r="317" spans="7:7">
      <c r="G317" s="145"/>
    </row>
    <row r="318" spans="7:7">
      <c r="G318" s="145"/>
    </row>
    <row r="319" spans="7:7">
      <c r="G319" s="145"/>
    </row>
    <row r="320" spans="7:7">
      <c r="G320" s="145"/>
    </row>
    <row r="321" spans="1:7">
      <c r="A321" s="104"/>
      <c r="B321" s="104"/>
      <c r="G321" s="145"/>
    </row>
    <row r="322" spans="1:7">
      <c r="G322" s="145"/>
    </row>
    <row r="323" spans="1:7">
      <c r="G323" s="145"/>
    </row>
    <row r="324" spans="1:7">
      <c r="G324" s="145"/>
    </row>
    <row r="325" spans="1:7">
      <c r="G325" s="145"/>
    </row>
    <row r="326" spans="1:7">
      <c r="G326" s="145"/>
    </row>
    <row r="327" spans="1:7">
      <c r="G327" s="145"/>
    </row>
    <row r="328" spans="1:7">
      <c r="G328" s="145"/>
    </row>
    <row r="329" spans="1:7">
      <c r="G329" s="145"/>
    </row>
    <row r="330" spans="1:7">
      <c r="G330" s="145"/>
    </row>
    <row r="331" spans="1:7">
      <c r="G331" s="145"/>
    </row>
    <row r="332" spans="1:7">
      <c r="G332" s="145"/>
    </row>
    <row r="333" spans="1:7">
      <c r="G333" s="145"/>
    </row>
    <row r="334" spans="1:7">
      <c r="G334" s="145"/>
    </row>
    <row r="335" spans="1:7">
      <c r="G335" s="145"/>
    </row>
    <row r="336" spans="1:7">
      <c r="G336" s="145"/>
    </row>
    <row r="337" spans="7:7">
      <c r="G337" s="145"/>
    </row>
    <row r="338" spans="7:7">
      <c r="G338" s="145"/>
    </row>
    <row r="339" spans="7:7">
      <c r="G339" s="145"/>
    </row>
    <row r="340" spans="7:7">
      <c r="G340" s="145"/>
    </row>
    <row r="341" spans="7:7">
      <c r="G341" s="145"/>
    </row>
    <row r="342" spans="7:7">
      <c r="G342" s="145"/>
    </row>
    <row r="343" spans="7:7">
      <c r="G343" s="145"/>
    </row>
    <row r="344" spans="7:7">
      <c r="G344" s="145"/>
    </row>
    <row r="345" spans="7:7">
      <c r="G345" s="145"/>
    </row>
    <row r="346" spans="7:7">
      <c r="G346" s="145"/>
    </row>
    <row r="347" spans="7:7">
      <c r="G347" s="145"/>
    </row>
    <row r="348" spans="7:7">
      <c r="G348" s="145"/>
    </row>
    <row r="349" spans="7:7">
      <c r="G349" s="145"/>
    </row>
    <row r="350" spans="7:7">
      <c r="G350" s="145"/>
    </row>
    <row r="351" spans="7:7">
      <c r="G351" s="145"/>
    </row>
    <row r="352" spans="7:7">
      <c r="G352" s="145"/>
    </row>
    <row r="354" spans="7:7">
      <c r="G354" s="103"/>
    </row>
    <row r="356" spans="7:7">
      <c r="G356" s="104"/>
    </row>
  </sheetData>
  <mergeCells count="2">
    <mergeCell ref="A7:G8"/>
    <mergeCell ref="C13:G14"/>
  </mergeCells>
  <phoneticPr fontId="28" type="noConversion"/>
  <pageMargins left="0.75" right="0.5" top="0.5" bottom="0.5" header="0.25" footer="0.25"/>
  <pageSetup scale="97" orientation="portrait" r:id="rId1"/>
  <headerFooter alignWithMargins="0"/>
</worksheet>
</file>

<file path=xl/worksheets/sheet74.xml><?xml version="1.0" encoding="utf-8"?>
<worksheet xmlns="http://schemas.openxmlformats.org/spreadsheetml/2006/main" xmlns:r="http://schemas.openxmlformats.org/officeDocument/2006/relationships">
  <sheetPr transitionEvaluation="1" transitionEntry="1" codeName="Sheet67">
    <pageSetUpPr fitToPage="1"/>
  </sheetPr>
  <dimension ref="A1:L465"/>
  <sheetViews>
    <sheetView view="pageBreakPreview" zoomScale="60" workbookViewId="0"/>
  </sheetViews>
  <sheetFormatPr defaultColWidth="10.88671875" defaultRowHeight="13.2"/>
  <cols>
    <col min="1" max="1" width="7" style="90" customWidth="1"/>
    <col min="2" max="2" width="14.44140625" style="90" customWidth="1"/>
    <col min="3" max="3" width="26.109375" style="90" customWidth="1"/>
    <col min="4" max="4" width="18.33203125" style="90" customWidth="1"/>
    <col min="5" max="5" width="19.44140625" style="90" customWidth="1"/>
    <col min="6" max="6" width="15.88671875" style="90" customWidth="1"/>
    <col min="7" max="7" width="10.88671875" style="90"/>
    <col min="8" max="16384" width="10.88671875" style="13"/>
  </cols>
  <sheetData>
    <row r="1" spans="1:12" s="21" customFormat="1" ht="12">
      <c r="A1" s="89" t="s">
        <v>599</v>
      </c>
      <c r="B1" s="89"/>
      <c r="C1" s="108"/>
      <c r="E1" s="89" t="s">
        <v>1171</v>
      </c>
      <c r="G1" s="90"/>
    </row>
    <row r="2" spans="1:12" s="21" customFormat="1" ht="12">
      <c r="A2" s="89"/>
      <c r="B2" s="89"/>
      <c r="C2" s="108"/>
      <c r="E2" s="89"/>
      <c r="G2" s="90"/>
    </row>
    <row r="3" spans="1:12" s="21" customFormat="1" ht="12">
      <c r="A3" s="89" t="s">
        <v>2364</v>
      </c>
      <c r="B3" s="89"/>
      <c r="C3" s="108"/>
      <c r="E3" s="89" t="s">
        <v>1316</v>
      </c>
      <c r="G3" s="90"/>
    </row>
    <row r="4" spans="1:12" s="21" customFormat="1" ht="12">
      <c r="A4" s="89" t="s">
        <v>2363</v>
      </c>
      <c r="B4" s="89"/>
      <c r="C4" s="109"/>
      <c r="E4" s="89" t="s">
        <v>742</v>
      </c>
      <c r="G4" s="90"/>
    </row>
    <row r="5" spans="1:12" s="21" customFormat="1" ht="12">
      <c r="A5" s="89" t="s">
        <v>1776</v>
      </c>
      <c r="B5" s="89"/>
      <c r="C5" s="89"/>
      <c r="E5" s="397" t="s">
        <v>2547</v>
      </c>
      <c r="G5" s="90"/>
    </row>
    <row r="6" spans="1:12" s="21" customFormat="1" ht="12">
      <c r="A6" s="89"/>
      <c r="B6" s="89"/>
      <c r="C6" s="89"/>
      <c r="D6" s="89"/>
      <c r="E6" s="89"/>
      <c r="F6" s="89"/>
      <c r="G6" s="90"/>
    </row>
    <row r="7" spans="1:12" s="21" customFormat="1" ht="12">
      <c r="A7" s="1770" t="s">
        <v>1358</v>
      </c>
      <c r="B7" s="1770"/>
      <c r="C7" s="1770"/>
      <c r="D7" s="1770"/>
      <c r="E7" s="1770"/>
      <c r="F7" s="1770"/>
      <c r="G7" s="90"/>
    </row>
    <row r="8" spans="1:12" s="21" customFormat="1" ht="12">
      <c r="A8" s="1770"/>
      <c r="B8" s="1770"/>
      <c r="C8" s="1770"/>
      <c r="D8" s="1770"/>
      <c r="E8" s="1770"/>
      <c r="F8" s="1770"/>
      <c r="G8" s="90"/>
    </row>
    <row r="9" spans="1:12" s="21" customFormat="1" ht="12.6" thickBot="1">
      <c r="A9" s="93"/>
      <c r="B9" s="93"/>
      <c r="C9" s="93"/>
      <c r="D9" s="93"/>
      <c r="E9" s="93"/>
      <c r="F9" s="93"/>
      <c r="G9" s="117"/>
      <c r="H9" s="28"/>
      <c r="I9" s="28"/>
      <c r="J9" s="28"/>
      <c r="K9" s="28"/>
      <c r="L9" s="28"/>
    </row>
    <row r="10" spans="1:12" s="21" customFormat="1" ht="12">
      <c r="A10" s="90"/>
      <c r="B10" s="94" t="s">
        <v>882</v>
      </c>
      <c r="C10" s="94" t="s">
        <v>883</v>
      </c>
      <c r="D10" s="94" t="s">
        <v>884</v>
      </c>
      <c r="E10" s="94" t="s">
        <v>885</v>
      </c>
      <c r="F10" s="94" t="s">
        <v>1359</v>
      </c>
      <c r="G10" s="117"/>
      <c r="H10" s="28"/>
      <c r="I10" s="28"/>
      <c r="J10" s="28"/>
      <c r="K10" s="28"/>
      <c r="L10" s="28"/>
    </row>
    <row r="11" spans="1:12" s="21" customFormat="1" ht="12">
      <c r="A11" s="94" t="s">
        <v>52</v>
      </c>
      <c r="B11" s="94" t="s">
        <v>1360</v>
      </c>
      <c r="C11" s="94" t="s">
        <v>1361</v>
      </c>
      <c r="D11" s="89"/>
      <c r="E11" s="94" t="s">
        <v>1362</v>
      </c>
      <c r="F11" s="94" t="s">
        <v>1312</v>
      </c>
      <c r="G11" s="117"/>
      <c r="H11" s="28"/>
      <c r="I11" s="28"/>
      <c r="J11" s="28"/>
      <c r="K11" s="28"/>
      <c r="L11" s="28"/>
    </row>
    <row r="12" spans="1:12" s="21" customFormat="1" ht="12">
      <c r="A12" s="530" t="s">
        <v>707</v>
      </c>
      <c r="B12" s="530" t="s">
        <v>1363</v>
      </c>
      <c r="C12" s="530" t="s">
        <v>1364</v>
      </c>
      <c r="D12" s="530" t="s">
        <v>945</v>
      </c>
      <c r="E12" s="530" t="s">
        <v>1365</v>
      </c>
      <c r="F12" s="530" t="s">
        <v>1366</v>
      </c>
      <c r="G12" s="90"/>
    </row>
    <row r="13" spans="1:12" s="21" customFormat="1" ht="12">
      <c r="A13" s="89"/>
      <c r="B13" s="90"/>
      <c r="C13" s="90"/>
      <c r="D13" s="90"/>
      <c r="E13" s="90"/>
      <c r="F13" s="90"/>
      <c r="G13" s="90"/>
      <c r="L13" s="28"/>
    </row>
    <row r="14" spans="1:12" s="42" customFormat="1" ht="12.75" customHeight="1">
      <c r="A14" s="672">
        <v>1</v>
      </c>
      <c r="B14" s="1801" t="s">
        <v>2549</v>
      </c>
      <c r="C14" s="1801"/>
      <c r="D14" s="1801"/>
      <c r="E14" s="1801"/>
      <c r="F14" s="1801"/>
      <c r="G14" s="368"/>
      <c r="L14" s="27"/>
    </row>
    <row r="15" spans="1:12" s="21" customFormat="1" ht="12">
      <c r="A15" s="1097">
        <v>2</v>
      </c>
      <c r="B15" s="1801"/>
      <c r="C15" s="1801"/>
      <c r="D15" s="1801"/>
      <c r="E15" s="1801"/>
      <c r="F15" s="1801"/>
      <c r="G15" s="90"/>
      <c r="L15" s="28"/>
    </row>
    <row r="16" spans="1:12">
      <c r="A16" s="157"/>
    </row>
    <row r="17" spans="1:1">
      <c r="A17" s="110"/>
    </row>
    <row r="18" spans="1:1">
      <c r="A18" s="110"/>
    </row>
    <row r="19" spans="1:1">
      <c r="A19" s="110"/>
    </row>
    <row r="20" spans="1:1">
      <c r="A20" s="110"/>
    </row>
    <row r="21" spans="1:1">
      <c r="A21" s="110"/>
    </row>
    <row r="22" spans="1:1">
      <c r="A22" s="110"/>
    </row>
    <row r="23" spans="1:1">
      <c r="A23" s="110"/>
    </row>
    <row r="24" spans="1:1">
      <c r="A24" s="110"/>
    </row>
    <row r="25" spans="1:1">
      <c r="A25" s="110"/>
    </row>
    <row r="26" spans="1:1">
      <c r="A26" s="110"/>
    </row>
    <row r="27" spans="1:1">
      <c r="A27" s="110"/>
    </row>
    <row r="28" spans="1:1">
      <c r="A28" s="110"/>
    </row>
    <row r="29" spans="1:1">
      <c r="A29" s="110"/>
    </row>
    <row r="30" spans="1:1">
      <c r="A30" s="110"/>
    </row>
    <row r="31" spans="1:1">
      <c r="A31" s="110"/>
    </row>
    <row r="32" spans="1:1">
      <c r="A32" s="110"/>
    </row>
    <row r="33" spans="1:1">
      <c r="A33" s="110"/>
    </row>
    <row r="34" spans="1:1">
      <c r="A34" s="110"/>
    </row>
    <row r="35" spans="1:1">
      <c r="A35" s="110"/>
    </row>
    <row r="36" spans="1:1">
      <c r="A36" s="110"/>
    </row>
    <row r="37" spans="1:1">
      <c r="A37" s="110"/>
    </row>
    <row r="38" spans="1:1">
      <c r="A38" s="110"/>
    </row>
    <row r="39" spans="1:1">
      <c r="A39" s="110"/>
    </row>
    <row r="40" spans="1:1">
      <c r="A40" s="110"/>
    </row>
    <row r="41" spans="1:1">
      <c r="A41" s="110"/>
    </row>
    <row r="42" spans="1:1">
      <c r="A42" s="110"/>
    </row>
    <row r="43" spans="1:1">
      <c r="A43" s="110"/>
    </row>
    <row r="44" spans="1:1">
      <c r="A44" s="110"/>
    </row>
    <row r="45" spans="1:1">
      <c r="A45" s="110"/>
    </row>
    <row r="46" spans="1:1">
      <c r="A46" s="110"/>
    </row>
    <row r="47" spans="1:1">
      <c r="A47" s="110"/>
    </row>
    <row r="48" spans="1:1">
      <c r="A48" s="110"/>
    </row>
    <row r="49" spans="1:1">
      <c r="A49" s="110"/>
    </row>
    <row r="50" spans="1:1">
      <c r="A50" s="110"/>
    </row>
    <row r="51" spans="1:1">
      <c r="A51" s="110"/>
    </row>
    <row r="52" spans="1:1">
      <c r="A52" s="110"/>
    </row>
    <row r="53" spans="1:1">
      <c r="A53" s="110"/>
    </row>
    <row r="54" spans="1:1">
      <c r="A54" s="110"/>
    </row>
    <row r="55" spans="1:1">
      <c r="A55" s="110"/>
    </row>
    <row r="56" spans="1:1">
      <c r="A56" s="110"/>
    </row>
    <row r="57" spans="1:1">
      <c r="A57" s="110"/>
    </row>
    <row r="58" spans="1:1">
      <c r="A58" s="110"/>
    </row>
    <row r="59" spans="1:1">
      <c r="A59" s="110"/>
    </row>
    <row r="60" spans="1:1">
      <c r="A60" s="110"/>
    </row>
    <row r="61" spans="1:1">
      <c r="A61" s="110"/>
    </row>
    <row r="62" spans="1:1">
      <c r="A62" s="110"/>
    </row>
    <row r="63" spans="1:1">
      <c r="A63" s="110"/>
    </row>
    <row r="64" spans="1:1">
      <c r="A64" s="110"/>
    </row>
    <row r="65" spans="1:6">
      <c r="A65" s="155"/>
      <c r="B65" s="117"/>
      <c r="C65" s="117"/>
      <c r="D65" s="117"/>
      <c r="E65" s="117"/>
      <c r="F65" s="117"/>
    </row>
    <row r="66" spans="1:6">
      <c r="A66" s="110"/>
    </row>
    <row r="67" spans="1:6">
      <c r="A67" s="110"/>
    </row>
    <row r="68" spans="1:6">
      <c r="A68" s="110"/>
    </row>
    <row r="69" spans="1:6">
      <c r="A69" s="110"/>
    </row>
    <row r="70" spans="1:6">
      <c r="A70" s="110"/>
    </row>
    <row r="71" spans="1:6">
      <c r="A71" s="110"/>
    </row>
    <row r="72" spans="1:6">
      <c r="A72" s="110"/>
    </row>
    <row r="73" spans="1:6">
      <c r="A73" s="110"/>
    </row>
    <row r="74" spans="1:6">
      <c r="A74" s="110"/>
    </row>
    <row r="75" spans="1:6">
      <c r="A75" s="110"/>
    </row>
    <row r="76" spans="1:6">
      <c r="A76" s="110"/>
    </row>
    <row r="77" spans="1:6">
      <c r="A77" s="110"/>
    </row>
    <row r="78" spans="1:6">
      <c r="A78" s="110"/>
    </row>
    <row r="79" spans="1:6">
      <c r="A79" s="110"/>
    </row>
    <row r="80" spans="1:6">
      <c r="A80" s="110"/>
    </row>
    <row r="81" spans="1:6">
      <c r="A81" s="117"/>
      <c r="B81" s="110"/>
      <c r="C81" s="110"/>
      <c r="D81" s="110"/>
      <c r="E81" s="110"/>
      <c r="F81" s="110"/>
    </row>
    <row r="82" spans="1:6">
      <c r="A82" s="110"/>
    </row>
    <row r="83" spans="1:6">
      <c r="A83" s="110"/>
    </row>
    <row r="165" spans="8:8">
      <c r="H165" s="19"/>
    </row>
    <row r="168" spans="8:8">
      <c r="H168" s="19"/>
    </row>
    <row r="291" spans="1:2">
      <c r="A291" s="104"/>
      <c r="B291" s="104"/>
    </row>
    <row r="292" spans="1:2">
      <c r="A292" s="104"/>
      <c r="B292" s="104"/>
    </row>
    <row r="293" spans="1:2">
      <c r="A293" s="104"/>
      <c r="B293" s="104"/>
    </row>
    <row r="294" spans="1:2">
      <c r="A294" s="104"/>
      <c r="B294" s="104"/>
    </row>
    <row r="295" spans="1:2">
      <c r="A295" s="104"/>
      <c r="B295" s="104"/>
    </row>
    <row r="325" spans="1:1">
      <c r="A325" s="104"/>
    </row>
    <row r="394" spans="1:1">
      <c r="A394" s="89"/>
    </row>
    <row r="411" spans="1:1">
      <c r="A411" s="104"/>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row r="452" spans="1:1">
      <c r="A452" s="104"/>
    </row>
    <row r="453" spans="1:1">
      <c r="A453" s="104"/>
    </row>
    <row r="454" spans="1:1">
      <c r="A454" s="104"/>
    </row>
    <row r="455" spans="1:1">
      <c r="A455" s="104"/>
    </row>
    <row r="456" spans="1:1">
      <c r="A456" s="104"/>
    </row>
    <row r="457" spans="1:1">
      <c r="A457" s="104"/>
    </row>
    <row r="458" spans="1:1">
      <c r="A458" s="104"/>
    </row>
    <row r="459" spans="1:1">
      <c r="A459" s="104"/>
    </row>
    <row r="460" spans="1:1">
      <c r="A460" s="104"/>
    </row>
    <row r="461" spans="1:1">
      <c r="A461" s="104"/>
    </row>
    <row r="462" spans="1:1">
      <c r="A462" s="104"/>
    </row>
    <row r="463" spans="1:1">
      <c r="A463" s="104"/>
    </row>
    <row r="464" spans="1:1">
      <c r="A464" s="104"/>
    </row>
    <row r="465" spans="1:1">
      <c r="A465" s="104"/>
    </row>
  </sheetData>
  <mergeCells count="2">
    <mergeCell ref="A7:F8"/>
    <mergeCell ref="B14:F15"/>
  </mergeCells>
  <phoneticPr fontId="28" type="noConversion"/>
  <pageMargins left="0.75" right="0.5" top="0.5" bottom="0.5" header="0.25" footer="0.25"/>
  <pageSetup scale="91" orientation="portrait" r:id="rId1"/>
  <headerFooter alignWithMargins="0"/>
</worksheet>
</file>

<file path=xl/worksheets/sheet75.xml><?xml version="1.0" encoding="utf-8"?>
<worksheet xmlns="http://schemas.openxmlformats.org/spreadsheetml/2006/main" xmlns:r="http://schemas.openxmlformats.org/officeDocument/2006/relationships">
  <sheetPr codeName="Sheet82">
    <pageSetUpPr fitToPage="1"/>
  </sheetPr>
  <dimension ref="A1:X64"/>
  <sheetViews>
    <sheetView view="pageBreakPreview" zoomScale="60" workbookViewId="0"/>
  </sheetViews>
  <sheetFormatPr defaultColWidth="9.109375" defaultRowHeight="13.2"/>
  <cols>
    <col min="1" max="1" width="6.6640625" style="382" customWidth="1"/>
    <col min="2" max="2" width="2" style="382" customWidth="1"/>
    <col min="3" max="3" width="9.109375" style="382"/>
    <col min="4" max="4" width="13" style="382" customWidth="1"/>
    <col min="5" max="5" width="2.6640625" style="382" customWidth="1"/>
    <col min="6" max="6" width="13.44140625" style="382" customWidth="1"/>
    <col min="7" max="7" width="2.44140625" style="382" customWidth="1"/>
    <col min="8" max="8" width="12.5546875" style="382" customWidth="1"/>
    <col min="9" max="9" width="2" style="382" customWidth="1"/>
    <col min="10" max="10" width="12.44140625" style="382" customWidth="1"/>
    <col min="11" max="11" width="2" style="382" customWidth="1"/>
    <col min="12" max="12" width="14.5546875" style="382" customWidth="1"/>
    <col min="13" max="13" width="7.33203125" style="382" bestFit="1" customWidth="1"/>
    <col min="14" max="16384" width="9.109375" style="59"/>
  </cols>
  <sheetData>
    <row r="1" spans="1:24" s="46" customFormat="1">
      <c r="A1" s="518" t="s">
        <v>507</v>
      </c>
      <c r="B1" s="519"/>
      <c r="C1" s="518"/>
      <c r="D1" s="520"/>
      <c r="E1" s="519"/>
      <c r="F1" s="520"/>
      <c r="G1" s="521"/>
      <c r="H1" s="521"/>
      <c r="I1" s="521"/>
      <c r="J1" s="518" t="s">
        <v>1171</v>
      </c>
      <c r="K1" s="522"/>
      <c r="L1" s="520"/>
    </row>
    <row r="2" spans="1:24" s="46" customFormat="1">
      <c r="A2" s="89" t="s">
        <v>2364</v>
      </c>
      <c r="B2" s="518"/>
      <c r="C2" s="519"/>
      <c r="D2" s="520"/>
      <c r="E2" s="519"/>
      <c r="F2" s="520"/>
      <c r="G2" s="521"/>
      <c r="H2" s="521"/>
      <c r="I2" s="521"/>
      <c r="J2" s="518" t="s">
        <v>693</v>
      </c>
      <c r="K2" s="522"/>
      <c r="L2" s="520"/>
    </row>
    <row r="3" spans="1:24" s="46" customFormat="1">
      <c r="A3" s="89" t="s">
        <v>2363</v>
      </c>
      <c r="B3" s="518"/>
      <c r="C3" s="519"/>
      <c r="D3" s="520"/>
      <c r="E3" s="519"/>
      <c r="F3" s="520"/>
      <c r="G3" s="521"/>
      <c r="H3" s="521"/>
      <c r="I3" s="521"/>
      <c r="J3" s="518" t="s">
        <v>742</v>
      </c>
      <c r="K3" s="522"/>
      <c r="L3" s="520"/>
    </row>
    <row r="4" spans="1:24" s="46" customFormat="1">
      <c r="A4" s="89" t="s">
        <v>1776</v>
      </c>
      <c r="B4" s="519"/>
      <c r="C4" s="518"/>
      <c r="D4" s="520"/>
      <c r="E4" s="519"/>
      <c r="F4" s="520"/>
      <c r="G4" s="521"/>
      <c r="H4" s="521"/>
      <c r="I4" s="521"/>
      <c r="J4" s="523"/>
      <c r="K4" s="522"/>
      <c r="L4" s="524"/>
    </row>
    <row r="5" spans="1:24" s="46" customFormat="1">
      <c r="A5" s="518" t="s">
        <v>1052</v>
      </c>
      <c r="B5" s="519"/>
      <c r="C5" s="518"/>
      <c r="D5" s="520"/>
      <c r="E5" s="519"/>
      <c r="F5" s="520"/>
      <c r="G5" s="521"/>
      <c r="H5" s="521"/>
      <c r="I5" s="521"/>
      <c r="J5" s="397" t="s">
        <v>2547</v>
      </c>
      <c r="K5" s="522"/>
      <c r="L5" s="524"/>
    </row>
    <row r="6" spans="1:24" s="46" customFormat="1">
      <c r="A6" s="518" t="s">
        <v>694</v>
      </c>
      <c r="B6" s="519"/>
      <c r="C6" s="518"/>
      <c r="D6" s="518"/>
      <c r="E6" s="519"/>
      <c r="F6" s="519"/>
      <c r="G6" s="521"/>
      <c r="H6" s="521"/>
      <c r="I6" s="521"/>
      <c r="J6" s="523"/>
      <c r="K6" s="522"/>
      <c r="L6" s="524"/>
    </row>
    <row r="7" spans="1:24" s="46" customFormat="1" ht="15" customHeight="1">
      <c r="A7" s="525" t="s">
        <v>695</v>
      </c>
      <c r="C7" s="370"/>
      <c r="D7" s="370"/>
      <c r="E7" s="370"/>
      <c r="F7" s="372"/>
      <c r="G7" s="370"/>
      <c r="H7" s="373"/>
      <c r="I7" s="369"/>
      <c r="J7" s="370"/>
      <c r="K7" s="370"/>
      <c r="L7" s="370"/>
    </row>
    <row r="8" spans="1:24" s="520" customFormat="1" ht="26.25" customHeight="1">
      <c r="A8" s="519"/>
      <c r="B8" s="1812" t="s">
        <v>1665</v>
      </c>
      <c r="C8" s="1809"/>
      <c r="D8" s="1809"/>
      <c r="E8" s="1809"/>
      <c r="F8" s="1809"/>
      <c r="G8" s="1809"/>
      <c r="H8" s="1809"/>
      <c r="I8" s="1809"/>
      <c r="J8" s="1809"/>
      <c r="K8" s="1809"/>
      <c r="L8" s="1809"/>
      <c r="M8" s="519"/>
    </row>
    <row r="9" spans="1:24" s="520" customFormat="1">
      <c r="A9" s="675"/>
      <c r="B9" s="675"/>
      <c r="C9" s="675"/>
      <c r="D9" s="675"/>
      <c r="E9" s="675"/>
      <c r="F9" s="676"/>
      <c r="G9" s="675"/>
      <c r="H9" s="677"/>
      <c r="I9" s="675"/>
      <c r="J9" s="675"/>
      <c r="K9" s="675"/>
      <c r="L9" s="675"/>
      <c r="M9" s="519"/>
    </row>
    <row r="10" spans="1:24" s="520" customFormat="1">
      <c r="A10" s="519"/>
      <c r="B10" s="519"/>
      <c r="C10" s="678" t="s">
        <v>882</v>
      </c>
      <c r="D10" s="519"/>
      <c r="E10" s="519"/>
      <c r="F10" s="673" t="s">
        <v>883</v>
      </c>
      <c r="G10" s="519"/>
      <c r="H10" s="674" t="s">
        <v>884</v>
      </c>
      <c r="I10" s="519"/>
      <c r="J10" s="679">
        <v>-4</v>
      </c>
      <c r="K10" s="521"/>
      <c r="L10" s="679">
        <v>-5</v>
      </c>
      <c r="M10" s="519"/>
    </row>
    <row r="11" spans="1:24" s="520" customFormat="1" ht="12.75" customHeight="1">
      <c r="A11" s="519"/>
      <c r="B11" s="519"/>
      <c r="C11" s="678"/>
      <c r="D11" s="519"/>
      <c r="E11" s="519"/>
      <c r="F11" s="1811" t="s">
        <v>481</v>
      </c>
      <c r="G11" s="1811"/>
      <c r="H11" s="1811"/>
      <c r="I11" s="519"/>
      <c r="J11" s="1811" t="s">
        <v>648</v>
      </c>
      <c r="K11" s="1811"/>
      <c r="L11" s="1811"/>
      <c r="M11" s="680"/>
      <c r="N11" s="681"/>
      <c r="O11" s="682"/>
      <c r="P11" s="683"/>
      <c r="R11" s="681"/>
      <c r="T11" s="681"/>
      <c r="U11" s="682"/>
      <c r="V11" s="683"/>
      <c r="X11" s="681"/>
    </row>
    <row r="12" spans="1:24" s="520" customFormat="1">
      <c r="A12" s="678" t="s">
        <v>52</v>
      </c>
      <c r="B12" s="519"/>
      <c r="C12" s="519"/>
      <c r="D12" s="519"/>
      <c r="E12" s="519"/>
      <c r="F12" s="673" t="s">
        <v>1376</v>
      </c>
      <c r="G12" s="519"/>
      <c r="H12" s="674" t="s">
        <v>1378</v>
      </c>
      <c r="I12" s="519"/>
      <c r="J12" s="673" t="s">
        <v>1376</v>
      </c>
      <c r="K12" s="519"/>
      <c r="L12" s="674" t="s">
        <v>1378</v>
      </c>
      <c r="M12" s="674"/>
      <c r="N12" s="684"/>
      <c r="P12" s="685"/>
      <c r="R12" s="684"/>
      <c r="T12" s="684"/>
      <c r="V12" s="685"/>
      <c r="X12" s="684"/>
    </row>
    <row r="13" spans="1:24" s="520" customFormat="1">
      <c r="A13" s="686" t="s">
        <v>707</v>
      </c>
      <c r="B13" s="687" t="s">
        <v>557</v>
      </c>
      <c r="C13" s="688"/>
      <c r="D13" s="688"/>
      <c r="E13" s="1345"/>
      <c r="F13" s="676" t="s">
        <v>558</v>
      </c>
      <c r="G13" s="688"/>
      <c r="H13" s="677" t="s">
        <v>558</v>
      </c>
      <c r="I13" s="519"/>
      <c r="J13" s="676" t="s">
        <v>558</v>
      </c>
      <c r="K13" s="688"/>
      <c r="L13" s="677" t="s">
        <v>558</v>
      </c>
      <c r="M13" s="680"/>
      <c r="N13" s="681"/>
      <c r="O13" s="689"/>
      <c r="P13" s="683"/>
      <c r="Q13" s="689"/>
      <c r="R13" s="681"/>
      <c r="S13" s="689"/>
      <c r="T13" s="681"/>
      <c r="U13" s="689"/>
      <c r="V13" s="683"/>
      <c r="W13" s="689"/>
      <c r="X13" s="681"/>
    </row>
    <row r="14" spans="1:24" s="46" customFormat="1">
      <c r="A14" s="843">
        <v>1</v>
      </c>
      <c r="B14" s="843"/>
      <c r="C14" s="1813" t="s">
        <v>2367</v>
      </c>
      <c r="D14" s="1813"/>
      <c r="E14" s="1813"/>
      <c r="F14" s="1813"/>
      <c r="G14" s="1813"/>
      <c r="H14" s="1813"/>
      <c r="I14" s="1813"/>
      <c r="J14" s="1813"/>
      <c r="K14" s="1813"/>
      <c r="L14" s="1813"/>
      <c r="M14" s="375"/>
      <c r="N14" s="49"/>
      <c r="O14" s="51"/>
      <c r="P14" s="50"/>
      <c r="Q14" s="51"/>
      <c r="R14" s="49"/>
      <c r="S14" s="51"/>
      <c r="T14" s="49"/>
      <c r="U14" s="51"/>
      <c r="V14" s="50"/>
      <c r="W14" s="51"/>
      <c r="X14" s="49"/>
    </row>
    <row r="15" spans="1:24" s="46" customFormat="1" ht="12.75" customHeight="1">
      <c r="A15" s="843">
        <v>2</v>
      </c>
      <c r="B15" s="843"/>
      <c r="C15" s="1813"/>
      <c r="D15" s="1813"/>
      <c r="E15" s="1813"/>
      <c r="F15" s="1813"/>
      <c r="G15" s="1813"/>
      <c r="H15" s="1813"/>
      <c r="I15" s="1813"/>
      <c r="J15" s="1813"/>
      <c r="K15" s="1813"/>
      <c r="L15" s="1813"/>
      <c r="M15" s="375"/>
      <c r="N15" s="49"/>
      <c r="O15" s="51"/>
      <c r="P15" s="50"/>
      <c r="Q15" s="51"/>
      <c r="R15" s="49"/>
      <c r="S15" s="51"/>
      <c r="T15" s="49"/>
      <c r="U15" s="51"/>
      <c r="V15" s="50"/>
      <c r="W15" s="51"/>
      <c r="X15" s="49"/>
    </row>
    <row r="16" spans="1:24" s="46" customFormat="1" ht="12.75" customHeight="1">
      <c r="A16" s="843"/>
      <c r="B16" s="843"/>
      <c r="C16" s="844"/>
      <c r="D16" s="845"/>
      <c r="E16" s="370"/>
      <c r="F16" s="390"/>
      <c r="G16" s="398"/>
      <c r="H16" s="375"/>
      <c r="I16" s="370"/>
      <c r="J16" s="390"/>
      <c r="K16" s="398"/>
      <c r="L16" s="375"/>
      <c r="M16" s="375"/>
      <c r="N16" s="49"/>
      <c r="O16" s="51"/>
      <c r="P16" s="50"/>
      <c r="Q16" s="51"/>
      <c r="R16" s="49"/>
      <c r="S16" s="51"/>
      <c r="T16" s="49"/>
      <c r="U16" s="51"/>
      <c r="V16" s="50"/>
      <c r="W16" s="51"/>
      <c r="X16" s="49"/>
    </row>
    <row r="17" spans="1:24" s="46" customFormat="1" ht="12.75" customHeight="1">
      <c r="A17" s="843"/>
      <c r="B17" s="843"/>
      <c r="C17" s="844"/>
      <c r="D17" s="845"/>
      <c r="E17" s="370"/>
      <c r="F17" s="372"/>
      <c r="G17" s="370"/>
      <c r="H17" s="374"/>
      <c r="I17" s="370"/>
      <c r="J17" s="372"/>
      <c r="K17" s="370"/>
      <c r="L17" s="374"/>
      <c r="M17" s="375"/>
      <c r="N17" s="49"/>
      <c r="O17" s="51"/>
      <c r="P17" s="50"/>
      <c r="Q17" s="51"/>
      <c r="R17" s="49"/>
      <c r="S17" s="51"/>
      <c r="T17" s="49"/>
      <c r="U17" s="51"/>
      <c r="V17" s="50"/>
      <c r="W17" s="51"/>
      <c r="X17" s="49"/>
    </row>
    <row r="18" spans="1:24" s="46" customFormat="1" ht="12.75" customHeight="1">
      <c r="A18" s="843"/>
      <c r="B18" s="843"/>
      <c r="C18" s="844"/>
      <c r="D18" s="845"/>
      <c r="E18" s="370"/>
      <c r="F18" s="372"/>
      <c r="G18" s="371"/>
      <c r="H18" s="376"/>
      <c r="I18" s="371"/>
      <c r="J18" s="372"/>
      <c r="K18" s="371"/>
      <c r="L18" s="376"/>
      <c r="M18" s="377"/>
      <c r="N18" s="54"/>
      <c r="O18" s="55"/>
      <c r="P18" s="53"/>
      <c r="Q18" s="55"/>
      <c r="R18" s="54"/>
      <c r="S18" s="51"/>
      <c r="T18" s="54"/>
      <c r="U18" s="55"/>
      <c r="V18" s="53"/>
      <c r="W18" s="55"/>
      <c r="X18" s="54"/>
    </row>
    <row r="19" spans="1:24" s="46" customFormat="1" ht="12.75" customHeight="1">
      <c r="A19" s="843"/>
      <c r="B19" s="843"/>
      <c r="C19" s="844"/>
      <c r="D19" s="845"/>
      <c r="E19" s="370"/>
      <c r="F19" s="372"/>
      <c r="G19" s="378"/>
      <c r="H19" s="376"/>
      <c r="I19" s="378"/>
      <c r="J19" s="372"/>
      <c r="K19" s="378"/>
      <c r="L19" s="376"/>
      <c r="M19" s="379"/>
      <c r="N19" s="52"/>
      <c r="O19" s="56"/>
      <c r="P19" s="57"/>
      <c r="Q19" s="56"/>
      <c r="R19" s="52"/>
      <c r="T19" s="52"/>
      <c r="U19" s="56"/>
      <c r="V19" s="57"/>
      <c r="W19" s="56"/>
      <c r="X19" s="52"/>
    </row>
    <row r="20" spans="1:24" s="46" customFormat="1" ht="12.75" customHeight="1">
      <c r="A20" s="843"/>
      <c r="B20" s="843"/>
      <c r="C20" s="844"/>
      <c r="D20" s="845"/>
      <c r="E20" s="370"/>
      <c r="F20" s="372"/>
      <c r="G20" s="370"/>
      <c r="H20" s="379"/>
      <c r="I20" s="370"/>
      <c r="J20" s="372"/>
      <c r="K20" s="370"/>
      <c r="L20" s="379"/>
      <c r="M20" s="374"/>
      <c r="N20" s="47"/>
      <c r="P20" s="48"/>
      <c r="R20" s="47"/>
      <c r="T20" s="47"/>
      <c r="V20" s="48"/>
      <c r="X20" s="47"/>
    </row>
    <row r="21" spans="1:24" s="46" customFormat="1" ht="12.75" customHeight="1">
      <c r="A21" s="843"/>
      <c r="B21" s="843"/>
      <c r="C21" s="844"/>
      <c r="D21" s="846"/>
      <c r="E21" s="370"/>
      <c r="F21" s="372"/>
      <c r="G21" s="380"/>
      <c r="H21" s="376"/>
      <c r="I21" s="380"/>
      <c r="J21" s="372"/>
      <c r="K21" s="380"/>
      <c r="L21" s="376"/>
      <c r="M21" s="372"/>
      <c r="N21" s="47"/>
      <c r="O21" s="58"/>
      <c r="P21" s="47"/>
      <c r="Q21" s="58"/>
      <c r="R21" s="47"/>
      <c r="T21" s="47"/>
      <c r="U21" s="58"/>
      <c r="V21" s="47"/>
      <c r="W21" s="58"/>
      <c r="X21" s="47"/>
    </row>
    <row r="22" spans="1:24" s="46" customFormat="1" ht="12.75" customHeight="1">
      <c r="A22" s="843"/>
      <c r="B22" s="843"/>
      <c r="C22" s="844"/>
      <c r="D22" s="847"/>
      <c r="E22" s="370"/>
      <c r="F22" s="372"/>
      <c r="G22" s="380"/>
      <c r="H22" s="376"/>
      <c r="I22" s="380"/>
      <c r="J22" s="372"/>
      <c r="K22" s="380"/>
      <c r="L22" s="376"/>
      <c r="M22" s="372"/>
      <c r="N22" s="47"/>
      <c r="O22" s="58"/>
      <c r="P22" s="47"/>
      <c r="Q22" s="58"/>
      <c r="R22" s="47"/>
      <c r="T22" s="47"/>
      <c r="U22" s="58"/>
      <c r="V22" s="47"/>
      <c r="W22" s="58"/>
      <c r="X22" s="47"/>
    </row>
    <row r="23" spans="1:24" s="46" customFormat="1" ht="12.75" customHeight="1">
      <c r="A23" s="843"/>
      <c r="B23" s="843"/>
      <c r="C23" s="844"/>
      <c r="D23" s="847"/>
      <c r="E23" s="370"/>
      <c r="F23" s="372"/>
      <c r="G23" s="380"/>
      <c r="H23" s="376"/>
      <c r="I23" s="380"/>
      <c r="J23" s="372"/>
      <c r="K23" s="380"/>
      <c r="L23" s="376"/>
      <c r="M23" s="374"/>
      <c r="N23" s="47"/>
      <c r="O23" s="58"/>
      <c r="P23" s="48"/>
      <c r="Q23" s="58"/>
      <c r="R23" s="47"/>
      <c r="T23" s="47"/>
      <c r="U23" s="58"/>
      <c r="V23" s="48"/>
      <c r="W23" s="58"/>
      <c r="X23" s="47"/>
    </row>
    <row r="24" spans="1:24" s="46" customFormat="1" ht="12.75" customHeight="1">
      <c r="A24" s="848"/>
      <c r="B24" s="848"/>
      <c r="C24" s="844"/>
      <c r="D24" s="847"/>
      <c r="E24" s="370"/>
      <c r="F24" s="372"/>
      <c r="G24" s="380"/>
      <c r="H24" s="376"/>
      <c r="I24" s="380"/>
      <c r="J24" s="372"/>
      <c r="K24" s="380"/>
      <c r="L24" s="376"/>
      <c r="M24" s="372"/>
      <c r="N24" s="47"/>
      <c r="O24" s="58"/>
      <c r="P24" s="47"/>
      <c r="Q24" s="58"/>
      <c r="R24" s="47"/>
      <c r="T24" s="47"/>
      <c r="U24" s="58"/>
      <c r="V24" s="47"/>
      <c r="W24" s="58"/>
      <c r="X24" s="47"/>
    </row>
    <row r="25" spans="1:24" s="46" customFormat="1" ht="12.75" customHeight="1">
      <c r="A25" s="848"/>
      <c r="B25" s="848"/>
      <c r="C25" s="844"/>
      <c r="D25" s="847"/>
      <c r="E25" s="370"/>
      <c r="F25" s="372"/>
      <c r="G25" s="380"/>
      <c r="H25" s="376"/>
      <c r="I25" s="380"/>
      <c r="J25" s="372"/>
      <c r="K25" s="380"/>
      <c r="L25" s="376"/>
      <c r="M25" s="372"/>
      <c r="N25" s="47"/>
      <c r="O25" s="58"/>
      <c r="P25" s="47"/>
      <c r="Q25" s="58"/>
      <c r="R25" s="47"/>
      <c r="T25" s="47"/>
      <c r="U25" s="58"/>
      <c r="V25" s="47"/>
      <c r="W25" s="58"/>
      <c r="X25" s="47"/>
    </row>
    <row r="26" spans="1:24" s="46" customFormat="1" ht="12.75" customHeight="1">
      <c r="A26" s="848"/>
      <c r="B26" s="848"/>
      <c r="C26" s="844"/>
      <c r="D26" s="847"/>
      <c r="E26" s="370"/>
      <c r="F26" s="372"/>
      <c r="G26" s="380"/>
      <c r="H26" s="376"/>
      <c r="I26" s="380"/>
      <c r="J26" s="372"/>
      <c r="K26" s="380"/>
      <c r="L26" s="376"/>
      <c r="M26" s="372"/>
      <c r="N26" s="47"/>
      <c r="O26" s="58"/>
      <c r="P26" s="47"/>
      <c r="Q26" s="58"/>
      <c r="R26" s="47"/>
      <c r="T26" s="47"/>
      <c r="U26" s="58"/>
      <c r="V26" s="47"/>
      <c r="W26" s="58"/>
      <c r="X26" s="47"/>
    </row>
    <row r="27" spans="1:24" s="46" customFormat="1" ht="12.75" customHeight="1">
      <c r="A27" s="848"/>
      <c r="B27" s="848"/>
      <c r="C27" s="844"/>
      <c r="D27" s="847"/>
      <c r="E27" s="370"/>
      <c r="F27" s="372"/>
      <c r="G27" s="380"/>
      <c r="H27" s="376"/>
      <c r="I27" s="380"/>
      <c r="J27" s="372"/>
      <c r="K27" s="380"/>
      <c r="L27" s="376"/>
      <c r="M27" s="372"/>
      <c r="N27" s="47"/>
      <c r="O27" s="58"/>
      <c r="P27" s="47"/>
      <c r="Q27" s="58"/>
      <c r="R27" s="47"/>
      <c r="T27" s="47"/>
      <c r="U27" s="58"/>
      <c r="V27" s="47"/>
      <c r="W27" s="58"/>
      <c r="X27" s="47"/>
    </row>
    <row r="28" spans="1:24" s="46" customFormat="1" ht="12.75" customHeight="1">
      <c r="A28" s="848"/>
      <c r="B28" s="848"/>
      <c r="C28" s="844"/>
      <c r="D28" s="847"/>
      <c r="E28" s="370"/>
      <c r="F28" s="372"/>
      <c r="G28" s="370"/>
      <c r="H28" s="376"/>
      <c r="I28" s="370"/>
      <c r="J28" s="372"/>
      <c r="K28" s="370"/>
      <c r="L28" s="376"/>
      <c r="M28" s="374"/>
      <c r="N28" s="47"/>
      <c r="P28" s="48"/>
      <c r="R28" s="47"/>
      <c r="T28" s="47"/>
      <c r="V28" s="48"/>
      <c r="X28" s="47"/>
    </row>
    <row r="29" spans="1:24" s="46" customFormat="1" ht="12.75" customHeight="1">
      <c r="A29" s="848"/>
      <c r="B29" s="848"/>
      <c r="C29" s="844"/>
      <c r="D29" s="847"/>
      <c r="E29" s="370"/>
      <c r="F29" s="372"/>
      <c r="G29" s="370"/>
      <c r="H29" s="376"/>
      <c r="I29" s="370"/>
      <c r="J29" s="372"/>
      <c r="K29" s="380"/>
      <c r="L29" s="376"/>
      <c r="M29" s="372"/>
      <c r="N29" s="47"/>
      <c r="P29" s="47"/>
      <c r="R29" s="47"/>
      <c r="T29" s="47"/>
      <c r="V29" s="47"/>
      <c r="X29" s="47"/>
    </row>
    <row r="30" spans="1:24" s="46" customFormat="1" ht="12.75" customHeight="1">
      <c r="A30" s="848"/>
      <c r="B30" s="848"/>
      <c r="C30" s="844"/>
      <c r="D30" s="847"/>
      <c r="E30" s="370"/>
      <c r="F30" s="372"/>
      <c r="G30" s="370"/>
      <c r="H30" s="376"/>
      <c r="I30" s="370"/>
      <c r="J30" s="372"/>
      <c r="K30" s="380"/>
      <c r="L30" s="376"/>
      <c r="M30" s="372"/>
      <c r="N30" s="47"/>
      <c r="P30" s="47"/>
      <c r="R30" s="47"/>
      <c r="T30" s="47"/>
      <c r="V30" s="47"/>
      <c r="X30" s="47"/>
    </row>
    <row r="31" spans="1:24" s="46" customFormat="1" ht="12.75" customHeight="1">
      <c r="A31" s="848"/>
      <c r="B31" s="848"/>
      <c r="C31" s="844"/>
      <c r="D31" s="847"/>
      <c r="E31" s="370"/>
      <c r="F31" s="372"/>
      <c r="G31" s="370"/>
      <c r="H31" s="376"/>
      <c r="I31" s="370"/>
      <c r="J31" s="372"/>
      <c r="K31" s="380"/>
      <c r="L31" s="376"/>
      <c r="M31" s="372"/>
      <c r="N31" s="47"/>
      <c r="P31" s="47"/>
      <c r="R31" s="47"/>
      <c r="T31" s="47"/>
      <c r="V31" s="47"/>
      <c r="X31" s="47"/>
    </row>
    <row r="32" spans="1:24" s="46" customFormat="1" ht="12.75" customHeight="1">
      <c r="A32" s="848"/>
      <c r="B32" s="848"/>
      <c r="C32" s="844"/>
      <c r="D32" s="847"/>
      <c r="E32" s="370"/>
      <c r="F32" s="372"/>
      <c r="G32" s="370"/>
      <c r="H32" s="376"/>
      <c r="I32" s="370"/>
      <c r="J32" s="372"/>
      <c r="K32" s="380"/>
      <c r="L32" s="376"/>
      <c r="M32" s="372"/>
      <c r="N32" s="47"/>
      <c r="P32" s="47"/>
      <c r="R32" s="47"/>
      <c r="T32" s="47"/>
      <c r="V32" s="47"/>
      <c r="X32" s="47"/>
    </row>
    <row r="33" spans="1:24" s="46" customFormat="1" ht="12.75" customHeight="1">
      <c r="A33" s="848"/>
      <c r="B33" s="848"/>
      <c r="C33" s="844"/>
      <c r="D33" s="847"/>
      <c r="E33" s="370"/>
      <c r="F33" s="372"/>
      <c r="G33" s="370"/>
      <c r="H33" s="376"/>
      <c r="I33" s="370"/>
      <c r="J33" s="372"/>
      <c r="K33" s="380"/>
      <c r="L33" s="376"/>
      <c r="M33" s="372"/>
      <c r="N33" s="47"/>
      <c r="P33" s="47"/>
      <c r="R33" s="47"/>
      <c r="T33" s="47"/>
      <c r="V33" s="47"/>
      <c r="X33" s="47"/>
    </row>
    <row r="34" spans="1:24" s="46" customFormat="1" ht="12.75" customHeight="1">
      <c r="A34" s="848"/>
      <c r="B34" s="848"/>
      <c r="C34" s="844"/>
      <c r="D34" s="847"/>
      <c r="E34" s="370"/>
      <c r="F34" s="372"/>
      <c r="G34" s="370"/>
      <c r="H34" s="376"/>
      <c r="I34" s="370"/>
      <c r="J34" s="372"/>
      <c r="K34" s="370"/>
      <c r="L34" s="376"/>
      <c r="M34" s="374"/>
      <c r="N34" s="47"/>
      <c r="P34" s="48"/>
      <c r="R34" s="47"/>
      <c r="T34" s="47"/>
      <c r="V34" s="48"/>
      <c r="X34" s="47"/>
    </row>
    <row r="35" spans="1:24" s="46" customFormat="1" ht="12.75" customHeight="1">
      <c r="A35" s="848"/>
      <c r="B35" s="848"/>
      <c r="C35" s="844"/>
      <c r="D35" s="847"/>
      <c r="E35" s="370"/>
      <c r="F35" s="372"/>
      <c r="G35" s="381"/>
      <c r="H35" s="376"/>
      <c r="I35" s="370"/>
      <c r="J35" s="372"/>
      <c r="K35" s="381"/>
      <c r="L35" s="376"/>
      <c r="M35" s="372"/>
      <c r="N35" s="47"/>
      <c r="P35" s="47"/>
      <c r="R35" s="47"/>
      <c r="T35" s="47"/>
      <c r="V35" s="47"/>
      <c r="X35" s="47"/>
    </row>
    <row r="36" spans="1:24" s="46" customFormat="1" ht="12.75" customHeight="1">
      <c r="A36" s="848"/>
      <c r="B36" s="848"/>
      <c r="C36" s="844"/>
      <c r="D36" s="847"/>
      <c r="E36" s="370"/>
      <c r="F36" s="372"/>
      <c r="G36" s="381"/>
      <c r="H36" s="372"/>
      <c r="I36" s="372"/>
      <c r="J36" s="372"/>
      <c r="K36" s="370"/>
      <c r="L36" s="376"/>
      <c r="M36" s="372"/>
      <c r="N36" s="47"/>
      <c r="P36" s="47"/>
      <c r="R36" s="47"/>
      <c r="T36" s="47"/>
      <c r="V36" s="47"/>
      <c r="X36" s="47"/>
    </row>
    <row r="37" spans="1:24" s="46" customFormat="1" ht="12.75" customHeight="1">
      <c r="A37" s="848"/>
      <c r="B37" s="848"/>
      <c r="C37" s="844"/>
      <c r="D37" s="847"/>
      <c r="E37" s="370"/>
      <c r="F37" s="372"/>
      <c r="G37" s="370"/>
      <c r="H37" s="376"/>
      <c r="I37" s="370"/>
      <c r="J37" s="372"/>
      <c r="K37" s="370"/>
      <c r="L37" s="376"/>
      <c r="M37" s="372"/>
      <c r="N37" s="47"/>
      <c r="P37" s="47"/>
      <c r="R37" s="47"/>
      <c r="T37" s="47"/>
      <c r="V37" s="47"/>
      <c r="X37" s="47"/>
    </row>
    <row r="38" spans="1:24" s="46" customFormat="1" ht="12.75" customHeight="1">
      <c r="A38" s="848"/>
      <c r="B38" s="848"/>
      <c r="C38" s="844"/>
      <c r="D38" s="847"/>
      <c r="E38" s="370"/>
      <c r="F38" s="372"/>
      <c r="G38" s="370"/>
      <c r="H38" s="376"/>
      <c r="I38" s="370"/>
      <c r="J38" s="372"/>
      <c r="K38" s="370"/>
      <c r="L38" s="376"/>
      <c r="M38" s="372"/>
      <c r="N38" s="47"/>
      <c r="P38" s="47"/>
      <c r="R38" s="47"/>
      <c r="T38" s="47"/>
      <c r="V38" s="47"/>
      <c r="X38" s="47"/>
    </row>
    <row r="39" spans="1:24" s="46" customFormat="1" ht="12.75" customHeight="1">
      <c r="A39" s="848"/>
      <c r="B39" s="848"/>
      <c r="C39" s="844"/>
      <c r="D39" s="847"/>
      <c r="E39" s="370"/>
      <c r="F39" s="372"/>
      <c r="G39" s="370"/>
      <c r="H39" s="376"/>
      <c r="I39" s="370"/>
      <c r="J39" s="372"/>
      <c r="K39" s="381"/>
      <c r="L39" s="372"/>
      <c r="M39" s="372"/>
      <c r="N39" s="47"/>
      <c r="P39" s="47"/>
      <c r="R39" s="47"/>
      <c r="T39" s="47"/>
      <c r="V39" s="47"/>
      <c r="X39" s="47"/>
    </row>
    <row r="40" spans="1:24" s="46" customFormat="1" ht="12.75" customHeight="1">
      <c r="A40" s="848"/>
      <c r="B40" s="848"/>
      <c r="C40" s="844"/>
      <c r="D40" s="847"/>
      <c r="E40" s="370"/>
      <c r="F40" s="372"/>
      <c r="G40" s="370"/>
      <c r="H40" s="376"/>
      <c r="I40" s="370"/>
      <c r="J40" s="372"/>
      <c r="K40" s="370"/>
      <c r="L40" s="376"/>
      <c r="M40" s="374"/>
      <c r="N40" s="47"/>
      <c r="P40" s="48"/>
      <c r="R40" s="47"/>
      <c r="T40" s="47"/>
      <c r="V40" s="48"/>
      <c r="X40" s="47"/>
    </row>
    <row r="41" spans="1:24" s="46" customFormat="1" ht="12.75" customHeight="1">
      <c r="A41" s="848"/>
      <c r="B41" s="848"/>
      <c r="C41" s="844"/>
      <c r="D41" s="847"/>
      <c r="E41" s="370"/>
      <c r="F41" s="372"/>
      <c r="G41" s="370"/>
      <c r="H41" s="376"/>
      <c r="I41" s="370"/>
      <c r="J41" s="372"/>
      <c r="K41" s="370"/>
      <c r="L41" s="376"/>
      <c r="M41" s="372"/>
      <c r="N41" s="47"/>
      <c r="P41" s="47"/>
      <c r="R41" s="47"/>
      <c r="T41" s="47"/>
      <c r="V41" s="47"/>
      <c r="X41" s="47"/>
    </row>
    <row r="42" spans="1:24" s="46" customFormat="1" ht="12.75" customHeight="1">
      <c r="A42" s="848"/>
      <c r="B42" s="848"/>
      <c r="C42" s="844"/>
      <c r="D42" s="847"/>
      <c r="E42" s="370"/>
      <c r="F42" s="372"/>
      <c r="G42" s="370"/>
      <c r="H42" s="376"/>
      <c r="I42" s="370"/>
      <c r="J42" s="372"/>
      <c r="K42" s="370"/>
      <c r="L42" s="376"/>
      <c r="M42" s="372"/>
      <c r="N42" s="47"/>
      <c r="P42" s="47"/>
      <c r="R42" s="47"/>
      <c r="T42" s="47"/>
      <c r="V42" s="47"/>
      <c r="X42" s="47"/>
    </row>
    <row r="43" spans="1:24" s="46" customFormat="1" ht="12.75" customHeight="1">
      <c r="A43" s="848"/>
      <c r="B43" s="848"/>
      <c r="C43" s="844"/>
      <c r="D43" s="847"/>
      <c r="E43" s="370"/>
      <c r="F43" s="372"/>
      <c r="G43" s="370"/>
      <c r="H43" s="376"/>
      <c r="I43" s="370"/>
      <c r="J43" s="372"/>
      <c r="K43" s="370"/>
      <c r="L43" s="376"/>
      <c r="M43" s="372"/>
      <c r="N43" s="47"/>
      <c r="P43" s="47"/>
      <c r="R43" s="47"/>
      <c r="T43" s="47"/>
      <c r="V43" s="47"/>
      <c r="X43" s="47"/>
    </row>
    <row r="44" spans="1:24" s="46" customFormat="1" ht="12.75" customHeight="1">
      <c r="A44" s="848"/>
      <c r="B44" s="848"/>
      <c r="C44" s="844"/>
      <c r="D44" s="847"/>
      <c r="E44" s="370"/>
      <c r="F44" s="372"/>
      <c r="G44" s="370"/>
      <c r="H44" s="376"/>
      <c r="I44" s="370"/>
      <c r="J44" s="372"/>
      <c r="K44" s="370"/>
      <c r="L44" s="376"/>
      <c r="M44" s="372"/>
      <c r="N44" s="47"/>
      <c r="P44" s="47"/>
      <c r="R44" s="47"/>
      <c r="T44" s="47"/>
      <c r="V44" s="47"/>
      <c r="X44" s="47"/>
    </row>
    <row r="45" spans="1:24" s="46" customFormat="1" ht="12.75" customHeight="1">
      <c r="A45" s="848"/>
      <c r="B45" s="848"/>
      <c r="C45" s="844"/>
      <c r="D45" s="847"/>
      <c r="E45" s="370"/>
      <c r="F45" s="372"/>
      <c r="G45" s="370"/>
      <c r="H45" s="376"/>
      <c r="I45" s="370"/>
      <c r="J45" s="372"/>
      <c r="K45" s="370"/>
      <c r="L45" s="376"/>
      <c r="M45" s="372"/>
      <c r="N45" s="47"/>
      <c r="P45" s="47"/>
      <c r="R45" s="47"/>
      <c r="T45" s="47"/>
      <c r="V45" s="47"/>
      <c r="X45" s="47"/>
    </row>
    <row r="46" spans="1:24" s="46" customFormat="1" ht="12.75" customHeight="1">
      <c r="A46" s="848"/>
      <c r="B46" s="848"/>
      <c r="C46" s="844"/>
      <c r="D46" s="847"/>
      <c r="E46" s="370"/>
      <c r="F46" s="372"/>
      <c r="G46" s="370"/>
      <c r="H46" s="372"/>
      <c r="I46" s="372"/>
      <c r="J46" s="372"/>
      <c r="K46" s="381"/>
      <c r="L46" s="376"/>
      <c r="M46" s="372"/>
      <c r="N46" s="47"/>
      <c r="P46" s="47"/>
      <c r="R46" s="47"/>
      <c r="T46" s="47"/>
      <c r="V46" s="47"/>
      <c r="X46" s="47"/>
    </row>
    <row r="47" spans="1:24" s="46" customFormat="1" ht="12.75" customHeight="1">
      <c r="A47" s="848"/>
      <c r="B47" s="848"/>
      <c r="C47" s="844"/>
      <c r="D47" s="847"/>
      <c r="E47" s="370"/>
      <c r="F47" s="372"/>
      <c r="G47" s="370"/>
      <c r="H47" s="372"/>
      <c r="I47" s="372"/>
      <c r="J47" s="372"/>
      <c r="K47" s="381"/>
      <c r="L47" s="376"/>
      <c r="M47" s="372"/>
      <c r="N47" s="47"/>
      <c r="P47" s="47"/>
      <c r="R47" s="47"/>
      <c r="T47" s="47"/>
      <c r="V47" s="47"/>
      <c r="X47" s="47"/>
    </row>
    <row r="48" spans="1:24" s="46" customFormat="1" ht="12.75" customHeight="1">
      <c r="A48" s="848"/>
      <c r="B48" s="848"/>
      <c r="C48" s="844"/>
      <c r="D48" s="847"/>
      <c r="E48" s="370"/>
      <c r="F48" s="372"/>
      <c r="G48" s="370"/>
      <c r="H48" s="376"/>
      <c r="I48" s="370"/>
      <c r="J48" s="372"/>
      <c r="K48" s="370"/>
      <c r="L48" s="376"/>
      <c r="M48" s="374"/>
      <c r="N48" s="47"/>
      <c r="P48" s="48"/>
      <c r="R48" s="47"/>
      <c r="T48" s="47"/>
      <c r="V48" s="48"/>
      <c r="X48" s="47"/>
    </row>
    <row r="49" spans="1:24" s="46" customFormat="1" ht="12.75" customHeight="1">
      <c r="A49" s="848"/>
      <c r="B49" s="848"/>
      <c r="C49" s="844"/>
      <c r="D49" s="847"/>
      <c r="E49" s="370"/>
      <c r="F49" s="372"/>
      <c r="G49" s="370"/>
      <c r="H49" s="376"/>
      <c r="I49" s="370"/>
      <c r="J49" s="372"/>
      <c r="K49" s="370"/>
      <c r="L49" s="376"/>
      <c r="M49" s="374"/>
      <c r="N49" s="47"/>
      <c r="P49" s="48"/>
      <c r="R49" s="47"/>
      <c r="T49" s="47"/>
      <c r="V49" s="48"/>
      <c r="X49" s="47"/>
    </row>
    <row r="50" spans="1:24" s="46" customFormat="1" ht="12.75" customHeight="1">
      <c r="A50" s="848"/>
      <c r="B50" s="848"/>
      <c r="C50" s="844"/>
      <c r="D50" s="847"/>
      <c r="E50" s="370"/>
      <c r="F50" s="372"/>
      <c r="G50" s="370"/>
      <c r="H50" s="376"/>
      <c r="I50" s="370"/>
      <c r="J50" s="372"/>
      <c r="K50" s="370"/>
      <c r="L50" s="376"/>
      <c r="M50" s="372"/>
      <c r="N50" s="47"/>
      <c r="P50" s="47"/>
      <c r="R50" s="47"/>
      <c r="T50" s="47"/>
      <c r="V50" s="47"/>
      <c r="X50" s="47"/>
    </row>
    <row r="51" spans="1:24" s="46" customFormat="1" ht="12.75" customHeight="1">
      <c r="A51" s="848"/>
      <c r="B51" s="848"/>
      <c r="C51" s="844"/>
      <c r="D51" s="847"/>
      <c r="E51" s="370"/>
      <c r="F51" s="372"/>
      <c r="G51" s="370"/>
      <c r="H51" s="376"/>
      <c r="I51" s="370"/>
      <c r="J51" s="372"/>
      <c r="K51" s="370"/>
      <c r="L51" s="376"/>
      <c r="M51" s="372"/>
      <c r="N51" s="47"/>
      <c r="P51" s="47"/>
      <c r="R51" s="47"/>
      <c r="T51" s="47"/>
      <c r="V51" s="47"/>
      <c r="X51" s="47"/>
    </row>
    <row r="52" spans="1:24" s="46" customFormat="1" ht="12.75" customHeight="1">
      <c r="A52" s="848"/>
      <c r="B52" s="848"/>
      <c r="C52" s="844"/>
      <c r="D52" s="847"/>
      <c r="E52" s="370"/>
      <c r="F52" s="372"/>
      <c r="G52" s="370"/>
      <c r="H52" s="376"/>
      <c r="I52" s="370"/>
      <c r="J52" s="372"/>
      <c r="K52" s="370"/>
      <c r="L52" s="376"/>
      <c r="M52" s="374"/>
      <c r="N52" s="47"/>
      <c r="P52" s="48"/>
      <c r="R52" s="47"/>
      <c r="T52" s="47"/>
      <c r="V52" s="48"/>
      <c r="X52" s="47"/>
    </row>
    <row r="53" spans="1:24" s="46" customFormat="1" ht="12.75" customHeight="1">
      <c r="A53" s="848"/>
      <c r="B53" s="848"/>
      <c r="C53" s="844"/>
      <c r="D53" s="847"/>
      <c r="E53" s="370"/>
      <c r="F53" s="372"/>
      <c r="G53" s="370"/>
      <c r="H53" s="376"/>
      <c r="I53" s="370"/>
      <c r="J53" s="372"/>
      <c r="K53" s="370"/>
      <c r="L53" s="376"/>
      <c r="M53" s="372"/>
      <c r="N53" s="47"/>
      <c r="P53" s="47"/>
      <c r="R53" s="47"/>
      <c r="T53" s="47"/>
      <c r="V53" s="47"/>
      <c r="X53" s="47"/>
    </row>
    <row r="54" spans="1:24" s="46" customFormat="1" ht="12.75" customHeight="1">
      <c r="A54" s="848"/>
      <c r="B54" s="848"/>
      <c r="C54" s="844"/>
      <c r="D54" s="847"/>
      <c r="E54" s="370"/>
      <c r="F54" s="372"/>
      <c r="G54" s="370"/>
      <c r="H54" s="374"/>
      <c r="I54" s="370"/>
      <c r="J54" s="370"/>
      <c r="K54" s="370"/>
      <c r="L54" s="370"/>
      <c r="M54" s="370"/>
    </row>
    <row r="55" spans="1:24" s="46" customFormat="1" ht="12.75" customHeight="1">
      <c r="A55" s="848"/>
      <c r="B55" s="848"/>
      <c r="C55" s="844"/>
      <c r="D55" s="847"/>
      <c r="E55" s="370"/>
      <c r="F55" s="372"/>
      <c r="G55" s="370"/>
      <c r="H55" s="374"/>
      <c r="I55" s="370"/>
      <c r="J55" s="370"/>
      <c r="K55" s="370"/>
      <c r="L55" s="370"/>
      <c r="M55" s="370"/>
    </row>
    <row r="56" spans="1:24" s="46" customFormat="1" ht="12.75" customHeight="1">
      <c r="A56" s="848"/>
      <c r="B56" s="848"/>
      <c r="C56" s="844"/>
      <c r="D56" s="847"/>
      <c r="E56" s="370"/>
      <c r="F56" s="372"/>
      <c r="G56" s="370"/>
      <c r="H56" s="374"/>
      <c r="I56" s="370"/>
      <c r="J56" s="370"/>
      <c r="K56" s="370"/>
      <c r="L56" s="370"/>
      <c r="M56" s="370"/>
    </row>
    <row r="57" spans="1:24" ht="12.75" customHeight="1">
      <c r="A57" s="848"/>
      <c r="B57" s="848"/>
      <c r="C57" s="844"/>
      <c r="D57" s="847"/>
      <c r="E57" s="383"/>
      <c r="F57" s="383"/>
      <c r="G57" s="383"/>
      <c r="H57" s="383"/>
      <c r="I57" s="383"/>
      <c r="J57" s="383"/>
      <c r="K57" s="383"/>
      <c r="L57" s="383"/>
    </row>
    <row r="58" spans="1:24" ht="12.75" customHeight="1">
      <c r="A58" s="848"/>
      <c r="B58" s="848"/>
      <c r="C58" s="844"/>
      <c r="D58" s="847"/>
    </row>
    <row r="59" spans="1:24" ht="12.75" customHeight="1">
      <c r="A59" s="848"/>
      <c r="B59" s="848"/>
      <c r="C59" s="844"/>
      <c r="D59" s="847"/>
    </row>
    <row r="60" spans="1:24" ht="12.75" customHeight="1">
      <c r="A60" s="848"/>
      <c r="B60" s="848"/>
      <c r="C60" s="844"/>
      <c r="D60" s="847"/>
    </row>
    <row r="61" spans="1:24" ht="12.75" customHeight="1">
      <c r="A61" s="848"/>
      <c r="B61" s="848"/>
      <c r="C61" s="844"/>
      <c r="D61" s="847"/>
    </row>
    <row r="62" spans="1:24" ht="12.75" customHeight="1">
      <c r="A62" s="848"/>
      <c r="B62" s="848"/>
      <c r="C62" s="844"/>
      <c r="D62" s="847"/>
    </row>
    <row r="63" spans="1:24" ht="12.75" customHeight="1">
      <c r="A63" s="848"/>
      <c r="B63" s="848"/>
      <c r="C63" s="844"/>
      <c r="D63" s="847"/>
    </row>
    <row r="64" spans="1:24" ht="12.75" customHeight="1">
      <c r="A64" s="848"/>
      <c r="B64" s="848"/>
      <c r="C64" s="844"/>
      <c r="D64" s="847"/>
    </row>
  </sheetData>
  <mergeCells count="4">
    <mergeCell ref="F11:H11"/>
    <mergeCell ref="J11:L11"/>
    <mergeCell ref="B8:L8"/>
    <mergeCell ref="C14:L15"/>
  </mergeCells>
  <phoneticPr fontId="28" type="noConversion"/>
  <pageMargins left="0.75" right="0.5" top="0.5" bottom="0.5" header="0.25" footer="0.25"/>
  <pageSetup orientation="portrait" r:id="rId1"/>
  <headerFooter alignWithMargins="0"/>
</worksheet>
</file>

<file path=xl/worksheets/sheet76.xml><?xml version="1.0" encoding="utf-8"?>
<worksheet xmlns="http://schemas.openxmlformats.org/spreadsheetml/2006/main" xmlns:r="http://schemas.openxmlformats.org/officeDocument/2006/relationships">
  <sheetPr transitionEvaluation="1" transitionEntry="1" codeName="Sheet68">
    <pageSetUpPr fitToPage="1"/>
  </sheetPr>
  <dimension ref="A1:J292"/>
  <sheetViews>
    <sheetView view="pageBreakPreview" zoomScale="60" workbookViewId="0"/>
  </sheetViews>
  <sheetFormatPr defaultColWidth="10.88671875" defaultRowHeight="13.8"/>
  <cols>
    <col min="1" max="1" width="5" style="90" customWidth="1"/>
    <col min="2" max="2" width="31.44140625" style="90" customWidth="1"/>
    <col min="3" max="3" width="14.44140625" style="90" customWidth="1"/>
    <col min="4" max="4" width="14.6640625" style="90" customWidth="1"/>
    <col min="5" max="5" width="17.109375" style="90" customWidth="1"/>
    <col min="6" max="6" width="11.109375" style="90" customWidth="1"/>
    <col min="7" max="7" width="10.88671875" style="102"/>
    <col min="8" max="16384" width="10.88671875" style="13"/>
  </cols>
  <sheetData>
    <row r="1" spans="1:6">
      <c r="A1" s="89" t="s">
        <v>686</v>
      </c>
      <c r="B1" s="89"/>
      <c r="C1" s="108"/>
      <c r="E1" s="89" t="s">
        <v>1171</v>
      </c>
    </row>
    <row r="2" spans="1:6">
      <c r="A2" s="89"/>
      <c r="B2" s="89"/>
      <c r="C2" s="108"/>
      <c r="E2" s="89"/>
    </row>
    <row r="3" spans="1:6">
      <c r="A3" s="89" t="s">
        <v>2364</v>
      </c>
      <c r="B3" s="167"/>
      <c r="C3" s="108"/>
      <c r="E3" s="89" t="s">
        <v>687</v>
      </c>
    </row>
    <row r="4" spans="1:6">
      <c r="A4" s="167" t="s">
        <v>2363</v>
      </c>
      <c r="B4" s="106"/>
      <c r="C4" s="109"/>
      <c r="E4" s="89" t="s">
        <v>742</v>
      </c>
    </row>
    <row r="5" spans="1:6">
      <c r="A5" s="89" t="s">
        <v>1776</v>
      </c>
      <c r="B5" s="89"/>
      <c r="C5" s="89"/>
      <c r="E5" s="397" t="s">
        <v>2547</v>
      </c>
    </row>
    <row r="6" spans="1:6">
      <c r="A6" s="89" t="s">
        <v>1367</v>
      </c>
      <c r="B6" s="89"/>
      <c r="C6" s="89"/>
      <c r="D6" s="89"/>
      <c r="E6" s="89"/>
      <c r="F6" s="89"/>
    </row>
    <row r="7" spans="1:6">
      <c r="A7" s="92" t="s">
        <v>1265</v>
      </c>
      <c r="B7" s="89"/>
      <c r="C7" s="89"/>
      <c r="D7" s="89"/>
      <c r="E7" s="89"/>
      <c r="F7" s="89"/>
    </row>
    <row r="8" spans="1:6">
      <c r="A8" s="89"/>
      <c r="B8" s="89"/>
      <c r="C8" s="89"/>
      <c r="D8" s="89"/>
      <c r="E8" s="89"/>
      <c r="F8" s="89"/>
    </row>
    <row r="9" spans="1:6" ht="12.75" customHeight="1">
      <c r="A9" s="1347" t="s">
        <v>688</v>
      </c>
      <c r="B9" s="1347"/>
      <c r="C9" s="1347"/>
      <c r="D9" s="1347"/>
      <c r="E9" s="1347"/>
      <c r="F9" s="1347"/>
    </row>
    <row r="10" spans="1:6" ht="12" customHeight="1">
      <c r="A10" s="1347"/>
      <c r="B10" s="1347"/>
      <c r="C10" s="1347"/>
      <c r="D10" s="1347"/>
      <c r="E10" s="1347"/>
      <c r="F10" s="1347"/>
    </row>
    <row r="11" spans="1:6" ht="14.4" thickBot="1">
      <c r="A11" s="93"/>
      <c r="B11" s="93"/>
      <c r="C11" s="93"/>
      <c r="D11" s="93"/>
      <c r="E11" s="93"/>
      <c r="F11" s="93"/>
    </row>
    <row r="12" spans="1:6">
      <c r="A12" s="89"/>
      <c r="B12" s="94" t="s">
        <v>882</v>
      </c>
      <c r="C12" s="94" t="s">
        <v>883</v>
      </c>
      <c r="D12" s="94" t="s">
        <v>884</v>
      </c>
      <c r="E12" s="94" t="s">
        <v>885</v>
      </c>
      <c r="F12" s="94" t="s">
        <v>509</v>
      </c>
    </row>
    <row r="13" spans="1:6">
      <c r="A13" s="126" t="s">
        <v>52</v>
      </c>
      <c r="B13" s="126" t="s">
        <v>757</v>
      </c>
      <c r="C13" s="123"/>
      <c r="D13" s="126" t="s">
        <v>689</v>
      </c>
      <c r="E13" s="123"/>
      <c r="F13" s="123"/>
    </row>
    <row r="14" spans="1:6">
      <c r="A14" s="624" t="s">
        <v>707</v>
      </c>
      <c r="B14" s="624" t="s">
        <v>690</v>
      </c>
      <c r="C14" s="624" t="s">
        <v>691</v>
      </c>
      <c r="D14" s="624" t="s">
        <v>692</v>
      </c>
      <c r="E14" s="624" t="s">
        <v>1132</v>
      </c>
      <c r="F14" s="624" t="s">
        <v>81</v>
      </c>
    </row>
    <row r="15" spans="1:6">
      <c r="A15" s="117"/>
    </row>
    <row r="16" spans="1:6">
      <c r="A16" s="110"/>
    </row>
    <row r="17" spans="1:7" s="405" customFormat="1">
      <c r="A17" s="200">
        <v>1</v>
      </c>
      <c r="B17" s="1814" t="s">
        <v>2550</v>
      </c>
      <c r="C17" s="1815"/>
      <c r="D17" s="1815"/>
      <c r="E17" s="1815"/>
      <c r="F17" s="1815"/>
      <c r="G17" s="181"/>
    </row>
    <row r="18" spans="1:7">
      <c r="A18" s="110"/>
    </row>
    <row r="19" spans="1:7">
      <c r="A19" s="384" t="s">
        <v>543</v>
      </c>
    </row>
    <row r="20" spans="1:7">
      <c r="A20" s="110"/>
    </row>
    <row r="21" spans="1:7">
      <c r="A21" s="110"/>
    </row>
    <row r="22" spans="1:7">
      <c r="A22" s="110"/>
    </row>
    <row r="23" spans="1:7">
      <c r="A23" s="110"/>
    </row>
    <row r="24" spans="1:7">
      <c r="A24" s="110"/>
    </row>
    <row r="25" spans="1:7">
      <c r="A25" s="110"/>
    </row>
    <row r="26" spans="1:7">
      <c r="A26" s="110"/>
    </row>
    <row r="27" spans="1:7">
      <c r="A27" s="110"/>
    </row>
    <row r="28" spans="1:7">
      <c r="A28" s="110"/>
    </row>
    <row r="29" spans="1:7">
      <c r="A29" s="110"/>
    </row>
    <row r="30" spans="1:7">
      <c r="A30" s="110"/>
    </row>
    <row r="31" spans="1:7">
      <c r="A31" s="110"/>
    </row>
    <row r="32" spans="1:7">
      <c r="A32" s="110"/>
    </row>
    <row r="33" spans="1:6">
      <c r="A33" s="110"/>
    </row>
    <row r="34" spans="1:6">
      <c r="A34" s="110"/>
    </row>
    <row r="35" spans="1:6">
      <c r="A35" s="110"/>
    </row>
    <row r="36" spans="1:6">
      <c r="A36" s="110"/>
    </row>
    <row r="37" spans="1:6">
      <c r="A37" s="110"/>
    </row>
    <row r="38" spans="1:6">
      <c r="A38" s="110"/>
    </row>
    <row r="39" spans="1:6">
      <c r="A39" s="110"/>
    </row>
    <row r="40" spans="1:6">
      <c r="A40" s="110"/>
    </row>
    <row r="41" spans="1:6">
      <c r="A41" s="110"/>
    </row>
    <row r="42" spans="1:6">
      <c r="A42" s="110"/>
    </row>
    <row r="43" spans="1:6">
      <c r="A43" s="110"/>
    </row>
    <row r="44" spans="1:6">
      <c r="A44" s="110"/>
    </row>
    <row r="45" spans="1:6">
      <c r="A45" s="110"/>
    </row>
    <row r="46" spans="1:6">
      <c r="A46" s="110"/>
    </row>
    <row r="47" spans="1:6">
      <c r="A47" s="110"/>
    </row>
    <row r="48" spans="1:6">
      <c r="A48" s="155"/>
      <c r="B48" s="110"/>
      <c r="C48" s="110"/>
      <c r="D48" s="110"/>
      <c r="E48" s="110"/>
      <c r="F48" s="110"/>
    </row>
    <row r="49" spans="1:1">
      <c r="A49" s="110"/>
    </row>
    <row r="50" spans="1:1">
      <c r="A50" s="110"/>
    </row>
    <row r="132" spans="10:10">
      <c r="J132" s="19"/>
    </row>
    <row r="135" spans="10:10">
      <c r="J135" s="19"/>
    </row>
    <row r="258" spans="1:2">
      <c r="A258" s="104"/>
      <c r="B258" s="104"/>
    </row>
    <row r="259" spans="1:2">
      <c r="A259" s="104"/>
      <c r="B259" s="104"/>
    </row>
    <row r="260" spans="1:2">
      <c r="A260" s="104"/>
      <c r="B260" s="104"/>
    </row>
    <row r="261" spans="1:2">
      <c r="A261" s="104"/>
      <c r="B261" s="104"/>
    </row>
    <row r="262" spans="1:2">
      <c r="A262" s="104"/>
      <c r="B262" s="104"/>
    </row>
    <row r="292" spans="1:1">
      <c r="A292" s="104"/>
    </row>
  </sheetData>
  <mergeCells count="1">
    <mergeCell ref="B17:F17"/>
  </mergeCells>
  <phoneticPr fontId="28" type="noConversion"/>
  <pageMargins left="0.75" right="0.5" top="0.5" bottom="0.5" header="0.25" footer="0.25"/>
  <pageSetup orientation="portrait" r:id="rId1"/>
  <headerFooter alignWithMargins="0"/>
</worksheet>
</file>

<file path=xl/worksheets/sheet77.xml><?xml version="1.0" encoding="utf-8"?>
<worksheet xmlns="http://schemas.openxmlformats.org/spreadsheetml/2006/main" xmlns:r="http://schemas.openxmlformats.org/officeDocument/2006/relationships">
  <sheetPr transitionEvaluation="1" transitionEntry="1" codeName="Sheet69">
    <pageSetUpPr fitToPage="1"/>
  </sheetPr>
  <dimension ref="A1:Y466"/>
  <sheetViews>
    <sheetView view="pageBreakPreview" zoomScale="60" workbookViewId="0"/>
  </sheetViews>
  <sheetFormatPr defaultColWidth="10.88671875" defaultRowHeight="13.2"/>
  <cols>
    <col min="1" max="1" width="9.44140625" style="90" customWidth="1"/>
    <col min="2" max="2" width="12.88671875" style="90" customWidth="1"/>
    <col min="3" max="5" width="9.88671875" style="90" customWidth="1"/>
    <col min="6" max="6" width="8" style="90" customWidth="1"/>
    <col min="7" max="7" width="15.44140625" style="90" customWidth="1"/>
    <col min="8" max="8" width="9.88671875" style="90" customWidth="1"/>
    <col min="9" max="9" width="9.109375" style="90" customWidth="1"/>
    <col min="10" max="16384" width="10.88671875" style="13"/>
  </cols>
  <sheetData>
    <row r="1" spans="1:25">
      <c r="A1" s="89" t="s">
        <v>71</v>
      </c>
      <c r="B1" s="89"/>
      <c r="C1" s="89"/>
      <c r="E1" s="89"/>
      <c r="G1" s="89" t="s">
        <v>1171</v>
      </c>
      <c r="H1" s="89"/>
      <c r="I1" s="89"/>
      <c r="J1" s="43"/>
      <c r="K1" s="43"/>
    </row>
    <row r="2" spans="1:25">
      <c r="A2" s="89"/>
      <c r="B2" s="89"/>
      <c r="C2" s="89"/>
      <c r="E2" s="89"/>
      <c r="G2" s="89"/>
      <c r="H2" s="89"/>
      <c r="I2" s="89"/>
      <c r="J2" s="43"/>
      <c r="K2" s="43"/>
    </row>
    <row r="3" spans="1:25">
      <c r="A3" s="89" t="s">
        <v>2364</v>
      </c>
      <c r="B3" s="89"/>
      <c r="C3" s="89"/>
      <c r="E3" s="89"/>
      <c r="G3" s="89" t="s">
        <v>1368</v>
      </c>
      <c r="H3" s="89"/>
      <c r="I3" s="89"/>
      <c r="J3" s="43"/>
      <c r="K3" s="43"/>
    </row>
    <row r="4" spans="1:25">
      <c r="A4" s="89" t="s">
        <v>2363</v>
      </c>
      <c r="B4" s="89"/>
      <c r="C4" s="89"/>
      <c r="E4" s="89"/>
      <c r="G4" s="89" t="s">
        <v>742</v>
      </c>
      <c r="H4" s="89"/>
      <c r="I4" s="89"/>
      <c r="J4" s="22"/>
    </row>
    <row r="5" spans="1:25">
      <c r="A5" s="89" t="s">
        <v>1776</v>
      </c>
      <c r="B5" s="89"/>
      <c r="C5" s="89"/>
      <c r="E5" s="89"/>
      <c r="G5" s="397" t="s">
        <v>2547</v>
      </c>
      <c r="H5" s="89"/>
      <c r="I5" s="89"/>
    </row>
    <row r="6" spans="1:25">
      <c r="A6" s="89" t="s">
        <v>1367</v>
      </c>
      <c r="B6" s="89"/>
      <c r="C6" s="89"/>
      <c r="D6" s="89"/>
      <c r="E6" s="89"/>
      <c r="F6" s="89"/>
      <c r="G6" s="89"/>
      <c r="H6" s="89"/>
      <c r="I6" s="89"/>
    </row>
    <row r="7" spans="1:25">
      <c r="A7" s="89"/>
      <c r="B7" s="89"/>
      <c r="C7" s="89"/>
      <c r="D7" s="89"/>
      <c r="E7" s="89"/>
      <c r="F7" s="89"/>
      <c r="G7" s="141"/>
      <c r="H7" s="89"/>
      <c r="I7" s="89"/>
    </row>
    <row r="8" spans="1:25">
      <c r="A8" s="1755" t="s">
        <v>1369</v>
      </c>
      <c r="B8" s="1756"/>
      <c r="C8" s="1756"/>
      <c r="D8" s="1756"/>
      <c r="E8" s="1756"/>
      <c r="F8" s="1756"/>
      <c r="G8" s="1756"/>
      <c r="H8" s="1756"/>
      <c r="I8" s="1756"/>
    </row>
    <row r="9" spans="1:25">
      <c r="A9" s="1756"/>
      <c r="B9" s="1756"/>
      <c r="C9" s="1756"/>
      <c r="D9" s="1756"/>
      <c r="E9" s="1756"/>
      <c r="F9" s="1756"/>
      <c r="G9" s="1756"/>
      <c r="H9" s="1756"/>
      <c r="I9" s="1756"/>
    </row>
    <row r="10" spans="1:25" ht="8.25" customHeight="1">
      <c r="A10" s="1756"/>
      <c r="B10" s="1756"/>
      <c r="C10" s="1756"/>
      <c r="D10" s="1756"/>
      <c r="E10" s="1756"/>
      <c r="F10" s="1756"/>
      <c r="G10" s="1756"/>
      <c r="H10" s="1756"/>
      <c r="I10" s="1756"/>
      <c r="S10" s="14"/>
      <c r="T10" s="14"/>
      <c r="U10" s="14"/>
      <c r="V10" s="14"/>
      <c r="W10" s="14"/>
      <c r="X10" s="14"/>
      <c r="Y10" s="14"/>
    </row>
    <row r="11" spans="1:25" hidden="1">
      <c r="A11" s="1756"/>
      <c r="B11" s="1756"/>
      <c r="C11" s="1756"/>
      <c r="D11" s="1756"/>
      <c r="E11" s="1756"/>
      <c r="F11" s="1756"/>
      <c r="G11" s="1756"/>
      <c r="H11" s="1756"/>
      <c r="I11" s="1756"/>
      <c r="S11" s="14"/>
      <c r="T11" s="14"/>
      <c r="U11" s="14"/>
      <c r="V11" s="14"/>
      <c r="W11" s="14"/>
      <c r="X11" s="14"/>
      <c r="Y11" s="14"/>
    </row>
    <row r="12" spans="1:25" hidden="1">
      <c r="A12" s="1756"/>
      <c r="B12" s="1756"/>
      <c r="C12" s="1756"/>
      <c r="D12" s="1756"/>
      <c r="E12" s="1756"/>
      <c r="F12" s="1756"/>
      <c r="G12" s="1756"/>
      <c r="H12" s="1756"/>
      <c r="I12" s="1756"/>
      <c r="S12" s="14"/>
      <c r="T12" s="14"/>
      <c r="U12" s="14"/>
      <c r="V12" s="14"/>
      <c r="W12" s="14"/>
      <c r="X12" s="14"/>
      <c r="Y12" s="14"/>
    </row>
    <row r="13" spans="1:25" hidden="1">
      <c r="A13" s="1756"/>
      <c r="B13" s="1756"/>
      <c r="C13" s="1756"/>
      <c r="D13" s="1756"/>
      <c r="E13" s="1756"/>
      <c r="F13" s="1756"/>
      <c r="G13" s="1756"/>
      <c r="H13" s="1756"/>
      <c r="I13" s="1756"/>
    </row>
    <row r="14" spans="1:25" ht="13.8" thickBot="1">
      <c r="A14" s="93"/>
      <c r="B14" s="93"/>
      <c r="C14" s="93"/>
      <c r="D14" s="93"/>
      <c r="E14" s="93"/>
      <c r="F14" s="93"/>
      <c r="G14" s="159"/>
      <c r="H14" s="93"/>
      <c r="I14" s="93"/>
      <c r="J14" s="14"/>
      <c r="K14" s="14"/>
      <c r="L14" s="44"/>
      <c r="M14" s="14"/>
      <c r="N14" s="14"/>
      <c r="O14" s="14"/>
      <c r="P14" s="14"/>
      <c r="Q14" s="14"/>
    </row>
    <row r="15" spans="1:25">
      <c r="A15" s="126" t="s">
        <v>52</v>
      </c>
      <c r="B15" s="126"/>
      <c r="C15" s="123"/>
      <c r="D15" s="126"/>
      <c r="E15" s="123"/>
      <c r="F15" s="123"/>
      <c r="G15" s="117"/>
      <c r="J15" s="14"/>
      <c r="K15" s="14"/>
      <c r="L15" s="14"/>
      <c r="M15" s="14"/>
      <c r="N15" s="14"/>
      <c r="O15" s="14"/>
      <c r="P15" s="14"/>
      <c r="Y15" s="14"/>
    </row>
    <row r="16" spans="1:25">
      <c r="A16" s="869" t="s">
        <v>707</v>
      </c>
      <c r="B16" s="869"/>
      <c r="C16" s="869"/>
      <c r="D16" s="869"/>
      <c r="E16" s="869"/>
      <c r="F16" s="869"/>
      <c r="G16" s="869"/>
      <c r="H16" s="869"/>
      <c r="I16" s="869"/>
      <c r="J16" s="14"/>
      <c r="K16" s="14"/>
      <c r="L16" s="14"/>
      <c r="M16" s="14"/>
      <c r="N16" s="14"/>
      <c r="O16" s="14"/>
      <c r="P16" s="14"/>
      <c r="Y16" s="14"/>
    </row>
    <row r="17" spans="1:25" s="405" customFormat="1">
      <c r="A17" s="200">
        <v>1</v>
      </c>
      <c r="B17" s="1816" t="s">
        <v>2551</v>
      </c>
      <c r="C17" s="1816"/>
      <c r="D17" s="1816"/>
      <c r="E17" s="1816"/>
      <c r="F17" s="1816"/>
      <c r="G17" s="1816"/>
      <c r="H17" s="1816"/>
      <c r="I17" s="1816"/>
      <c r="J17" s="406" t="s">
        <v>543</v>
      </c>
      <c r="K17" s="407"/>
      <c r="L17" s="407"/>
      <c r="M17" s="407"/>
      <c r="N17" s="407"/>
      <c r="O17" s="407"/>
      <c r="P17" s="407"/>
      <c r="Y17" s="407"/>
    </row>
    <row r="18" spans="1:25">
      <c r="A18" s="756">
        <v>2</v>
      </c>
      <c r="B18" s="1817"/>
      <c r="C18" s="1817"/>
      <c r="D18" s="1817"/>
      <c r="E18" s="1817"/>
      <c r="F18" s="1817"/>
      <c r="G18" s="1817"/>
      <c r="H18" s="1817"/>
      <c r="I18" s="1817"/>
      <c r="J18" s="14"/>
      <c r="K18" s="14"/>
      <c r="L18" s="14"/>
      <c r="M18" s="14"/>
      <c r="N18" s="14"/>
      <c r="O18" s="14"/>
      <c r="P18" s="14"/>
      <c r="Y18" s="14"/>
    </row>
    <row r="19" spans="1:25">
      <c r="A19" s="157"/>
      <c r="C19" s="173"/>
      <c r="D19" s="173"/>
      <c r="E19" s="173"/>
      <c r="F19" s="173"/>
      <c r="G19" s="173"/>
      <c r="H19" s="173"/>
    </row>
    <row r="20" spans="1:25">
      <c r="A20" s="117"/>
    </row>
    <row r="21" spans="1:25">
      <c r="A21" s="117"/>
    </row>
    <row r="22" spans="1:25">
      <c r="A22" s="117"/>
    </row>
    <row r="23" spans="1:25">
      <c r="A23" s="117"/>
    </row>
    <row r="24" spans="1:25">
      <c r="A24" s="117"/>
    </row>
    <row r="25" spans="1:25">
      <c r="A25" s="117"/>
    </row>
    <row r="26" spans="1:25">
      <c r="A26" s="117"/>
    </row>
    <row r="27" spans="1:25">
      <c r="A27" s="117"/>
    </row>
    <row r="28" spans="1:25">
      <c r="A28" s="117"/>
    </row>
    <row r="29" spans="1:25">
      <c r="A29" s="117"/>
    </row>
    <row r="30" spans="1:25">
      <c r="A30" s="117"/>
    </row>
    <row r="31" spans="1:25">
      <c r="A31" s="117"/>
    </row>
    <row r="32" spans="1:25">
      <c r="A32" s="117"/>
    </row>
    <row r="33" spans="1:7">
      <c r="A33" s="117"/>
    </row>
    <row r="34" spans="1:7">
      <c r="A34" s="117"/>
    </row>
    <row r="35" spans="1:7">
      <c r="A35" s="117"/>
      <c r="G35" s="173"/>
    </row>
    <row r="36" spans="1:7">
      <c r="A36" s="117"/>
    </row>
    <row r="37" spans="1:7">
      <c r="A37" s="117"/>
    </row>
    <row r="38" spans="1:7">
      <c r="A38" s="117"/>
    </row>
    <row r="39" spans="1:7">
      <c r="A39" s="117"/>
    </row>
    <row r="40" spans="1:7">
      <c r="A40" s="117"/>
    </row>
    <row r="41" spans="1:7">
      <c r="A41" s="117"/>
    </row>
    <row r="42" spans="1:7">
      <c r="A42" s="117"/>
    </row>
    <row r="43" spans="1:7">
      <c r="A43" s="117"/>
    </row>
    <row r="44" spans="1:7">
      <c r="A44" s="117"/>
    </row>
    <row r="45" spans="1:7">
      <c r="A45" s="117"/>
    </row>
    <row r="46" spans="1:7">
      <c r="A46" s="117"/>
    </row>
    <row r="47" spans="1:7">
      <c r="A47" s="117"/>
    </row>
    <row r="48" spans="1:7">
      <c r="A48" s="117"/>
    </row>
    <row r="49" spans="1:10">
      <c r="A49" s="117"/>
    </row>
    <row r="50" spans="1:10">
      <c r="A50" s="117"/>
    </row>
    <row r="51" spans="1:10">
      <c r="A51" s="117"/>
    </row>
    <row r="52" spans="1:10">
      <c r="A52" s="117"/>
    </row>
    <row r="53" spans="1:10">
      <c r="A53" s="117"/>
    </row>
    <row r="54" spans="1:10">
      <c r="A54" s="117"/>
    </row>
    <row r="55" spans="1:10">
      <c r="A55" s="117"/>
    </row>
    <row r="56" spans="1:10">
      <c r="A56" s="117"/>
    </row>
    <row r="57" spans="1:10">
      <c r="A57" s="117"/>
    </row>
    <row r="58" spans="1:10">
      <c r="A58" s="117"/>
    </row>
    <row r="59" spans="1:10">
      <c r="A59" s="117"/>
    </row>
    <row r="60" spans="1:10">
      <c r="A60" s="117"/>
    </row>
    <row r="61" spans="1:10">
      <c r="A61" s="155"/>
      <c r="B61" s="117"/>
      <c r="C61" s="117"/>
      <c r="D61" s="117"/>
      <c r="E61" s="117"/>
      <c r="F61" s="117"/>
      <c r="G61" s="117"/>
      <c r="H61" s="117"/>
      <c r="I61" s="117"/>
      <c r="J61" s="408"/>
    </row>
    <row r="62" spans="1:10">
      <c r="A62" s="117"/>
    </row>
    <row r="63" spans="1:10">
      <c r="A63" s="117"/>
    </row>
    <row r="64" spans="1:10">
      <c r="A64" s="117"/>
    </row>
    <row r="65" spans="1:9">
      <c r="A65" s="117"/>
    </row>
    <row r="66" spans="1:9">
      <c r="A66" s="117"/>
    </row>
    <row r="67" spans="1:9">
      <c r="A67" s="117"/>
      <c r="B67" s="110"/>
      <c r="C67" s="110"/>
      <c r="D67" s="110"/>
      <c r="E67" s="110"/>
      <c r="F67" s="110"/>
      <c r="G67" s="110"/>
      <c r="H67" s="110"/>
      <c r="I67" s="110"/>
    </row>
    <row r="92" spans="13:13">
      <c r="M92" s="19"/>
    </row>
    <row r="93" spans="13:13">
      <c r="M93" s="15"/>
    </row>
    <row r="94" spans="13:13">
      <c r="M94" s="15"/>
    </row>
    <row r="95" spans="13:13">
      <c r="M95" s="15"/>
    </row>
    <row r="96" spans="13:13">
      <c r="M96" s="15"/>
    </row>
    <row r="97" spans="13:13">
      <c r="M97" s="15"/>
    </row>
    <row r="98" spans="13:13">
      <c r="M98" s="15"/>
    </row>
    <row r="99" spans="13:13">
      <c r="M99" s="15"/>
    </row>
    <row r="100" spans="13:13">
      <c r="M100" s="15"/>
    </row>
    <row r="101" spans="13:13">
      <c r="M101" s="15"/>
    </row>
    <row r="102" spans="13:13">
      <c r="M102" s="15"/>
    </row>
    <row r="103" spans="13:13">
      <c r="M103" s="15"/>
    </row>
    <row r="104" spans="13:13">
      <c r="M104" s="15"/>
    </row>
    <row r="105" spans="13:13">
      <c r="M105" s="15"/>
    </row>
    <row r="106" spans="13:13">
      <c r="M106" s="15"/>
    </row>
    <row r="107" spans="13:13">
      <c r="M107" s="15"/>
    </row>
    <row r="108" spans="13:13">
      <c r="M108" s="15"/>
    </row>
    <row r="109" spans="13:13">
      <c r="M109" s="15"/>
    </row>
    <row r="110" spans="13:13">
      <c r="M110" s="15"/>
    </row>
    <row r="111" spans="13:13">
      <c r="M111" s="15"/>
    </row>
    <row r="112" spans="13:13">
      <c r="M112" s="15"/>
    </row>
    <row r="113" spans="13:13">
      <c r="M113" s="15"/>
    </row>
    <row r="114" spans="13:13">
      <c r="M114" s="15"/>
    </row>
    <row r="115" spans="13:13">
      <c r="M115" s="15"/>
    </row>
    <row r="116" spans="13:13">
      <c r="M116" s="15"/>
    </row>
    <row r="117" spans="13:13">
      <c r="M117" s="15"/>
    </row>
    <row r="118" spans="13:13">
      <c r="M118" s="15"/>
    </row>
    <row r="119" spans="13:13">
      <c r="M119" s="15"/>
    </row>
    <row r="120" spans="13:13">
      <c r="M120" s="15"/>
    </row>
    <row r="121" spans="13:13">
      <c r="M121" s="15"/>
    </row>
    <row r="123" spans="13:13">
      <c r="M123" s="19"/>
    </row>
    <row r="163" spans="13:21">
      <c r="M163" s="19"/>
    </row>
    <row r="164" spans="13:21">
      <c r="M164" s="15"/>
    </row>
    <row r="165" spans="13:21">
      <c r="M165" s="15"/>
    </row>
    <row r="166" spans="13:21">
      <c r="M166" s="15"/>
      <c r="Q166" s="19"/>
      <c r="U166" s="19"/>
    </row>
    <row r="167" spans="13:21">
      <c r="M167" s="15"/>
    </row>
    <row r="168" spans="13:21">
      <c r="M168" s="15"/>
    </row>
    <row r="169" spans="13:21">
      <c r="M169" s="15"/>
      <c r="Q169" s="19"/>
      <c r="U169" s="19"/>
    </row>
    <row r="170" spans="13:21">
      <c r="M170" s="15"/>
    </row>
    <row r="171" spans="13:21">
      <c r="M171" s="15"/>
    </row>
    <row r="172" spans="13:21">
      <c r="M172" s="15"/>
    </row>
    <row r="173" spans="13:21">
      <c r="M173" s="15"/>
    </row>
    <row r="174" spans="13:21">
      <c r="M174" s="15"/>
    </row>
    <row r="175" spans="13:21">
      <c r="M175" s="15"/>
    </row>
    <row r="176" spans="13:21">
      <c r="M176" s="15"/>
    </row>
    <row r="177" spans="13:13">
      <c r="M177" s="15"/>
    </row>
    <row r="178" spans="13:13">
      <c r="M178" s="15"/>
    </row>
    <row r="179" spans="13:13">
      <c r="M179" s="15"/>
    </row>
    <row r="180" spans="13:13">
      <c r="M180" s="15"/>
    </row>
    <row r="181" spans="13:13">
      <c r="M181" s="15"/>
    </row>
    <row r="182" spans="13:13">
      <c r="M182" s="15"/>
    </row>
    <row r="183" spans="13:13">
      <c r="M183" s="15"/>
    </row>
    <row r="184" spans="13:13">
      <c r="M184" s="15"/>
    </row>
    <row r="185" spans="13:13">
      <c r="M185" s="15"/>
    </row>
    <row r="186" spans="13:13">
      <c r="M186" s="15"/>
    </row>
    <row r="187" spans="13:13">
      <c r="M187" s="15"/>
    </row>
    <row r="188" spans="13:13">
      <c r="M188" s="15"/>
    </row>
    <row r="189" spans="13:13">
      <c r="M189" s="15"/>
    </row>
    <row r="190" spans="13:13">
      <c r="M190" s="15"/>
    </row>
    <row r="191" spans="13:13">
      <c r="M191" s="15"/>
    </row>
    <row r="192" spans="13:13">
      <c r="M192" s="15"/>
    </row>
    <row r="194" spans="9:13">
      <c r="M194" s="19"/>
    </row>
    <row r="208" spans="9:13">
      <c r="I208" s="104"/>
    </row>
    <row r="210" spans="9:13">
      <c r="I210" s="104"/>
    </row>
    <row r="211" spans="9:13">
      <c r="I211" s="104"/>
    </row>
    <row r="212" spans="9:13">
      <c r="I212" s="104"/>
    </row>
    <row r="213" spans="9:13">
      <c r="I213" s="104"/>
    </row>
    <row r="214" spans="9:13">
      <c r="I214" s="104"/>
    </row>
    <row r="215" spans="9:13">
      <c r="I215" s="104"/>
    </row>
    <row r="216" spans="9:13">
      <c r="I216" s="104"/>
    </row>
    <row r="217" spans="9:13">
      <c r="I217" s="104"/>
    </row>
    <row r="223" spans="9:13">
      <c r="M223" s="19"/>
    </row>
    <row r="224" spans="9:13">
      <c r="M224" s="15"/>
    </row>
    <row r="225" spans="13:13">
      <c r="M225" s="15"/>
    </row>
    <row r="226" spans="13:13">
      <c r="M226" s="15"/>
    </row>
    <row r="227" spans="13:13">
      <c r="M227" s="15"/>
    </row>
    <row r="228" spans="13:13">
      <c r="M228" s="15"/>
    </row>
    <row r="229" spans="13:13">
      <c r="M229" s="15"/>
    </row>
    <row r="230" spans="13:13">
      <c r="M230" s="15"/>
    </row>
    <row r="231" spans="13:13">
      <c r="M231" s="15"/>
    </row>
    <row r="232" spans="13:13">
      <c r="M232" s="15"/>
    </row>
    <row r="233" spans="13:13">
      <c r="M233" s="15"/>
    </row>
    <row r="234" spans="13:13">
      <c r="M234" s="15"/>
    </row>
    <row r="235" spans="13:13">
      <c r="M235" s="15"/>
    </row>
    <row r="236" spans="13:13">
      <c r="M236" s="15"/>
    </row>
    <row r="237" spans="13:13">
      <c r="M237" s="15"/>
    </row>
    <row r="238" spans="13:13">
      <c r="M238" s="15"/>
    </row>
    <row r="239" spans="13:13">
      <c r="M239" s="15"/>
    </row>
    <row r="240" spans="13:13">
      <c r="M240" s="15"/>
    </row>
    <row r="241" spans="13:13">
      <c r="M241" s="15"/>
    </row>
    <row r="242" spans="13:13">
      <c r="M242" s="15"/>
    </row>
    <row r="261" spans="13:13">
      <c r="M261" s="19"/>
    </row>
    <row r="262" spans="13:13">
      <c r="M262" s="15"/>
    </row>
    <row r="263" spans="13:13">
      <c r="M263" s="15"/>
    </row>
    <row r="264" spans="13:13">
      <c r="M264" s="15"/>
    </row>
    <row r="265" spans="13:13">
      <c r="M265" s="15"/>
    </row>
    <row r="266" spans="13:13">
      <c r="M266" s="15"/>
    </row>
    <row r="267" spans="13:13">
      <c r="M267" s="15"/>
    </row>
    <row r="268" spans="13:13">
      <c r="M268" s="15"/>
    </row>
    <row r="269" spans="13:13">
      <c r="M269" s="15"/>
    </row>
    <row r="270" spans="13:13">
      <c r="M270" s="15"/>
    </row>
    <row r="271" spans="13:13">
      <c r="M271" s="15"/>
    </row>
    <row r="272" spans="13:13">
      <c r="M272" s="15"/>
    </row>
    <row r="273" spans="13:13">
      <c r="M273" s="15"/>
    </row>
    <row r="274" spans="13:13">
      <c r="M274" s="15"/>
    </row>
    <row r="275" spans="13:13">
      <c r="M275" s="15"/>
    </row>
    <row r="276" spans="13:13">
      <c r="M276" s="15"/>
    </row>
    <row r="277" spans="13:13">
      <c r="M277" s="15"/>
    </row>
    <row r="278" spans="13:13">
      <c r="M278" s="15"/>
    </row>
    <row r="279" spans="13:13">
      <c r="M279" s="15"/>
    </row>
    <row r="280" spans="13:13">
      <c r="M280" s="15"/>
    </row>
    <row r="281" spans="13:13">
      <c r="M281" s="15"/>
    </row>
    <row r="282" spans="13:13">
      <c r="M282" s="15"/>
    </row>
    <row r="283" spans="13:13">
      <c r="M283" s="15"/>
    </row>
    <row r="284" spans="13:13">
      <c r="M284" s="15"/>
    </row>
    <row r="285" spans="13:13">
      <c r="M285" s="15"/>
    </row>
    <row r="286" spans="13:13">
      <c r="M286" s="15"/>
    </row>
    <row r="287" spans="13:13">
      <c r="M287" s="15"/>
    </row>
    <row r="288" spans="13:13">
      <c r="M288" s="15"/>
    </row>
    <row r="289" spans="1:13">
      <c r="M289" s="15"/>
    </row>
    <row r="290" spans="1:13">
      <c r="M290" s="15"/>
    </row>
    <row r="291" spans="1:13">
      <c r="M291" s="15"/>
    </row>
    <row r="292" spans="1:13">
      <c r="A292" s="104"/>
      <c r="B292" s="104"/>
      <c r="C292" s="104"/>
      <c r="D292" s="104"/>
      <c r="E292" s="104"/>
      <c r="F292" s="104"/>
      <c r="G292" s="104"/>
      <c r="H292" s="104"/>
      <c r="M292" s="15"/>
    </row>
    <row r="293" spans="1:13">
      <c r="A293" s="104"/>
      <c r="B293" s="104"/>
      <c r="C293" s="104"/>
      <c r="D293" s="104"/>
      <c r="E293" s="104"/>
      <c r="F293" s="104"/>
      <c r="G293" s="104"/>
      <c r="H293" s="104"/>
      <c r="M293" s="15"/>
    </row>
    <row r="294" spans="1:13">
      <c r="A294" s="104"/>
      <c r="B294" s="104"/>
      <c r="C294" s="104"/>
      <c r="D294" s="104"/>
      <c r="E294" s="104"/>
      <c r="F294" s="104"/>
      <c r="G294" s="104"/>
      <c r="H294" s="104"/>
      <c r="M294" s="15"/>
    </row>
    <row r="295" spans="1:13">
      <c r="A295" s="104"/>
      <c r="B295" s="104"/>
      <c r="C295" s="104"/>
      <c r="D295" s="104"/>
      <c r="E295" s="104"/>
      <c r="F295" s="104"/>
      <c r="G295" s="104"/>
      <c r="H295" s="104"/>
      <c r="M295" s="15"/>
    </row>
    <row r="296" spans="1:13">
      <c r="A296" s="104"/>
      <c r="B296" s="104"/>
      <c r="C296" s="104"/>
      <c r="D296" s="104"/>
      <c r="E296" s="104"/>
      <c r="F296" s="104"/>
      <c r="G296" s="104"/>
      <c r="H296" s="104"/>
      <c r="M296" s="15"/>
    </row>
    <row r="297" spans="1:13">
      <c r="M297" s="15"/>
    </row>
    <row r="299" spans="1:13">
      <c r="M299" s="19"/>
    </row>
    <row r="301" spans="1:13">
      <c r="M301" s="16"/>
    </row>
    <row r="321" spans="1:13">
      <c r="M321" s="19"/>
    </row>
    <row r="322" spans="1:13">
      <c r="M322" s="15"/>
    </row>
    <row r="323" spans="1:13">
      <c r="M323" s="15"/>
    </row>
    <row r="324" spans="1:13">
      <c r="M324" s="15"/>
    </row>
    <row r="325" spans="1:13">
      <c r="M325" s="15"/>
    </row>
    <row r="326" spans="1:13">
      <c r="A326" s="104"/>
      <c r="B326" s="104"/>
      <c r="C326" s="104"/>
      <c r="D326" s="104"/>
      <c r="E326" s="104"/>
      <c r="F326" s="104"/>
      <c r="G326" s="104"/>
      <c r="M326" s="15"/>
    </row>
    <row r="327" spans="1:13">
      <c r="M327" s="15"/>
    </row>
    <row r="328" spans="1:13">
      <c r="M328" s="15"/>
    </row>
    <row r="329" spans="1:13">
      <c r="M329" s="15"/>
    </row>
    <row r="330" spans="1:13">
      <c r="M330" s="15"/>
    </row>
    <row r="331" spans="1:13">
      <c r="M331" s="15"/>
    </row>
    <row r="332" spans="1:13">
      <c r="M332" s="15"/>
    </row>
    <row r="333" spans="1:13">
      <c r="M333" s="15"/>
    </row>
    <row r="334" spans="1:13">
      <c r="M334" s="15"/>
    </row>
    <row r="335" spans="1:13">
      <c r="M335" s="15"/>
    </row>
    <row r="336" spans="1:13">
      <c r="M336" s="15"/>
    </row>
    <row r="337" spans="13:13">
      <c r="M337" s="15"/>
    </row>
    <row r="338" spans="13:13">
      <c r="M338" s="15"/>
    </row>
    <row r="339" spans="13:13">
      <c r="M339" s="15"/>
    </row>
    <row r="340" spans="13:13">
      <c r="M340" s="15"/>
    </row>
    <row r="341" spans="13:13">
      <c r="M341" s="15"/>
    </row>
    <row r="342" spans="13:13">
      <c r="M342" s="15"/>
    </row>
    <row r="343" spans="13:13">
      <c r="M343" s="15"/>
    </row>
    <row r="344" spans="13:13">
      <c r="M344" s="15"/>
    </row>
    <row r="345" spans="13:13">
      <c r="M345" s="15"/>
    </row>
    <row r="346" spans="13:13">
      <c r="M346" s="15"/>
    </row>
    <row r="347" spans="13:13">
      <c r="M347" s="15"/>
    </row>
    <row r="348" spans="13:13">
      <c r="M348" s="15"/>
    </row>
    <row r="349" spans="13:13">
      <c r="M349" s="15"/>
    </row>
    <row r="350" spans="13:13">
      <c r="M350" s="15"/>
    </row>
    <row r="351" spans="13:13">
      <c r="M351" s="15"/>
    </row>
    <row r="352" spans="13:13">
      <c r="M352" s="15"/>
    </row>
    <row r="353" spans="13:13">
      <c r="M353" s="15"/>
    </row>
    <row r="354" spans="13:13">
      <c r="M354" s="15"/>
    </row>
    <row r="355" spans="13:13">
      <c r="M355" s="15"/>
    </row>
    <row r="356" spans="13:13">
      <c r="M356" s="15"/>
    </row>
    <row r="357" spans="13:13">
      <c r="M357" s="15"/>
    </row>
    <row r="359" spans="13:13">
      <c r="M359" s="19"/>
    </row>
    <row r="361" spans="13:13">
      <c r="M361" s="16"/>
    </row>
    <row r="395" spans="1:1">
      <c r="A395" s="89"/>
    </row>
    <row r="412" spans="1:1">
      <c r="A412" s="104"/>
    </row>
    <row r="413" spans="1:1">
      <c r="A413" s="104"/>
    </row>
    <row r="414" spans="1:1">
      <c r="A414" s="104"/>
    </row>
    <row r="415" spans="1:1">
      <c r="A415" s="104"/>
    </row>
    <row r="416" spans="1:1">
      <c r="A416" s="104"/>
    </row>
    <row r="417" spans="1:1">
      <c r="A417" s="104"/>
    </row>
    <row r="418" spans="1:1">
      <c r="A418" s="104"/>
    </row>
    <row r="419" spans="1:1">
      <c r="A419" s="104"/>
    </row>
    <row r="420" spans="1:1">
      <c r="A420" s="104"/>
    </row>
    <row r="421" spans="1:1">
      <c r="A421" s="104"/>
    </row>
    <row r="422" spans="1:1">
      <c r="A422" s="104"/>
    </row>
    <row r="423" spans="1:1">
      <c r="A423" s="104"/>
    </row>
    <row r="424" spans="1:1">
      <c r="A424" s="104"/>
    </row>
    <row r="425" spans="1:1">
      <c r="A425" s="104"/>
    </row>
    <row r="426" spans="1:1">
      <c r="A426" s="104"/>
    </row>
    <row r="427" spans="1:1">
      <c r="A427" s="104"/>
    </row>
    <row r="428" spans="1:1">
      <c r="A428" s="104"/>
    </row>
    <row r="429" spans="1:1">
      <c r="A429" s="104"/>
    </row>
    <row r="430" spans="1:1">
      <c r="A430" s="104"/>
    </row>
    <row r="431" spans="1:1">
      <c r="A431" s="104"/>
    </row>
    <row r="432" spans="1:1">
      <c r="A432" s="104"/>
    </row>
    <row r="433" spans="1:1">
      <c r="A433" s="104"/>
    </row>
    <row r="434" spans="1:1">
      <c r="A434" s="104"/>
    </row>
    <row r="435" spans="1:1">
      <c r="A435" s="104"/>
    </row>
    <row r="436" spans="1:1">
      <c r="A436" s="104"/>
    </row>
    <row r="437" spans="1:1">
      <c r="A437" s="104"/>
    </row>
    <row r="438" spans="1:1">
      <c r="A438" s="104"/>
    </row>
    <row r="439" spans="1:1">
      <c r="A439" s="104"/>
    </row>
    <row r="440" spans="1:1">
      <c r="A440" s="104"/>
    </row>
    <row r="441" spans="1:1">
      <c r="A441" s="104"/>
    </row>
    <row r="442" spans="1:1">
      <c r="A442" s="104"/>
    </row>
    <row r="443" spans="1:1">
      <c r="A443" s="104"/>
    </row>
    <row r="444" spans="1:1">
      <c r="A444" s="104"/>
    </row>
    <row r="445" spans="1:1">
      <c r="A445" s="104"/>
    </row>
    <row r="446" spans="1:1">
      <c r="A446" s="104"/>
    </row>
    <row r="447" spans="1:1">
      <c r="A447" s="104"/>
    </row>
    <row r="448" spans="1:1">
      <c r="A448" s="104"/>
    </row>
    <row r="449" spans="1:1">
      <c r="A449" s="104"/>
    </row>
    <row r="450" spans="1:1">
      <c r="A450" s="104"/>
    </row>
    <row r="451" spans="1:1">
      <c r="A451" s="104"/>
    </row>
    <row r="452" spans="1:1">
      <c r="A452" s="104"/>
    </row>
    <row r="453" spans="1:1">
      <c r="A453" s="104"/>
    </row>
    <row r="454" spans="1:1">
      <c r="A454" s="104"/>
    </row>
    <row r="455" spans="1:1">
      <c r="A455" s="104"/>
    </row>
    <row r="456" spans="1:1">
      <c r="A456" s="104"/>
    </row>
    <row r="457" spans="1:1">
      <c r="A457" s="104"/>
    </row>
    <row r="458" spans="1:1">
      <c r="A458" s="104"/>
    </row>
    <row r="459" spans="1:1">
      <c r="A459" s="104"/>
    </row>
    <row r="460" spans="1:1">
      <c r="A460" s="104"/>
    </row>
    <row r="461" spans="1:1">
      <c r="A461" s="104"/>
    </row>
    <row r="462" spans="1:1">
      <c r="A462" s="104"/>
    </row>
    <row r="463" spans="1:1">
      <c r="A463" s="104"/>
    </row>
    <row r="464" spans="1:1">
      <c r="A464" s="104"/>
    </row>
    <row r="465" spans="1:1">
      <c r="A465" s="104"/>
    </row>
    <row r="466" spans="1:1">
      <c r="A466" s="104"/>
    </row>
  </sheetData>
  <mergeCells count="2">
    <mergeCell ref="A8:I13"/>
    <mergeCell ref="B17:I18"/>
  </mergeCells>
  <phoneticPr fontId="28" type="noConversion"/>
  <pageMargins left="0.75" right="0.5" top="0.5" bottom="0.5" header="0.25" footer="0.25"/>
  <pageSetup scale="97" orientation="portrait" r:id="rId1"/>
  <headerFooter alignWithMargins="0"/>
</worksheet>
</file>

<file path=xl/worksheets/sheet78.xml><?xml version="1.0" encoding="utf-8"?>
<worksheet xmlns="http://schemas.openxmlformats.org/spreadsheetml/2006/main" xmlns:r="http://schemas.openxmlformats.org/officeDocument/2006/relationships">
  <sheetPr transitionEvaluation="1" transitionEntry="1" codeName="Sheet70">
    <pageSetUpPr fitToPage="1"/>
  </sheetPr>
  <dimension ref="A1:M61"/>
  <sheetViews>
    <sheetView view="pageBreakPreview" zoomScale="60" workbookViewId="0"/>
  </sheetViews>
  <sheetFormatPr defaultColWidth="10.88671875" defaultRowHeight="12"/>
  <cols>
    <col min="1" max="1" width="4.44140625" style="90" customWidth="1"/>
    <col min="2" max="2" width="15" style="90" customWidth="1"/>
    <col min="3" max="3" width="10.88671875" style="90" customWidth="1"/>
    <col min="4" max="4" width="9" style="90" customWidth="1"/>
    <col min="5" max="6" width="10.88671875" style="90" customWidth="1"/>
    <col min="7" max="7" width="8.88671875" style="90" customWidth="1"/>
    <col min="8" max="8" width="11.33203125" style="90" customWidth="1"/>
    <col min="9" max="9" width="9" style="90" customWidth="1"/>
    <col min="10" max="10" width="12.88671875" style="90" customWidth="1"/>
    <col min="11" max="11" width="8.44140625" style="90" customWidth="1"/>
    <col min="12" max="12" width="12.88671875" style="90" customWidth="1"/>
    <col min="13" max="13" width="10.88671875" style="90"/>
    <col min="14" max="16384" width="10.88671875" style="17"/>
  </cols>
  <sheetData>
    <row r="1" spans="1:13">
      <c r="A1" s="89" t="s">
        <v>72</v>
      </c>
      <c r="B1" s="89"/>
      <c r="C1" s="89"/>
      <c r="E1" s="89"/>
      <c r="G1" s="89"/>
      <c r="H1" s="89"/>
      <c r="I1" s="89"/>
      <c r="J1" s="89" t="s">
        <v>1171</v>
      </c>
      <c r="K1" s="89"/>
      <c r="L1" s="89"/>
      <c r="M1" s="17"/>
    </row>
    <row r="2" spans="1:13">
      <c r="A2" s="89"/>
      <c r="B2" s="89"/>
      <c r="C2" s="89"/>
      <c r="E2" s="89"/>
      <c r="G2" s="89"/>
      <c r="H2" s="89"/>
      <c r="I2" s="89"/>
      <c r="J2" s="89"/>
      <c r="K2" s="89"/>
      <c r="L2" s="89"/>
      <c r="M2" s="17"/>
    </row>
    <row r="3" spans="1:13">
      <c r="A3" s="89" t="s">
        <v>2364</v>
      </c>
      <c r="B3" s="89"/>
      <c r="C3" s="89"/>
      <c r="E3" s="89"/>
      <c r="G3" s="89"/>
      <c r="H3" s="89"/>
      <c r="I3" s="89"/>
      <c r="J3" s="89" t="s">
        <v>1370</v>
      </c>
      <c r="K3" s="89"/>
      <c r="L3" s="89"/>
      <c r="M3" s="17"/>
    </row>
    <row r="4" spans="1:13">
      <c r="A4" s="89" t="s">
        <v>2363</v>
      </c>
      <c r="B4" s="89"/>
      <c r="C4" s="89"/>
      <c r="E4" s="89"/>
      <c r="G4" s="89"/>
      <c r="H4" s="89"/>
      <c r="I4" s="89"/>
      <c r="J4" s="92" t="s">
        <v>742</v>
      </c>
      <c r="K4" s="89"/>
      <c r="L4" s="89"/>
      <c r="M4" s="17"/>
    </row>
    <row r="5" spans="1:13">
      <c r="A5" s="89" t="s">
        <v>1776</v>
      </c>
      <c r="B5" s="89"/>
      <c r="C5" s="89"/>
      <c r="E5" s="89"/>
      <c r="G5" s="89"/>
      <c r="H5" s="89"/>
      <c r="I5" s="89"/>
      <c r="J5" s="397" t="s">
        <v>2547</v>
      </c>
      <c r="K5" s="89"/>
      <c r="L5" s="89"/>
      <c r="M5" s="17"/>
    </row>
    <row r="6" spans="1:13">
      <c r="A6" s="92" t="s">
        <v>1367</v>
      </c>
      <c r="B6" s="92"/>
      <c r="C6" s="89"/>
      <c r="D6" s="89"/>
      <c r="E6" s="89"/>
      <c r="F6" s="89"/>
      <c r="G6" s="89"/>
      <c r="H6" s="89"/>
      <c r="I6" s="89"/>
      <c r="J6" s="89"/>
      <c r="K6" s="89"/>
      <c r="L6" s="89"/>
      <c r="M6" s="17"/>
    </row>
    <row r="7" spans="1:13">
      <c r="A7" s="89"/>
      <c r="B7" s="89"/>
      <c r="C7" s="89"/>
      <c r="D7" s="89"/>
      <c r="E7" s="89"/>
      <c r="F7" s="89"/>
      <c r="G7" s="89"/>
      <c r="H7" s="89"/>
      <c r="I7" s="89"/>
      <c r="J7" s="89"/>
      <c r="K7" s="89"/>
      <c r="L7" s="89"/>
      <c r="M7" s="17"/>
    </row>
    <row r="8" spans="1:13" ht="12" customHeight="1">
      <c r="A8" s="1768" t="s">
        <v>1387</v>
      </c>
      <c r="B8" s="1768"/>
      <c r="C8" s="1756"/>
      <c r="D8" s="1756"/>
      <c r="E8" s="1756"/>
      <c r="F8" s="1756"/>
      <c r="G8" s="1756"/>
      <c r="H8" s="1756"/>
      <c r="I8" s="1756"/>
      <c r="J8" s="1756"/>
      <c r="K8" s="1756"/>
      <c r="L8" s="1756"/>
    </row>
    <row r="9" spans="1:13" ht="12" customHeight="1">
      <c r="A9" s="1756"/>
      <c r="B9" s="1756"/>
      <c r="C9" s="1756"/>
      <c r="D9" s="1756"/>
      <c r="E9" s="1756"/>
      <c r="F9" s="1756"/>
      <c r="G9" s="1756"/>
      <c r="H9" s="1756"/>
      <c r="I9" s="1756"/>
      <c r="J9" s="1756"/>
      <c r="K9" s="1756"/>
      <c r="L9" s="1756"/>
    </row>
    <row r="10" spans="1:13" ht="12" customHeight="1">
      <c r="A10" s="1756"/>
      <c r="B10" s="1756"/>
      <c r="C10" s="1756"/>
      <c r="D10" s="1756"/>
      <c r="E10" s="1756"/>
      <c r="F10" s="1756"/>
      <c r="G10" s="1756"/>
      <c r="H10" s="1756"/>
      <c r="I10" s="1756"/>
      <c r="J10" s="1756"/>
      <c r="K10" s="1756"/>
      <c r="L10" s="1756"/>
    </row>
    <row r="11" spans="1:13" ht="12" customHeight="1">
      <c r="A11" s="1756"/>
      <c r="B11" s="1756"/>
      <c r="C11" s="1756"/>
      <c r="D11" s="1756"/>
      <c r="E11" s="1756"/>
      <c r="F11" s="1756"/>
      <c r="G11" s="1756"/>
      <c r="H11" s="1756"/>
      <c r="I11" s="1756"/>
      <c r="J11" s="1756"/>
      <c r="K11" s="1756"/>
      <c r="L11" s="1756"/>
    </row>
    <row r="12" spans="1:13" ht="12.6" thickBot="1">
      <c r="A12" s="93"/>
      <c r="B12" s="93"/>
      <c r="C12" s="93"/>
      <c r="D12" s="93"/>
      <c r="E12" s="93"/>
      <c r="F12" s="93"/>
      <c r="G12" s="93"/>
      <c r="H12" s="93"/>
      <c r="I12" s="93"/>
      <c r="J12" s="93"/>
      <c r="K12" s="93"/>
      <c r="L12" s="93"/>
    </row>
    <row r="13" spans="1:13">
      <c r="A13" s="94"/>
      <c r="B13" s="94" t="s">
        <v>882</v>
      </c>
      <c r="C13" s="94" t="s">
        <v>883</v>
      </c>
      <c r="D13" s="94" t="s">
        <v>884</v>
      </c>
      <c r="E13" s="94" t="s">
        <v>885</v>
      </c>
      <c r="F13" s="94" t="s">
        <v>509</v>
      </c>
      <c r="G13" s="94" t="s">
        <v>75</v>
      </c>
      <c r="H13" s="94" t="s">
        <v>798</v>
      </c>
      <c r="I13" s="94" t="s">
        <v>937</v>
      </c>
      <c r="J13" s="94" t="s">
        <v>938</v>
      </c>
      <c r="K13" s="94" t="s">
        <v>939</v>
      </c>
      <c r="L13" s="94" t="s">
        <v>940</v>
      </c>
    </row>
    <row r="14" spans="1:13">
      <c r="A14" s="89"/>
      <c r="B14" s="89"/>
      <c r="C14" s="89"/>
      <c r="D14" s="89"/>
      <c r="E14" s="89"/>
      <c r="F14" s="94" t="s">
        <v>74</v>
      </c>
      <c r="G14" s="89"/>
      <c r="H14" s="94" t="s">
        <v>1371</v>
      </c>
      <c r="I14" s="89"/>
      <c r="J14" s="89"/>
      <c r="K14" s="89"/>
      <c r="L14" s="89"/>
    </row>
    <row r="15" spans="1:13">
      <c r="A15" s="94" t="s">
        <v>52</v>
      </c>
      <c r="B15" s="89"/>
      <c r="C15" s="94" t="s">
        <v>1372</v>
      </c>
      <c r="D15" s="94" t="s">
        <v>1373</v>
      </c>
      <c r="E15" s="94" t="s">
        <v>1374</v>
      </c>
      <c r="F15" s="94" t="s">
        <v>1375</v>
      </c>
      <c r="G15" s="94" t="s">
        <v>1373</v>
      </c>
      <c r="H15" s="94" t="s">
        <v>1375</v>
      </c>
      <c r="I15" s="94" t="s">
        <v>1376</v>
      </c>
      <c r="J15" s="94" t="s">
        <v>1377</v>
      </c>
      <c r="K15" s="94" t="s">
        <v>1378</v>
      </c>
      <c r="L15" s="94" t="s">
        <v>1379</v>
      </c>
    </row>
    <row r="16" spans="1:13">
      <c r="A16" s="530" t="s">
        <v>707</v>
      </c>
      <c r="B16" s="530" t="s">
        <v>1380</v>
      </c>
      <c r="C16" s="530" t="s">
        <v>1381</v>
      </c>
      <c r="D16" s="530" t="s">
        <v>1382</v>
      </c>
      <c r="E16" s="530" t="s">
        <v>1381</v>
      </c>
      <c r="F16" s="530" t="s">
        <v>1383</v>
      </c>
      <c r="G16" s="530" t="s">
        <v>1382</v>
      </c>
      <c r="H16" s="530" t="s">
        <v>1383</v>
      </c>
      <c r="I16" s="530" t="s">
        <v>1384</v>
      </c>
      <c r="J16" s="530" t="s">
        <v>1385</v>
      </c>
      <c r="K16" s="530" t="s">
        <v>1384</v>
      </c>
      <c r="L16" s="530" t="s">
        <v>1386</v>
      </c>
    </row>
    <row r="17" spans="1:12">
      <c r="E17" s="104"/>
    </row>
    <row r="18" spans="1:12" ht="13.2">
      <c r="A18" s="98">
        <v>1</v>
      </c>
      <c r="B18" s="1818" t="s">
        <v>2552</v>
      </c>
      <c r="C18" s="1809"/>
      <c r="D18" s="1809"/>
      <c r="E18" s="1809"/>
      <c r="F18" s="1809"/>
      <c r="G18" s="1809"/>
      <c r="H18" s="1809"/>
      <c r="I18" s="1809"/>
      <c r="J18" s="1809"/>
      <c r="K18" s="1809"/>
      <c r="L18" s="1809"/>
    </row>
    <row r="19" spans="1:12">
      <c r="A19" s="122"/>
      <c r="B19" s="122"/>
      <c r="C19" s="203"/>
      <c r="D19" s="386"/>
      <c r="E19" s="203"/>
      <c r="F19" s="203"/>
      <c r="G19" s="386"/>
      <c r="H19" s="203"/>
      <c r="I19" s="122"/>
      <c r="J19" s="203"/>
      <c r="K19" s="385"/>
      <c r="L19" s="203"/>
    </row>
    <row r="20" spans="1:12">
      <c r="A20" s="122"/>
      <c r="B20" s="122"/>
      <c r="C20" s="203"/>
      <c r="D20" s="386"/>
      <c r="E20" s="203"/>
      <c r="F20" s="203"/>
      <c r="G20" s="386"/>
      <c r="H20" s="203"/>
      <c r="I20" s="122"/>
      <c r="J20" s="203"/>
      <c r="K20" s="385"/>
      <c r="L20" s="203"/>
    </row>
    <row r="21" spans="1:12">
      <c r="A21" s="122"/>
      <c r="B21" s="122"/>
      <c r="C21" s="203"/>
      <c r="D21" s="386"/>
      <c r="E21" s="203"/>
      <c r="F21" s="203"/>
      <c r="G21" s="386"/>
      <c r="H21" s="203"/>
      <c r="I21" s="122"/>
      <c r="J21" s="203"/>
      <c r="K21" s="385"/>
      <c r="L21" s="203"/>
    </row>
    <row r="22" spans="1:12">
      <c r="A22" s="122"/>
      <c r="B22" s="122"/>
      <c r="C22" s="203"/>
      <c r="D22" s="386"/>
      <c r="E22" s="203"/>
      <c r="F22" s="203"/>
      <c r="G22" s="386"/>
      <c r="H22" s="203"/>
      <c r="I22" s="122"/>
      <c r="J22" s="203"/>
      <c r="K22" s="385"/>
      <c r="L22" s="203"/>
    </row>
    <row r="23" spans="1:12">
      <c r="A23" s="122"/>
      <c r="B23" s="122"/>
      <c r="C23" s="203"/>
      <c r="D23" s="386"/>
      <c r="E23" s="203"/>
      <c r="F23" s="203"/>
      <c r="G23" s="386"/>
      <c r="H23" s="203"/>
      <c r="I23" s="122"/>
      <c r="J23" s="203"/>
      <c r="K23" s="385"/>
      <c r="L23" s="203"/>
    </row>
    <row r="24" spans="1:12">
      <c r="A24" s="122"/>
      <c r="B24" s="122"/>
      <c r="C24" s="203"/>
      <c r="D24" s="386"/>
      <c r="E24" s="203"/>
      <c r="F24" s="203"/>
      <c r="G24" s="386"/>
      <c r="H24" s="203"/>
      <c r="I24" s="122"/>
      <c r="J24" s="203"/>
      <c r="K24" s="385"/>
      <c r="L24" s="203"/>
    </row>
    <row r="25" spans="1:12">
      <c r="A25" s="122"/>
      <c r="B25" s="122"/>
      <c r="C25" s="203"/>
      <c r="D25" s="386"/>
      <c r="E25" s="203"/>
      <c r="F25" s="203"/>
      <c r="G25" s="386"/>
      <c r="H25" s="203"/>
      <c r="I25" s="122"/>
      <c r="J25" s="203"/>
      <c r="K25" s="385"/>
      <c r="L25" s="203"/>
    </row>
    <row r="26" spans="1:12">
      <c r="A26" s="122"/>
      <c r="B26" s="122"/>
      <c r="C26" s="203"/>
      <c r="D26" s="386"/>
      <c r="E26" s="203"/>
      <c r="F26" s="203"/>
      <c r="G26" s="386"/>
      <c r="H26" s="203"/>
      <c r="I26" s="122"/>
      <c r="J26" s="203"/>
      <c r="K26" s="385"/>
      <c r="L26" s="203"/>
    </row>
    <row r="27" spans="1:12">
      <c r="A27" s="122"/>
      <c r="B27" s="122"/>
      <c r="C27" s="203"/>
      <c r="D27" s="386"/>
      <c r="E27" s="203"/>
      <c r="F27" s="203"/>
      <c r="G27" s="386"/>
      <c r="H27" s="203"/>
      <c r="I27" s="122"/>
      <c r="J27" s="203"/>
      <c r="K27" s="385"/>
      <c r="L27" s="203"/>
    </row>
    <row r="28" spans="1:12">
      <c r="A28" s="122"/>
      <c r="B28" s="122"/>
      <c r="C28" s="203"/>
      <c r="D28" s="386"/>
      <c r="E28" s="203"/>
      <c r="F28" s="203"/>
      <c r="G28" s="386"/>
      <c r="H28" s="203"/>
      <c r="I28" s="122"/>
      <c r="J28" s="203"/>
      <c r="K28" s="385"/>
      <c r="L28" s="203"/>
    </row>
    <row r="29" spans="1:12">
      <c r="A29" s="122"/>
      <c r="B29" s="122"/>
      <c r="C29" s="203"/>
      <c r="D29" s="386"/>
      <c r="E29" s="203"/>
      <c r="F29" s="203"/>
      <c r="G29" s="386"/>
      <c r="H29" s="203"/>
      <c r="I29" s="122"/>
      <c r="J29" s="203"/>
      <c r="K29" s="385"/>
      <c r="L29" s="203"/>
    </row>
    <row r="30" spans="1:12">
      <c r="A30" s="122"/>
      <c r="B30" s="122"/>
      <c r="C30" s="203"/>
      <c r="D30" s="386"/>
      <c r="E30" s="203"/>
      <c r="F30" s="203"/>
      <c r="G30" s="386"/>
      <c r="H30" s="203"/>
      <c r="I30" s="122"/>
      <c r="J30" s="203"/>
      <c r="K30" s="385"/>
      <c r="L30" s="203"/>
    </row>
    <row r="31" spans="1:12">
      <c r="A31" s="122"/>
      <c r="B31" s="122"/>
      <c r="C31" s="203"/>
      <c r="D31" s="386"/>
      <c r="E31" s="203"/>
      <c r="F31" s="203"/>
      <c r="G31" s="386"/>
      <c r="H31" s="203"/>
      <c r="I31" s="122"/>
      <c r="J31" s="203"/>
      <c r="K31" s="122"/>
      <c r="L31" s="203"/>
    </row>
    <row r="32" spans="1:12">
      <c r="C32" s="145"/>
      <c r="D32" s="387"/>
      <c r="E32" s="145"/>
      <c r="F32" s="145"/>
      <c r="G32" s="387"/>
      <c r="H32" s="145"/>
      <c r="J32" s="145"/>
      <c r="L32" s="145"/>
    </row>
    <row r="33" spans="1:12">
      <c r="L33" s="145"/>
    </row>
    <row r="34" spans="1:12">
      <c r="L34" s="145"/>
    </row>
    <row r="35" spans="1:12">
      <c r="L35" s="145"/>
    </row>
    <row r="36" spans="1:12">
      <c r="C36" s="145"/>
      <c r="D36" s="387"/>
      <c r="E36" s="145"/>
      <c r="F36" s="145"/>
      <c r="G36" s="387"/>
      <c r="H36" s="145"/>
      <c r="J36" s="145"/>
      <c r="L36" s="145"/>
    </row>
    <row r="37" spans="1:12">
      <c r="C37" s="145"/>
      <c r="D37" s="387"/>
      <c r="E37" s="145"/>
      <c r="F37" s="145"/>
      <c r="G37" s="387"/>
      <c r="H37" s="145"/>
      <c r="J37" s="145"/>
      <c r="L37" s="145"/>
    </row>
    <row r="38" spans="1:12">
      <c r="C38" s="145"/>
      <c r="D38" s="387"/>
      <c r="E38" s="145"/>
      <c r="F38" s="145"/>
      <c r="G38" s="387"/>
      <c r="H38" s="145"/>
      <c r="J38" s="145"/>
      <c r="L38" s="145"/>
    </row>
    <row r="39" spans="1:12">
      <c r="C39" s="145"/>
      <c r="D39" s="387"/>
      <c r="E39" s="145"/>
      <c r="F39" s="145"/>
      <c r="G39" s="387"/>
      <c r="H39" s="145"/>
      <c r="J39" s="145"/>
      <c r="L39" s="145"/>
    </row>
    <row r="40" spans="1:12">
      <c r="C40" s="145"/>
      <c r="D40" s="387"/>
      <c r="E40" s="145"/>
      <c r="F40" s="145"/>
      <c r="G40" s="387"/>
      <c r="H40" s="145"/>
      <c r="J40" s="145"/>
      <c r="L40" s="145"/>
    </row>
    <row r="41" spans="1:12">
      <c r="C41" s="145"/>
      <c r="D41" s="387"/>
      <c r="E41" s="145"/>
      <c r="F41" s="145"/>
      <c r="G41" s="387"/>
      <c r="H41" s="145"/>
      <c r="J41" s="145"/>
      <c r="L41" s="145"/>
    </row>
    <row r="42" spans="1:12">
      <c r="A42" s="155"/>
      <c r="B42" s="117"/>
      <c r="C42" s="150"/>
      <c r="D42" s="388"/>
      <c r="E42" s="150"/>
      <c r="F42" s="150"/>
      <c r="G42" s="388"/>
      <c r="H42" s="150"/>
      <c r="I42" s="117"/>
      <c r="J42" s="150"/>
      <c r="K42" s="117"/>
      <c r="L42" s="150"/>
    </row>
    <row r="43" spans="1:12">
      <c r="C43" s="145"/>
      <c r="D43" s="387"/>
      <c r="E43" s="145"/>
      <c r="F43" s="145"/>
      <c r="G43" s="387"/>
      <c r="H43" s="145"/>
      <c r="J43" s="145"/>
      <c r="L43" s="145"/>
    </row>
    <row r="44" spans="1:12">
      <c r="C44" s="145"/>
      <c r="D44" s="387"/>
      <c r="E44" s="145"/>
      <c r="F44" s="145"/>
      <c r="G44" s="387"/>
      <c r="H44" s="145"/>
      <c r="J44" s="145"/>
      <c r="L44" s="145"/>
    </row>
    <row r="45" spans="1:12">
      <c r="C45" s="145"/>
      <c r="D45" s="387"/>
      <c r="E45" s="145"/>
      <c r="F45" s="145"/>
      <c r="G45" s="387"/>
      <c r="H45" s="145"/>
      <c r="J45" s="145"/>
      <c r="L45" s="145"/>
    </row>
    <row r="46" spans="1:12">
      <c r="C46" s="145"/>
      <c r="D46" s="387"/>
      <c r="E46" s="145"/>
      <c r="F46" s="145"/>
      <c r="G46" s="387"/>
      <c r="H46" s="145"/>
      <c r="J46" s="145"/>
      <c r="L46" s="145"/>
    </row>
    <row r="47" spans="1:12">
      <c r="C47" s="145"/>
      <c r="D47" s="387"/>
      <c r="E47" s="145"/>
      <c r="F47" s="145"/>
      <c r="G47" s="387"/>
      <c r="H47" s="145"/>
      <c r="J47" s="145"/>
      <c r="L47" s="145"/>
    </row>
    <row r="48" spans="1:12">
      <c r="C48" s="145"/>
      <c r="D48" s="387"/>
      <c r="E48" s="145"/>
      <c r="F48" s="145"/>
      <c r="G48" s="387"/>
      <c r="H48" s="145"/>
      <c r="J48" s="145"/>
      <c r="L48" s="145"/>
    </row>
    <row r="49" spans="1:12">
      <c r="C49" s="145"/>
      <c r="D49" s="387"/>
      <c r="E49" s="145"/>
      <c r="F49" s="145"/>
      <c r="G49" s="387"/>
      <c r="H49" s="145"/>
      <c r="J49" s="145"/>
    </row>
    <row r="50" spans="1:12">
      <c r="C50" s="145"/>
      <c r="D50" s="387"/>
      <c r="E50" s="145"/>
      <c r="F50" s="145"/>
      <c r="G50" s="387"/>
      <c r="H50" s="145"/>
      <c r="J50" s="145"/>
    </row>
    <row r="51" spans="1:12">
      <c r="C51" s="145"/>
      <c r="D51" s="387"/>
      <c r="E51" s="145"/>
      <c r="F51" s="145"/>
      <c r="G51" s="387"/>
      <c r="H51" s="145"/>
      <c r="J51" s="145"/>
    </row>
    <row r="60" spans="1:12">
      <c r="E60" s="145"/>
      <c r="F60" s="145"/>
      <c r="H60" s="145"/>
      <c r="J60" s="145"/>
    </row>
    <row r="61" spans="1:12">
      <c r="A61" s="117"/>
      <c r="B61" s="110"/>
      <c r="C61" s="110"/>
      <c r="D61" s="110"/>
      <c r="E61" s="110"/>
      <c r="F61" s="110"/>
      <c r="G61" s="110"/>
      <c r="H61" s="110"/>
      <c r="I61" s="110"/>
      <c r="J61" s="110"/>
      <c r="K61" s="110"/>
      <c r="L61" s="110"/>
    </row>
  </sheetData>
  <mergeCells count="2">
    <mergeCell ref="A8:L11"/>
    <mergeCell ref="B18:L18"/>
  </mergeCells>
  <phoneticPr fontId="28" type="noConversion"/>
  <pageMargins left="0.5" right="0.5" top="0.75" bottom="0.5" header="0" footer="0"/>
  <pageSetup orientation="landscape" r:id="rId1"/>
  <headerFooter alignWithMargins="0"/>
</worksheet>
</file>

<file path=xl/worksheets/sheet79.xml><?xml version="1.0" encoding="utf-8"?>
<worksheet xmlns="http://schemas.openxmlformats.org/spreadsheetml/2006/main" xmlns:r="http://schemas.openxmlformats.org/officeDocument/2006/relationships">
  <sheetPr transitionEvaluation="1" transitionEntry="1" codeName="Sheet71">
    <pageSetUpPr fitToPage="1"/>
  </sheetPr>
  <dimension ref="A1:M314"/>
  <sheetViews>
    <sheetView view="pageBreakPreview" zoomScale="60" workbookViewId="0"/>
  </sheetViews>
  <sheetFormatPr defaultColWidth="10.88671875" defaultRowHeight="13.2"/>
  <cols>
    <col min="1" max="1" width="5.109375" style="90" customWidth="1"/>
    <col min="2" max="2" width="11" style="90" customWidth="1"/>
    <col min="3" max="3" width="9.5546875" style="90" customWidth="1"/>
    <col min="4" max="4" width="10.33203125" style="90" customWidth="1"/>
    <col min="5" max="5" width="12.5546875" style="90" customWidth="1"/>
    <col min="6" max="6" width="11.109375" style="90" customWidth="1"/>
    <col min="7" max="7" width="10.44140625" style="90" customWidth="1"/>
    <col min="8" max="8" width="13.88671875" style="90" customWidth="1"/>
    <col min="9" max="9" width="13.109375" style="90" customWidth="1"/>
    <col min="10" max="10" width="10.88671875" style="90"/>
    <col min="11" max="16384" width="10.88671875" style="13"/>
  </cols>
  <sheetData>
    <row r="1" spans="1:13">
      <c r="A1" s="89" t="s">
        <v>1388</v>
      </c>
      <c r="C1" s="89"/>
      <c r="E1" s="89"/>
      <c r="H1" s="89" t="s">
        <v>1171</v>
      </c>
      <c r="I1" s="89"/>
    </row>
    <row r="2" spans="1:13">
      <c r="A2" s="89"/>
      <c r="C2" s="89"/>
      <c r="E2" s="89"/>
      <c r="H2" s="89"/>
      <c r="I2" s="89"/>
    </row>
    <row r="3" spans="1:13">
      <c r="A3" s="89" t="s">
        <v>2364</v>
      </c>
      <c r="C3" s="89"/>
      <c r="E3" s="89"/>
      <c r="H3" s="89" t="s">
        <v>613</v>
      </c>
      <c r="I3" s="89"/>
    </row>
    <row r="4" spans="1:13">
      <c r="A4" s="89" t="s">
        <v>2363</v>
      </c>
      <c r="C4" s="89"/>
      <c r="E4" s="89"/>
      <c r="H4" s="89" t="s">
        <v>742</v>
      </c>
      <c r="I4" s="89"/>
    </row>
    <row r="5" spans="1:13">
      <c r="A5" s="89" t="s">
        <v>1776</v>
      </c>
      <c r="C5" s="89"/>
      <c r="E5" s="89"/>
      <c r="H5" s="397" t="s">
        <v>2547</v>
      </c>
      <c r="I5" s="89"/>
    </row>
    <row r="6" spans="1:13">
      <c r="A6" s="89" t="s">
        <v>614</v>
      </c>
      <c r="C6" s="89"/>
      <c r="D6" s="89"/>
      <c r="E6" s="89"/>
      <c r="F6" s="89"/>
      <c r="H6" s="89"/>
      <c r="I6" s="89"/>
    </row>
    <row r="7" spans="1:13">
      <c r="C7" s="89"/>
      <c r="D7" s="89"/>
      <c r="E7" s="89"/>
      <c r="F7" s="89"/>
      <c r="H7" s="89"/>
      <c r="I7" s="89"/>
    </row>
    <row r="8" spans="1:13">
      <c r="A8" s="89" t="s">
        <v>615</v>
      </c>
      <c r="C8" s="89"/>
      <c r="D8" s="89"/>
      <c r="E8" s="89"/>
      <c r="F8" s="89"/>
      <c r="H8" s="89" t="s">
        <v>616</v>
      </c>
      <c r="I8" s="89"/>
    </row>
    <row r="9" spans="1:13">
      <c r="B9" s="89"/>
      <c r="C9" s="89"/>
      <c r="D9" s="89"/>
      <c r="E9" s="89"/>
      <c r="F9" s="89"/>
      <c r="G9" s="89"/>
      <c r="H9" s="89"/>
      <c r="I9" s="89"/>
    </row>
    <row r="10" spans="1:13" ht="12.75" customHeight="1">
      <c r="B10" s="1770" t="s">
        <v>581</v>
      </c>
      <c r="C10" s="1770"/>
      <c r="D10" s="1770"/>
      <c r="E10" s="1770"/>
      <c r="F10" s="1770"/>
      <c r="G10" s="1770"/>
      <c r="H10" s="1770"/>
      <c r="I10" s="1770"/>
    </row>
    <row r="11" spans="1:13">
      <c r="B11" s="1770"/>
      <c r="C11" s="1770"/>
      <c r="D11" s="1770"/>
      <c r="E11" s="1770"/>
      <c r="F11" s="1770"/>
      <c r="G11" s="1770"/>
      <c r="H11" s="1770"/>
      <c r="I11" s="1770"/>
    </row>
    <row r="12" spans="1:13">
      <c r="B12" s="1770"/>
      <c r="C12" s="1770"/>
      <c r="D12" s="1770"/>
      <c r="E12" s="1770"/>
      <c r="F12" s="1770"/>
      <c r="G12" s="1770"/>
      <c r="H12" s="1770"/>
      <c r="I12" s="1770"/>
    </row>
    <row r="13" spans="1:13">
      <c r="B13" s="1770"/>
      <c r="C13" s="1770"/>
      <c r="D13" s="1770"/>
      <c r="E13" s="1770"/>
      <c r="F13" s="1770"/>
      <c r="G13" s="1770"/>
      <c r="H13" s="1770"/>
      <c r="I13" s="1770"/>
    </row>
    <row r="14" spans="1:13" ht="13.8" thickBot="1">
      <c r="A14" s="93"/>
      <c r="B14" s="93"/>
      <c r="C14" s="93"/>
      <c r="D14" s="389"/>
      <c r="E14" s="389"/>
      <c r="F14" s="389"/>
      <c r="G14" s="389"/>
      <c r="H14" s="93"/>
      <c r="I14" s="93"/>
      <c r="M14" s="18"/>
    </row>
    <row r="15" spans="1:13">
      <c r="A15" s="94"/>
      <c r="B15" s="94" t="s">
        <v>882</v>
      </c>
      <c r="C15" s="94" t="s">
        <v>883</v>
      </c>
      <c r="D15" s="94" t="s">
        <v>884</v>
      </c>
      <c r="E15" s="94" t="s">
        <v>885</v>
      </c>
      <c r="F15" s="94" t="s">
        <v>509</v>
      </c>
      <c r="G15" s="94" t="s">
        <v>75</v>
      </c>
      <c r="H15" s="94" t="s">
        <v>798</v>
      </c>
      <c r="I15" s="94" t="s">
        <v>937</v>
      </c>
      <c r="M15" s="18"/>
    </row>
    <row r="16" spans="1:13">
      <c r="A16" s="89"/>
      <c r="B16" s="89"/>
      <c r="C16" s="89"/>
      <c r="D16" s="89"/>
      <c r="E16" s="94" t="s">
        <v>617</v>
      </c>
      <c r="F16" s="89"/>
      <c r="G16" s="89"/>
      <c r="H16" s="94" t="s">
        <v>618</v>
      </c>
      <c r="I16" s="89"/>
    </row>
    <row r="17" spans="1:9">
      <c r="A17" s="94" t="s">
        <v>52</v>
      </c>
      <c r="B17" s="94" t="s">
        <v>1375</v>
      </c>
      <c r="C17" s="94" t="s">
        <v>619</v>
      </c>
      <c r="D17" s="94" t="s">
        <v>620</v>
      </c>
      <c r="E17" s="94" t="s">
        <v>621</v>
      </c>
      <c r="F17" s="94" t="s">
        <v>620</v>
      </c>
      <c r="G17" s="94" t="s">
        <v>622</v>
      </c>
      <c r="H17" s="94" t="s">
        <v>1382</v>
      </c>
      <c r="I17" s="94" t="s">
        <v>874</v>
      </c>
    </row>
    <row r="18" spans="1:9">
      <c r="A18" s="530" t="s">
        <v>707</v>
      </c>
      <c r="B18" s="530" t="s">
        <v>802</v>
      </c>
      <c r="C18" s="530" t="s">
        <v>803</v>
      </c>
      <c r="D18" s="530" t="s">
        <v>804</v>
      </c>
      <c r="E18" s="530" t="s">
        <v>805</v>
      </c>
      <c r="F18" s="530" t="s">
        <v>617</v>
      </c>
      <c r="G18" s="530" t="s">
        <v>804</v>
      </c>
      <c r="H18" s="530" t="s">
        <v>806</v>
      </c>
      <c r="I18" s="530" t="s">
        <v>807</v>
      </c>
    </row>
    <row r="20" spans="1:9">
      <c r="A20" s="290" t="s">
        <v>808</v>
      </c>
      <c r="B20" s="117"/>
      <c r="C20" s="117"/>
      <c r="D20" s="117"/>
      <c r="E20" s="117"/>
      <c r="F20" s="117"/>
      <c r="G20" s="117"/>
      <c r="H20" s="117"/>
      <c r="I20" s="117"/>
    </row>
    <row r="22" spans="1:9">
      <c r="D22" s="94"/>
    </row>
    <row r="23" spans="1:9">
      <c r="D23" s="89"/>
    </row>
    <row r="24" spans="1:9">
      <c r="D24" s="94"/>
    </row>
    <row r="25" spans="1:9" ht="15">
      <c r="D25" s="95"/>
    </row>
    <row r="49" spans="1:9">
      <c r="A49" s="156"/>
      <c r="B49" s="117"/>
      <c r="C49" s="117"/>
      <c r="D49" s="117"/>
      <c r="E49" s="117"/>
      <c r="F49" s="117"/>
      <c r="G49" s="117"/>
      <c r="H49" s="117"/>
      <c r="I49" s="117"/>
    </row>
    <row r="55" spans="1:9">
      <c r="B55" s="117"/>
      <c r="C55" s="117"/>
      <c r="D55" s="110"/>
      <c r="E55" s="110"/>
      <c r="F55" s="110"/>
      <c r="G55" s="110"/>
      <c r="H55" s="110"/>
      <c r="I55" s="110"/>
    </row>
    <row r="280" spans="2:3">
      <c r="B280" s="104"/>
      <c r="C280" s="104"/>
    </row>
    <row r="281" spans="2:3">
      <c r="B281" s="104"/>
      <c r="C281" s="104"/>
    </row>
    <row r="282" spans="2:3">
      <c r="B282" s="104"/>
      <c r="C282" s="104"/>
    </row>
    <row r="283" spans="2:3">
      <c r="B283" s="104"/>
      <c r="C283" s="104"/>
    </row>
    <row r="284" spans="2:3">
      <c r="B284" s="104"/>
      <c r="C284" s="104"/>
    </row>
    <row r="314" spans="2:2">
      <c r="B314" s="104"/>
    </row>
  </sheetData>
  <mergeCells count="1">
    <mergeCell ref="B10:I13"/>
  </mergeCells>
  <phoneticPr fontId="28" type="noConversion"/>
  <pageMargins left="0.75" right="0.5" top="0.5" bottom="0.5" header="0.25" footer="0.2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sheetPr transitionEvaluation="1" transitionEntry="1" codeName="Sheet11">
    <pageSetUpPr fitToPage="1"/>
  </sheetPr>
  <dimension ref="A1:E293"/>
  <sheetViews>
    <sheetView view="pageBreakPreview" zoomScale="60" workbookViewId="0"/>
  </sheetViews>
  <sheetFormatPr defaultColWidth="10.88671875" defaultRowHeight="12"/>
  <cols>
    <col min="1" max="1" width="7.88671875" style="173" customWidth="1"/>
    <col min="2" max="2" width="38.33203125" style="173" customWidth="1"/>
    <col min="3" max="5" width="15.6640625" style="173" customWidth="1"/>
    <col min="6" max="16384" width="10.88671875" style="173"/>
  </cols>
  <sheetData>
    <row r="1" spans="1:5">
      <c r="A1" s="294" t="s">
        <v>1182</v>
      </c>
      <c r="B1" s="294"/>
      <c r="C1" s="227" t="s">
        <v>1171</v>
      </c>
      <c r="E1" s="227"/>
    </row>
    <row r="2" spans="1:5">
      <c r="A2" s="294"/>
      <c r="B2" s="294"/>
      <c r="C2" s="227"/>
      <c r="E2" s="227"/>
    </row>
    <row r="3" spans="1:5">
      <c r="A3" s="294" t="s">
        <v>2364</v>
      </c>
      <c r="B3" s="294"/>
      <c r="C3" s="230" t="s">
        <v>1183</v>
      </c>
      <c r="E3" s="167"/>
    </row>
    <row r="4" spans="1:5">
      <c r="A4" s="294" t="s">
        <v>2363</v>
      </c>
      <c r="B4" s="294"/>
      <c r="C4" s="227" t="s">
        <v>742</v>
      </c>
      <c r="E4" s="227"/>
    </row>
    <row r="5" spans="1:5">
      <c r="A5" s="294" t="s">
        <v>1775</v>
      </c>
      <c r="B5" s="294"/>
      <c r="C5" s="294" t="s">
        <v>2546</v>
      </c>
      <c r="E5" s="294"/>
    </row>
    <row r="6" spans="1:5">
      <c r="A6" s="294"/>
      <c r="B6" s="294"/>
      <c r="C6" s="294"/>
      <c r="D6" s="294"/>
      <c r="E6" s="294"/>
    </row>
    <row r="7" spans="1:5">
      <c r="A7" s="1759" t="s">
        <v>1346</v>
      </c>
      <c r="B7" s="1760"/>
      <c r="C7" s="1760"/>
      <c r="D7" s="1760"/>
      <c r="E7" s="1760"/>
    </row>
    <row r="8" spans="1:5">
      <c r="A8" s="1760"/>
      <c r="B8" s="1760"/>
      <c r="C8" s="1760"/>
      <c r="D8" s="1760"/>
      <c r="E8" s="1760"/>
    </row>
    <row r="9" spans="1:5" ht="12.6" thickBot="1">
      <c r="A9" s="734"/>
      <c r="B9" s="734"/>
      <c r="C9" s="734"/>
      <c r="D9" s="734"/>
      <c r="E9" s="734"/>
    </row>
    <row r="10" spans="1:5" s="722" customFormat="1">
      <c r="A10" s="735"/>
      <c r="B10" s="721" t="s">
        <v>882</v>
      </c>
      <c r="C10" s="721" t="s">
        <v>883</v>
      </c>
      <c r="D10" s="721">
        <v>-3</v>
      </c>
      <c r="E10" s="721">
        <v>-4</v>
      </c>
    </row>
    <row r="11" spans="1:5">
      <c r="A11" s="253" t="s">
        <v>52</v>
      </c>
      <c r="B11" s="294"/>
      <c r="C11" s="253" t="s">
        <v>435</v>
      </c>
      <c r="D11" s="253" t="s">
        <v>705</v>
      </c>
      <c r="E11" s="253" t="s">
        <v>510</v>
      </c>
    </row>
    <row r="12" spans="1:5">
      <c r="A12" s="490" t="s">
        <v>707</v>
      </c>
      <c r="B12" s="489" t="s">
        <v>708</v>
      </c>
      <c r="C12" s="489" t="s">
        <v>1211</v>
      </c>
      <c r="D12" s="489" t="s">
        <v>710</v>
      </c>
      <c r="E12" s="489" t="s">
        <v>1212</v>
      </c>
    </row>
    <row r="13" spans="1:5">
      <c r="A13" s="255">
        <v>1</v>
      </c>
      <c r="B13" s="294" t="s">
        <v>1213</v>
      </c>
      <c r="C13" s="294"/>
      <c r="D13" s="737"/>
      <c r="E13" s="737"/>
    </row>
    <row r="14" spans="1:5">
      <c r="A14" s="255">
        <v>2</v>
      </c>
      <c r="B14" s="738"/>
      <c r="C14" s="294"/>
      <c r="D14" s="737"/>
      <c r="E14" s="737"/>
    </row>
    <row r="15" spans="1:5">
      <c r="A15" s="255">
        <v>3</v>
      </c>
      <c r="B15" s="738" t="s">
        <v>1214</v>
      </c>
      <c r="C15" s="739"/>
      <c r="D15" s="178"/>
      <c r="E15" s="178">
        <v>0</v>
      </c>
    </row>
    <row r="16" spans="1:5">
      <c r="A16" s="255">
        <v>4</v>
      </c>
      <c r="B16" s="738"/>
      <c r="C16" s="294"/>
      <c r="D16" s="174"/>
      <c r="E16" s="174"/>
    </row>
    <row r="17" spans="1:5">
      <c r="A17" s="255">
        <v>5</v>
      </c>
      <c r="B17" s="738" t="s">
        <v>1215</v>
      </c>
      <c r="C17" s="176"/>
      <c r="D17" s="174"/>
      <c r="E17" s="174">
        <v>0</v>
      </c>
    </row>
    <row r="18" spans="1:5">
      <c r="A18" s="255">
        <v>6</v>
      </c>
      <c r="B18" s="738"/>
      <c r="C18" s="294"/>
      <c r="D18" s="174"/>
      <c r="E18" s="174"/>
    </row>
    <row r="19" spans="1:5">
      <c r="A19" s="255">
        <v>7</v>
      </c>
      <c r="B19" s="738" t="s">
        <v>485</v>
      </c>
      <c r="C19" s="176"/>
      <c r="D19" s="183"/>
      <c r="E19" s="174">
        <v>0</v>
      </c>
    </row>
    <row r="20" spans="1:5">
      <c r="A20" s="255">
        <v>8</v>
      </c>
      <c r="B20" s="738"/>
      <c r="C20" s="294"/>
      <c r="D20" s="174"/>
      <c r="E20" s="174"/>
    </row>
    <row r="21" spans="1:5">
      <c r="A21" s="255">
        <v>9</v>
      </c>
      <c r="B21" s="738" t="s">
        <v>1216</v>
      </c>
      <c r="C21" s="738"/>
      <c r="D21" s="174"/>
      <c r="E21" s="174"/>
    </row>
    <row r="22" spans="1:5">
      <c r="A22" s="255">
        <v>10</v>
      </c>
      <c r="B22" s="738"/>
      <c r="C22" s="183" t="s">
        <v>879</v>
      </c>
      <c r="D22" s="183" t="s">
        <v>879</v>
      </c>
      <c r="E22" s="183" t="s">
        <v>879</v>
      </c>
    </row>
    <row r="23" spans="1:5">
      <c r="A23" s="255">
        <v>11</v>
      </c>
      <c r="B23" s="738"/>
      <c r="C23" s="542"/>
      <c r="D23" s="542"/>
      <c r="E23" s="542"/>
    </row>
    <row r="24" spans="1:5" ht="12.6" thickBot="1">
      <c r="A24" s="255">
        <v>12</v>
      </c>
      <c r="B24" s="738" t="s">
        <v>1217</v>
      </c>
      <c r="C24" s="740">
        <v>0</v>
      </c>
      <c r="D24" s="740">
        <v>0</v>
      </c>
      <c r="E24" s="740" t="s">
        <v>851</v>
      </c>
    </row>
    <row r="25" spans="1:5" ht="12.6" thickTop="1">
      <c r="A25" s="255">
        <v>13</v>
      </c>
      <c r="B25" s="294" t="s">
        <v>1218</v>
      </c>
      <c r="C25" s="294"/>
      <c r="D25" s="188"/>
      <c r="E25" s="188"/>
    </row>
    <row r="26" spans="1:5">
      <c r="A26" s="255">
        <v>14</v>
      </c>
      <c r="B26" s="738"/>
      <c r="C26" s="294"/>
      <c r="D26" s="188"/>
      <c r="E26" s="188"/>
    </row>
    <row r="27" spans="1:5">
      <c r="A27" s="255">
        <v>15</v>
      </c>
      <c r="B27" s="738" t="s">
        <v>1214</v>
      </c>
      <c r="C27" s="739"/>
      <c r="D27" s="178"/>
      <c r="E27" s="178">
        <v>0</v>
      </c>
    </row>
    <row r="28" spans="1:5">
      <c r="A28" s="255">
        <v>16</v>
      </c>
      <c r="B28" s="738"/>
      <c r="C28" s="738"/>
      <c r="D28" s="174"/>
      <c r="E28" s="174"/>
    </row>
    <row r="29" spans="1:5">
      <c r="A29" s="255">
        <v>17</v>
      </c>
      <c r="B29" s="738" t="s">
        <v>1215</v>
      </c>
      <c r="C29" s="176"/>
      <c r="D29" s="174"/>
      <c r="E29" s="174">
        <v>0</v>
      </c>
    </row>
    <row r="30" spans="1:5">
      <c r="A30" s="255">
        <v>18</v>
      </c>
      <c r="B30" s="738"/>
      <c r="C30" s="738"/>
      <c r="D30" s="174"/>
      <c r="E30" s="174"/>
    </row>
    <row r="31" spans="1:5">
      <c r="A31" s="255">
        <v>19</v>
      </c>
      <c r="B31" s="738" t="s">
        <v>485</v>
      </c>
      <c r="C31" s="176"/>
      <c r="D31" s="174"/>
      <c r="E31" s="174">
        <v>0</v>
      </c>
    </row>
    <row r="32" spans="1:5">
      <c r="A32" s="255">
        <v>20</v>
      </c>
      <c r="B32" s="738"/>
      <c r="C32" s="738"/>
      <c r="D32" s="174"/>
      <c r="E32" s="174"/>
    </row>
    <row r="33" spans="1:5">
      <c r="A33" s="255">
        <v>21</v>
      </c>
      <c r="B33" s="738" t="s">
        <v>1216</v>
      </c>
      <c r="C33" s="738"/>
      <c r="D33" s="174"/>
      <c r="E33" s="174"/>
    </row>
    <row r="34" spans="1:5">
      <c r="A34" s="255">
        <v>22</v>
      </c>
      <c r="B34" s="738"/>
      <c r="C34" s="174" t="s">
        <v>879</v>
      </c>
      <c r="D34" s="174" t="s">
        <v>879</v>
      </c>
      <c r="E34" s="174" t="s">
        <v>879</v>
      </c>
    </row>
    <row r="35" spans="1:5">
      <c r="A35" s="255">
        <v>23</v>
      </c>
      <c r="B35" s="738"/>
      <c r="C35" s="542"/>
      <c r="D35" s="542"/>
      <c r="E35" s="542"/>
    </row>
    <row r="36" spans="1:5" ht="12.6" thickBot="1">
      <c r="A36" s="255">
        <v>24</v>
      </c>
      <c r="B36" s="738" t="s">
        <v>1217</v>
      </c>
      <c r="C36" s="740">
        <v>0</v>
      </c>
      <c r="D36" s="740">
        <v>0</v>
      </c>
      <c r="E36" s="740" t="s">
        <v>851</v>
      </c>
    </row>
    <row r="37" spans="1:5" ht="12.6" thickTop="1">
      <c r="A37" s="294"/>
      <c r="B37" s="294"/>
      <c r="C37" s="294"/>
      <c r="D37" s="188"/>
      <c r="E37" s="188"/>
    </row>
    <row r="38" spans="1:5">
      <c r="A38" s="253"/>
      <c r="B38" s="294"/>
      <c r="C38" s="294"/>
      <c r="D38" s="188"/>
      <c r="E38" s="188"/>
    </row>
    <row r="39" spans="1:5">
      <c r="A39" s="294"/>
      <c r="B39" s="294"/>
      <c r="C39" s="294"/>
      <c r="D39" s="188"/>
      <c r="E39" s="188"/>
    </row>
    <row r="40" spans="1:5">
      <c r="A40" s="294"/>
      <c r="B40" s="294"/>
      <c r="C40" s="294"/>
      <c r="D40" s="188"/>
      <c r="E40" s="188"/>
    </row>
    <row r="41" spans="1:5">
      <c r="A41" s="294"/>
      <c r="B41" s="294" t="s">
        <v>465</v>
      </c>
      <c r="C41" s="294"/>
    </row>
    <row r="42" spans="1:5">
      <c r="A42" s="294"/>
      <c r="B42" s="294" t="s">
        <v>466</v>
      </c>
      <c r="C42" s="294"/>
    </row>
    <row r="43" spans="1:5">
      <c r="A43" s="294"/>
      <c r="B43" s="294"/>
      <c r="C43" s="294"/>
    </row>
    <row r="44" spans="1:5">
      <c r="A44" s="294"/>
      <c r="B44" s="294"/>
      <c r="C44" s="294"/>
    </row>
    <row r="45" spans="1:5">
      <c r="A45" s="294"/>
      <c r="B45" s="294"/>
      <c r="C45" s="294"/>
    </row>
    <row r="46" spans="1:5">
      <c r="A46" s="294"/>
      <c r="B46" s="294"/>
      <c r="C46" s="294"/>
    </row>
    <row r="47" spans="1:5">
      <c r="A47" s="294"/>
      <c r="B47" s="294"/>
      <c r="C47" s="294"/>
    </row>
    <row r="48" spans="1:5">
      <c r="A48" s="294"/>
      <c r="B48" s="294"/>
      <c r="C48" s="294"/>
    </row>
    <row r="49" spans="1:5">
      <c r="A49" s="294"/>
      <c r="B49" s="294"/>
      <c r="C49" s="294"/>
    </row>
    <row r="50" spans="1:5">
      <c r="A50" s="294"/>
      <c r="C50" s="294"/>
    </row>
    <row r="51" spans="1:5">
      <c r="A51" s="294"/>
      <c r="C51" s="294"/>
    </row>
    <row r="52" spans="1:5">
      <c r="A52" s="294"/>
      <c r="B52" s="294"/>
      <c r="C52" s="294"/>
    </row>
    <row r="53" spans="1:5">
      <c r="A53" s="741"/>
      <c r="B53" s="741"/>
      <c r="C53" s="741"/>
      <c r="D53" s="742"/>
      <c r="E53" s="742"/>
    </row>
    <row r="119" spans="1:3">
      <c r="A119" s="247"/>
      <c r="B119" s="247"/>
      <c r="C119" s="247"/>
    </row>
    <row r="120" spans="1:3">
      <c r="A120" s="247"/>
      <c r="B120" s="247"/>
      <c r="C120" s="247"/>
    </row>
    <row r="121" spans="1:3">
      <c r="A121" s="247"/>
      <c r="B121" s="247"/>
      <c r="C121" s="247"/>
    </row>
    <row r="122" spans="1:3">
      <c r="A122" s="247"/>
      <c r="B122" s="247"/>
      <c r="C122" s="247"/>
    </row>
    <row r="123" spans="1:3">
      <c r="A123" s="247"/>
      <c r="B123" s="247"/>
      <c r="C123" s="247"/>
    </row>
    <row r="153" spans="1:1">
      <c r="A153" s="247"/>
    </row>
    <row r="222" spans="1:1">
      <c r="A222" s="294"/>
    </row>
    <row r="239" spans="1:1">
      <c r="A239" s="247"/>
    </row>
    <row r="240" spans="1:1">
      <c r="A240" s="247"/>
    </row>
    <row r="241" spans="1:1">
      <c r="A241" s="247"/>
    </row>
    <row r="242" spans="1:1">
      <c r="A242" s="247"/>
    </row>
    <row r="243" spans="1:1">
      <c r="A243" s="247"/>
    </row>
    <row r="244" spans="1:1">
      <c r="A244" s="247"/>
    </row>
    <row r="245" spans="1:1">
      <c r="A245" s="247"/>
    </row>
    <row r="246" spans="1:1">
      <c r="A246" s="247"/>
    </row>
    <row r="247" spans="1:1">
      <c r="A247" s="247"/>
    </row>
    <row r="248" spans="1:1">
      <c r="A248" s="247"/>
    </row>
    <row r="249" spans="1:1">
      <c r="A249" s="247"/>
    </row>
    <row r="250" spans="1:1">
      <c r="A250" s="247"/>
    </row>
    <row r="251" spans="1:1">
      <c r="A251" s="247"/>
    </row>
    <row r="252" spans="1:1">
      <c r="A252" s="247"/>
    </row>
    <row r="253" spans="1:1">
      <c r="A253" s="247"/>
    </row>
    <row r="254" spans="1:1">
      <c r="A254" s="247"/>
    </row>
    <row r="255" spans="1:1">
      <c r="A255" s="247"/>
    </row>
    <row r="256" spans="1:1">
      <c r="A256" s="247"/>
    </row>
    <row r="257" spans="1:1">
      <c r="A257" s="247"/>
    </row>
    <row r="258" spans="1:1">
      <c r="A258" s="247"/>
    </row>
    <row r="259" spans="1:1">
      <c r="A259" s="247"/>
    </row>
    <row r="260" spans="1:1">
      <c r="A260" s="247"/>
    </row>
    <row r="261" spans="1:1">
      <c r="A261" s="247"/>
    </row>
    <row r="262" spans="1:1">
      <c r="A262" s="247"/>
    </row>
    <row r="263" spans="1:1">
      <c r="A263" s="247"/>
    </row>
    <row r="264" spans="1:1">
      <c r="A264" s="247"/>
    </row>
    <row r="265" spans="1:1">
      <c r="A265" s="247"/>
    </row>
    <row r="266" spans="1:1">
      <c r="A266" s="247"/>
    </row>
    <row r="267" spans="1:1">
      <c r="A267" s="247"/>
    </row>
    <row r="268" spans="1:1">
      <c r="A268" s="247"/>
    </row>
    <row r="269" spans="1:1">
      <c r="A269" s="247"/>
    </row>
    <row r="270" spans="1:1">
      <c r="A270" s="247"/>
    </row>
    <row r="271" spans="1:1">
      <c r="A271" s="247"/>
    </row>
    <row r="272" spans="1:1">
      <c r="A272" s="247"/>
    </row>
    <row r="273" spans="1:1">
      <c r="A273" s="247"/>
    </row>
    <row r="274" spans="1:1">
      <c r="A274" s="247"/>
    </row>
    <row r="275" spans="1:1">
      <c r="A275" s="247"/>
    </row>
    <row r="276" spans="1:1">
      <c r="A276" s="247"/>
    </row>
    <row r="277" spans="1:1">
      <c r="A277" s="247"/>
    </row>
    <row r="278" spans="1:1">
      <c r="A278" s="247"/>
    </row>
    <row r="279" spans="1:1">
      <c r="A279" s="247"/>
    </row>
    <row r="280" spans="1:1">
      <c r="A280" s="247"/>
    </row>
    <row r="281" spans="1:1">
      <c r="A281" s="247"/>
    </row>
    <row r="282" spans="1:1">
      <c r="A282" s="247"/>
    </row>
    <row r="283" spans="1:1">
      <c r="A283" s="247"/>
    </row>
    <row r="284" spans="1:1">
      <c r="A284" s="247"/>
    </row>
    <row r="285" spans="1:1">
      <c r="A285" s="247"/>
    </row>
    <row r="286" spans="1:1">
      <c r="A286" s="247"/>
    </row>
    <row r="287" spans="1:1">
      <c r="A287" s="247"/>
    </row>
    <row r="288" spans="1:1">
      <c r="A288" s="247"/>
    </row>
    <row r="289" spans="1:1">
      <c r="A289" s="247"/>
    </row>
    <row r="290" spans="1:1">
      <c r="A290" s="247"/>
    </row>
    <row r="291" spans="1:1">
      <c r="A291" s="247"/>
    </row>
    <row r="292" spans="1:1">
      <c r="A292" s="247"/>
    </row>
    <row r="293" spans="1:1">
      <c r="A293" s="247"/>
    </row>
  </sheetData>
  <mergeCells count="1">
    <mergeCell ref="A7:E8"/>
  </mergeCells>
  <phoneticPr fontId="28" type="noConversion"/>
  <pageMargins left="0.5" right="0.25" top="0.5" bottom="0.5" header="0.25" footer="0.25"/>
  <pageSetup orientation="portrait" r:id="rId1"/>
  <headerFooter alignWithMargins="0"/>
</worksheet>
</file>

<file path=xl/worksheets/sheet80.xml><?xml version="1.0" encoding="utf-8"?>
<worksheet xmlns="http://schemas.openxmlformats.org/spreadsheetml/2006/main" xmlns:r="http://schemas.openxmlformats.org/officeDocument/2006/relationships">
  <sheetPr codeName="Sheet94">
    <pageSetUpPr fitToPage="1"/>
  </sheetPr>
  <dimension ref="A1:N60"/>
  <sheetViews>
    <sheetView showGridLines="0" view="pageBreakPreview" zoomScale="60" workbookViewId="0"/>
  </sheetViews>
  <sheetFormatPr defaultColWidth="10.6640625" defaultRowHeight="12"/>
  <cols>
    <col min="1" max="1" width="11.6640625" style="1515" customWidth="1"/>
    <col min="2" max="2" width="2.6640625" style="1515" customWidth="1"/>
    <col min="3" max="3" width="12.6640625" style="1515" customWidth="1"/>
    <col min="4" max="4" width="2.6640625" style="1515" customWidth="1"/>
    <col min="5" max="5" width="12.6640625" style="1515" customWidth="1"/>
    <col min="6" max="6" width="2.6640625" style="1515" customWidth="1"/>
    <col min="7" max="7" width="12.6640625" style="1515" customWidth="1"/>
    <col min="8" max="8" width="2.6640625" style="1515" customWidth="1"/>
    <col min="9" max="9" width="12.6640625" style="1515" customWidth="1"/>
    <col min="10" max="10" width="2.6640625" style="1515" customWidth="1"/>
    <col min="11" max="11" width="14.6640625" style="1516" customWidth="1"/>
    <col min="12" max="12" width="2.6640625" style="1515" customWidth="1"/>
    <col min="13" max="13" width="12.6640625" style="1515" customWidth="1"/>
    <col min="14" max="184" width="8.6640625" style="1515" customWidth="1"/>
    <col min="185" max="16384" width="10.6640625" style="1515"/>
  </cols>
  <sheetData>
    <row r="1" spans="1:14" ht="13.2">
      <c r="A1" s="1539" t="s">
        <v>790</v>
      </c>
      <c r="B1" s="1527"/>
      <c r="C1" s="1527"/>
      <c r="D1" s="1527"/>
      <c r="E1" s="1527"/>
      <c r="F1" s="1527"/>
      <c r="G1" s="1527"/>
      <c r="H1" s="1527"/>
      <c r="I1" s="1527"/>
      <c r="J1" s="1539" t="s">
        <v>1171</v>
      </c>
      <c r="K1" s="1540"/>
      <c r="L1" s="1527"/>
      <c r="M1" s="1524"/>
      <c r="N1" s="1524"/>
    </row>
    <row r="2" spans="1:14" ht="13.2">
      <c r="A2" s="1539" t="s">
        <v>2700</v>
      </c>
      <c r="B2" s="1527"/>
      <c r="C2" s="1527"/>
      <c r="D2" s="1527"/>
      <c r="E2" s="1527"/>
      <c r="F2" s="1527"/>
      <c r="G2" s="1527"/>
      <c r="H2" s="1527"/>
      <c r="I2" s="1527"/>
      <c r="J2" s="1527"/>
      <c r="K2" s="1540"/>
      <c r="L2" s="1527"/>
      <c r="M2" s="1524"/>
      <c r="N2" s="1524"/>
    </row>
    <row r="3" spans="1:14" ht="13.2">
      <c r="A3" s="1527"/>
      <c r="B3" s="1527"/>
      <c r="C3" s="1527"/>
      <c r="D3" s="1527"/>
      <c r="E3" s="1527"/>
      <c r="F3" s="1527"/>
      <c r="G3" s="1527"/>
      <c r="H3" s="1527"/>
      <c r="I3" s="1527"/>
      <c r="J3" s="1539" t="s">
        <v>2699</v>
      </c>
      <c r="K3" s="1540"/>
      <c r="L3" s="1527"/>
      <c r="M3" s="1524"/>
      <c r="N3" s="1524"/>
    </row>
    <row r="4" spans="1:14" ht="13.2">
      <c r="A4" s="1539" t="s">
        <v>2698</v>
      </c>
      <c r="B4" s="1527"/>
      <c r="C4" s="1527"/>
      <c r="D4" s="1527"/>
      <c r="E4" s="1527"/>
      <c r="F4" s="1527"/>
      <c r="G4" s="1527"/>
      <c r="H4" s="1527"/>
      <c r="I4" s="1527"/>
      <c r="J4" s="1539" t="s">
        <v>742</v>
      </c>
      <c r="K4" s="1540"/>
      <c r="L4" s="1527"/>
      <c r="M4" s="1524"/>
      <c r="N4" s="1524"/>
    </row>
    <row r="5" spans="1:14" ht="13.2">
      <c r="A5" s="1539" t="s">
        <v>2697</v>
      </c>
      <c r="B5" s="1527"/>
      <c r="C5" s="1527"/>
      <c r="D5" s="1527"/>
      <c r="E5" s="1527"/>
      <c r="F5" s="1527"/>
      <c r="G5" s="1527"/>
      <c r="H5" s="1527"/>
      <c r="I5" s="1527"/>
      <c r="J5" s="1539" t="s">
        <v>2696</v>
      </c>
      <c r="K5" s="1540"/>
      <c r="L5" s="1527"/>
      <c r="M5" s="1524"/>
      <c r="N5" s="1524"/>
    </row>
    <row r="6" spans="1:14" ht="13.2">
      <c r="A6" s="1539" t="s">
        <v>1776</v>
      </c>
      <c r="B6" s="1527"/>
      <c r="C6" s="1541"/>
      <c r="D6" s="1527"/>
      <c r="E6" s="1527"/>
      <c r="F6" s="1527"/>
      <c r="G6" s="1527"/>
      <c r="H6" s="1527"/>
      <c r="I6" s="1527"/>
      <c r="J6" s="1527"/>
      <c r="K6" s="1540"/>
      <c r="L6" s="1527"/>
      <c r="M6" s="1524"/>
      <c r="N6" s="1524"/>
    </row>
    <row r="7" spans="1:14" ht="13.2">
      <c r="A7" s="1524"/>
      <c r="B7" s="1524"/>
      <c r="C7" s="1524"/>
      <c r="D7" s="1524"/>
      <c r="E7" s="1524"/>
      <c r="F7" s="1524"/>
      <c r="G7" s="1524"/>
      <c r="H7" s="1524"/>
      <c r="I7" s="1524"/>
      <c r="J7" s="1524"/>
      <c r="K7" s="1525"/>
      <c r="L7" s="1524"/>
      <c r="M7" s="1524"/>
      <c r="N7" s="1524"/>
    </row>
    <row r="8" spans="1:14" ht="13.2">
      <c r="A8" s="1539" t="s">
        <v>2695</v>
      </c>
      <c r="B8" s="1524"/>
      <c r="C8" s="1524"/>
      <c r="D8" s="1524"/>
      <c r="E8" s="1524"/>
      <c r="F8" s="1524"/>
      <c r="G8" s="1524"/>
      <c r="H8" s="1524"/>
      <c r="I8" s="1524"/>
      <c r="J8" s="1524"/>
      <c r="K8" s="1525"/>
      <c r="L8" s="1524"/>
      <c r="M8" s="1524"/>
      <c r="N8" s="1524"/>
    </row>
    <row r="9" spans="1:14" ht="13.2">
      <c r="A9" s="1539" t="s">
        <v>2694</v>
      </c>
      <c r="B9" s="1524"/>
      <c r="C9" s="1524"/>
      <c r="D9" s="1524"/>
      <c r="E9" s="1524"/>
      <c r="F9" s="1524"/>
      <c r="G9" s="1524"/>
      <c r="H9" s="1524"/>
      <c r="I9" s="1524"/>
      <c r="J9" s="1524"/>
      <c r="K9" s="1525"/>
      <c r="L9" s="1524"/>
      <c r="M9" s="1524"/>
      <c r="N9" s="1524"/>
    </row>
    <row r="10" spans="1:14" ht="13.2">
      <c r="A10" s="1533" t="s">
        <v>2687</v>
      </c>
      <c r="B10" s="1533" t="s">
        <v>2687</v>
      </c>
      <c r="C10" s="1533" t="s">
        <v>2687</v>
      </c>
      <c r="D10" s="1533" t="s">
        <v>2687</v>
      </c>
      <c r="E10" s="1533" t="s">
        <v>2687</v>
      </c>
      <c r="F10" s="1533" t="s">
        <v>2687</v>
      </c>
      <c r="G10" s="1533" t="s">
        <v>2687</v>
      </c>
      <c r="H10" s="1533" t="s">
        <v>2687</v>
      </c>
      <c r="I10" s="1533" t="s">
        <v>2687</v>
      </c>
      <c r="J10" s="1533" t="s">
        <v>2687</v>
      </c>
      <c r="K10" s="1534" t="s">
        <v>2687</v>
      </c>
      <c r="L10" s="1533" t="s">
        <v>2687</v>
      </c>
      <c r="M10" s="1533" t="s">
        <v>2687</v>
      </c>
      <c r="N10" s="1524"/>
    </row>
    <row r="11" spans="1:14" ht="13.2">
      <c r="A11" s="1524"/>
      <c r="B11" s="1524"/>
      <c r="C11" s="1536" t="s">
        <v>882</v>
      </c>
      <c r="D11" s="1524"/>
      <c r="E11" s="1536" t="s">
        <v>883</v>
      </c>
      <c r="F11" s="1524"/>
      <c r="G11" s="1536" t="s">
        <v>884</v>
      </c>
      <c r="H11" s="1524"/>
      <c r="I11" s="1536" t="s">
        <v>885</v>
      </c>
      <c r="J11" s="1524"/>
      <c r="K11" s="1537" t="s">
        <v>509</v>
      </c>
      <c r="L11" s="1524"/>
      <c r="M11" s="1536" t="s">
        <v>75</v>
      </c>
      <c r="N11" s="1524"/>
    </row>
    <row r="12" spans="1:14" ht="13.2">
      <c r="A12" s="1524"/>
      <c r="B12" s="1524"/>
      <c r="C12" s="1524"/>
      <c r="D12" s="1524"/>
      <c r="E12" s="1538" t="s">
        <v>2693</v>
      </c>
      <c r="F12" s="1538"/>
      <c r="G12" s="1538"/>
      <c r="H12" s="1524"/>
      <c r="I12" s="1524"/>
      <c r="J12" s="1524"/>
      <c r="K12" s="1525"/>
      <c r="L12" s="1524"/>
      <c r="M12" s="1536" t="s">
        <v>2692</v>
      </c>
      <c r="N12" s="1524"/>
    </row>
    <row r="13" spans="1:14" ht="13.2">
      <c r="A13" s="1536" t="s">
        <v>787</v>
      </c>
      <c r="B13" s="1524"/>
      <c r="C13" s="1533" t="s">
        <v>2687</v>
      </c>
      <c r="D13" s="1533" t="s">
        <v>2687</v>
      </c>
      <c r="E13" s="1533" t="s">
        <v>2687</v>
      </c>
      <c r="F13" s="1533" t="s">
        <v>2687</v>
      </c>
      <c r="G13" s="1533" t="s">
        <v>2687</v>
      </c>
      <c r="H13" s="1533" t="s">
        <v>2687</v>
      </c>
      <c r="I13" s="1533" t="s">
        <v>2687</v>
      </c>
      <c r="J13" s="1524"/>
      <c r="K13" s="1537" t="s">
        <v>1195</v>
      </c>
      <c r="L13" s="1524"/>
      <c r="M13" s="1536" t="s">
        <v>2691</v>
      </c>
      <c r="N13" s="1524"/>
    </row>
    <row r="14" spans="1:14" ht="13.2">
      <c r="A14" s="1536" t="s">
        <v>1125</v>
      </c>
      <c r="B14" s="1524"/>
      <c r="C14" s="1536" t="s">
        <v>2313</v>
      </c>
      <c r="D14" s="1524"/>
      <c r="E14" s="1536" t="s">
        <v>2690</v>
      </c>
      <c r="F14" s="1524"/>
      <c r="G14" s="1536" t="s">
        <v>2690</v>
      </c>
      <c r="H14" s="1524"/>
      <c r="I14" s="1536" t="s">
        <v>2690</v>
      </c>
      <c r="J14" s="1524"/>
      <c r="K14" s="1537" t="s">
        <v>2689</v>
      </c>
      <c r="L14" s="1524"/>
      <c r="M14" s="1536" t="s">
        <v>2688</v>
      </c>
      <c r="N14" s="1524"/>
    </row>
    <row r="15" spans="1:14" ht="13.2">
      <c r="A15" s="1533" t="s">
        <v>2687</v>
      </c>
      <c r="B15" s="1524"/>
      <c r="C15" s="1535"/>
      <c r="D15" s="1524"/>
      <c r="E15" s="1533" t="s">
        <v>2687</v>
      </c>
      <c r="F15" s="1524"/>
      <c r="G15" s="1533" t="s">
        <v>2687</v>
      </c>
      <c r="H15" s="1524"/>
      <c r="I15" s="1533" t="s">
        <v>2687</v>
      </c>
      <c r="J15" s="1524"/>
      <c r="K15" s="1534" t="s">
        <v>2687</v>
      </c>
      <c r="L15" s="1524"/>
      <c r="M15" s="1533" t="s">
        <v>2687</v>
      </c>
      <c r="N15" s="1524"/>
    </row>
    <row r="16" spans="1:14" ht="13.2">
      <c r="A16" s="1532">
        <v>42005</v>
      </c>
      <c r="B16" s="1527"/>
      <c r="C16" s="1529">
        <v>10.966999999999999</v>
      </c>
      <c r="D16" s="1529"/>
      <c r="E16" s="1529"/>
      <c r="F16" s="1529"/>
      <c r="G16" s="1529"/>
      <c r="H16" s="1529"/>
      <c r="I16" s="1529"/>
      <c r="J16" s="1529"/>
      <c r="K16" s="1529">
        <v>10.966999999999999</v>
      </c>
      <c r="L16" s="1529"/>
      <c r="M16" s="1529">
        <v>0</v>
      </c>
      <c r="N16" s="1524"/>
    </row>
    <row r="17" spans="1:14" ht="13.2">
      <c r="A17" s="1532">
        <v>42036</v>
      </c>
      <c r="B17" s="1527"/>
      <c r="C17" s="1529">
        <v>10.133000000000001</v>
      </c>
      <c r="D17" s="1529"/>
      <c r="E17" s="1529"/>
      <c r="F17" s="1529"/>
      <c r="G17" s="1529"/>
      <c r="H17" s="1529"/>
      <c r="I17" s="1529"/>
      <c r="J17" s="1529"/>
      <c r="K17" s="1529">
        <v>10.133000000000001</v>
      </c>
      <c r="L17" s="1529"/>
      <c r="M17" s="1529">
        <v>0</v>
      </c>
      <c r="N17" s="1524"/>
    </row>
    <row r="18" spans="1:14" ht="13.2">
      <c r="A18" s="1532">
        <v>42064</v>
      </c>
      <c r="B18" s="1527"/>
      <c r="C18" s="1529">
        <v>11.260000000000002</v>
      </c>
      <c r="D18" s="1529"/>
      <c r="E18" s="1529"/>
      <c r="F18" s="1529"/>
      <c r="G18" s="1529"/>
      <c r="H18" s="1529"/>
      <c r="I18" s="1529"/>
      <c r="J18" s="1529"/>
      <c r="K18" s="1529">
        <v>11.260000000000002</v>
      </c>
      <c r="L18" s="1529"/>
      <c r="M18" s="1529">
        <v>0</v>
      </c>
      <c r="N18" s="1524"/>
    </row>
    <row r="19" spans="1:14" ht="13.2">
      <c r="A19" s="1532">
        <v>42095</v>
      </c>
      <c r="B19" s="1527"/>
      <c r="C19" s="1529">
        <v>10.747999999999998</v>
      </c>
      <c r="D19" s="1529"/>
      <c r="E19" s="1529"/>
      <c r="F19" s="1529"/>
      <c r="G19" s="1529"/>
      <c r="H19" s="1529"/>
      <c r="I19" s="1529"/>
      <c r="J19" s="1529"/>
      <c r="K19" s="1529">
        <v>10.747999999999998</v>
      </c>
      <c r="L19" s="1529"/>
      <c r="M19" s="1529">
        <v>0</v>
      </c>
      <c r="N19" s="1524"/>
    </row>
    <row r="20" spans="1:14" ht="13.2">
      <c r="A20" s="1532">
        <v>42125</v>
      </c>
      <c r="B20" s="1527"/>
      <c r="C20" s="1529">
        <v>10.699</v>
      </c>
      <c r="D20" s="1529"/>
      <c r="E20" s="1529"/>
      <c r="F20" s="1529"/>
      <c r="G20" s="1529"/>
      <c r="H20" s="1529"/>
      <c r="I20" s="1529"/>
      <c r="J20" s="1529"/>
      <c r="K20" s="1529">
        <v>10.699</v>
      </c>
      <c r="L20" s="1529"/>
      <c r="M20" s="1529">
        <v>0</v>
      </c>
      <c r="N20" s="1524"/>
    </row>
    <row r="21" spans="1:14" ht="13.2">
      <c r="A21" s="1532">
        <v>42156</v>
      </c>
      <c r="B21" s="1527"/>
      <c r="C21" s="1529">
        <v>11.291</v>
      </c>
      <c r="D21" s="1529"/>
      <c r="E21" s="1529"/>
      <c r="F21" s="1529"/>
      <c r="G21" s="1529"/>
      <c r="H21" s="1529"/>
      <c r="I21" s="1529"/>
      <c r="J21" s="1529"/>
      <c r="K21" s="1529">
        <v>11.291</v>
      </c>
      <c r="L21" s="1529"/>
      <c r="M21" s="1529">
        <v>0</v>
      </c>
      <c r="N21" s="1524"/>
    </row>
    <row r="22" spans="1:14" ht="13.2">
      <c r="A22" s="1532">
        <v>42186</v>
      </c>
      <c r="B22" s="1527"/>
      <c r="C22" s="1529">
        <v>11.386000000000003</v>
      </c>
      <c r="D22" s="1529"/>
      <c r="E22" s="1529"/>
      <c r="F22" s="1529"/>
      <c r="G22" s="1529"/>
      <c r="H22" s="1529"/>
      <c r="I22" s="1529"/>
      <c r="J22" s="1529"/>
      <c r="K22" s="1529">
        <v>11.386000000000003</v>
      </c>
      <c r="L22" s="1529"/>
      <c r="M22" s="1529">
        <v>0</v>
      </c>
      <c r="N22" s="1524"/>
    </row>
    <row r="23" spans="1:14" ht="13.2">
      <c r="A23" s="1532">
        <v>42217</v>
      </c>
      <c r="B23" s="1527"/>
      <c r="C23" s="1529">
        <v>12.508000000000001</v>
      </c>
      <c r="D23" s="1529"/>
      <c r="E23" s="1529"/>
      <c r="F23" s="1529"/>
      <c r="G23" s="1529"/>
      <c r="H23" s="1529"/>
      <c r="I23" s="1529"/>
      <c r="J23" s="1529"/>
      <c r="K23" s="1529">
        <v>12.508000000000001</v>
      </c>
      <c r="L23" s="1529"/>
      <c r="M23" s="1529">
        <v>0</v>
      </c>
      <c r="N23" s="1524"/>
    </row>
    <row r="24" spans="1:14" ht="13.2">
      <c r="A24" s="1532">
        <v>42248</v>
      </c>
      <c r="B24" s="1527"/>
      <c r="C24" s="1529">
        <v>13.846</v>
      </c>
      <c r="D24" s="1529"/>
      <c r="E24" s="1529"/>
      <c r="F24" s="1529"/>
      <c r="G24" s="1529"/>
      <c r="H24" s="1529"/>
      <c r="I24" s="1529"/>
      <c r="J24" s="1529"/>
      <c r="K24" s="1529">
        <v>13.846</v>
      </c>
      <c r="L24" s="1529"/>
      <c r="M24" s="1529">
        <v>0</v>
      </c>
      <c r="N24" s="1524"/>
    </row>
    <row r="25" spans="1:14" ht="13.2">
      <c r="A25" s="1532">
        <v>42278</v>
      </c>
      <c r="B25" s="1527"/>
      <c r="C25" s="1529">
        <v>12.052000000000001</v>
      </c>
      <c r="D25" s="1529"/>
      <c r="E25" s="1529"/>
      <c r="F25" s="1529"/>
      <c r="G25" s="1529"/>
      <c r="H25" s="1529"/>
      <c r="I25" s="1529"/>
      <c r="J25" s="1529"/>
      <c r="K25" s="1529">
        <v>12.052000000000001</v>
      </c>
      <c r="L25" s="1529"/>
      <c r="M25" s="1529">
        <v>0</v>
      </c>
      <c r="N25" s="1524"/>
    </row>
    <row r="26" spans="1:14" ht="13.2">
      <c r="A26" s="1532">
        <v>42309</v>
      </c>
      <c r="B26" s="1527"/>
      <c r="C26" s="1529">
        <v>11.455</v>
      </c>
      <c r="D26" s="1529"/>
      <c r="E26" s="1529"/>
      <c r="F26" s="1529"/>
      <c r="G26" s="1529"/>
      <c r="H26" s="1529"/>
      <c r="I26" s="1529"/>
      <c r="J26" s="1529"/>
      <c r="K26" s="1529">
        <v>11.455</v>
      </c>
      <c r="L26" s="1529"/>
      <c r="M26" s="1529">
        <v>0</v>
      </c>
      <c r="N26" s="1524"/>
    </row>
    <row r="27" spans="1:14" ht="13.2">
      <c r="A27" s="1532">
        <v>42339</v>
      </c>
      <c r="B27" s="1527"/>
      <c r="C27" s="1529">
        <v>10.998999999999999</v>
      </c>
      <c r="D27" s="1529"/>
      <c r="E27" s="1529"/>
      <c r="F27" s="1529"/>
      <c r="G27" s="1529"/>
      <c r="H27" s="1529"/>
      <c r="I27" s="1529"/>
      <c r="J27" s="1529"/>
      <c r="K27" s="1529">
        <v>10.998999999999999</v>
      </c>
      <c r="L27" s="1529"/>
      <c r="M27" s="1529">
        <v>0</v>
      </c>
      <c r="N27" s="1524"/>
    </row>
    <row r="28" spans="1:14" ht="13.2">
      <c r="A28" s="1532"/>
      <c r="B28" s="1527"/>
      <c r="C28" s="1529"/>
      <c r="D28" s="1529"/>
      <c r="E28" s="1529"/>
      <c r="F28" s="1529"/>
      <c r="G28" s="1529"/>
      <c r="H28" s="1529"/>
      <c r="I28" s="1529"/>
      <c r="J28" s="1529"/>
      <c r="K28" s="1529"/>
      <c r="L28" s="1529"/>
      <c r="M28" s="1529"/>
      <c r="N28" s="1524"/>
    </row>
    <row r="29" spans="1:14" ht="13.2">
      <c r="A29" s="1527"/>
      <c r="B29" s="1527"/>
      <c r="C29" s="1531" t="s">
        <v>2686</v>
      </c>
      <c r="D29" s="1529"/>
      <c r="E29" s="1531" t="s">
        <v>2686</v>
      </c>
      <c r="F29" s="1529"/>
      <c r="G29" s="1531" t="s">
        <v>2686</v>
      </c>
      <c r="H29" s="1529"/>
      <c r="I29" s="1531" t="s">
        <v>2686</v>
      </c>
      <c r="J29" s="1529"/>
      <c r="K29" s="1531" t="s">
        <v>2686</v>
      </c>
      <c r="L29" s="1529"/>
      <c r="M29" s="1531" t="s">
        <v>2686</v>
      </c>
      <c r="N29" s="1524"/>
    </row>
    <row r="30" spans="1:14" ht="13.2">
      <c r="A30" s="1530" t="s">
        <v>81</v>
      </c>
      <c r="B30" s="1527"/>
      <c r="C30" s="1529">
        <v>137.34400000000002</v>
      </c>
      <c r="D30" s="1529"/>
      <c r="E30" s="1529"/>
      <c r="F30" s="1529"/>
      <c r="G30" s="1529"/>
      <c r="H30" s="1529"/>
      <c r="I30" s="1529"/>
      <c r="J30" s="1529"/>
      <c r="K30" s="1529">
        <v>137.34400000000002</v>
      </c>
      <c r="L30" s="1529"/>
      <c r="M30" s="1529">
        <v>0</v>
      </c>
      <c r="N30" s="1524"/>
    </row>
    <row r="31" spans="1:14" ht="13.2">
      <c r="A31" s="1527"/>
      <c r="B31" s="1527"/>
      <c r="C31" s="1528" t="s">
        <v>2685</v>
      </c>
      <c r="D31" s="1527"/>
      <c r="E31" s="1526" t="s">
        <v>2685</v>
      </c>
      <c r="F31" s="1527"/>
      <c r="G31" s="1526" t="s">
        <v>2685</v>
      </c>
      <c r="H31" s="1527"/>
      <c r="I31" s="1526" t="s">
        <v>2685</v>
      </c>
      <c r="J31" s="1527"/>
      <c r="K31" s="1528" t="s">
        <v>2685</v>
      </c>
      <c r="L31" s="1527"/>
      <c r="M31" s="1526" t="s">
        <v>2685</v>
      </c>
      <c r="N31" s="1524"/>
    </row>
    <row r="32" spans="1:14" ht="13.2">
      <c r="A32" s="1524"/>
      <c r="B32" s="1524"/>
      <c r="C32" s="1524"/>
      <c r="D32" s="1524"/>
      <c r="E32" s="1524"/>
      <c r="F32" s="1524"/>
      <c r="G32" s="1524"/>
      <c r="H32" s="1524"/>
      <c r="I32" s="1524"/>
      <c r="J32" s="1524"/>
      <c r="K32" s="1525"/>
      <c r="L32" s="1524"/>
      <c r="M32" s="1524"/>
      <c r="N32" s="1524"/>
    </row>
    <row r="33" spans="1:14" ht="13.2">
      <c r="A33" s="1524"/>
      <c r="B33" s="1524"/>
      <c r="C33" s="1524"/>
      <c r="D33" s="1524"/>
      <c r="E33" s="1524"/>
      <c r="F33" s="1524"/>
      <c r="G33" s="1524"/>
      <c r="H33" s="1524"/>
      <c r="I33" s="1524"/>
      <c r="J33" s="1524"/>
      <c r="K33" s="1525"/>
      <c r="L33" s="1524"/>
      <c r="M33" s="1524"/>
      <c r="N33" s="1524"/>
    </row>
    <row r="34" spans="1:14" ht="13.2">
      <c r="A34" s="1524"/>
      <c r="B34" s="1524"/>
      <c r="C34" s="1524"/>
      <c r="D34" s="1524"/>
      <c r="E34" s="1524"/>
      <c r="F34" s="1524"/>
      <c r="G34" s="1524"/>
      <c r="H34" s="1524"/>
      <c r="I34" s="1524"/>
      <c r="J34" s="1524"/>
      <c r="K34" s="1525"/>
      <c r="L34" s="1524"/>
      <c r="M34" s="1524"/>
      <c r="N34" s="1524"/>
    </row>
    <row r="35" spans="1:14" ht="13.2">
      <c r="A35" s="1524"/>
      <c r="B35" s="1524"/>
      <c r="C35" s="1524"/>
      <c r="D35" s="1524"/>
      <c r="E35" s="1524"/>
      <c r="F35" s="1524"/>
      <c r="G35" s="1524"/>
      <c r="H35" s="1524"/>
      <c r="I35" s="1524"/>
      <c r="J35" s="1524"/>
      <c r="K35" s="1525"/>
      <c r="L35" s="1524"/>
      <c r="M35" s="1524"/>
      <c r="N35" s="1524"/>
    </row>
    <row r="36" spans="1:14" ht="13.2">
      <c r="A36" s="1524"/>
      <c r="B36" s="1524"/>
      <c r="C36" s="1524"/>
      <c r="D36" s="1524"/>
      <c r="E36" s="1524"/>
      <c r="F36" s="1524"/>
      <c r="G36" s="1524"/>
      <c r="H36" s="1524"/>
      <c r="I36" s="1524"/>
      <c r="J36" s="1524"/>
      <c r="K36" s="1525"/>
      <c r="L36" s="1524"/>
      <c r="M36" s="1524"/>
      <c r="N36" s="1524"/>
    </row>
    <row r="37" spans="1:14" ht="15">
      <c r="A37" s="1521"/>
      <c r="B37" s="1521"/>
      <c r="C37" s="1521"/>
      <c r="D37" s="1521"/>
      <c r="E37" s="1521"/>
      <c r="F37" s="1521"/>
      <c r="G37" s="1521"/>
      <c r="H37" s="1521"/>
      <c r="I37" s="1521"/>
      <c r="J37" s="1521"/>
      <c r="K37" s="1523"/>
      <c r="L37" s="1521"/>
      <c r="M37" s="1521"/>
    </row>
    <row r="38" spans="1:14" ht="15">
      <c r="A38" s="1521"/>
      <c r="B38" s="1521"/>
      <c r="C38" s="1521"/>
      <c r="D38" s="1521"/>
      <c r="E38" s="1521"/>
      <c r="F38" s="1521"/>
      <c r="G38" s="1521"/>
      <c r="H38" s="1521"/>
      <c r="I38" s="1521"/>
      <c r="J38" s="1521"/>
      <c r="K38" s="1523"/>
      <c r="L38" s="1521"/>
      <c r="M38" s="1521"/>
    </row>
    <row r="48" spans="1:14" ht="24">
      <c r="G48" s="1522"/>
    </row>
    <row r="53" spans="1:11" ht="11.1" customHeight="1">
      <c r="A53" s="1521"/>
      <c r="K53" s="1515"/>
    </row>
    <row r="57" spans="1:11" ht="18.600000000000001">
      <c r="G57" s="1520"/>
    </row>
    <row r="60" spans="1:11" s="1517" customFormat="1" ht="18.600000000000001">
      <c r="A60" s="1519"/>
      <c r="B60" s="1518"/>
      <c r="C60" s="1518"/>
      <c r="D60" s="1518"/>
      <c r="E60" s="1518"/>
      <c r="F60" s="1518"/>
      <c r="H60" s="1518"/>
      <c r="J60" s="1518"/>
      <c r="K60" s="1518"/>
    </row>
  </sheetData>
  <pageMargins left="0.75" right="0.5" top="1" bottom="1" header="0.5" footer="0.5"/>
  <pageSetup scale="89" orientation="portrait" r:id="rId1"/>
  <headerFooter alignWithMargins="0"/>
</worksheet>
</file>

<file path=xl/worksheets/sheet81.xml><?xml version="1.0" encoding="utf-8"?>
<worksheet xmlns="http://schemas.openxmlformats.org/spreadsheetml/2006/main" xmlns:r="http://schemas.openxmlformats.org/officeDocument/2006/relationships">
  <sheetPr codeName="Sheet95">
    <pageSetUpPr fitToPage="1"/>
  </sheetPr>
  <dimension ref="A1:M61"/>
  <sheetViews>
    <sheetView showGridLines="0" view="pageBreakPreview" zoomScale="60" workbookViewId="0">
      <selection activeCell="Q25" sqref="Q25"/>
    </sheetView>
  </sheetViews>
  <sheetFormatPr defaultColWidth="10.6640625" defaultRowHeight="12"/>
  <cols>
    <col min="1" max="8" width="8.6640625" style="1515" customWidth="1"/>
    <col min="9" max="9" width="6.6640625" style="1515" customWidth="1"/>
    <col min="10" max="11" width="10.6640625" style="1515" customWidth="1"/>
    <col min="12" max="12" width="11.33203125" style="1542" customWidth="1"/>
    <col min="13" max="13" width="5.6640625" style="1515" customWidth="1"/>
    <col min="14" max="197" width="8.6640625" style="1515" customWidth="1"/>
    <col min="198" max="16384" width="10.6640625" style="1515"/>
  </cols>
  <sheetData>
    <row r="1" spans="1:13" ht="13.2">
      <c r="A1" s="1539" t="s">
        <v>592</v>
      </c>
      <c r="B1" s="1527"/>
      <c r="C1" s="1527"/>
      <c r="D1" s="1527"/>
      <c r="E1" s="1527"/>
      <c r="F1" s="1527"/>
      <c r="G1" s="1527"/>
      <c r="H1" s="1527"/>
      <c r="I1" s="1527"/>
      <c r="J1" s="1539" t="s">
        <v>1171</v>
      </c>
      <c r="K1" s="1527"/>
      <c r="L1" s="1547"/>
    </row>
    <row r="2" spans="1:13" ht="13.2">
      <c r="A2" s="1527"/>
      <c r="B2" s="1527"/>
      <c r="C2" s="1527"/>
      <c r="D2" s="1527"/>
      <c r="E2" s="1527"/>
      <c r="F2" s="1527"/>
      <c r="G2" s="1527"/>
      <c r="H2" s="1527"/>
      <c r="I2" s="1527"/>
      <c r="J2" s="1527"/>
      <c r="K2" s="1527"/>
      <c r="L2" s="1547"/>
    </row>
    <row r="3" spans="1:13" ht="13.2">
      <c r="A3" s="1539" t="s">
        <v>2698</v>
      </c>
      <c r="B3" s="1527"/>
      <c r="C3" s="1527"/>
      <c r="D3" s="1527"/>
      <c r="E3" s="1527"/>
      <c r="F3" s="1527"/>
      <c r="G3" s="1527"/>
      <c r="H3" s="1527"/>
      <c r="I3" s="1527"/>
      <c r="J3" s="1539" t="s">
        <v>2714</v>
      </c>
      <c r="K3" s="1527"/>
      <c r="L3" s="1547"/>
    </row>
    <row r="4" spans="1:13" ht="13.2">
      <c r="A4" s="1539" t="s">
        <v>2697</v>
      </c>
      <c r="B4" s="1527"/>
      <c r="C4" s="1527"/>
      <c r="D4" s="1527"/>
      <c r="E4" s="1527"/>
      <c r="F4" s="1527"/>
      <c r="G4" s="1527"/>
      <c r="H4" s="1527"/>
      <c r="I4" s="1527"/>
      <c r="J4" s="1539" t="s">
        <v>742</v>
      </c>
      <c r="K4" s="1527"/>
      <c r="L4" s="1547"/>
    </row>
    <row r="5" spans="1:13" ht="13.2">
      <c r="A5" s="1539" t="s">
        <v>1776</v>
      </c>
      <c r="B5" s="1527"/>
      <c r="C5" s="1541"/>
      <c r="D5" s="1527"/>
      <c r="E5" s="1527"/>
      <c r="F5" s="1527"/>
      <c r="G5" s="1527"/>
      <c r="H5" s="1527"/>
      <c r="I5" s="1527"/>
      <c r="J5" s="1539" t="s">
        <v>2696</v>
      </c>
      <c r="K5" s="1527"/>
      <c r="L5" s="1547"/>
    </row>
    <row r="6" spans="1:13" ht="13.2">
      <c r="A6" s="1527"/>
      <c r="B6" s="1527"/>
      <c r="C6" s="1527"/>
      <c r="D6" s="1527"/>
      <c r="E6" s="1527"/>
      <c r="F6" s="1527"/>
      <c r="G6" s="1527"/>
      <c r="H6" s="1527"/>
      <c r="I6" s="1527"/>
      <c r="J6" s="1527"/>
      <c r="K6" s="1527"/>
      <c r="L6" s="1547"/>
    </row>
    <row r="7" spans="1:13" ht="13.2">
      <c r="A7" s="1539" t="s">
        <v>2713</v>
      </c>
      <c r="B7" s="1527"/>
      <c r="C7" s="1527"/>
      <c r="D7" s="1527"/>
      <c r="E7" s="1527"/>
      <c r="F7" s="1527"/>
      <c r="G7" s="1527"/>
      <c r="H7" s="1527"/>
      <c r="I7" s="1527"/>
      <c r="J7" s="1527"/>
      <c r="K7" s="1527"/>
      <c r="L7" s="1547"/>
    </row>
    <row r="8" spans="1:13" ht="13.2">
      <c r="A8" s="1539" t="s">
        <v>2712</v>
      </c>
      <c r="B8" s="1527"/>
      <c r="C8" s="1527"/>
      <c r="D8" s="1527"/>
      <c r="E8" s="1527"/>
      <c r="F8" s="1527"/>
      <c r="G8" s="1527"/>
      <c r="H8" s="1527"/>
      <c r="I8" s="1527"/>
      <c r="J8" s="1527"/>
      <c r="K8" s="1527"/>
      <c r="L8" s="1547"/>
    </row>
    <row r="9" spans="1:13" ht="13.2">
      <c r="A9" s="1526" t="s">
        <v>2687</v>
      </c>
      <c r="B9" s="1526" t="s">
        <v>2687</v>
      </c>
      <c r="C9" s="1526" t="s">
        <v>2687</v>
      </c>
      <c r="D9" s="1526" t="s">
        <v>2687</v>
      </c>
      <c r="E9" s="1526" t="s">
        <v>2687</v>
      </c>
      <c r="F9" s="1526" t="s">
        <v>2687</v>
      </c>
      <c r="G9" s="1526" t="s">
        <v>2687</v>
      </c>
      <c r="H9" s="1526" t="s">
        <v>2687</v>
      </c>
      <c r="I9" s="1526" t="s">
        <v>2687</v>
      </c>
      <c r="J9" s="1526" t="s">
        <v>2687</v>
      </c>
      <c r="K9" s="1526" t="s">
        <v>2687</v>
      </c>
      <c r="L9" s="1555" t="s">
        <v>2687</v>
      </c>
      <c r="M9" s="1557" t="s">
        <v>2687</v>
      </c>
    </row>
    <row r="10" spans="1:13" ht="13.2">
      <c r="A10" s="1527"/>
      <c r="B10" s="1527"/>
      <c r="C10" s="1527"/>
      <c r="D10" s="1527"/>
      <c r="E10" s="1527"/>
      <c r="F10" s="1527"/>
      <c r="G10" s="1527"/>
      <c r="H10" s="1527"/>
      <c r="I10" s="1527"/>
      <c r="J10" s="1530" t="s">
        <v>2711</v>
      </c>
      <c r="K10" s="1527"/>
      <c r="L10" s="1556" t="s">
        <v>2710</v>
      </c>
    </row>
    <row r="11" spans="1:13" ht="13.2">
      <c r="A11" s="1527"/>
      <c r="B11" s="1529"/>
      <c r="C11" s="1527"/>
      <c r="D11" s="1527"/>
      <c r="E11" s="1527"/>
      <c r="F11" s="1527"/>
      <c r="G11" s="1527"/>
      <c r="H11" s="1527"/>
      <c r="I11" s="1527"/>
      <c r="J11" s="1526" t="s">
        <v>2687</v>
      </c>
      <c r="K11" s="1527"/>
      <c r="L11" s="1555" t="s">
        <v>2687</v>
      </c>
    </row>
    <row r="12" spans="1:13" ht="13.2">
      <c r="A12" s="1527"/>
      <c r="B12" s="1527"/>
      <c r="C12" s="1527"/>
      <c r="D12" s="1527"/>
      <c r="E12" s="1527"/>
      <c r="F12" s="1527"/>
      <c r="G12" s="1527"/>
      <c r="H12" s="1527"/>
      <c r="I12" s="1527"/>
      <c r="J12" s="1527"/>
      <c r="K12" s="1527"/>
      <c r="L12" s="1547"/>
    </row>
    <row r="13" spans="1:13" ht="13.2">
      <c r="A13" s="1530" t="s">
        <v>980</v>
      </c>
      <c r="B13" s="1539" t="s">
        <v>2709</v>
      </c>
      <c r="C13" s="1527"/>
      <c r="D13" s="1527"/>
      <c r="E13" s="1527"/>
      <c r="F13" s="1527"/>
      <c r="G13" s="1527"/>
      <c r="H13" s="1527"/>
      <c r="I13" s="1527"/>
      <c r="J13" s="1554"/>
      <c r="K13" s="1527"/>
      <c r="L13" s="1548">
        <v>470000</v>
      </c>
    </row>
    <row r="14" spans="1:13" ht="13.2">
      <c r="A14" s="1527"/>
      <c r="B14" s="1527"/>
      <c r="C14" s="1527"/>
      <c r="D14" s="1527"/>
      <c r="E14" s="1527"/>
      <c r="F14" s="1527"/>
      <c r="G14" s="1527"/>
      <c r="H14" s="1527"/>
      <c r="I14" s="1527"/>
      <c r="J14" s="1527"/>
      <c r="K14" s="1527"/>
      <c r="L14" s="1547"/>
    </row>
    <row r="15" spans="1:13" ht="13.2">
      <c r="A15" s="1527"/>
      <c r="B15" s="1539" t="s">
        <v>2708</v>
      </c>
      <c r="C15" s="1527"/>
      <c r="D15" s="1527"/>
      <c r="E15" s="1527"/>
      <c r="F15" s="1527"/>
      <c r="G15" s="1527"/>
      <c r="H15" s="1527"/>
      <c r="I15" s="1527"/>
      <c r="J15" s="1532"/>
      <c r="K15" s="1527"/>
      <c r="L15" s="1547"/>
    </row>
    <row r="16" spans="1:13" ht="13.2">
      <c r="A16" s="1527"/>
      <c r="B16" s="1539" t="s">
        <v>2707</v>
      </c>
      <c r="C16" s="1527"/>
      <c r="D16" s="1527"/>
      <c r="E16" s="1527"/>
      <c r="F16" s="1527"/>
      <c r="G16" s="1527"/>
      <c r="H16" s="1527"/>
      <c r="I16" s="1527"/>
      <c r="J16" s="1532"/>
      <c r="K16" s="1527"/>
      <c r="L16" s="1553">
        <v>500000</v>
      </c>
    </row>
    <row r="17" spans="1:12" ht="13.2">
      <c r="A17" s="1527"/>
      <c r="B17" s="1527"/>
      <c r="C17" s="1527"/>
      <c r="D17" s="1527"/>
      <c r="E17" s="1527"/>
      <c r="F17" s="1527"/>
      <c r="G17" s="1527"/>
      <c r="H17" s="1527"/>
      <c r="I17" s="1527"/>
      <c r="J17" s="1532"/>
      <c r="K17" s="1527"/>
      <c r="L17" s="1547"/>
    </row>
    <row r="18" spans="1:12" ht="13.2">
      <c r="A18" s="1527"/>
      <c r="B18" s="1527"/>
      <c r="C18" s="1527"/>
      <c r="D18" s="1527"/>
      <c r="E18" s="1527"/>
      <c r="F18" s="1527"/>
      <c r="G18" s="1527"/>
      <c r="H18" s="1527"/>
      <c r="I18" s="1527"/>
      <c r="J18" s="1532"/>
      <c r="K18" s="1527"/>
      <c r="L18" s="1547"/>
    </row>
    <row r="19" spans="1:12" ht="13.2">
      <c r="A19" s="1527"/>
      <c r="B19" s="1527"/>
      <c r="C19" s="1527"/>
      <c r="D19" s="1527"/>
      <c r="E19" s="1527"/>
      <c r="F19" s="1527"/>
      <c r="G19" s="1527"/>
      <c r="H19" s="1527"/>
      <c r="I19" s="1527"/>
      <c r="J19" s="1527"/>
      <c r="K19" s="1527"/>
      <c r="L19" s="1547"/>
    </row>
    <row r="20" spans="1:12" ht="13.2">
      <c r="A20" s="1530" t="s">
        <v>981</v>
      </c>
      <c r="B20" s="1539" t="s">
        <v>2706</v>
      </c>
      <c r="C20" s="1527"/>
      <c r="D20" s="1527"/>
      <c r="E20" s="1527"/>
      <c r="F20" s="1527"/>
      <c r="G20" s="1527"/>
      <c r="H20" s="1527"/>
      <c r="I20" s="1527"/>
      <c r="J20" s="1552"/>
      <c r="K20" s="1527"/>
      <c r="L20" s="1548">
        <v>461533.33333333331</v>
      </c>
    </row>
    <row r="21" spans="1:12" ht="13.2">
      <c r="A21" s="1527"/>
      <c r="B21" s="1527"/>
      <c r="C21" s="1527"/>
      <c r="D21" s="1527"/>
      <c r="E21" s="1527"/>
      <c r="F21" s="1527"/>
      <c r="G21" s="1527"/>
      <c r="H21" s="1527"/>
      <c r="I21" s="1527"/>
      <c r="J21" s="1527"/>
      <c r="K21" s="1527"/>
      <c r="L21" s="1547"/>
    </row>
    <row r="22" spans="1:12" ht="13.2">
      <c r="A22" s="1527"/>
      <c r="B22" s="1539" t="s">
        <v>2705</v>
      </c>
      <c r="C22" s="1527"/>
      <c r="D22" s="1527"/>
      <c r="E22" s="1527"/>
      <c r="F22" s="1527"/>
      <c r="G22" s="1527"/>
      <c r="H22" s="1527"/>
      <c r="I22" s="1527"/>
      <c r="J22" s="1527"/>
      <c r="K22" s="1527"/>
      <c r="L22" s="1547"/>
    </row>
    <row r="23" spans="1:12" ht="13.2">
      <c r="A23" s="1527"/>
      <c r="B23" s="1539" t="s">
        <v>2704</v>
      </c>
      <c r="C23" s="1527"/>
      <c r="D23" s="1527"/>
      <c r="E23" s="1527"/>
      <c r="F23" s="1527"/>
      <c r="G23" s="1527"/>
      <c r="H23" s="1527"/>
      <c r="I23" s="1527"/>
      <c r="J23" s="1527"/>
      <c r="K23" s="1527"/>
      <c r="L23" s="1547"/>
    </row>
    <row r="24" spans="1:12" ht="13.2">
      <c r="A24" s="1527"/>
      <c r="B24" s="1539" t="s">
        <v>2703</v>
      </c>
      <c r="C24" s="1527"/>
      <c r="D24" s="1527"/>
      <c r="E24" s="1527"/>
      <c r="F24" s="1527"/>
      <c r="G24" s="1527"/>
      <c r="H24" s="1527"/>
      <c r="I24" s="1527"/>
      <c r="J24" s="1527"/>
      <c r="K24" s="1527"/>
      <c r="L24" s="1547"/>
    </row>
    <row r="25" spans="1:12" ht="13.2">
      <c r="A25" s="1527"/>
      <c r="B25" s="1539" t="s">
        <v>2702</v>
      </c>
      <c r="C25" s="1527"/>
      <c r="D25" s="1527"/>
      <c r="E25" s="1527"/>
      <c r="F25" s="1527"/>
      <c r="G25" s="1527"/>
      <c r="H25" s="1527"/>
      <c r="I25" s="1527"/>
      <c r="J25" s="1527"/>
      <c r="K25" s="1527"/>
      <c r="L25" s="1547"/>
    </row>
    <row r="26" spans="1:12" ht="15.6">
      <c r="A26" s="1551"/>
      <c r="B26" s="1551"/>
      <c r="C26" s="1551"/>
      <c r="D26" s="1551"/>
      <c r="E26" s="1551"/>
      <c r="F26" s="1551"/>
      <c r="G26" s="1551"/>
      <c r="H26" s="1551"/>
      <c r="I26" s="1551"/>
      <c r="J26" s="1551"/>
      <c r="K26" s="1551"/>
      <c r="L26" s="1550"/>
    </row>
    <row r="27" spans="1:12" ht="13.2">
      <c r="A27" s="1549" t="s">
        <v>59</v>
      </c>
      <c r="B27" s="1539" t="s">
        <v>2701</v>
      </c>
      <c r="C27" s="1527"/>
      <c r="D27" s="1527"/>
      <c r="E27" s="1527"/>
      <c r="F27" s="1527"/>
      <c r="G27" s="1527"/>
      <c r="H27" s="1527"/>
      <c r="I27" s="1527"/>
      <c r="J27" s="1527"/>
      <c r="K27" s="1527"/>
      <c r="L27" s="1548">
        <v>376284.93150684942</v>
      </c>
    </row>
    <row r="28" spans="1:12" ht="13.2">
      <c r="A28" s="1527"/>
      <c r="B28" s="1527"/>
      <c r="C28" s="1527"/>
      <c r="D28" s="1527"/>
      <c r="E28" s="1527"/>
      <c r="F28" s="1527"/>
      <c r="G28" s="1527"/>
      <c r="H28" s="1527"/>
      <c r="I28" s="1527"/>
      <c r="J28" s="1527"/>
      <c r="K28" s="1527"/>
      <c r="L28" s="1547"/>
    </row>
    <row r="49" spans="1:13" ht="24">
      <c r="F49" s="1522"/>
    </row>
    <row r="53" spans="1:13" ht="18.600000000000001">
      <c r="A53" s="1546"/>
      <c r="B53" s="1544"/>
      <c r="C53" s="1544"/>
      <c r="D53" s="1544"/>
      <c r="E53" s="1544"/>
      <c r="F53" s="1544"/>
      <c r="G53" s="1544"/>
      <c r="H53" s="1544"/>
      <c r="I53" s="1544"/>
      <c r="J53" s="1544"/>
      <c r="K53" s="1544"/>
      <c r="L53" s="1545"/>
      <c r="M53" s="1544"/>
    </row>
    <row r="61" spans="1:13">
      <c r="F61" s="1543"/>
    </row>
  </sheetData>
  <pageMargins left="0.75" right="0.2" top="1" bottom="1" header="0.5" footer="0.5"/>
  <pageSetup scale="89" orientation="portrait" r:id="rId1"/>
  <headerFooter alignWithMargins="0"/>
</worksheet>
</file>

<file path=xl/worksheets/sheet82.xml><?xml version="1.0" encoding="utf-8"?>
<worksheet xmlns="http://schemas.openxmlformats.org/spreadsheetml/2006/main" xmlns:r="http://schemas.openxmlformats.org/officeDocument/2006/relationships">
  <sheetPr codeName="Sheet96">
    <pageSetUpPr fitToPage="1"/>
  </sheetPr>
  <dimension ref="A1:J57"/>
  <sheetViews>
    <sheetView showGridLines="0" view="pageBreakPreview" zoomScale="130" zoomScaleSheetLayoutView="130" workbookViewId="0"/>
  </sheetViews>
  <sheetFormatPr defaultColWidth="10.6640625" defaultRowHeight="12"/>
  <cols>
    <col min="1" max="1" width="3.44140625" style="1515" customWidth="1"/>
    <col min="2" max="2" width="3.6640625" style="1515" customWidth="1"/>
    <col min="3" max="5" width="8.6640625" style="1515" customWidth="1"/>
    <col min="6" max="6" width="42.6640625" style="1515" customWidth="1"/>
    <col min="7" max="7" width="4.44140625" style="1515" customWidth="1"/>
    <col min="8" max="8" width="11.33203125" style="1515" customWidth="1"/>
    <col min="9" max="9" width="12.44140625" style="1515" customWidth="1"/>
    <col min="10" max="193" width="8.6640625" style="1515" customWidth="1"/>
    <col min="194" max="16384" width="10.6640625" style="1515"/>
  </cols>
  <sheetData>
    <row r="1" spans="1:10" ht="13.2">
      <c r="A1" s="1539" t="s">
        <v>2730</v>
      </c>
      <c r="B1" s="1527"/>
      <c r="C1" s="1527"/>
      <c r="D1" s="1527"/>
      <c r="E1" s="1527"/>
      <c r="F1" s="1527"/>
      <c r="G1" s="1539" t="s">
        <v>1171</v>
      </c>
      <c r="H1" s="1527"/>
      <c r="I1" s="1527"/>
    </row>
    <row r="2" spans="1:10" ht="13.2">
      <c r="A2" s="1539" t="s">
        <v>2729</v>
      </c>
      <c r="B2" s="1527"/>
      <c r="C2" s="1527"/>
      <c r="D2" s="1527"/>
      <c r="E2" s="1527"/>
      <c r="F2" s="1527"/>
      <c r="G2" s="1527"/>
      <c r="H2" s="1527"/>
      <c r="I2" s="1527"/>
    </row>
    <row r="3" spans="1:10" ht="13.2">
      <c r="A3" s="1527"/>
      <c r="B3" s="1527"/>
      <c r="C3" s="1527"/>
      <c r="D3" s="1527"/>
      <c r="E3" s="1527"/>
      <c r="F3" s="1527"/>
      <c r="G3" s="1527"/>
      <c r="H3" s="1527"/>
      <c r="I3" s="1527"/>
    </row>
    <row r="4" spans="1:10" ht="13.2">
      <c r="A4" s="1539" t="s">
        <v>2698</v>
      </c>
      <c r="B4" s="1527"/>
      <c r="C4" s="1527"/>
      <c r="D4" s="1527"/>
      <c r="E4" s="1527"/>
      <c r="F4" s="1527"/>
      <c r="G4" s="1539" t="s">
        <v>2728</v>
      </c>
      <c r="H4" s="1527"/>
      <c r="I4" s="1527"/>
    </row>
    <row r="5" spans="1:10" ht="13.2">
      <c r="A5" s="1539" t="s">
        <v>2697</v>
      </c>
      <c r="B5" s="1527"/>
      <c r="C5" s="1527"/>
      <c r="D5" s="1527"/>
      <c r="E5" s="1527"/>
      <c r="F5" s="1527"/>
      <c r="G5" s="1539" t="s">
        <v>1349</v>
      </c>
      <c r="H5" s="1527"/>
      <c r="I5" s="1527"/>
    </row>
    <row r="6" spans="1:10" ht="13.2">
      <c r="A6" s="1539" t="s">
        <v>1776</v>
      </c>
      <c r="B6" s="1527"/>
      <c r="C6" s="1541"/>
      <c r="D6" s="1527"/>
      <c r="E6" s="1527"/>
      <c r="F6" s="1527"/>
      <c r="G6" s="1539" t="s">
        <v>2696</v>
      </c>
      <c r="H6" s="1527"/>
      <c r="I6" s="1527"/>
    </row>
    <row r="7" spans="1:10" ht="13.2">
      <c r="A7" s="1527"/>
      <c r="B7" s="1527"/>
      <c r="C7" s="1527"/>
      <c r="D7" s="1527"/>
      <c r="E7" s="1527"/>
      <c r="F7" s="1527"/>
      <c r="G7" s="1527"/>
      <c r="H7" s="1527"/>
      <c r="I7" s="1527"/>
    </row>
    <row r="8" spans="1:10" ht="13.2">
      <c r="A8" s="1539" t="s">
        <v>2727</v>
      </c>
      <c r="B8" s="1527"/>
      <c r="C8" s="1527"/>
      <c r="D8" s="1527"/>
      <c r="E8" s="1527"/>
      <c r="F8" s="1527"/>
      <c r="G8" s="1527"/>
      <c r="H8" s="1527"/>
      <c r="I8" s="1527"/>
    </row>
    <row r="9" spans="1:10" ht="13.2">
      <c r="A9" s="1539" t="s">
        <v>2726</v>
      </c>
      <c r="B9" s="1527"/>
      <c r="C9" s="1527"/>
      <c r="D9" s="1527"/>
      <c r="E9" s="1527"/>
      <c r="F9" s="1527"/>
      <c r="G9" s="1527"/>
      <c r="H9" s="1527"/>
      <c r="I9" s="1527"/>
    </row>
    <row r="10" spans="1:10" ht="13.2">
      <c r="A10" s="1539" t="s">
        <v>2725</v>
      </c>
      <c r="B10" s="1527"/>
      <c r="C10" s="1527"/>
      <c r="D10" s="1527"/>
      <c r="E10" s="1527"/>
      <c r="F10" s="1527"/>
      <c r="G10" s="1527"/>
      <c r="H10" s="1527"/>
      <c r="I10" s="1527"/>
    </row>
    <row r="11" spans="1:10" ht="13.2">
      <c r="A11" s="1577"/>
      <c r="B11" s="1577"/>
      <c r="C11" s="1577"/>
      <c r="D11" s="1577"/>
      <c r="E11" s="1577"/>
      <c r="F11" s="1577"/>
      <c r="G11" s="1577"/>
      <c r="H11" s="1577"/>
      <c r="I11" s="1577"/>
    </row>
    <row r="12" spans="1:10" ht="13.2">
      <c r="A12" s="1527"/>
      <c r="B12" s="1527"/>
      <c r="C12" s="1527"/>
      <c r="D12" s="1527"/>
      <c r="E12" s="1527"/>
      <c r="F12" s="1527"/>
      <c r="G12" s="1527"/>
      <c r="H12" s="1527"/>
      <c r="I12" s="1527"/>
    </row>
    <row r="13" spans="1:10" ht="13.2">
      <c r="A13" s="1539" t="s">
        <v>2724</v>
      </c>
      <c r="B13" s="1527"/>
      <c r="C13" s="1527"/>
      <c r="D13" s="1527"/>
      <c r="E13" s="1527"/>
      <c r="F13" s="1527"/>
      <c r="G13" s="1527"/>
      <c r="H13" s="1527"/>
      <c r="I13" s="1527"/>
    </row>
    <row r="14" spans="1:10" s="1562" customFormat="1" ht="13.2">
      <c r="A14" s="1530" t="s">
        <v>52</v>
      </c>
      <c r="B14" s="1527"/>
      <c r="C14" s="1527"/>
      <c r="D14" s="1527"/>
      <c r="E14" s="1527"/>
      <c r="F14" s="1527"/>
      <c r="G14" s="1527"/>
      <c r="H14" s="1527"/>
      <c r="I14" s="1576"/>
      <c r="J14" s="1563"/>
    </row>
    <row r="15" spans="1:10" s="1562" customFormat="1" ht="16.8">
      <c r="A15" s="1575" t="s">
        <v>707</v>
      </c>
      <c r="B15" s="1527"/>
      <c r="C15" s="1527"/>
      <c r="D15" s="1527"/>
      <c r="E15" s="1527"/>
      <c r="F15" s="1527"/>
      <c r="G15" s="1527"/>
      <c r="H15" s="1527"/>
      <c r="I15" s="1527"/>
      <c r="J15" s="1563"/>
    </row>
    <row r="16" spans="1:10" s="1562" customFormat="1" ht="16.8">
      <c r="A16" s="1575"/>
      <c r="B16" s="1527"/>
      <c r="C16" s="1527"/>
      <c r="D16" s="1527"/>
      <c r="E16" s="1527"/>
      <c r="F16" s="1527"/>
      <c r="G16" s="1527"/>
      <c r="H16" s="1527"/>
      <c r="I16" s="1527"/>
      <c r="J16" s="1563"/>
    </row>
    <row r="17" spans="1:10" s="1562" customFormat="1" ht="15">
      <c r="A17" s="1565">
        <v>1</v>
      </c>
      <c r="B17" s="1566" t="s">
        <v>483</v>
      </c>
      <c r="C17" s="1566" t="s">
        <v>2723</v>
      </c>
      <c r="D17" s="1527"/>
      <c r="E17" s="1527"/>
      <c r="F17" s="1527"/>
      <c r="G17" s="1527"/>
      <c r="H17" s="1570">
        <v>376284.93150684942</v>
      </c>
      <c r="I17" s="1527"/>
      <c r="J17" s="1563"/>
    </row>
    <row r="18" spans="1:10" s="1562" customFormat="1" ht="15">
      <c r="A18" s="1565"/>
      <c r="B18" s="1527"/>
      <c r="C18" s="1573"/>
      <c r="D18" s="1527"/>
      <c r="E18" s="1527"/>
      <c r="F18" s="1527"/>
      <c r="G18" s="1527"/>
      <c r="H18" s="1574"/>
      <c r="I18" s="1527"/>
      <c r="J18" s="1563"/>
    </row>
    <row r="19" spans="1:10" s="1562" customFormat="1" ht="13.2">
      <c r="A19" s="1565">
        <v>2</v>
      </c>
      <c r="B19" s="1566" t="s">
        <v>484</v>
      </c>
      <c r="C19" s="1573" t="s">
        <v>2722</v>
      </c>
      <c r="D19" s="1527"/>
      <c r="E19" s="1527"/>
      <c r="F19" s="1527"/>
      <c r="G19" s="1527"/>
      <c r="H19" s="1572">
        <v>0</v>
      </c>
      <c r="I19" s="1527"/>
      <c r="J19" s="1563"/>
    </row>
    <row r="20" spans="1:10" s="1562" customFormat="1" ht="13.2">
      <c r="A20" s="1565"/>
      <c r="B20" s="1527"/>
      <c r="C20" s="1527"/>
      <c r="D20" s="1527"/>
      <c r="E20" s="1527"/>
      <c r="F20" s="1527"/>
      <c r="G20" s="1527"/>
      <c r="H20" s="1569"/>
      <c r="I20" s="1527"/>
      <c r="J20" s="1563"/>
    </row>
    <row r="21" spans="1:10" s="1562" customFormat="1" ht="16.8">
      <c r="A21" s="1565">
        <v>3</v>
      </c>
      <c r="B21" s="1566" t="s">
        <v>447</v>
      </c>
      <c r="C21" s="1527" t="s">
        <v>2721</v>
      </c>
      <c r="D21" s="1527"/>
      <c r="E21" s="1527"/>
      <c r="F21" s="1527"/>
      <c r="G21" s="1527"/>
      <c r="H21" s="1571">
        <v>0</v>
      </c>
      <c r="I21" s="1527"/>
      <c r="J21" s="1563"/>
    </row>
    <row r="22" spans="1:10" s="1562" customFormat="1" ht="13.2">
      <c r="A22" s="1565"/>
      <c r="B22" s="1527"/>
      <c r="C22" s="1527"/>
      <c r="D22" s="1527"/>
      <c r="E22" s="1527"/>
      <c r="F22" s="1527"/>
      <c r="G22" s="1527"/>
      <c r="H22" s="1569"/>
      <c r="I22" s="1527"/>
      <c r="J22" s="1563"/>
    </row>
    <row r="23" spans="1:10" s="1562" customFormat="1" ht="15">
      <c r="A23" s="1565">
        <v>4</v>
      </c>
      <c r="B23" s="1566" t="s">
        <v>448</v>
      </c>
      <c r="C23" s="1527" t="s">
        <v>2720</v>
      </c>
      <c r="D23" s="1527"/>
      <c r="E23" s="1527"/>
      <c r="F23" s="1527"/>
      <c r="G23" s="1527"/>
      <c r="H23" s="1570">
        <v>470000</v>
      </c>
      <c r="I23" s="1549"/>
      <c r="J23" s="1563"/>
    </row>
    <row r="24" spans="1:10" s="1562" customFormat="1" ht="13.2">
      <c r="A24" s="1565"/>
      <c r="B24" s="1527"/>
      <c r="C24" s="1527"/>
      <c r="D24" s="1527"/>
      <c r="E24" s="1527"/>
      <c r="F24" s="1527"/>
      <c r="G24" s="1527"/>
      <c r="H24" s="1569"/>
      <c r="I24" s="1527"/>
      <c r="J24" s="1563"/>
    </row>
    <row r="25" spans="1:10" s="1562" customFormat="1" ht="15">
      <c r="A25" s="1565">
        <v>5</v>
      </c>
      <c r="B25" s="1566" t="s">
        <v>366</v>
      </c>
      <c r="C25" s="1527" t="s">
        <v>2719</v>
      </c>
      <c r="D25" s="1527"/>
      <c r="E25" s="1527"/>
      <c r="F25" s="1527"/>
      <c r="G25" s="1527"/>
      <c r="H25" s="1567">
        <v>0.80060623724861579</v>
      </c>
      <c r="I25" s="1566"/>
      <c r="J25" s="1563"/>
    </row>
    <row r="26" spans="1:10" s="1562" customFormat="1" ht="15">
      <c r="A26" s="1565">
        <v>6</v>
      </c>
      <c r="B26" s="1527"/>
      <c r="C26" s="1527"/>
      <c r="D26" s="1527"/>
      <c r="E26" s="1527"/>
      <c r="F26" s="1527" t="s">
        <v>2717</v>
      </c>
      <c r="G26" s="1527"/>
      <c r="H26" s="1564">
        <v>1</v>
      </c>
      <c r="I26" s="1527"/>
      <c r="J26" s="1563"/>
    </row>
    <row r="27" spans="1:10" s="1562" customFormat="1" ht="15">
      <c r="A27" s="1568"/>
      <c r="B27" s="1527"/>
      <c r="C27" s="1527"/>
      <c r="D27" s="1527"/>
      <c r="E27" s="1527"/>
      <c r="F27" s="1527"/>
      <c r="G27" s="1527"/>
      <c r="H27" s="1564"/>
      <c r="I27" s="1527"/>
      <c r="J27" s="1563"/>
    </row>
    <row r="28" spans="1:10" s="1562" customFormat="1" ht="15">
      <c r="A28" s="1565">
        <v>7</v>
      </c>
      <c r="B28" s="1566" t="s">
        <v>1796</v>
      </c>
      <c r="C28" s="1527" t="s">
        <v>2718</v>
      </c>
      <c r="D28" s="1527"/>
      <c r="E28" s="1527"/>
      <c r="F28" s="1527"/>
      <c r="G28" s="1527"/>
      <c r="H28" s="1567">
        <v>0.19939376275138421</v>
      </c>
      <c r="I28" s="1566"/>
      <c r="J28" s="1563"/>
    </row>
    <row r="29" spans="1:10" s="1562" customFormat="1" ht="15">
      <c r="A29" s="1565">
        <v>8</v>
      </c>
      <c r="B29" s="1527"/>
      <c r="C29" s="1527"/>
      <c r="D29" s="1527"/>
      <c r="E29" s="1527"/>
      <c r="F29" s="1527" t="s">
        <v>2717</v>
      </c>
      <c r="G29" s="1527"/>
      <c r="H29" s="1564">
        <v>0</v>
      </c>
      <c r="I29" s="1527"/>
      <c r="J29" s="1563"/>
    </row>
    <row r="30" spans="1:10" s="1562" customFormat="1" ht="13.2">
      <c r="A30" s="1527"/>
      <c r="B30" s="1527"/>
      <c r="C30" s="1527"/>
      <c r="D30" s="1527"/>
      <c r="E30" s="1527"/>
      <c r="F30" s="1527"/>
      <c r="G30" s="1527"/>
      <c r="H30" s="1527"/>
      <c r="I30" s="1527"/>
      <c r="J30" s="1563"/>
    </row>
    <row r="31" spans="1:10" s="1562" customFormat="1" ht="13.2">
      <c r="A31" s="1527"/>
      <c r="B31" s="1527"/>
      <c r="C31" s="1527"/>
      <c r="D31" s="1527"/>
      <c r="E31" s="1527"/>
      <c r="F31" s="1527"/>
      <c r="G31" s="1527"/>
      <c r="H31" s="1527"/>
      <c r="I31" s="1527"/>
      <c r="J31" s="1563"/>
    </row>
    <row r="32" spans="1:10" s="1562" customFormat="1" ht="13.2">
      <c r="A32" s="1527"/>
      <c r="B32" s="1527" t="s">
        <v>2346</v>
      </c>
      <c r="C32" s="1527"/>
      <c r="D32" s="1527"/>
      <c r="E32" s="1527"/>
      <c r="F32" s="1527"/>
      <c r="G32" s="1527"/>
      <c r="H32" s="1527"/>
      <c r="I32" s="1527"/>
      <c r="J32" s="1563"/>
    </row>
    <row r="33" spans="1:10" s="1562" customFormat="1" ht="13.2">
      <c r="A33" s="1527"/>
      <c r="B33" s="1527" t="s">
        <v>2716</v>
      </c>
      <c r="C33" s="1527"/>
      <c r="D33" s="1527"/>
      <c r="E33" s="1527"/>
      <c r="F33" s="1527"/>
      <c r="G33" s="1527"/>
      <c r="H33" s="1527"/>
      <c r="I33" s="1527"/>
      <c r="J33" s="1563"/>
    </row>
    <row r="34" spans="1:10" s="1562" customFormat="1" ht="13.2">
      <c r="A34" s="1527"/>
      <c r="B34" s="1527" t="s">
        <v>2715</v>
      </c>
      <c r="C34" s="1527"/>
      <c r="D34" s="1527"/>
      <c r="E34" s="1527"/>
      <c r="F34" s="1527"/>
      <c r="G34" s="1527"/>
      <c r="H34" s="1527"/>
      <c r="I34" s="1527"/>
      <c r="J34" s="1563"/>
    </row>
    <row r="35" spans="1:10" s="1562" customFormat="1" ht="13.2">
      <c r="A35" s="1524"/>
      <c r="B35" s="1524"/>
      <c r="C35" s="1524"/>
      <c r="D35" s="1524"/>
      <c r="E35" s="1524"/>
      <c r="F35" s="1524"/>
      <c r="G35" s="1524"/>
      <c r="H35" s="1524"/>
      <c r="I35" s="1524"/>
      <c r="J35" s="1563"/>
    </row>
    <row r="36" spans="1:10" s="1562" customFormat="1" ht="13.2">
      <c r="A36" s="1524"/>
      <c r="B36" s="1515"/>
      <c r="C36" s="1515"/>
      <c r="D36" s="1515"/>
      <c r="E36" s="1515"/>
      <c r="F36" s="1515"/>
      <c r="G36" s="1515"/>
      <c r="H36" s="1515"/>
      <c r="I36" s="1524"/>
      <c r="J36" s="1563"/>
    </row>
    <row r="37" spans="1:10" s="1562" customFormat="1" ht="13.2">
      <c r="A37" s="1524"/>
      <c r="B37" s="1515"/>
      <c r="C37" s="1515"/>
      <c r="D37" s="1515"/>
      <c r="E37" s="1515"/>
      <c r="F37" s="1515"/>
      <c r="G37" s="1515"/>
      <c r="H37" s="1515"/>
      <c r="I37" s="1524"/>
      <c r="J37" s="1563"/>
    </row>
    <row r="38" spans="1:10" s="1562" customFormat="1" ht="12.9" customHeight="1">
      <c r="A38" s="1524"/>
      <c r="B38" s="1515"/>
      <c r="C38" s="1515"/>
      <c r="D38" s="1515"/>
      <c r="E38" s="1515"/>
      <c r="F38" s="1515"/>
      <c r="G38" s="1515"/>
      <c r="H38" s="1515"/>
      <c r="I38" s="1524"/>
      <c r="J38" s="1563"/>
    </row>
    <row r="39" spans="1:10" s="1562" customFormat="1" ht="13.2">
      <c r="A39" s="1558"/>
      <c r="B39" s="1515"/>
      <c r="C39" s="1515"/>
      <c r="D39" s="1515"/>
      <c r="E39" s="1515"/>
      <c r="F39" s="1515"/>
      <c r="G39" s="1515"/>
      <c r="H39" s="1515"/>
      <c r="I39" s="1558"/>
    </row>
    <row r="40" spans="1:10" s="1562" customFormat="1" ht="13.2">
      <c r="A40" s="1558"/>
      <c r="B40" s="1515"/>
      <c r="C40" s="1515"/>
      <c r="D40" s="1515"/>
      <c r="E40" s="1515"/>
      <c r="F40" s="1515"/>
      <c r="G40" s="1515"/>
      <c r="H40" s="1515"/>
      <c r="I40" s="1558"/>
    </row>
    <row r="41" spans="1:10" s="1562" customFormat="1" ht="13.2">
      <c r="A41" s="1558"/>
      <c r="B41" s="1515"/>
      <c r="C41" s="1515"/>
      <c r="D41" s="1515"/>
      <c r="E41" s="1515"/>
      <c r="F41" s="1515"/>
      <c r="G41" s="1515"/>
      <c r="H41" s="1515"/>
      <c r="I41" s="1558"/>
    </row>
    <row r="42" spans="1:10" s="1562" customFormat="1" ht="13.2">
      <c r="A42" s="1558"/>
      <c r="B42" s="1515"/>
      <c r="C42" s="1515"/>
      <c r="D42" s="1515"/>
      <c r="E42" s="1515"/>
      <c r="F42" s="1515"/>
      <c r="G42" s="1515"/>
      <c r="H42" s="1515"/>
      <c r="I42" s="1558"/>
    </row>
    <row r="43" spans="1:10" s="1562" customFormat="1" ht="13.2">
      <c r="A43" s="1558"/>
      <c r="B43" s="1515"/>
      <c r="C43" s="1515"/>
      <c r="D43" s="1515"/>
      <c r="E43" s="1515"/>
      <c r="F43" s="1515"/>
      <c r="G43" s="1515"/>
      <c r="H43" s="1515"/>
      <c r="I43" s="1558"/>
    </row>
    <row r="44" spans="1:10" s="1562" customFormat="1" ht="13.2">
      <c r="A44" s="1558"/>
      <c r="B44" s="1515"/>
      <c r="C44" s="1515"/>
      <c r="D44" s="1515"/>
      <c r="E44" s="1515"/>
      <c r="F44" s="1515"/>
      <c r="G44" s="1515"/>
      <c r="H44" s="1515"/>
      <c r="I44" s="1558"/>
    </row>
    <row r="45" spans="1:10" s="1562" customFormat="1" ht="13.2">
      <c r="A45" s="1558"/>
      <c r="B45" s="1560"/>
      <c r="C45" s="1560"/>
      <c r="D45" s="1560"/>
      <c r="E45" s="1560"/>
      <c r="F45" s="1560"/>
      <c r="G45" s="1560"/>
      <c r="H45" s="1558"/>
      <c r="I45" s="1558"/>
    </row>
    <row r="46" spans="1:10" s="1562" customFormat="1" ht="13.2">
      <c r="A46" s="1558"/>
      <c r="B46" s="1560"/>
      <c r="C46" s="1560"/>
      <c r="D46" s="1560"/>
      <c r="E46" s="1560"/>
      <c r="F46" s="1560"/>
      <c r="G46" s="1560"/>
      <c r="H46" s="1558"/>
      <c r="I46" s="1558"/>
    </row>
    <row r="47" spans="1:10" ht="18" customHeight="1">
      <c r="A47" s="1558"/>
      <c r="B47" s="1560"/>
      <c r="C47" s="1560"/>
      <c r="D47" s="1560"/>
      <c r="E47" s="1560"/>
      <c r="F47" s="1560"/>
      <c r="G47" s="1560"/>
      <c r="H47" s="1558"/>
      <c r="I47" s="1558"/>
    </row>
    <row r="48" spans="1:10" s="1562" customFormat="1" ht="13.2">
      <c r="A48" s="1558"/>
      <c r="B48" s="1560"/>
      <c r="C48" s="1560"/>
      <c r="D48" s="1560"/>
      <c r="E48" s="1560"/>
      <c r="F48" s="1560"/>
      <c r="G48" s="1560"/>
      <c r="H48" s="1558"/>
      <c r="I48" s="1558"/>
    </row>
    <row r="49" spans="1:9" ht="13.2">
      <c r="A49" s="1558"/>
      <c r="B49" s="1560"/>
      <c r="C49" s="1560"/>
      <c r="D49" s="1560"/>
      <c r="E49" s="1560"/>
      <c r="F49" s="1560"/>
      <c r="G49" s="1560"/>
      <c r="H49" s="1558"/>
      <c r="I49" s="1558"/>
    </row>
    <row r="50" spans="1:9" ht="13.2">
      <c r="A50" s="1558"/>
      <c r="B50" s="1560"/>
      <c r="C50" s="1560"/>
      <c r="D50" s="1560"/>
      <c r="E50" s="1560"/>
      <c r="F50" s="1560"/>
      <c r="G50" s="1560"/>
      <c r="H50" s="1558"/>
      <c r="I50" s="1558"/>
    </row>
    <row r="51" spans="1:9" ht="14.25" customHeight="1">
      <c r="A51" s="1558"/>
      <c r="B51" s="1560"/>
      <c r="C51" s="1560"/>
      <c r="D51" s="1560"/>
      <c r="E51" s="1560"/>
      <c r="F51" s="1560"/>
      <c r="G51" s="1560"/>
      <c r="H51" s="1558"/>
      <c r="I51" s="1558"/>
    </row>
    <row r="52" spans="1:9" ht="13.2">
      <c r="A52" s="1558"/>
      <c r="B52" s="1560"/>
      <c r="C52" s="1560"/>
      <c r="D52" s="1560"/>
      <c r="E52" s="1560"/>
      <c r="F52" s="1560"/>
      <c r="G52" s="1560"/>
      <c r="H52" s="1558"/>
      <c r="I52" s="1558"/>
    </row>
    <row r="53" spans="1:9" ht="13.2">
      <c r="A53" s="1558"/>
      <c r="B53" s="1560"/>
      <c r="C53" s="1560"/>
      <c r="D53" s="1560"/>
      <c r="E53" s="1560"/>
      <c r="F53" s="1560"/>
      <c r="G53" s="1560"/>
      <c r="H53" s="1558"/>
      <c r="I53" s="1558"/>
    </row>
    <row r="54" spans="1:9" ht="13.2">
      <c r="A54" s="1558"/>
      <c r="B54" s="1560"/>
      <c r="C54" s="1560"/>
      <c r="D54" s="1560"/>
      <c r="E54" s="1560"/>
      <c r="F54" s="1560"/>
      <c r="G54" s="1560"/>
      <c r="H54" s="1558"/>
      <c r="I54" s="1558"/>
    </row>
    <row r="55" spans="1:9" ht="13.2">
      <c r="A55" s="1561"/>
      <c r="B55" s="1560"/>
      <c r="C55" s="1560"/>
      <c r="D55" s="1560"/>
      <c r="E55" s="1560"/>
      <c r="F55" s="1560"/>
      <c r="G55" s="1560"/>
      <c r="H55" s="1558"/>
      <c r="I55" s="1558"/>
    </row>
    <row r="56" spans="1:9" ht="13.2">
      <c r="A56" s="1558"/>
      <c r="B56" s="1560"/>
      <c r="C56" s="1560"/>
      <c r="D56" s="1560"/>
      <c r="E56" s="1560"/>
      <c r="F56" s="1560"/>
      <c r="G56" s="1560"/>
      <c r="H56" s="1558"/>
      <c r="I56" s="1558"/>
    </row>
    <row r="57" spans="1:9" ht="13.2">
      <c r="A57" s="1559"/>
      <c r="B57" s="1560"/>
      <c r="C57" s="1560"/>
      <c r="D57" s="1560"/>
      <c r="E57" s="1560"/>
      <c r="F57" s="1560"/>
      <c r="G57" s="1560"/>
      <c r="H57" s="1559"/>
      <c r="I57" s="1558"/>
    </row>
  </sheetData>
  <pageMargins left="0.75" right="0.5" top="1" bottom="1" header="0.5" footer="0.5"/>
  <pageSetup scale="83" orientation="portrait" r:id="rId1"/>
  <headerFooter alignWithMargins="0"/>
</worksheet>
</file>

<file path=xl/worksheets/sheet83.xml><?xml version="1.0" encoding="utf-8"?>
<worksheet xmlns="http://schemas.openxmlformats.org/spreadsheetml/2006/main" xmlns:r="http://schemas.openxmlformats.org/officeDocument/2006/relationships">
  <sheetPr>
    <tabColor rgb="FF92D050"/>
    <pageSetUpPr fitToPage="1"/>
  </sheetPr>
  <dimension ref="A1:I52"/>
  <sheetViews>
    <sheetView tabSelected="1" view="pageBreakPreview" zoomScale="60" workbookViewId="0">
      <selection activeCell="N29" sqref="N29"/>
    </sheetView>
  </sheetViews>
  <sheetFormatPr defaultRowHeight="13.2"/>
  <cols>
    <col min="1" max="2" width="8.88671875" style="1562"/>
    <col min="3" max="3" width="23.33203125" style="1562" customWidth="1"/>
    <col min="4" max="4" width="14.5546875" style="1562" customWidth="1"/>
    <col min="5" max="5" width="16" style="1562" customWidth="1"/>
    <col min="6" max="6" width="14.44140625" style="1562" customWidth="1"/>
    <col min="7" max="7" width="15.6640625" style="1562" customWidth="1"/>
    <col min="8" max="8" width="8.88671875" style="1562"/>
    <col min="9" max="9" width="13.109375" style="1562" customWidth="1"/>
    <col min="10" max="16384" width="8.88671875" style="1562"/>
  </cols>
  <sheetData>
    <row r="1" spans="1:9">
      <c r="A1" s="1527" t="s">
        <v>2730</v>
      </c>
      <c r="B1" s="1527"/>
      <c r="C1" s="1527"/>
      <c r="D1" s="1527"/>
      <c r="E1" s="1527"/>
      <c r="F1" s="1527"/>
      <c r="G1" s="1527" t="s">
        <v>1171</v>
      </c>
      <c r="H1" s="1527"/>
      <c r="I1" s="1524"/>
    </row>
    <row r="2" spans="1:9">
      <c r="A2" s="1527" t="s">
        <v>2729</v>
      </c>
      <c r="B2" s="1527"/>
      <c r="C2" s="1527"/>
      <c r="D2" s="1527"/>
      <c r="E2" s="1527"/>
      <c r="F2" s="1527"/>
      <c r="G2" s="1527"/>
      <c r="H2" s="1527"/>
      <c r="I2" s="1524"/>
    </row>
    <row r="3" spans="1:9">
      <c r="A3" s="1527"/>
      <c r="B3" s="1527"/>
      <c r="C3" s="1527"/>
      <c r="D3" s="1527"/>
      <c r="E3" s="1527"/>
      <c r="F3" s="1527"/>
      <c r="G3" s="1527"/>
      <c r="H3" s="1527"/>
      <c r="I3" s="1524"/>
    </row>
    <row r="4" spans="1:9">
      <c r="A4" s="1539" t="str">
        <f>'[38]F-2'!A4</f>
        <v>Company: Utilities Inc. of Longwood (246-450)</v>
      </c>
      <c r="B4" s="1527"/>
      <c r="C4" s="1527"/>
      <c r="D4" s="1527"/>
      <c r="E4" s="1527"/>
      <c r="F4" s="1527"/>
      <c r="G4" s="1539" t="s">
        <v>2820</v>
      </c>
      <c r="H4" s="1527"/>
      <c r="I4" s="1524"/>
    </row>
    <row r="5" spans="1:9">
      <c r="A5" s="1539" t="str">
        <f>'[38]F-2'!A5</f>
        <v>Docket No.: 160101-WS</v>
      </c>
      <c r="B5" s="1527"/>
      <c r="C5" s="1527"/>
      <c r="D5" s="1527"/>
      <c r="E5" s="1527"/>
      <c r="F5" s="1527"/>
      <c r="G5" s="1539" t="s">
        <v>1397</v>
      </c>
      <c r="H5" s="1527"/>
      <c r="I5" s="1524"/>
    </row>
    <row r="6" spans="1:9">
      <c r="A6" s="1539" t="str">
        <f>'[38]F-2'!A6</f>
        <v>Test Year Ended: December 31, 2015</v>
      </c>
      <c r="B6" s="1527"/>
      <c r="C6" s="1541"/>
      <c r="D6" s="1527"/>
      <c r="E6" s="1527"/>
      <c r="F6" s="1527"/>
      <c r="G6" s="1539" t="str">
        <f>'[38]F-2'!J5</f>
        <v>Preparer: F. Seidman</v>
      </c>
      <c r="H6" s="1527"/>
      <c r="I6" s="1524"/>
    </row>
    <row r="7" spans="1:9">
      <c r="A7" s="1527"/>
      <c r="B7" s="1527"/>
      <c r="C7" s="1527"/>
      <c r="D7" s="1527"/>
      <c r="E7" s="1527"/>
      <c r="F7" s="1527"/>
      <c r="G7" s="1527"/>
      <c r="H7" s="1527"/>
      <c r="I7" s="1524"/>
    </row>
    <row r="8" spans="1:9">
      <c r="A8" s="1527"/>
      <c r="B8" s="1527"/>
      <c r="C8" s="1527"/>
      <c r="D8" s="1527"/>
      <c r="E8" s="1527"/>
      <c r="F8" s="1527"/>
      <c r="G8" s="1527"/>
      <c r="H8" s="1527"/>
      <c r="I8" s="1524"/>
    </row>
    <row r="9" spans="1:9">
      <c r="A9" s="1527"/>
      <c r="B9" s="1527"/>
      <c r="C9" s="1527"/>
      <c r="D9" s="1527"/>
      <c r="E9" s="1527"/>
      <c r="F9" s="1527"/>
      <c r="G9" s="1527"/>
      <c r="H9" s="1527"/>
      <c r="I9" s="1524"/>
    </row>
    <row r="10" spans="1:9">
      <c r="A10" s="1527"/>
      <c r="B10" s="1527" t="s">
        <v>2768</v>
      </c>
      <c r="C10" s="1527"/>
      <c r="D10" s="1527"/>
      <c r="E10" s="1527"/>
      <c r="F10" s="1579"/>
      <c r="G10" s="1527"/>
      <c r="H10" s="1527"/>
      <c r="I10" s="1524"/>
    </row>
    <row r="11" spans="1:9">
      <c r="A11" s="1527"/>
      <c r="B11" s="1527"/>
      <c r="C11" s="1527"/>
      <c r="D11" s="1527"/>
      <c r="E11" s="1527"/>
      <c r="F11" s="1527"/>
      <c r="G11" s="1527"/>
      <c r="H11" s="1527"/>
      <c r="I11" s="1524"/>
    </row>
    <row r="12" spans="1:9">
      <c r="A12" s="1527"/>
      <c r="B12" s="1527"/>
      <c r="C12" s="1527"/>
      <c r="D12" s="1527"/>
      <c r="E12" s="1527"/>
      <c r="F12" s="1527"/>
      <c r="G12" s="1527"/>
      <c r="H12" s="1527"/>
      <c r="I12" s="1524"/>
    </row>
    <row r="13" spans="1:9">
      <c r="A13" s="1527"/>
      <c r="B13" s="1527"/>
      <c r="C13" s="1527"/>
      <c r="D13" s="1527"/>
      <c r="E13" s="1527" t="s">
        <v>2767</v>
      </c>
      <c r="F13" s="1579"/>
      <c r="G13" s="1527"/>
      <c r="H13" s="1527"/>
      <c r="I13" s="1524"/>
    </row>
    <row r="14" spans="1:9">
      <c r="A14" s="1527"/>
      <c r="B14" s="1527" t="s">
        <v>2766</v>
      </c>
      <c r="C14" s="1527" t="s">
        <v>2765</v>
      </c>
      <c r="D14" s="1527"/>
      <c r="E14" s="1527" t="s">
        <v>2764</v>
      </c>
      <c r="F14" s="1579"/>
      <c r="G14" s="1527"/>
      <c r="H14" s="1527"/>
      <c r="I14" s="1524"/>
    </row>
    <row r="15" spans="1:9">
      <c r="A15" s="1527"/>
      <c r="B15" s="1527" t="s">
        <v>2763</v>
      </c>
      <c r="C15" s="1527" t="s">
        <v>2762</v>
      </c>
      <c r="D15" s="1527" t="s">
        <v>2761</v>
      </c>
      <c r="E15" s="1527" t="s">
        <v>2760</v>
      </c>
      <c r="F15" s="1579" t="s">
        <v>2759</v>
      </c>
      <c r="G15" s="1527"/>
      <c r="H15" s="1527"/>
      <c r="I15" s="1524"/>
    </row>
    <row r="16" spans="1:9">
      <c r="A16" s="1527"/>
      <c r="B16" s="1527">
        <v>4</v>
      </c>
      <c r="C16" s="1527">
        <v>0</v>
      </c>
      <c r="D16" s="1529">
        <f>C16/5280</f>
        <v>0</v>
      </c>
      <c r="E16" s="1579">
        <f>500*B16*D16</f>
        <v>0</v>
      </c>
      <c r="F16" s="1579"/>
      <c r="G16" s="1527"/>
      <c r="H16" s="1527"/>
      <c r="I16" s="1524"/>
    </row>
    <row r="17" spans="1:9">
      <c r="A17" s="1752">
        <v>1</v>
      </c>
      <c r="B17" s="1527">
        <v>6</v>
      </c>
      <c r="C17" s="1579">
        <v>0</v>
      </c>
      <c r="D17" s="1529">
        <f>C17/5280</f>
        <v>0</v>
      </c>
      <c r="E17" s="1579">
        <f>500*B17*D17</f>
        <v>0</v>
      </c>
      <c r="F17" s="1579"/>
      <c r="G17" s="1527"/>
      <c r="H17" s="1527"/>
      <c r="I17" s="1524"/>
    </row>
    <row r="18" spans="1:9">
      <c r="A18" s="1752">
        <v>2</v>
      </c>
      <c r="B18" s="1527">
        <v>8</v>
      </c>
      <c r="C18" s="1579">
        <v>15828</v>
      </c>
      <c r="D18" s="1529">
        <f>C18/5280</f>
        <v>2.9977272727272726</v>
      </c>
      <c r="E18" s="1579">
        <f>500*B18*D18</f>
        <v>11990.90909090909</v>
      </c>
      <c r="F18" s="1579"/>
      <c r="G18" s="1527"/>
      <c r="H18" s="1527"/>
      <c r="I18" s="1524"/>
    </row>
    <row r="19" spans="1:9">
      <c r="A19" s="1752">
        <v>3</v>
      </c>
      <c r="B19" s="1527">
        <v>10</v>
      </c>
      <c r="C19" s="1579">
        <v>0</v>
      </c>
      <c r="D19" s="1529">
        <f>C19/5280</f>
        <v>0</v>
      </c>
      <c r="E19" s="1579">
        <f>500*B19*D19</f>
        <v>0</v>
      </c>
      <c r="F19" s="1579"/>
      <c r="G19" s="1527"/>
      <c r="H19" s="1527"/>
      <c r="I19" s="1524"/>
    </row>
    <row r="20" spans="1:9">
      <c r="A20" s="1752">
        <v>4</v>
      </c>
      <c r="B20" s="1527" t="s">
        <v>81</v>
      </c>
      <c r="C20" s="1579">
        <f>SUM(C16:C19)</f>
        <v>15828</v>
      </c>
      <c r="D20" s="1587">
        <f>SUM(D16:D19)</f>
        <v>2.9977272727272726</v>
      </c>
      <c r="E20" s="1579">
        <f>SUM(E16:E19)</f>
        <v>11990.90909090909</v>
      </c>
      <c r="F20" s="1579">
        <f>E20*365</f>
        <v>4376681.8181818174</v>
      </c>
      <c r="G20" s="1527"/>
      <c r="H20" s="1527"/>
      <c r="I20" s="1524"/>
    </row>
    <row r="21" spans="1:9">
      <c r="A21" s="1752">
        <v>5</v>
      </c>
      <c r="B21" s="1527" t="s">
        <v>2758</v>
      </c>
      <c r="C21" s="1527"/>
      <c r="D21" s="1527"/>
      <c r="E21" s="1527"/>
      <c r="F21" s="1585" t="s">
        <v>2743</v>
      </c>
      <c r="G21" s="1527"/>
      <c r="H21" s="1527"/>
      <c r="I21" s="1524"/>
    </row>
    <row r="22" spans="1:9">
      <c r="A22" s="1752">
        <v>6</v>
      </c>
      <c r="B22" s="1527" t="s">
        <v>2757</v>
      </c>
      <c r="C22" s="1527"/>
      <c r="D22" s="1527"/>
      <c r="E22" s="1527"/>
      <c r="F22" s="1579">
        <f>F20+F20</f>
        <v>8753363.6363636348</v>
      </c>
      <c r="G22" s="1527"/>
      <c r="H22" s="1527"/>
      <c r="I22" s="1524"/>
    </row>
    <row r="23" spans="1:9">
      <c r="A23" s="1752"/>
      <c r="B23" s="1527"/>
      <c r="C23" s="1527"/>
      <c r="D23" s="1527"/>
      <c r="E23" s="1527"/>
      <c r="F23" s="1579"/>
      <c r="G23" s="1527"/>
      <c r="H23" s="1527"/>
      <c r="I23" s="1524"/>
    </row>
    <row r="24" spans="1:9">
      <c r="A24" s="1752"/>
      <c r="B24" s="1527" t="s">
        <v>2756</v>
      </c>
      <c r="C24" s="1527"/>
      <c r="D24" s="1527"/>
      <c r="E24" s="1527"/>
      <c r="F24" s="1579"/>
      <c r="G24" s="1527"/>
      <c r="H24" s="1527"/>
      <c r="I24" s="1524"/>
    </row>
    <row r="25" spans="1:9">
      <c r="A25" s="1752">
        <v>7</v>
      </c>
      <c r="B25" s="1527" t="s">
        <v>2755</v>
      </c>
      <c r="C25" s="1527"/>
      <c r="D25" s="1527"/>
      <c r="E25" s="1527"/>
      <c r="F25" s="1579">
        <f>'[38]F-2'!K30*10^6</f>
        <v>137344000.00000003</v>
      </c>
      <c r="G25" s="1527"/>
      <c r="H25" s="1527"/>
      <c r="I25" s="1524"/>
    </row>
    <row r="26" spans="1:9">
      <c r="A26" s="1752"/>
      <c r="B26" s="1527"/>
      <c r="C26" s="1527"/>
      <c r="D26" s="1527"/>
      <c r="E26" s="1527"/>
      <c r="F26" s="1579"/>
      <c r="G26" s="1527"/>
      <c r="H26" s="1527"/>
      <c r="I26" s="1524"/>
    </row>
    <row r="27" spans="1:9">
      <c r="A27" s="1752"/>
      <c r="B27" s="1527"/>
      <c r="C27" s="1527"/>
      <c r="D27" s="1527"/>
      <c r="E27" s="1527"/>
      <c r="F27" s="1579"/>
      <c r="G27" s="1527"/>
      <c r="H27" s="1527"/>
      <c r="I27" s="1524"/>
    </row>
    <row r="28" spans="1:9">
      <c r="A28" s="1752"/>
      <c r="B28" s="1527"/>
      <c r="C28" s="1527"/>
      <c r="D28" s="1527"/>
      <c r="E28" s="1527" t="s">
        <v>2754</v>
      </c>
      <c r="F28" s="1579"/>
      <c r="G28" s="1527"/>
      <c r="H28" s="1527"/>
      <c r="I28" s="1524"/>
    </row>
    <row r="29" spans="1:9">
      <c r="A29" s="1752"/>
      <c r="B29" s="1527" t="s">
        <v>2753</v>
      </c>
      <c r="C29" s="1527"/>
      <c r="D29" s="1527"/>
      <c r="E29" s="1527" t="s">
        <v>2752</v>
      </c>
      <c r="F29" s="1579"/>
      <c r="G29" s="1527"/>
      <c r="H29" s="1527"/>
      <c r="I29" s="1524"/>
    </row>
    <row r="30" spans="1:9">
      <c r="A30" s="1752">
        <v>8</v>
      </c>
      <c r="B30" s="1527" t="s">
        <v>2751</v>
      </c>
      <c r="C30" s="1527"/>
      <c r="D30" s="1585" t="s">
        <v>2750</v>
      </c>
      <c r="E30" s="1586">
        <v>0.8</v>
      </c>
      <c r="F30" s="1585" t="s">
        <v>2743</v>
      </c>
      <c r="G30" s="1527"/>
      <c r="H30" s="1527"/>
      <c r="I30" s="1524"/>
    </row>
    <row r="31" spans="1:9">
      <c r="A31" s="1752">
        <v>9</v>
      </c>
      <c r="B31" s="1527" t="s">
        <v>2749</v>
      </c>
      <c r="C31" s="1527"/>
      <c r="D31" s="1579">
        <f>'[38]F-10'!O25</f>
        <v>22883761</v>
      </c>
      <c r="E31" s="1586">
        <v>0.9</v>
      </c>
      <c r="F31" s="1579">
        <f>D31*E31</f>
        <v>20595384.900000002</v>
      </c>
      <c r="G31" s="1527"/>
      <c r="H31" s="1527"/>
      <c r="I31" s="1524"/>
    </row>
    <row r="32" spans="1:9">
      <c r="A32" s="1752">
        <v>10</v>
      </c>
      <c r="B32" s="1527" t="s">
        <v>2748</v>
      </c>
      <c r="C32" s="1527"/>
      <c r="D32" s="1585" t="s">
        <v>2743</v>
      </c>
      <c r="E32" s="1527"/>
      <c r="F32" s="1585" t="s">
        <v>2743</v>
      </c>
      <c r="G32" s="1527"/>
      <c r="H32" s="1527"/>
      <c r="I32" s="1524"/>
    </row>
    <row r="33" spans="1:9">
      <c r="A33" s="1752"/>
      <c r="B33" s="1527"/>
      <c r="C33" s="1527"/>
      <c r="D33" s="1527"/>
      <c r="E33" s="1527"/>
      <c r="F33" s="1579"/>
      <c r="G33" s="1527"/>
      <c r="H33" s="1527"/>
      <c r="I33" s="1524"/>
    </row>
    <row r="34" spans="1:9">
      <c r="A34" s="1752"/>
      <c r="B34" s="1527"/>
      <c r="C34" s="1527"/>
      <c r="D34" s="1527"/>
      <c r="E34" s="1527"/>
      <c r="F34" s="1579"/>
      <c r="G34" s="1527"/>
      <c r="H34" s="1527"/>
      <c r="I34" s="1524"/>
    </row>
    <row r="35" spans="1:9">
      <c r="A35" s="1752"/>
      <c r="B35" s="1527"/>
      <c r="C35" s="1527"/>
      <c r="D35" s="1527"/>
      <c r="E35" s="1527"/>
      <c r="F35" s="1579"/>
      <c r="G35" s="1527"/>
      <c r="H35" s="1527"/>
      <c r="I35" s="1524"/>
    </row>
    <row r="36" spans="1:9">
      <c r="A36" s="1752"/>
      <c r="B36" s="1527"/>
      <c r="C36" s="1527"/>
      <c r="D36" s="1527"/>
      <c r="E36" s="1527"/>
      <c r="F36" s="1579"/>
      <c r="G36" s="1527"/>
      <c r="H36" s="1527"/>
      <c r="I36" s="1524"/>
    </row>
    <row r="37" spans="1:9">
      <c r="A37" s="1752"/>
      <c r="B37" s="1527"/>
      <c r="C37" s="1527"/>
      <c r="D37" s="1527"/>
      <c r="E37" s="1527"/>
      <c r="F37" s="1579"/>
      <c r="G37" s="1527"/>
      <c r="H37" s="1527"/>
      <c r="I37" s="1524"/>
    </row>
    <row r="38" spans="1:9">
      <c r="A38" s="1752">
        <v>11</v>
      </c>
      <c r="B38" s="1527" t="s">
        <v>2747</v>
      </c>
      <c r="C38" s="1527"/>
      <c r="D38" s="1527"/>
      <c r="E38" s="1527"/>
      <c r="F38" s="1585" t="s">
        <v>2743</v>
      </c>
      <c r="G38" s="1527"/>
      <c r="H38" s="1527"/>
      <c r="I38" s="1524"/>
    </row>
    <row r="39" spans="1:9">
      <c r="A39" s="1752">
        <v>12</v>
      </c>
      <c r="B39" s="1527" t="s">
        <v>2746</v>
      </c>
      <c r="C39" s="1527"/>
      <c r="D39" s="1527"/>
      <c r="E39" s="1527"/>
      <c r="F39" s="1585" t="s">
        <v>2743</v>
      </c>
      <c r="G39" s="1527"/>
      <c r="H39" s="1527"/>
      <c r="I39" s="1524"/>
    </row>
    <row r="40" spans="1:9">
      <c r="A40" s="1752">
        <v>13</v>
      </c>
      <c r="B40" s="1527" t="s">
        <v>2745</v>
      </c>
      <c r="C40" s="1527"/>
      <c r="D40" s="1527"/>
      <c r="E40" s="1527"/>
      <c r="F40" s="1585" t="s">
        <v>2743</v>
      </c>
      <c r="G40" s="1527"/>
      <c r="H40" s="1527"/>
      <c r="I40" s="1524"/>
    </row>
    <row r="41" spans="1:9">
      <c r="A41" s="1752">
        <v>14</v>
      </c>
      <c r="B41" s="1527" t="s">
        <v>2744</v>
      </c>
      <c r="C41" s="1527"/>
      <c r="D41" s="1527"/>
      <c r="E41" s="1527"/>
      <c r="F41" s="1585" t="s">
        <v>2743</v>
      </c>
      <c r="G41" s="1527"/>
      <c r="H41" s="1527"/>
      <c r="I41" s="1524"/>
    </row>
    <row r="42" spans="1:9">
      <c r="A42" s="1563"/>
      <c r="B42" s="1563"/>
      <c r="C42" s="1563"/>
      <c r="D42" s="1563"/>
      <c r="E42" s="1563"/>
      <c r="F42" s="1563"/>
      <c r="G42" s="1563"/>
      <c r="H42" s="1563"/>
      <c r="I42" s="1563"/>
    </row>
    <row r="43" spans="1:9">
      <c r="B43" s="1527" t="s">
        <v>2742</v>
      </c>
    </row>
    <row r="44" spans="1:9">
      <c r="A44" s="1583" t="s">
        <v>2741</v>
      </c>
      <c r="B44" s="1527"/>
      <c r="C44" s="1582"/>
      <c r="D44" s="1582"/>
      <c r="E44" s="1582"/>
      <c r="F44" s="1582"/>
      <c r="G44" s="1584"/>
    </row>
    <row r="45" spans="1:9">
      <c r="A45" s="1583" t="s">
        <v>2740</v>
      </c>
      <c r="B45" s="1527"/>
      <c r="C45" s="1582"/>
      <c r="D45" s="1582"/>
      <c r="E45" s="1582"/>
      <c r="F45" s="1582"/>
      <c r="G45" s="1524"/>
    </row>
    <row r="46" spans="1:9">
      <c r="A46" s="1583" t="s">
        <v>2739</v>
      </c>
      <c r="B46" s="1527"/>
      <c r="C46" s="1582"/>
      <c r="D46" s="1582"/>
      <c r="E46" s="1582"/>
      <c r="F46" s="1582"/>
      <c r="G46" s="1524"/>
    </row>
    <row r="47" spans="1:9">
      <c r="A47" s="1580"/>
      <c r="B47" s="1582"/>
      <c r="C47" s="1582"/>
      <c r="D47" s="1582"/>
      <c r="E47" s="1582"/>
      <c r="F47" s="1582"/>
      <c r="G47" s="1558"/>
    </row>
    <row r="48" spans="1:9">
      <c r="A48" s="1580"/>
      <c r="B48" s="1527" t="s">
        <v>2738</v>
      </c>
      <c r="C48" s="1527"/>
      <c r="D48" s="1527"/>
      <c r="E48" s="1579">
        <f>'[38]F-2'!K30*10^6</f>
        <v>137344000.00000003</v>
      </c>
      <c r="F48" s="1527" t="s">
        <v>2737</v>
      </c>
      <c r="G48" s="1558"/>
    </row>
    <row r="49" spans="1:7" ht="16.8">
      <c r="A49" s="1580"/>
      <c r="B49" s="1527" t="s">
        <v>2736</v>
      </c>
      <c r="C49" s="1527"/>
      <c r="D49" s="1527"/>
      <c r="E49" s="1581">
        <v>30094000</v>
      </c>
      <c r="F49" s="1527"/>
      <c r="G49" s="1558"/>
    </row>
    <row r="50" spans="1:7">
      <c r="A50" s="1580"/>
      <c r="B50" s="1527" t="s">
        <v>2735</v>
      </c>
      <c r="C50" s="1527"/>
      <c r="D50" s="1527"/>
      <c r="E50" s="1579">
        <f>E48-E49</f>
        <v>107250000.00000003</v>
      </c>
      <c r="F50" s="1527"/>
      <c r="G50" s="1558"/>
    </row>
    <row r="51" spans="1:7">
      <c r="A51" s="1560"/>
      <c r="B51" s="1527" t="s">
        <v>2734</v>
      </c>
      <c r="C51" s="1527"/>
      <c r="D51" s="1527"/>
      <c r="E51" s="1553">
        <f>'[38]F-10'!I25</f>
        <v>1648.5</v>
      </c>
      <c r="F51" s="1527" t="s">
        <v>2733</v>
      </c>
      <c r="G51" s="1558"/>
    </row>
    <row r="52" spans="1:7">
      <c r="A52" s="1560"/>
      <c r="B52" s="1527" t="s">
        <v>2732</v>
      </c>
      <c r="C52" s="1527"/>
      <c r="D52" s="1527"/>
      <c r="E52" s="1578">
        <f>E50/E51/365</f>
        <v>178.24423199172355</v>
      </c>
      <c r="F52" s="1527" t="s">
        <v>2731</v>
      </c>
      <c r="G52" s="1558"/>
    </row>
  </sheetData>
  <pageMargins left="0.7" right="0.7" top="0.75" bottom="0.75" header="0.3" footer="0.3"/>
  <pageSetup scale="74" orientation="portrait" r:id="rId1"/>
</worksheet>
</file>

<file path=xl/worksheets/sheet84.xml><?xml version="1.0" encoding="utf-8"?>
<worksheet xmlns="http://schemas.openxmlformats.org/spreadsheetml/2006/main" xmlns:r="http://schemas.openxmlformats.org/officeDocument/2006/relationships">
  <sheetPr codeName="Sheet98">
    <pageSetUpPr fitToPage="1"/>
  </sheetPr>
  <dimension ref="A1:J57"/>
  <sheetViews>
    <sheetView showGridLines="0" view="pageBreakPreview" zoomScale="60" workbookViewId="0"/>
  </sheetViews>
  <sheetFormatPr defaultColWidth="8.6640625" defaultRowHeight="12"/>
  <cols>
    <col min="1" max="1" width="4.6640625" style="1515" customWidth="1"/>
    <col min="2" max="5" width="8.6640625" style="1515" customWidth="1"/>
    <col min="6" max="6" width="24.6640625" style="1515" customWidth="1"/>
    <col min="7" max="7" width="13.6640625" style="1515" customWidth="1"/>
    <col min="8" max="8" width="3.6640625" style="1515" customWidth="1"/>
    <col min="9" max="9" width="15.44140625" style="1515" customWidth="1"/>
    <col min="10" max="16384" width="8.6640625" style="1515"/>
  </cols>
  <sheetData>
    <row r="1" spans="1:10" ht="13.2">
      <c r="A1" s="1539" t="s">
        <v>2730</v>
      </c>
      <c r="B1" s="1527"/>
      <c r="C1" s="1527"/>
      <c r="D1" s="1527"/>
      <c r="E1" s="1527"/>
      <c r="F1" s="1527"/>
      <c r="G1" s="1592"/>
      <c r="H1" s="1539" t="s">
        <v>1171</v>
      </c>
      <c r="I1" s="1527"/>
      <c r="J1" s="1527"/>
    </row>
    <row r="2" spans="1:10" ht="13.2">
      <c r="A2" s="1539" t="s">
        <v>2780</v>
      </c>
      <c r="B2" s="1527"/>
      <c r="C2" s="1527"/>
      <c r="D2" s="1527"/>
      <c r="E2" s="1527"/>
      <c r="F2" s="1527"/>
      <c r="G2" s="1592"/>
      <c r="H2" s="1527"/>
      <c r="I2" s="1527"/>
      <c r="J2" s="1527"/>
    </row>
    <row r="3" spans="1:10" ht="13.2">
      <c r="A3" s="1527"/>
      <c r="B3" s="1527"/>
      <c r="C3" s="1527"/>
      <c r="D3" s="1527"/>
      <c r="E3" s="1527"/>
      <c r="F3" s="1527"/>
      <c r="G3" s="1592"/>
      <c r="H3" s="1527"/>
      <c r="I3" s="1527"/>
      <c r="J3" s="1527"/>
    </row>
    <row r="4" spans="1:10" ht="13.2">
      <c r="A4" s="1539" t="s">
        <v>2698</v>
      </c>
      <c r="B4" s="1527"/>
      <c r="C4" s="1527"/>
      <c r="D4" s="1527"/>
      <c r="E4" s="1527"/>
      <c r="F4" s="1527"/>
      <c r="G4" s="1592"/>
      <c r="H4" s="1539" t="s">
        <v>2779</v>
      </c>
      <c r="I4" s="1527"/>
      <c r="J4" s="1527"/>
    </row>
    <row r="5" spans="1:10" ht="13.2">
      <c r="A5" s="1539" t="s">
        <v>2697</v>
      </c>
      <c r="B5" s="1527"/>
      <c r="C5" s="1527"/>
      <c r="D5" s="1527"/>
      <c r="E5" s="1527"/>
      <c r="F5" s="1527"/>
      <c r="G5" s="1592"/>
      <c r="H5" s="1539" t="s">
        <v>742</v>
      </c>
      <c r="I5" s="1527"/>
      <c r="J5" s="1527"/>
    </row>
    <row r="6" spans="1:10" ht="13.2">
      <c r="A6" s="1539" t="s">
        <v>1776</v>
      </c>
      <c r="B6" s="1527"/>
      <c r="C6" s="1541"/>
      <c r="D6" s="1527"/>
      <c r="E6" s="1527"/>
      <c r="F6" s="1527"/>
      <c r="G6" s="1592"/>
      <c r="H6" s="1539" t="s">
        <v>2696</v>
      </c>
      <c r="I6" s="1527"/>
      <c r="J6" s="1527"/>
    </row>
    <row r="7" spans="1:10" ht="13.2">
      <c r="A7" s="1527"/>
      <c r="B7" s="1527"/>
      <c r="C7" s="1527"/>
      <c r="D7" s="1527"/>
      <c r="E7" s="1527"/>
      <c r="F7" s="1527"/>
      <c r="G7" s="1527"/>
      <c r="H7" s="1527"/>
      <c r="I7" s="1527"/>
      <c r="J7" s="1527"/>
    </row>
    <row r="8" spans="1:10" ht="13.2">
      <c r="A8" s="1539" t="s">
        <v>2778</v>
      </c>
      <c r="B8" s="1527"/>
      <c r="C8" s="1527"/>
      <c r="D8" s="1527"/>
      <c r="E8" s="1527"/>
      <c r="F8" s="1527"/>
      <c r="G8" s="1527"/>
      <c r="H8" s="1527"/>
      <c r="I8" s="1527"/>
      <c r="J8" s="1527"/>
    </row>
    <row r="9" spans="1:10" ht="13.2">
      <c r="A9" s="1539" t="s">
        <v>2777</v>
      </c>
      <c r="B9" s="1527"/>
      <c r="C9" s="1527"/>
      <c r="D9" s="1527"/>
      <c r="E9" s="1527"/>
      <c r="F9" s="1527"/>
      <c r="G9" s="1527"/>
      <c r="H9" s="1527"/>
      <c r="I9" s="1527"/>
      <c r="J9" s="1527"/>
    </row>
    <row r="10" spans="1:10" ht="13.2">
      <c r="A10" s="1539" t="s">
        <v>2776</v>
      </c>
      <c r="B10" s="1527"/>
      <c r="C10" s="1527"/>
      <c r="D10" s="1527"/>
      <c r="E10" s="1527"/>
      <c r="F10" s="1527"/>
      <c r="G10" s="1527"/>
      <c r="H10" s="1527"/>
      <c r="I10" s="1527"/>
      <c r="J10" s="1527"/>
    </row>
    <row r="11" spans="1:10" ht="13.2">
      <c r="A11" s="1539" t="s">
        <v>2775</v>
      </c>
      <c r="B11" s="1527"/>
      <c r="C11" s="1527"/>
      <c r="D11" s="1527"/>
      <c r="E11" s="1527"/>
      <c r="F11" s="1527"/>
      <c r="G11" s="1527"/>
      <c r="H11" s="1527"/>
      <c r="I11" s="1527"/>
      <c r="J11" s="1527"/>
    </row>
    <row r="12" spans="1:10" ht="13.2">
      <c r="A12" s="1539" t="s">
        <v>2774</v>
      </c>
      <c r="B12" s="1527"/>
      <c r="C12" s="1527"/>
      <c r="D12" s="1527"/>
      <c r="E12" s="1527"/>
      <c r="F12" s="1527"/>
      <c r="G12" s="1527"/>
      <c r="H12" s="1527"/>
      <c r="I12" s="1527"/>
      <c r="J12" s="1527"/>
    </row>
    <row r="13" spans="1:10" ht="13.2">
      <c r="A13" s="1539" t="s">
        <v>2773</v>
      </c>
      <c r="B13" s="1527"/>
      <c r="C13" s="1527"/>
      <c r="D13" s="1527"/>
      <c r="E13" s="1527"/>
      <c r="F13" s="1527"/>
      <c r="G13" s="1527"/>
      <c r="H13" s="1527"/>
      <c r="I13" s="1527"/>
      <c r="J13" s="1527"/>
    </row>
    <row r="14" spans="1:10" ht="13.2">
      <c r="A14" s="1539" t="s">
        <v>2772</v>
      </c>
      <c r="B14" s="1527"/>
      <c r="C14" s="1527"/>
      <c r="D14" s="1527"/>
      <c r="E14" s="1527"/>
      <c r="F14" s="1527"/>
      <c r="G14" s="1527"/>
      <c r="H14" s="1527"/>
      <c r="I14" s="1527"/>
      <c r="J14" s="1527"/>
    </row>
    <row r="15" spans="1:10" ht="13.2">
      <c r="A15" s="1526" t="s">
        <v>2687</v>
      </c>
      <c r="B15" s="1526" t="s">
        <v>2687</v>
      </c>
      <c r="C15" s="1526" t="s">
        <v>2687</v>
      </c>
      <c r="D15" s="1526" t="s">
        <v>2687</v>
      </c>
      <c r="E15" s="1526" t="s">
        <v>2687</v>
      </c>
      <c r="F15" s="1526" t="s">
        <v>2687</v>
      </c>
      <c r="G15" s="1526" t="s">
        <v>2687</v>
      </c>
      <c r="H15" s="1526" t="s">
        <v>2687</v>
      </c>
      <c r="I15" s="1526" t="s">
        <v>2687</v>
      </c>
      <c r="J15" s="1526" t="s">
        <v>2687</v>
      </c>
    </row>
    <row r="16" spans="1:10" ht="13.2">
      <c r="A16" s="1527"/>
      <c r="B16" s="1527"/>
      <c r="C16" s="1527"/>
      <c r="D16" s="1527"/>
      <c r="E16" s="1527"/>
      <c r="F16" s="1527"/>
      <c r="G16" s="1527"/>
      <c r="H16" s="1527"/>
      <c r="I16" s="1527"/>
      <c r="J16" s="1527"/>
    </row>
    <row r="17" spans="1:10" ht="13.2">
      <c r="A17" s="1539" t="s">
        <v>2771</v>
      </c>
      <c r="B17" s="1527"/>
      <c r="C17" s="1527"/>
      <c r="D17" s="1527"/>
      <c r="E17" s="1527"/>
      <c r="F17" s="1527"/>
      <c r="G17" s="1591"/>
      <c r="H17" s="1591"/>
      <c r="I17" s="1527"/>
      <c r="J17" s="1527"/>
    </row>
    <row r="18" spans="1:10" ht="13.2">
      <c r="A18" s="1524"/>
      <c r="B18" s="1524"/>
      <c r="C18" s="1524"/>
      <c r="D18" s="1524"/>
      <c r="E18" s="1524"/>
      <c r="F18" s="1524"/>
      <c r="G18" s="1524"/>
      <c r="H18" s="1524"/>
      <c r="I18" s="1524"/>
      <c r="J18" s="1524"/>
    </row>
    <row r="19" spans="1:10" s="1562" customFormat="1" ht="13.2">
      <c r="A19" s="1524"/>
      <c r="B19" s="1524"/>
      <c r="C19" s="1524"/>
      <c r="D19" s="1524"/>
      <c r="E19" s="1524"/>
      <c r="F19" s="1524"/>
      <c r="G19" s="1524"/>
      <c r="H19" s="1524"/>
      <c r="I19" s="1524"/>
      <c r="J19" s="1524"/>
    </row>
    <row r="20" spans="1:10" s="1562" customFormat="1" ht="13.2">
      <c r="A20" s="1524"/>
      <c r="B20" s="1524"/>
      <c r="C20" s="1524"/>
      <c r="D20" s="1524"/>
      <c r="E20" s="1524"/>
      <c r="F20" s="1524"/>
      <c r="G20" s="1524"/>
      <c r="H20" s="1524"/>
      <c r="I20" s="1524"/>
      <c r="J20" s="1524"/>
    </row>
    <row r="21" spans="1:10" s="1562" customFormat="1" ht="13.2">
      <c r="A21" s="1524"/>
      <c r="B21" s="1590" t="s">
        <v>2770</v>
      </c>
      <c r="C21" s="1524"/>
      <c r="D21" s="1524"/>
      <c r="E21" s="1524"/>
      <c r="F21" s="1524"/>
      <c r="G21" s="1524"/>
      <c r="H21" s="1524"/>
      <c r="I21" s="1524"/>
      <c r="J21" s="1524"/>
    </row>
    <row r="22" spans="1:10" s="1562" customFormat="1" ht="13.2">
      <c r="A22" s="1524"/>
      <c r="B22" s="1527" t="s">
        <v>2769</v>
      </c>
      <c r="C22" s="1524"/>
      <c r="D22" s="1524"/>
      <c r="E22" s="1524"/>
      <c r="F22" s="1524"/>
      <c r="G22" s="1524"/>
      <c r="H22" s="1524"/>
      <c r="I22" s="1524"/>
      <c r="J22" s="1524"/>
    </row>
    <row r="23" spans="1:10" s="1562" customFormat="1" ht="13.2">
      <c r="A23" s="1524"/>
      <c r="B23" s="1527" t="s">
        <v>2715</v>
      </c>
      <c r="C23" s="1524"/>
      <c r="D23" s="1524"/>
      <c r="E23" s="1524"/>
      <c r="F23" s="1524"/>
      <c r="G23" s="1524"/>
      <c r="H23" s="1524"/>
      <c r="I23" s="1524"/>
      <c r="J23" s="1524"/>
    </row>
    <row r="24" spans="1:10" s="1562" customFormat="1" ht="13.2">
      <c r="A24" s="1524"/>
      <c r="B24" s="1524"/>
      <c r="C24" s="1524"/>
      <c r="D24" s="1524"/>
      <c r="E24" s="1524"/>
      <c r="F24" s="1524"/>
      <c r="G24" s="1524"/>
      <c r="H24" s="1524"/>
      <c r="I24" s="1524"/>
      <c r="J24" s="1524"/>
    </row>
    <row r="25" spans="1:10" s="1562" customFormat="1" ht="13.2">
      <c r="A25" s="1524"/>
      <c r="B25" s="1524"/>
      <c r="C25" s="1524"/>
      <c r="D25" s="1524"/>
      <c r="E25" s="1524"/>
      <c r="F25" s="1524"/>
      <c r="G25" s="1524"/>
      <c r="H25" s="1524"/>
      <c r="I25" s="1524"/>
      <c r="J25" s="1524"/>
    </row>
    <row r="26" spans="1:10" s="1562" customFormat="1" ht="13.2">
      <c r="A26" s="1524"/>
      <c r="B26" s="1524"/>
      <c r="C26" s="1524"/>
      <c r="D26" s="1524"/>
      <c r="E26" s="1524"/>
      <c r="F26" s="1524"/>
      <c r="G26" s="1524"/>
      <c r="H26" s="1524"/>
      <c r="I26" s="1524"/>
      <c r="J26" s="1524"/>
    </row>
    <row r="27" spans="1:10" s="1562" customFormat="1" ht="13.2">
      <c r="A27" s="1524"/>
      <c r="B27" s="1524"/>
      <c r="C27" s="1524"/>
      <c r="D27" s="1524"/>
      <c r="E27" s="1524"/>
      <c r="F27" s="1524"/>
      <c r="G27" s="1524"/>
      <c r="H27" s="1524"/>
      <c r="I27" s="1524"/>
      <c r="J27" s="1524"/>
    </row>
    <row r="28" spans="1:10" s="1562" customFormat="1" ht="13.2">
      <c r="A28" s="1524"/>
      <c r="B28" s="1524"/>
      <c r="C28" s="1524"/>
      <c r="D28" s="1524"/>
      <c r="E28" s="1524"/>
      <c r="F28" s="1524"/>
      <c r="G28" s="1524"/>
      <c r="H28" s="1524"/>
      <c r="I28" s="1524"/>
      <c r="J28" s="1524"/>
    </row>
    <row r="29" spans="1:10" s="1562" customFormat="1" ht="13.2"/>
    <row r="30" spans="1:10" s="1562" customFormat="1" ht="13.2"/>
    <row r="31" spans="1:10" s="1562" customFormat="1" ht="13.2"/>
    <row r="32" spans="1:10" s="1562" customFormat="1" ht="13.2"/>
    <row r="33" s="1562" customFormat="1" ht="13.2"/>
    <row r="34" s="1562" customFormat="1" ht="13.2"/>
    <row r="35" s="1562" customFormat="1" ht="13.2"/>
    <row r="36" s="1562" customFormat="1" ht="13.2"/>
    <row r="37" s="1562" customFormat="1" ht="13.2"/>
    <row r="38" s="1562" customFormat="1" ht="13.2"/>
    <row r="39" s="1562" customFormat="1" ht="13.2"/>
    <row r="40" s="1562" customFormat="1" ht="13.2"/>
    <row r="41" s="1562" customFormat="1" ht="13.2"/>
    <row r="42" s="1562" customFormat="1" ht="13.2"/>
    <row r="43" s="1562" customFormat="1" ht="13.2"/>
    <row r="44" s="1562" customFormat="1" ht="13.2"/>
    <row r="45" s="1562" customFormat="1" ht="13.2"/>
    <row r="46" s="1562" customFormat="1" ht="13.2"/>
    <row r="47" s="1562" customFormat="1" ht="13.2"/>
    <row r="48" s="1562" customFormat="1" ht="13.2"/>
    <row r="49" spans="5:6" s="1562" customFormat="1" ht="24">
      <c r="F49" s="1589"/>
    </row>
    <row r="50" spans="5:6" s="1562" customFormat="1" ht="13.2"/>
    <row r="51" spans="5:6" s="1562" customFormat="1" ht="13.2"/>
    <row r="52" spans="5:6" s="1562" customFormat="1" ht="13.2"/>
    <row r="53" spans="5:6" s="1562" customFormat="1" ht="13.2"/>
    <row r="54" spans="5:6" s="1562" customFormat="1" ht="13.2"/>
    <row r="55" spans="5:6" s="1562" customFormat="1" ht="13.2"/>
    <row r="56" spans="5:6" s="1562" customFormat="1" ht="13.2"/>
    <row r="57" spans="5:6" ht="18.600000000000001">
      <c r="E57" s="1543"/>
      <c r="F57" s="1588"/>
    </row>
  </sheetData>
  <pageMargins left="0.8" right="0.5" top="1" bottom="1" header="0.5" footer="0.5"/>
  <pageSetup scale="86" orientation="portrait" r:id="rId1"/>
  <headerFooter alignWithMargins="0"/>
</worksheet>
</file>

<file path=xl/worksheets/sheet85.xml><?xml version="1.0" encoding="utf-8"?>
<worksheet xmlns="http://schemas.openxmlformats.org/spreadsheetml/2006/main" xmlns:r="http://schemas.openxmlformats.org/officeDocument/2006/relationships">
  <sheetPr codeName="Sheet99">
    <pageSetUpPr fitToPage="1"/>
  </sheetPr>
  <dimension ref="A1:L55"/>
  <sheetViews>
    <sheetView showGridLines="0" view="pageBreakPreview" zoomScale="60" workbookViewId="0"/>
  </sheetViews>
  <sheetFormatPr defaultColWidth="10.6640625" defaultRowHeight="12"/>
  <cols>
    <col min="1" max="1" width="4.44140625" style="1515" customWidth="1"/>
    <col min="2" max="2" width="10.5546875" style="1515" customWidth="1"/>
    <col min="3" max="5" width="8.6640625" style="1515" customWidth="1"/>
    <col min="6" max="6" width="12.109375" style="1515" customWidth="1"/>
    <col min="7" max="7" width="9.88671875" style="1515" customWidth="1"/>
    <col min="8" max="8" width="6.88671875" style="1515" customWidth="1"/>
    <col min="9" max="9" width="10.6640625" style="1515" customWidth="1"/>
    <col min="10" max="10" width="8.6640625" style="1515" customWidth="1"/>
    <col min="11" max="11" width="13.5546875" style="1515" customWidth="1"/>
    <col min="12" max="12" width="8.6640625" style="1515" customWidth="1"/>
    <col min="13" max="13" width="3.6640625" style="1515" customWidth="1"/>
    <col min="14" max="14" width="1.6640625" style="1515" customWidth="1"/>
    <col min="15" max="15" width="8.6640625" style="1515" customWidth="1"/>
    <col min="16" max="16" width="1.6640625" style="1515" customWidth="1"/>
    <col min="17" max="17" width="8.6640625" style="1515" customWidth="1"/>
    <col min="18" max="18" width="1.6640625" style="1515" customWidth="1"/>
    <col min="19" max="19" width="8.6640625" style="1515" customWidth="1"/>
    <col min="20" max="20" width="1.6640625" style="1515" customWidth="1"/>
    <col min="21" max="21" width="8.6640625" style="1515" customWidth="1"/>
    <col min="22" max="22" width="1.6640625" style="1515" customWidth="1"/>
    <col min="23" max="23" width="11.6640625" style="1515" customWidth="1"/>
    <col min="24" max="24" width="1.6640625" style="1515" customWidth="1"/>
    <col min="25" max="25" width="8.6640625" style="1515" customWidth="1"/>
    <col min="26" max="26" width="1.6640625" style="1515" customWidth="1"/>
    <col min="27" max="27" width="11.6640625" style="1515" customWidth="1"/>
    <col min="28" max="28" width="1.6640625" style="1515" customWidth="1"/>
    <col min="29" max="29" width="8.6640625" style="1515" customWidth="1"/>
    <col min="30" max="30" width="1.6640625" style="1515" customWidth="1"/>
    <col min="31" max="217" width="8.6640625" style="1515" customWidth="1"/>
    <col min="218" max="16384" width="10.6640625" style="1515"/>
  </cols>
  <sheetData>
    <row r="1" spans="1:12" ht="13.2">
      <c r="A1" s="1539" t="s">
        <v>2785</v>
      </c>
      <c r="B1" s="1524"/>
      <c r="C1" s="1524"/>
      <c r="D1" s="1524"/>
      <c r="E1" s="1524"/>
      <c r="F1" s="1524"/>
      <c r="G1" s="1524"/>
      <c r="H1" s="1539" t="s">
        <v>1171</v>
      </c>
      <c r="I1" s="1524"/>
      <c r="J1" s="1524"/>
      <c r="K1" s="1524"/>
      <c r="L1" s="1524"/>
    </row>
    <row r="2" spans="1:12" ht="13.2">
      <c r="A2" s="1524"/>
      <c r="B2" s="1524"/>
      <c r="C2" s="1524"/>
      <c r="D2" s="1524"/>
      <c r="E2" s="1524"/>
      <c r="F2" s="1524"/>
      <c r="G2" s="1524"/>
      <c r="H2" s="1524"/>
      <c r="I2" s="1524"/>
      <c r="J2" s="1524"/>
      <c r="K2" s="1524"/>
      <c r="L2" s="1524"/>
    </row>
    <row r="3" spans="1:12" ht="13.2">
      <c r="A3" s="1539" t="s">
        <v>2698</v>
      </c>
      <c r="B3" s="1527"/>
      <c r="C3" s="1527"/>
      <c r="D3" s="1527"/>
      <c r="E3" s="1527"/>
      <c r="F3" s="1527"/>
      <c r="H3" s="1539" t="s">
        <v>2784</v>
      </c>
      <c r="I3" s="1524"/>
      <c r="J3" s="1524"/>
      <c r="K3" s="1524"/>
      <c r="L3" s="1524"/>
    </row>
    <row r="4" spans="1:12" ht="13.2">
      <c r="A4" s="1539" t="s">
        <v>2697</v>
      </c>
      <c r="B4" s="1527"/>
      <c r="C4" s="1527"/>
      <c r="D4" s="1527"/>
      <c r="E4" s="1527"/>
      <c r="F4" s="1527"/>
      <c r="H4" s="1539" t="s">
        <v>742</v>
      </c>
      <c r="I4" s="1524"/>
      <c r="J4" s="1524"/>
      <c r="K4" s="1524"/>
      <c r="L4" s="1524"/>
    </row>
    <row r="5" spans="1:12" ht="13.2">
      <c r="A5" s="1539" t="s">
        <v>1776</v>
      </c>
      <c r="B5" s="1527"/>
      <c r="C5" s="1541"/>
      <c r="D5" s="1527"/>
      <c r="E5" s="1527"/>
      <c r="F5" s="1527"/>
      <c r="H5" s="1539" t="s">
        <v>2696</v>
      </c>
      <c r="I5" s="1524"/>
      <c r="J5" s="1524"/>
      <c r="K5" s="1524"/>
      <c r="L5" s="1524"/>
    </row>
    <row r="6" spans="1:12" ht="13.2">
      <c r="A6" s="1539"/>
      <c r="B6" s="1527"/>
      <c r="C6" s="1541"/>
      <c r="D6" s="1527"/>
      <c r="E6" s="1527"/>
      <c r="F6" s="1527"/>
      <c r="G6" s="1539"/>
      <c r="H6" s="1527"/>
      <c r="I6" s="1524"/>
      <c r="J6" s="1524"/>
      <c r="K6" s="1524"/>
      <c r="L6" s="1524"/>
    </row>
    <row r="7" spans="1:12" ht="13.2">
      <c r="A7" s="1539" t="s">
        <v>2783</v>
      </c>
      <c r="B7" s="1524"/>
      <c r="C7" s="1524"/>
      <c r="D7" s="1524"/>
      <c r="E7" s="1524"/>
      <c r="F7" s="1524"/>
      <c r="G7" s="1524"/>
      <c r="H7" s="1524"/>
      <c r="I7" s="1524"/>
      <c r="J7" s="1524"/>
      <c r="K7" s="1524"/>
      <c r="L7" s="1524"/>
    </row>
    <row r="8" spans="1:12" ht="13.2">
      <c r="A8" s="1539" t="s">
        <v>2782</v>
      </c>
      <c r="B8" s="1524"/>
      <c r="C8" s="1524"/>
      <c r="D8" s="1524"/>
      <c r="E8" s="1524"/>
      <c r="F8" s="1524"/>
      <c r="G8" s="1524"/>
      <c r="H8" s="1524"/>
      <c r="I8" s="1524"/>
      <c r="J8" s="1524"/>
      <c r="K8" s="1524"/>
      <c r="L8" s="1524"/>
    </row>
    <row r="9" spans="1:12" s="1562" customFormat="1" ht="13.2">
      <c r="A9" s="1595"/>
      <c r="B9" s="1595"/>
      <c r="C9" s="1595"/>
      <c r="D9" s="1595"/>
      <c r="E9" s="1595"/>
      <c r="F9" s="1595"/>
      <c r="G9" s="1595"/>
      <c r="H9" s="1595"/>
      <c r="I9" s="1595"/>
      <c r="J9" s="1595"/>
      <c r="K9" s="1595"/>
      <c r="L9" s="1524"/>
    </row>
    <row r="10" spans="1:12" ht="13.2">
      <c r="A10" s="1524"/>
      <c r="B10" s="1524"/>
      <c r="C10" s="1527"/>
      <c r="D10" s="1524"/>
      <c r="E10" s="1524"/>
      <c r="F10" s="1524"/>
      <c r="G10" s="1524"/>
      <c r="H10" s="1524"/>
      <c r="I10" s="1524"/>
      <c r="J10" s="1524"/>
      <c r="K10" s="1524"/>
      <c r="L10" s="1524"/>
    </row>
    <row r="11" spans="1:12" ht="13.2">
      <c r="A11" s="1524"/>
      <c r="B11" s="1524"/>
      <c r="C11" s="1524"/>
      <c r="D11" s="1524"/>
      <c r="E11" s="1524"/>
      <c r="F11" s="1524"/>
      <c r="G11" s="1524"/>
      <c r="H11" s="1524"/>
      <c r="I11" s="1524"/>
      <c r="J11" s="1524"/>
      <c r="K11" s="1524"/>
      <c r="L11" s="1524"/>
    </row>
    <row r="12" spans="1:12" ht="13.2">
      <c r="A12" s="1594" t="s">
        <v>2781</v>
      </c>
      <c r="B12" s="1524"/>
      <c r="C12" s="1524"/>
      <c r="D12" s="1524"/>
      <c r="E12" s="1524"/>
      <c r="F12" s="1524"/>
      <c r="G12" s="1524"/>
      <c r="H12" s="1524"/>
      <c r="I12" s="1593"/>
      <c r="J12" s="1524"/>
      <c r="K12" s="1524"/>
      <c r="L12" s="1524"/>
    </row>
    <row r="13" spans="1:12" ht="13.2">
      <c r="A13" s="1524"/>
      <c r="B13" s="1524"/>
      <c r="C13" s="1524"/>
      <c r="D13" s="1524"/>
      <c r="E13" s="1524"/>
      <c r="F13" s="1524"/>
      <c r="G13" s="1524"/>
      <c r="H13" s="1524"/>
      <c r="I13" s="1524"/>
      <c r="J13" s="1524"/>
      <c r="K13" s="1524"/>
      <c r="L13" s="1524"/>
    </row>
    <row r="14" spans="1:12" ht="13.2">
      <c r="A14" s="1524"/>
      <c r="B14" s="1524"/>
      <c r="C14" s="1524"/>
      <c r="D14" s="1524"/>
      <c r="E14" s="1524"/>
      <c r="F14" s="1524"/>
      <c r="G14" s="1524"/>
      <c r="H14" s="1524"/>
      <c r="I14" s="1524"/>
      <c r="J14" s="1524"/>
      <c r="K14" s="1524"/>
      <c r="L14" s="1524"/>
    </row>
    <row r="15" spans="1:12" s="1562" customFormat="1" ht="13.2">
      <c r="A15" s="1524"/>
      <c r="B15" s="1527" t="s">
        <v>2716</v>
      </c>
      <c r="C15" s="1524"/>
      <c r="D15" s="1524"/>
      <c r="E15" s="1524"/>
      <c r="F15" s="1524"/>
      <c r="G15" s="1524"/>
      <c r="H15" s="1524"/>
      <c r="I15" s="1524"/>
      <c r="J15" s="1524"/>
      <c r="K15" s="1524"/>
      <c r="L15" s="1524"/>
    </row>
    <row r="16" spans="1:12" s="1562" customFormat="1" ht="13.2">
      <c r="A16" s="1524"/>
      <c r="B16" s="1527" t="s">
        <v>2715</v>
      </c>
      <c r="C16" s="1524"/>
      <c r="D16" s="1524"/>
      <c r="E16" s="1524"/>
      <c r="F16" s="1524"/>
      <c r="G16" s="1524"/>
      <c r="H16" s="1524"/>
      <c r="I16" s="1524"/>
      <c r="J16" s="1524"/>
      <c r="K16" s="1524"/>
      <c r="L16" s="1524"/>
    </row>
    <row r="17" spans="1:12" s="1562" customFormat="1" ht="13.2">
      <c r="A17" s="1524"/>
      <c r="B17" s="1524"/>
      <c r="C17" s="1524"/>
      <c r="D17" s="1524"/>
      <c r="E17" s="1524"/>
      <c r="F17" s="1524"/>
      <c r="G17" s="1524"/>
      <c r="H17" s="1524"/>
      <c r="I17" s="1524"/>
      <c r="J17" s="1524"/>
      <c r="K17" s="1524"/>
      <c r="L17" s="1524"/>
    </row>
    <row r="18" spans="1:12" s="1562" customFormat="1" ht="13.2"/>
    <row r="19" spans="1:12" s="1562" customFormat="1" ht="13.2"/>
    <row r="20" spans="1:12" s="1562" customFormat="1" ht="13.2"/>
    <row r="21" spans="1:12" s="1562" customFormat="1" ht="13.2"/>
    <row r="22" spans="1:12" s="1562" customFormat="1" ht="13.2"/>
    <row r="23" spans="1:12" s="1562" customFormat="1" ht="13.2"/>
    <row r="24" spans="1:12" s="1562" customFormat="1" ht="13.2"/>
    <row r="25" spans="1:12" s="1562" customFormat="1" ht="13.2"/>
    <row r="26" spans="1:12" s="1562" customFormat="1" ht="13.2"/>
    <row r="27" spans="1:12" s="1562" customFormat="1" ht="13.2"/>
    <row r="28" spans="1:12" s="1562" customFormat="1" ht="13.2"/>
    <row r="29" spans="1:12" s="1562" customFormat="1" ht="13.2"/>
    <row r="30" spans="1:12" s="1562" customFormat="1" ht="13.2"/>
    <row r="31" spans="1:12" s="1562" customFormat="1" ht="13.2"/>
    <row r="32" spans="1:12" s="1562" customFormat="1" ht="13.2"/>
    <row r="33" s="1562" customFormat="1" ht="13.2"/>
    <row r="34" s="1562" customFormat="1" ht="13.2"/>
    <row r="35" s="1562" customFormat="1" ht="13.2"/>
    <row r="36" s="1562" customFormat="1" ht="13.2"/>
    <row r="37" s="1562" customFormat="1" ht="13.2"/>
    <row r="38" s="1562" customFormat="1" ht="13.2"/>
    <row r="39" s="1562" customFormat="1" ht="13.2"/>
    <row r="40" s="1562" customFormat="1" ht="13.2"/>
    <row r="41" s="1562" customFormat="1" ht="13.2"/>
    <row r="42" s="1562" customFormat="1" ht="13.2"/>
    <row r="43" s="1562" customFormat="1" ht="13.2"/>
    <row r="44" s="1562" customFormat="1" ht="13.2"/>
    <row r="45" s="1562" customFormat="1" ht="13.2"/>
    <row r="46" s="1562" customFormat="1" ht="13.2"/>
    <row r="47" s="1562" customFormat="1" ht="13.2"/>
    <row r="48" s="1562" customFormat="1" ht="13.2"/>
    <row r="49" spans="5:6" s="1562" customFormat="1" ht="24">
      <c r="F49" s="1589"/>
    </row>
    <row r="55" spans="5:6" ht="18.600000000000001">
      <c r="E55" s="1543"/>
      <c r="F55" s="1588"/>
    </row>
  </sheetData>
  <pageMargins left="0.8" right="0.5" top="1" bottom="1" header="0.5" footer="0.5"/>
  <pageSetup scale="89" orientation="portrait" r:id="rId1"/>
  <headerFooter alignWithMargins="0"/>
</worksheet>
</file>

<file path=xl/worksheets/sheet86.xml><?xml version="1.0" encoding="utf-8"?>
<worksheet xmlns="http://schemas.openxmlformats.org/spreadsheetml/2006/main" xmlns:r="http://schemas.openxmlformats.org/officeDocument/2006/relationships">
  <sheetPr codeName="Sheet100">
    <pageSetUpPr fitToPage="1"/>
  </sheetPr>
  <dimension ref="A1:T60"/>
  <sheetViews>
    <sheetView showGridLines="0" view="pageBreakPreview" zoomScale="60" workbookViewId="0">
      <selection sqref="A1:XFD1048576"/>
    </sheetView>
  </sheetViews>
  <sheetFormatPr defaultColWidth="10.6640625" defaultRowHeight="12"/>
  <cols>
    <col min="1" max="1" width="3.6640625" style="1515" customWidth="1"/>
    <col min="2" max="2" width="1.6640625" style="1515" customWidth="1"/>
    <col min="3" max="3" width="8.6640625" style="1515" customWidth="1"/>
    <col min="4" max="4" width="1.6640625" style="1515" customWidth="1"/>
    <col min="5" max="5" width="8.6640625" style="1515" customWidth="1"/>
    <col min="6" max="6" width="1.6640625" style="1515" customWidth="1"/>
    <col min="7" max="7" width="8.6640625" style="1515" customWidth="1"/>
    <col min="8" max="8" width="1.6640625" style="1515" customWidth="1"/>
    <col min="9" max="9" width="8.6640625" style="1515" customWidth="1"/>
    <col min="10" max="10" width="1.6640625" style="1515" customWidth="1"/>
    <col min="11" max="11" width="17.33203125" style="1515" customWidth="1"/>
    <col min="12" max="12" width="1.6640625" style="1515" customWidth="1"/>
    <col min="13" max="13" width="11.6640625" style="1515" customWidth="1"/>
    <col min="14" max="14" width="1.6640625" style="1515" customWidth="1"/>
    <col min="15" max="15" width="19.44140625" style="1515" customWidth="1"/>
    <col min="16" max="16" width="4" style="1515" customWidth="1"/>
    <col min="17" max="17" width="13.33203125" style="1515" customWidth="1"/>
    <col min="18" max="18" width="1.6640625" style="1515" customWidth="1"/>
    <col min="19" max="205" width="8.6640625" style="1515" customWidth="1"/>
    <col min="206" max="16384" width="10.6640625" style="1515"/>
  </cols>
  <sheetData>
    <row r="1" spans="1:20" ht="13.2">
      <c r="A1" s="1539" t="s">
        <v>1266</v>
      </c>
      <c r="B1" s="1527"/>
      <c r="C1" s="1527"/>
      <c r="D1" s="1527"/>
      <c r="E1" s="1527"/>
      <c r="F1" s="1527"/>
      <c r="G1" s="1527"/>
      <c r="H1" s="1527"/>
      <c r="I1" s="1527"/>
      <c r="J1" s="1527"/>
      <c r="K1" s="1527"/>
      <c r="L1" s="1527"/>
      <c r="N1" s="1527"/>
      <c r="O1" s="1539" t="s">
        <v>1171</v>
      </c>
      <c r="P1" s="1527"/>
      <c r="Q1" s="1527"/>
      <c r="R1" s="1527"/>
      <c r="S1" s="1527"/>
      <c r="T1" s="1524"/>
    </row>
    <row r="2" spans="1:20" ht="13.2">
      <c r="A2" s="1527"/>
      <c r="B2" s="1527"/>
      <c r="C2" s="1527"/>
      <c r="D2" s="1527"/>
      <c r="E2" s="1527"/>
      <c r="F2" s="1527"/>
      <c r="G2" s="1527"/>
      <c r="H2" s="1527"/>
      <c r="I2" s="1527"/>
      <c r="J2" s="1527"/>
      <c r="K2" s="1527"/>
      <c r="L2" s="1527"/>
      <c r="N2" s="1527"/>
      <c r="O2" s="1527"/>
      <c r="P2" s="1527"/>
      <c r="Q2" s="1527"/>
      <c r="R2" s="1527"/>
      <c r="S2" s="1527"/>
      <c r="T2" s="1524"/>
    </row>
    <row r="3" spans="1:20" ht="13.2">
      <c r="A3" s="1539" t="s">
        <v>2698</v>
      </c>
      <c r="B3" s="1527"/>
      <c r="C3" s="1527"/>
      <c r="D3" s="1527"/>
      <c r="E3" s="1527"/>
      <c r="F3" s="1527"/>
      <c r="G3" s="1539"/>
      <c r="H3" s="1527"/>
      <c r="I3" s="1527"/>
      <c r="J3" s="1527"/>
      <c r="K3" s="1527"/>
      <c r="L3" s="1527"/>
      <c r="N3" s="1527"/>
      <c r="O3" s="1539" t="s">
        <v>2808</v>
      </c>
      <c r="P3" s="1527"/>
      <c r="Q3" s="1527"/>
      <c r="R3" s="1527"/>
      <c r="S3" s="1527"/>
      <c r="T3" s="1524"/>
    </row>
    <row r="4" spans="1:20" ht="13.2">
      <c r="A4" s="1539" t="s">
        <v>2697</v>
      </c>
      <c r="B4" s="1527"/>
      <c r="C4" s="1527"/>
      <c r="D4" s="1527"/>
      <c r="E4" s="1527"/>
      <c r="F4" s="1527"/>
      <c r="G4" s="1539"/>
      <c r="H4" s="1527"/>
      <c r="I4" s="1527"/>
      <c r="J4" s="1527"/>
      <c r="K4" s="1527"/>
      <c r="L4" s="1527"/>
      <c r="N4" s="1527"/>
      <c r="O4" s="1539" t="s">
        <v>742</v>
      </c>
      <c r="P4" s="1527"/>
      <c r="Q4" s="1527"/>
      <c r="R4" s="1527"/>
      <c r="S4" s="1527"/>
      <c r="T4" s="1524"/>
    </row>
    <row r="5" spans="1:20" ht="13.2">
      <c r="A5" s="1539" t="s">
        <v>1776</v>
      </c>
      <c r="B5" s="1527"/>
      <c r="C5" s="1541"/>
      <c r="D5" s="1527"/>
      <c r="E5" s="1527"/>
      <c r="F5" s="1527"/>
      <c r="G5" s="1539"/>
      <c r="H5" s="1527"/>
      <c r="I5" s="1527"/>
      <c r="J5" s="1527"/>
      <c r="K5" s="1527"/>
      <c r="L5" s="1527"/>
      <c r="N5" s="1527"/>
      <c r="O5" s="1539" t="s">
        <v>2696</v>
      </c>
      <c r="P5" s="1527"/>
      <c r="Q5" s="1527"/>
      <c r="R5" s="1527"/>
      <c r="S5" s="1527"/>
      <c r="T5" s="1524"/>
    </row>
    <row r="6" spans="1:20" ht="13.2">
      <c r="A6" s="1527"/>
      <c r="B6" s="1527"/>
      <c r="C6" s="1527"/>
      <c r="D6" s="1527"/>
      <c r="E6" s="1527"/>
      <c r="F6" s="1527"/>
      <c r="G6" s="1527"/>
      <c r="H6" s="1527"/>
      <c r="I6" s="1527"/>
      <c r="J6" s="1527"/>
      <c r="K6" s="1527"/>
      <c r="L6" s="1527"/>
      <c r="M6" s="1527"/>
      <c r="N6" s="1527"/>
      <c r="O6" s="1527"/>
      <c r="P6" s="1527"/>
      <c r="Q6" s="1527"/>
      <c r="R6" s="1527"/>
      <c r="S6" s="1527"/>
      <c r="T6" s="1524"/>
    </row>
    <row r="7" spans="1:20" ht="13.2">
      <c r="A7" s="1539" t="s">
        <v>2807</v>
      </c>
      <c r="B7" s="1527"/>
      <c r="C7" s="1527"/>
      <c r="D7" s="1527"/>
      <c r="E7" s="1527"/>
      <c r="F7" s="1527"/>
      <c r="G7" s="1527"/>
      <c r="H7" s="1527"/>
      <c r="I7" s="1527"/>
      <c r="J7" s="1527"/>
      <c r="K7" s="1527"/>
      <c r="L7" s="1527"/>
      <c r="M7" s="1527"/>
      <c r="N7" s="1527"/>
      <c r="O7" s="1527"/>
      <c r="P7" s="1527"/>
      <c r="Q7" s="1527"/>
      <c r="R7" s="1527"/>
      <c r="S7" s="1527"/>
      <c r="T7" s="1524"/>
    </row>
    <row r="8" spans="1:20" ht="13.2">
      <c r="A8" s="1539" t="s">
        <v>2806</v>
      </c>
      <c r="B8" s="1527"/>
      <c r="C8" s="1527"/>
      <c r="D8" s="1527"/>
      <c r="E8" s="1527"/>
      <c r="F8" s="1527"/>
      <c r="G8" s="1527"/>
      <c r="H8" s="1527"/>
      <c r="I8" s="1527"/>
      <c r="J8" s="1527"/>
      <c r="K8" s="1527"/>
      <c r="L8" s="1527"/>
      <c r="M8" s="1527"/>
      <c r="N8" s="1527"/>
      <c r="O8" s="1527"/>
      <c r="P8" s="1527"/>
      <c r="Q8" s="1527"/>
      <c r="R8" s="1527"/>
      <c r="S8" s="1527"/>
      <c r="T8" s="1524"/>
    </row>
    <row r="9" spans="1:20" ht="13.2">
      <c r="A9" s="1539" t="s">
        <v>2805</v>
      </c>
      <c r="B9" s="1527"/>
      <c r="C9" s="1527"/>
      <c r="D9" s="1527"/>
      <c r="E9" s="1527"/>
      <c r="F9" s="1527"/>
      <c r="G9" s="1527"/>
      <c r="H9" s="1527"/>
      <c r="I9" s="1527"/>
      <c r="J9" s="1527"/>
      <c r="K9" s="1527"/>
      <c r="L9" s="1527"/>
      <c r="M9" s="1527"/>
      <c r="N9" s="1527"/>
      <c r="O9" s="1527"/>
      <c r="P9" s="1527"/>
      <c r="Q9" s="1527"/>
      <c r="R9" s="1527"/>
      <c r="S9" s="1527"/>
      <c r="T9" s="1524"/>
    </row>
    <row r="10" spans="1:20" s="1562" customFormat="1" ht="13.2">
      <c r="A10" s="1577"/>
      <c r="B10" s="1577"/>
      <c r="C10" s="1577"/>
      <c r="D10" s="1577"/>
      <c r="E10" s="1577"/>
      <c r="F10" s="1577"/>
      <c r="G10" s="1577"/>
      <c r="H10" s="1577"/>
      <c r="I10" s="1577"/>
      <c r="J10" s="1577"/>
      <c r="K10" s="1577"/>
      <c r="L10" s="1577"/>
      <c r="M10" s="1577"/>
      <c r="N10" s="1577"/>
      <c r="O10" s="1577"/>
      <c r="P10" s="1577"/>
      <c r="Q10" s="1577"/>
      <c r="R10" s="1577"/>
      <c r="S10" s="1577"/>
      <c r="T10" s="1524"/>
    </row>
    <row r="11" spans="1:20" ht="13.2">
      <c r="A11" s="1527"/>
      <c r="B11" s="1527"/>
      <c r="C11" s="1549" t="s">
        <v>882</v>
      </c>
      <c r="D11" s="1527"/>
      <c r="E11" s="1549" t="s">
        <v>883</v>
      </c>
      <c r="F11" s="1527"/>
      <c r="G11" s="1549" t="s">
        <v>884</v>
      </c>
      <c r="H11" s="1530"/>
      <c r="I11" s="1549" t="s">
        <v>885</v>
      </c>
      <c r="J11" s="1527"/>
      <c r="K11" s="1549" t="s">
        <v>509</v>
      </c>
      <c r="L11" s="1530"/>
      <c r="M11" s="1549" t="s">
        <v>75</v>
      </c>
      <c r="N11" s="1530"/>
      <c r="O11" s="1549" t="s">
        <v>798</v>
      </c>
      <c r="P11" s="1530"/>
      <c r="Q11" s="1549" t="s">
        <v>937</v>
      </c>
      <c r="R11" s="1530"/>
      <c r="S11" s="1549" t="s">
        <v>938</v>
      </c>
      <c r="T11" s="1524"/>
    </row>
    <row r="12" spans="1:20" ht="13.2">
      <c r="A12" s="1527"/>
      <c r="B12" s="1527"/>
      <c r="C12" s="1530"/>
      <c r="D12" s="1527"/>
      <c r="E12" s="1819" t="s">
        <v>2804</v>
      </c>
      <c r="F12" s="1819"/>
      <c r="G12" s="1819"/>
      <c r="H12" s="1819"/>
      <c r="I12" s="1819"/>
      <c r="J12" s="1527"/>
      <c r="K12" s="1530" t="s">
        <v>2802</v>
      </c>
      <c r="L12" s="1530"/>
      <c r="M12" s="1530" t="s">
        <v>2803</v>
      </c>
      <c r="N12" s="1530"/>
      <c r="O12" s="1530" t="s">
        <v>81</v>
      </c>
      <c r="P12" s="1530"/>
      <c r="Q12" s="1530" t="s">
        <v>81</v>
      </c>
      <c r="R12" s="1530"/>
      <c r="S12" s="1530" t="s">
        <v>438</v>
      </c>
      <c r="T12" s="1524"/>
    </row>
    <row r="13" spans="1:20" ht="13.2">
      <c r="A13" s="1527" t="s">
        <v>52</v>
      </c>
      <c r="B13" s="1527"/>
      <c r="C13" s="1530"/>
      <c r="D13" s="1527"/>
      <c r="E13" s="1577"/>
      <c r="F13" s="1577"/>
      <c r="G13" s="1577"/>
      <c r="H13" s="1577"/>
      <c r="I13" s="1577"/>
      <c r="J13" s="1527"/>
      <c r="K13" s="1530" t="s">
        <v>617</v>
      </c>
      <c r="L13" s="1530"/>
      <c r="M13" s="1530" t="s">
        <v>2802</v>
      </c>
      <c r="N13" s="1530"/>
      <c r="O13" s="1530" t="s">
        <v>617</v>
      </c>
      <c r="P13" s="1530"/>
      <c r="Q13" s="1530" t="s">
        <v>2423</v>
      </c>
      <c r="R13" s="1530"/>
      <c r="S13" s="1530" t="s">
        <v>2801</v>
      </c>
      <c r="T13" s="1524"/>
    </row>
    <row r="14" spans="1:20" ht="13.2">
      <c r="A14" s="1527" t="s">
        <v>707</v>
      </c>
      <c r="B14" s="1527"/>
      <c r="C14" s="1530" t="s">
        <v>1125</v>
      </c>
      <c r="D14" s="1527"/>
      <c r="E14" s="1530" t="s">
        <v>1123</v>
      </c>
      <c r="F14" s="1530"/>
      <c r="G14" s="1530" t="s">
        <v>1126</v>
      </c>
      <c r="H14" s="1530"/>
      <c r="I14" s="1530" t="s">
        <v>943</v>
      </c>
      <c r="J14" s="1527"/>
      <c r="K14" s="1530" t="s">
        <v>2799</v>
      </c>
      <c r="L14" s="1530"/>
      <c r="M14" s="1530" t="s">
        <v>2800</v>
      </c>
      <c r="N14" s="1530"/>
      <c r="O14" s="1530" t="s">
        <v>2799</v>
      </c>
      <c r="P14" s="1530"/>
      <c r="Q14" s="1530" t="s">
        <v>2798</v>
      </c>
      <c r="R14" s="1530"/>
      <c r="S14" s="1530" t="s">
        <v>2797</v>
      </c>
      <c r="T14" s="1524"/>
    </row>
    <row r="15" spans="1:20" ht="13.2">
      <c r="A15" s="1577"/>
      <c r="B15" s="1527"/>
      <c r="C15" s="1608"/>
      <c r="D15" s="1527"/>
      <c r="E15" s="1577"/>
      <c r="F15" s="1527"/>
      <c r="G15" s="1577"/>
      <c r="H15" s="1527"/>
      <c r="I15" s="1577"/>
      <c r="J15" s="1527"/>
      <c r="K15" s="1608"/>
      <c r="L15" s="1530"/>
      <c r="M15" s="1608"/>
      <c r="N15" s="1530"/>
      <c r="O15" s="1608"/>
      <c r="P15" s="1530"/>
      <c r="Q15" s="1608"/>
      <c r="R15" s="1530"/>
      <c r="S15" s="1608"/>
      <c r="T15" s="1524"/>
    </row>
    <row r="16" spans="1:20" ht="13.2">
      <c r="A16" s="1527"/>
      <c r="B16" s="1527"/>
      <c r="C16" s="1530"/>
      <c r="D16" s="1527"/>
      <c r="E16" s="1527"/>
      <c r="F16" s="1527"/>
      <c r="G16" s="1527"/>
      <c r="H16" s="1527"/>
      <c r="I16" s="1527"/>
      <c r="J16" s="1527"/>
      <c r="K16" s="1530"/>
      <c r="L16" s="1530"/>
      <c r="M16" s="1530"/>
      <c r="N16" s="1530"/>
      <c r="O16" s="1530"/>
      <c r="P16" s="1530"/>
      <c r="Q16" s="1530"/>
      <c r="R16" s="1530"/>
      <c r="S16" s="1530"/>
      <c r="T16" s="1524"/>
    </row>
    <row r="17" spans="1:20" ht="13.2">
      <c r="A17" s="1530">
        <v>1</v>
      </c>
      <c r="B17" s="1527"/>
      <c r="C17" s="1530">
        <v>2011</v>
      </c>
      <c r="D17" s="1527"/>
      <c r="E17" s="1602">
        <v>1600</v>
      </c>
      <c r="F17" s="1602"/>
      <c r="G17" s="1602">
        <v>1644</v>
      </c>
      <c r="H17" s="1602"/>
      <c r="I17" s="1602">
        <v>1622</v>
      </c>
      <c r="J17" s="1553"/>
      <c r="K17" s="1602" t="s">
        <v>2796</v>
      </c>
      <c r="L17" s="1602"/>
      <c r="M17" s="1602" t="s">
        <v>2793</v>
      </c>
      <c r="N17" s="1602"/>
      <c r="O17" s="1602">
        <v>25600177</v>
      </c>
      <c r="P17" s="1602"/>
      <c r="Q17" s="1602" t="s">
        <v>2793</v>
      </c>
      <c r="R17" s="1530"/>
      <c r="S17" s="1606"/>
      <c r="T17" s="1524"/>
    </row>
    <row r="18" spans="1:20" ht="13.2">
      <c r="A18" s="1530"/>
      <c r="B18" s="1527"/>
      <c r="C18" s="1530"/>
      <c r="D18" s="1527"/>
      <c r="E18" s="1602"/>
      <c r="F18" s="1602"/>
      <c r="G18" s="1602"/>
      <c r="H18" s="1602"/>
      <c r="I18" s="1602"/>
      <c r="J18" s="1553"/>
      <c r="K18" s="1602"/>
      <c r="L18" s="1602"/>
      <c r="M18" s="1602"/>
      <c r="N18" s="1602"/>
      <c r="O18" s="1602"/>
      <c r="P18" s="1602"/>
      <c r="Q18" s="1602"/>
      <c r="R18" s="1530"/>
      <c r="S18" s="1606"/>
      <c r="T18" s="1524"/>
    </row>
    <row r="19" spans="1:20" ht="13.2">
      <c r="A19" s="1530">
        <v>2</v>
      </c>
      <c r="B19" s="1527"/>
      <c r="C19" s="1530">
        <v>2012</v>
      </c>
      <c r="D19" s="1527"/>
      <c r="E19" s="1602">
        <v>1644</v>
      </c>
      <c r="F19" s="1602"/>
      <c r="G19" s="1602">
        <v>1637</v>
      </c>
      <c r="H19" s="1607"/>
      <c r="I19" s="1602">
        <v>1640.5</v>
      </c>
      <c r="J19" s="1553"/>
      <c r="K19" s="1602" t="s">
        <v>2795</v>
      </c>
      <c r="L19" s="1602"/>
      <c r="M19" s="1602" t="s">
        <v>2793</v>
      </c>
      <c r="N19" s="1602"/>
      <c r="O19" s="1602">
        <v>24220525</v>
      </c>
      <c r="P19" s="1602"/>
      <c r="Q19" s="1602" t="s">
        <v>2793</v>
      </c>
      <c r="R19" s="1530"/>
      <c r="S19" s="1606">
        <v>-5.3892283635382676E-2</v>
      </c>
      <c r="T19" s="1524"/>
    </row>
    <row r="20" spans="1:20" ht="13.2">
      <c r="A20" s="1530"/>
      <c r="B20" s="1527"/>
      <c r="C20" s="1530"/>
      <c r="D20" s="1527"/>
      <c r="E20" s="1602"/>
      <c r="F20" s="1602"/>
      <c r="G20" s="1602"/>
      <c r="H20" s="1602"/>
      <c r="I20" s="1602"/>
      <c r="J20" s="1553"/>
      <c r="K20" s="1602"/>
      <c r="L20" s="1602"/>
      <c r="M20" s="1602"/>
      <c r="N20" s="1602"/>
      <c r="O20" s="1602"/>
      <c r="P20" s="1602"/>
      <c r="Q20" s="1602"/>
      <c r="R20" s="1530"/>
      <c r="S20" s="1606"/>
      <c r="T20" s="1524"/>
    </row>
    <row r="21" spans="1:20" ht="13.2">
      <c r="A21" s="1530">
        <v>3</v>
      </c>
      <c r="B21" s="1527"/>
      <c r="C21" s="1530">
        <v>2013</v>
      </c>
      <c r="D21" s="1527"/>
      <c r="E21" s="1602">
        <v>1637</v>
      </c>
      <c r="F21" s="1602"/>
      <c r="G21" s="1602">
        <v>1636</v>
      </c>
      <c r="H21" s="1602"/>
      <c r="I21" s="1602">
        <v>1636.5</v>
      </c>
      <c r="J21" s="1553"/>
      <c r="K21" s="1602" t="s">
        <v>2794</v>
      </c>
      <c r="L21" s="1602"/>
      <c r="M21" s="1602" t="s">
        <v>2793</v>
      </c>
      <c r="N21" s="1602"/>
      <c r="O21" s="1602">
        <v>22110901</v>
      </c>
      <c r="P21" s="1602"/>
      <c r="Q21" s="1602" t="s">
        <v>2793</v>
      </c>
      <c r="R21" s="1530"/>
      <c r="S21" s="1606">
        <v>-8.7100671847534228E-2</v>
      </c>
      <c r="T21" s="1524"/>
    </row>
    <row r="22" spans="1:20" ht="13.2">
      <c r="A22" s="1530"/>
      <c r="B22" s="1527"/>
      <c r="C22" s="1530"/>
      <c r="D22" s="1527"/>
      <c r="E22" s="1602"/>
      <c r="F22" s="1602"/>
      <c r="G22" s="1602"/>
      <c r="H22" s="1602"/>
      <c r="I22" s="1602"/>
      <c r="J22" s="1553"/>
      <c r="K22" s="1602"/>
      <c r="L22" s="1602"/>
      <c r="M22" s="1602"/>
      <c r="N22" s="1602"/>
      <c r="O22" s="1602"/>
      <c r="P22" s="1602"/>
      <c r="Q22" s="1602"/>
      <c r="R22" s="1530"/>
      <c r="S22" s="1606"/>
      <c r="T22" s="1524"/>
    </row>
    <row r="23" spans="1:20" ht="13.2">
      <c r="A23" s="1530">
        <v>4</v>
      </c>
      <c r="B23" s="1527"/>
      <c r="C23" s="1530">
        <v>2014</v>
      </c>
      <c r="D23" s="1527"/>
      <c r="E23" s="1602">
        <v>1636</v>
      </c>
      <c r="F23" s="1602"/>
      <c r="G23" s="1602">
        <v>1642</v>
      </c>
      <c r="H23" s="1602"/>
      <c r="I23" s="1602">
        <v>1639</v>
      </c>
      <c r="J23" s="1553"/>
      <c r="K23" s="1602"/>
      <c r="L23" s="1602"/>
      <c r="M23" s="1602" t="s">
        <v>2793</v>
      </c>
      <c r="N23" s="1602"/>
      <c r="O23" s="1602">
        <v>21628814</v>
      </c>
      <c r="P23" s="1602"/>
      <c r="Q23" s="1602" t="s">
        <v>2793</v>
      </c>
      <c r="R23" s="1530"/>
      <c r="S23" s="1606">
        <v>-2.1803136832822867E-2</v>
      </c>
      <c r="T23" s="1524"/>
    </row>
    <row r="24" spans="1:20" ht="13.2">
      <c r="A24" s="1530"/>
      <c r="B24" s="1527"/>
      <c r="C24" s="1530"/>
      <c r="D24" s="1527"/>
      <c r="E24" s="1602"/>
      <c r="F24" s="1602"/>
      <c r="G24" s="1602"/>
      <c r="H24" s="1602"/>
      <c r="I24" s="1602"/>
      <c r="J24" s="1553"/>
      <c r="K24" s="1602"/>
      <c r="L24" s="1602"/>
      <c r="M24" s="1602"/>
      <c r="N24" s="1602"/>
      <c r="O24" s="1602"/>
      <c r="P24" s="1602"/>
      <c r="Q24" s="1602"/>
      <c r="R24" s="1530"/>
      <c r="S24" s="1606"/>
      <c r="T24" s="1524"/>
    </row>
    <row r="25" spans="1:20" ht="13.2">
      <c r="A25" s="1530">
        <v>5</v>
      </c>
      <c r="B25" s="1527"/>
      <c r="C25" s="1530">
        <v>2015</v>
      </c>
      <c r="D25" s="1527"/>
      <c r="E25" s="1602">
        <v>1642</v>
      </c>
      <c r="F25" s="1602"/>
      <c r="G25" s="1602">
        <v>1655</v>
      </c>
      <c r="H25" s="1602"/>
      <c r="I25" s="1602">
        <v>1648.5</v>
      </c>
      <c r="J25" s="1553"/>
      <c r="K25" s="1602"/>
      <c r="L25" s="1602"/>
      <c r="M25" s="1602" t="s">
        <v>2793</v>
      </c>
      <c r="N25" s="1602"/>
      <c r="O25" s="1602">
        <v>22883761</v>
      </c>
      <c r="P25" s="1602"/>
      <c r="Q25" s="1602" t="s">
        <v>2793</v>
      </c>
      <c r="R25" s="1530"/>
      <c r="S25" s="1606">
        <v>5.8021997877460985E-2</v>
      </c>
      <c r="T25" s="1524"/>
    </row>
    <row r="26" spans="1:20" ht="13.8" thickBot="1">
      <c r="A26" s="1530"/>
      <c r="B26" s="1527"/>
      <c r="C26" s="1527"/>
      <c r="D26" s="1527"/>
      <c r="E26" s="1527"/>
      <c r="F26" s="1527"/>
      <c r="G26" s="1527"/>
      <c r="H26" s="1527"/>
      <c r="I26" s="1527"/>
      <c r="J26" s="1527"/>
      <c r="K26" s="1530"/>
      <c r="L26" s="1530"/>
      <c r="M26" s="1530"/>
      <c r="N26" s="1530"/>
      <c r="O26" s="1605" t="s">
        <v>2792</v>
      </c>
      <c r="P26" s="1530"/>
      <c r="Q26" s="1530"/>
      <c r="R26" s="1530"/>
      <c r="S26" s="1604">
        <v>-2.6193523609569697E-2</v>
      </c>
      <c r="T26" s="1524"/>
    </row>
    <row r="27" spans="1:20" ht="13.8" thickTop="1">
      <c r="A27" s="1527"/>
      <c r="B27" s="1527"/>
      <c r="C27" s="1527"/>
      <c r="D27" s="1527"/>
      <c r="E27" s="1527"/>
      <c r="F27" s="1527"/>
      <c r="G27" s="1527"/>
      <c r="H27" s="1527"/>
      <c r="I27" s="1527"/>
      <c r="J27" s="1527"/>
      <c r="K27" s="1527"/>
      <c r="L27" s="1527"/>
      <c r="M27" s="1527"/>
      <c r="N27" s="1527"/>
      <c r="O27" s="1527"/>
      <c r="P27" s="1527"/>
      <c r="Q27" s="1527"/>
      <c r="R27" s="1527"/>
      <c r="S27" s="1527"/>
      <c r="T27" s="1524"/>
    </row>
    <row r="28" spans="1:20" ht="13.2">
      <c r="A28" s="1527"/>
      <c r="B28" s="1527"/>
      <c r="C28" s="1527"/>
      <c r="D28" s="1527"/>
      <c r="E28" s="1527"/>
      <c r="F28" s="1527"/>
      <c r="G28" s="1527"/>
      <c r="H28" s="1527" t="s">
        <v>2791</v>
      </c>
      <c r="I28" s="1527"/>
      <c r="J28" s="1527"/>
      <c r="K28" s="1527"/>
      <c r="L28" s="1527"/>
      <c r="M28" s="1527"/>
      <c r="N28" s="1527"/>
      <c r="O28" s="1527"/>
      <c r="P28" s="1527"/>
      <c r="Q28" s="1527"/>
      <c r="R28" s="1527"/>
      <c r="S28" s="1526"/>
      <c r="T28" s="1524"/>
    </row>
    <row r="29" spans="1:20" ht="13.2">
      <c r="A29" s="1527"/>
      <c r="B29" s="1527"/>
      <c r="C29" s="1527"/>
      <c r="D29" s="1527"/>
      <c r="E29" s="1527"/>
      <c r="F29" s="1527"/>
      <c r="G29" s="1527"/>
      <c r="H29" s="1527"/>
      <c r="I29" s="1527"/>
      <c r="J29" s="1527"/>
      <c r="K29" s="1527"/>
      <c r="L29" s="1527"/>
      <c r="M29" s="1527"/>
      <c r="N29" s="1527"/>
      <c r="O29" s="1527"/>
      <c r="P29" s="1590" t="s">
        <v>2790</v>
      </c>
      <c r="Q29" s="1603" t="s">
        <v>2789</v>
      </c>
      <c r="R29" s="1527"/>
      <c r="S29" s="1527"/>
      <c r="T29" s="1524"/>
    </row>
    <row r="30" spans="1:20" ht="13.2">
      <c r="A30" s="1527"/>
      <c r="B30" s="1527"/>
      <c r="C30" s="1527"/>
      <c r="D30" s="1527"/>
      <c r="E30" s="1527"/>
      <c r="F30" s="1527"/>
      <c r="G30" s="1527"/>
      <c r="H30" s="1527"/>
      <c r="I30" s="1527"/>
      <c r="J30" s="1527" t="s">
        <v>2788</v>
      </c>
      <c r="K30" s="1527"/>
      <c r="L30" s="1527"/>
      <c r="M30" s="1527">
        <v>25696198.5</v>
      </c>
      <c r="N30" s="1527"/>
      <c r="O30" s="1530"/>
      <c r="P30" s="1527">
        <v>1</v>
      </c>
      <c r="Q30" s="1602">
        <v>25600177</v>
      </c>
      <c r="R30" s="1527"/>
      <c r="S30" s="1527"/>
      <c r="T30" s="1524"/>
    </row>
    <row r="31" spans="1:20" ht="13.2">
      <c r="A31" s="1527"/>
      <c r="B31" s="1527"/>
      <c r="C31" s="1527"/>
      <c r="D31" s="1527"/>
      <c r="E31" s="1527"/>
      <c r="F31" s="1527"/>
      <c r="G31" s="1527"/>
      <c r="H31" s="1527"/>
      <c r="I31" s="1527"/>
      <c r="J31" s="1527" t="s">
        <v>2787</v>
      </c>
      <c r="K31" s="1527"/>
      <c r="L31" s="1527"/>
      <c r="M31" s="1527">
        <v>-802454.3</v>
      </c>
      <c r="N31" s="1527"/>
      <c r="O31" s="1527"/>
      <c r="P31" s="1527">
        <v>2</v>
      </c>
      <c r="Q31" s="1602">
        <v>24220525</v>
      </c>
      <c r="R31" s="1527"/>
      <c r="S31" s="1527"/>
      <c r="T31" s="1524"/>
    </row>
    <row r="32" spans="1:20" ht="13.2">
      <c r="A32" s="1527"/>
      <c r="B32" s="1527"/>
      <c r="C32" s="1527"/>
      <c r="D32" s="1527"/>
      <c r="E32" s="1527"/>
      <c r="F32" s="1527"/>
      <c r="G32" s="1527"/>
      <c r="H32" s="1527"/>
      <c r="I32" s="1527"/>
      <c r="J32" s="1527" t="s">
        <v>2786</v>
      </c>
      <c r="K32" s="1527"/>
      <c r="L32" s="1527"/>
      <c r="M32" s="1527">
        <v>0.61224137543542489</v>
      </c>
      <c r="N32" s="1527"/>
      <c r="O32" s="1527"/>
      <c r="P32" s="1527">
        <v>3</v>
      </c>
      <c r="Q32" s="1602">
        <v>22110901</v>
      </c>
      <c r="R32" s="1527"/>
      <c r="S32" s="1527"/>
      <c r="T32" s="1524"/>
    </row>
    <row r="33" spans="1:20" ht="13.2">
      <c r="A33" s="1539"/>
      <c r="B33" s="1527"/>
      <c r="C33" s="1527"/>
      <c r="D33" s="1527"/>
      <c r="E33" s="1527"/>
      <c r="F33" s="1527"/>
      <c r="G33" s="1527"/>
      <c r="H33" s="1527"/>
      <c r="I33" s="1527"/>
      <c r="J33" s="1527"/>
      <c r="K33" s="1527"/>
      <c r="L33" s="1527"/>
      <c r="M33" s="1527"/>
      <c r="N33" s="1527"/>
      <c r="O33" s="1527"/>
      <c r="P33" s="1527">
        <v>4</v>
      </c>
      <c r="Q33" s="1602">
        <v>21628814</v>
      </c>
      <c r="R33" s="1527"/>
      <c r="S33" s="1527"/>
      <c r="T33" s="1524"/>
    </row>
    <row r="34" spans="1:20" ht="13.2">
      <c r="A34" s="1539"/>
      <c r="B34" s="1527"/>
      <c r="C34" s="1527"/>
      <c r="D34" s="1527"/>
      <c r="E34" s="1527"/>
      <c r="F34" s="1527"/>
      <c r="G34" s="1527"/>
      <c r="H34" s="1527"/>
      <c r="I34" s="1527"/>
      <c r="J34" s="1527"/>
      <c r="K34" s="1527"/>
      <c r="L34" s="1527"/>
      <c r="M34" s="1539"/>
      <c r="N34" s="1527"/>
      <c r="O34" s="1527"/>
      <c r="P34" s="1527">
        <v>5</v>
      </c>
      <c r="Q34" s="1602">
        <v>22883761</v>
      </c>
      <c r="R34" s="1527"/>
      <c r="S34" s="1527"/>
      <c r="T34" s="1524"/>
    </row>
    <row r="35" spans="1:20" ht="13.2">
      <c r="A35" s="1539"/>
      <c r="B35" s="1527"/>
      <c r="C35" s="1527"/>
      <c r="D35" s="1527"/>
      <c r="E35" s="1527"/>
      <c r="F35" s="1527"/>
      <c r="G35" s="1527"/>
      <c r="H35" s="1527"/>
      <c r="I35" s="1527"/>
      <c r="J35" s="1527"/>
      <c r="K35" s="1527"/>
      <c r="L35" s="1527"/>
      <c r="M35" s="1539"/>
      <c r="N35" s="1527"/>
      <c r="O35" s="1527"/>
      <c r="P35" s="1527">
        <v>10</v>
      </c>
      <c r="Q35" s="1602">
        <v>17671655.5</v>
      </c>
      <c r="R35" s="1527"/>
      <c r="S35" s="1527"/>
      <c r="T35" s="1524"/>
    </row>
    <row r="36" spans="1:20" ht="13.2">
      <c r="A36" s="1539"/>
      <c r="B36" s="1527"/>
      <c r="C36" s="1527"/>
      <c r="D36" s="1527"/>
      <c r="E36" s="1527"/>
      <c r="F36" s="1527"/>
      <c r="G36" s="1527"/>
      <c r="H36" s="1527"/>
      <c r="I36" s="1527"/>
      <c r="J36" s="1527"/>
      <c r="K36" s="1527"/>
      <c r="L36" s="1527"/>
      <c r="M36" s="1539"/>
      <c r="N36" s="1527"/>
      <c r="O36" s="1527"/>
      <c r="P36" s="1527"/>
      <c r="Q36" s="1527"/>
      <c r="R36" s="1527"/>
      <c r="S36" s="1527"/>
      <c r="T36" s="1524"/>
    </row>
    <row r="37" spans="1:20" ht="13.2">
      <c r="A37" s="1539"/>
      <c r="B37" s="1527"/>
      <c r="C37" s="1527"/>
      <c r="D37" s="1527"/>
      <c r="E37" s="1527"/>
      <c r="F37" s="1527"/>
      <c r="G37" s="1527"/>
      <c r="H37" s="1527"/>
      <c r="I37" s="1527"/>
      <c r="J37" s="1527"/>
      <c r="K37" s="1527"/>
      <c r="L37" s="1527"/>
      <c r="M37" s="1539"/>
      <c r="N37" s="1527"/>
      <c r="O37" s="1527"/>
      <c r="P37" s="1527"/>
      <c r="Q37" s="1601"/>
      <c r="R37" s="1527"/>
      <c r="S37" s="1527"/>
      <c r="T37" s="1524"/>
    </row>
    <row r="38" spans="1:20" ht="13.2">
      <c r="A38" s="1594"/>
      <c r="B38" s="1524"/>
      <c r="C38" s="1524"/>
      <c r="D38" s="1524"/>
      <c r="E38" s="1524"/>
      <c r="F38" s="1524"/>
      <c r="G38" s="1524"/>
      <c r="H38" s="1524"/>
      <c r="I38" s="1524"/>
      <c r="J38" s="1524"/>
      <c r="K38" s="1524"/>
      <c r="L38" s="1524"/>
      <c r="M38" s="1594"/>
      <c r="N38" s="1524"/>
      <c r="O38" s="1524"/>
      <c r="P38" s="1524"/>
      <c r="Q38" s="1600"/>
      <c r="R38" s="1524"/>
      <c r="S38" s="1524"/>
      <c r="T38" s="1524"/>
    </row>
    <row r="39" spans="1:20" ht="15.6">
      <c r="A39" s="1599"/>
      <c r="B39" s="1598"/>
      <c r="C39" s="1598"/>
      <c r="D39" s="1598"/>
      <c r="E39" s="1598"/>
      <c r="F39" s="1598"/>
      <c r="G39" s="1598"/>
      <c r="H39" s="1598"/>
      <c r="I39" s="1598"/>
      <c r="J39" s="1598"/>
      <c r="K39" s="1598"/>
      <c r="L39" s="1598"/>
      <c r="M39" s="1599"/>
      <c r="N39" s="1598"/>
      <c r="O39" s="1598"/>
      <c r="P39" s="1598"/>
      <c r="Q39" s="1598"/>
      <c r="R39" s="1598"/>
      <c r="S39" s="1598"/>
      <c r="T39" s="1524"/>
    </row>
    <row r="40" spans="1:20" ht="15.6">
      <c r="A40" s="1599"/>
      <c r="B40" s="1598"/>
      <c r="C40" s="1598"/>
      <c r="D40" s="1598"/>
      <c r="E40" s="1598"/>
      <c r="F40" s="1598"/>
      <c r="G40" s="1598"/>
      <c r="H40" s="1598"/>
      <c r="I40" s="1598"/>
      <c r="J40" s="1598"/>
      <c r="K40" s="1598"/>
      <c r="L40" s="1598"/>
      <c r="M40" s="1599"/>
      <c r="N40" s="1598"/>
      <c r="O40" s="1598"/>
      <c r="P40" s="1598"/>
      <c r="Q40" s="1598"/>
      <c r="R40" s="1598"/>
      <c r="S40" s="1598"/>
      <c r="T40" s="1524"/>
    </row>
    <row r="41" spans="1:20" ht="13.2">
      <c r="A41" s="1594"/>
      <c r="B41" s="1524"/>
      <c r="C41" s="1524"/>
      <c r="D41" s="1524"/>
      <c r="E41" s="1524"/>
      <c r="F41" s="1524"/>
      <c r="G41" s="1524"/>
      <c r="H41" s="1524"/>
      <c r="I41" s="1524"/>
      <c r="J41" s="1524"/>
      <c r="K41" s="1524"/>
      <c r="L41" s="1524"/>
      <c r="M41" s="1594"/>
      <c r="N41" s="1524"/>
      <c r="O41" s="1524"/>
      <c r="P41" s="1524"/>
      <c r="Q41" s="1524"/>
      <c r="R41" s="1524"/>
      <c r="S41" s="1524"/>
      <c r="T41" s="1524"/>
    </row>
    <row r="42" spans="1:20" ht="13.2">
      <c r="A42" s="1594"/>
      <c r="B42" s="1524"/>
      <c r="C42" s="1524"/>
      <c r="D42" s="1524"/>
      <c r="E42" s="1524"/>
      <c r="F42" s="1524"/>
      <c r="G42" s="1524"/>
      <c r="H42" s="1524"/>
      <c r="I42" s="1524"/>
      <c r="J42" s="1524"/>
      <c r="K42" s="1524"/>
      <c r="L42" s="1524"/>
      <c r="M42" s="1594"/>
      <c r="N42" s="1524"/>
      <c r="O42" s="1524"/>
      <c r="P42" s="1524"/>
      <c r="Q42" s="1524"/>
      <c r="R42" s="1524"/>
      <c r="S42" s="1524"/>
      <c r="T42" s="1524"/>
    </row>
    <row r="43" spans="1:20" ht="13.2">
      <c r="A43" s="1594"/>
      <c r="B43" s="1524"/>
      <c r="C43" s="1524"/>
      <c r="D43" s="1524"/>
      <c r="E43" s="1524"/>
      <c r="F43" s="1524"/>
      <c r="G43" s="1524"/>
      <c r="H43" s="1524"/>
      <c r="I43" s="1524"/>
      <c r="J43" s="1524"/>
      <c r="K43" s="1524"/>
      <c r="L43" s="1524"/>
      <c r="M43" s="1594"/>
      <c r="N43" s="1524"/>
      <c r="O43" s="1524"/>
      <c r="P43" s="1524"/>
      <c r="Q43" s="1524"/>
      <c r="R43" s="1524"/>
      <c r="S43" s="1524"/>
      <c r="T43" s="1524"/>
    </row>
    <row r="44" spans="1:20" ht="13.2">
      <c r="A44" s="1594"/>
      <c r="B44" s="1524"/>
      <c r="C44" s="1524"/>
      <c r="D44" s="1524"/>
      <c r="E44" s="1524"/>
      <c r="F44" s="1524"/>
      <c r="G44" s="1524"/>
      <c r="H44" s="1524"/>
      <c r="I44" s="1524"/>
      <c r="J44" s="1524"/>
      <c r="K44" s="1524"/>
      <c r="L44" s="1524"/>
      <c r="M44" s="1594"/>
      <c r="N44" s="1524"/>
      <c r="O44" s="1524"/>
      <c r="P44" s="1524"/>
      <c r="Q44" s="1524"/>
      <c r="R44" s="1524"/>
      <c r="S44" s="1524"/>
      <c r="T44" s="1524"/>
    </row>
    <row r="45" spans="1:20">
      <c r="A45" s="1596"/>
      <c r="M45" s="1596"/>
    </row>
    <row r="46" spans="1:20">
      <c r="A46" s="1596"/>
      <c r="M46" s="1596"/>
    </row>
    <row r="47" spans="1:20">
      <c r="A47" s="1596"/>
      <c r="M47" s="1596"/>
    </row>
    <row r="48" spans="1:20">
      <c r="A48" s="1596"/>
      <c r="M48" s="1596"/>
    </row>
    <row r="49" spans="1:13" ht="24">
      <c r="A49" s="1596"/>
      <c r="K49" s="1589"/>
      <c r="M49" s="1596"/>
    </row>
    <row r="50" spans="1:13">
      <c r="A50" s="1596"/>
      <c r="M50" s="1596"/>
    </row>
    <row r="51" spans="1:13">
      <c r="A51" s="1596"/>
      <c r="M51" s="1596"/>
    </row>
    <row r="52" spans="1:13">
      <c r="A52" s="1596"/>
      <c r="M52" s="1596"/>
    </row>
    <row r="53" spans="1:13">
      <c r="A53" s="1596"/>
      <c r="M53" s="1596"/>
    </row>
    <row r="54" spans="1:13">
      <c r="A54" s="1596"/>
      <c r="M54" s="1596"/>
    </row>
    <row r="55" spans="1:13">
      <c r="A55" s="1596"/>
      <c r="M55" s="1596"/>
    </row>
    <row r="56" spans="1:13">
      <c r="A56" s="1596"/>
      <c r="M56" s="1596"/>
    </row>
    <row r="57" spans="1:13">
      <c r="A57" s="1596"/>
      <c r="M57" s="1596"/>
    </row>
    <row r="58" spans="1:13" ht="18.600000000000001">
      <c r="A58" s="1596"/>
      <c r="K58" s="1520"/>
      <c r="L58" s="1597"/>
    </row>
    <row r="59" spans="1:13">
      <c r="A59" s="1596"/>
      <c r="M59" s="1596"/>
    </row>
    <row r="60" spans="1:13">
      <c r="A60" s="1596"/>
      <c r="M60" s="1596"/>
    </row>
  </sheetData>
  <mergeCells count="1">
    <mergeCell ref="E12:I12"/>
  </mergeCells>
  <pageMargins left="0.75" right="0.5" top="1" bottom="1" header="0.5" footer="0.5"/>
  <pageSetup scale="74" orientation="portrait" r:id="rId1"/>
  <headerFooter alignWithMargins="0"/>
</worksheet>
</file>

<file path=xl/worksheets/sheet87.xml><?xml version="1.0" encoding="utf-8"?>
<worksheet xmlns="http://schemas.openxmlformats.org/spreadsheetml/2006/main" xmlns:r="http://schemas.openxmlformats.org/officeDocument/2006/relationships">
  <sheetPr codeName="Sheet101"/>
  <dimension ref="A1:O416"/>
  <sheetViews>
    <sheetView view="pageBreakPreview" zoomScaleSheetLayoutView="100" workbookViewId="0">
      <selection activeCell="O17" sqref="O17"/>
    </sheetView>
  </sheetViews>
  <sheetFormatPr defaultColWidth="9.109375" defaultRowHeight="12"/>
  <cols>
    <col min="1" max="1" width="12.109375" style="963" customWidth="1"/>
    <col min="2" max="2" width="1.6640625" style="959" customWidth="1"/>
    <col min="3" max="3" width="34.6640625" style="959" customWidth="1"/>
    <col min="4" max="4" width="1.6640625" style="959" customWidth="1"/>
    <col min="5" max="5" width="10.33203125" style="962" customWidth="1"/>
    <col min="6" max="6" width="1.6640625" style="959" customWidth="1"/>
    <col min="7" max="7" width="8.6640625" style="961" customWidth="1"/>
    <col min="8" max="8" width="1.6640625" style="959" customWidth="1"/>
    <col min="9" max="9" width="34.6640625" style="959" customWidth="1"/>
    <col min="10" max="10" width="1.6640625" style="959" customWidth="1"/>
    <col min="11" max="11" width="10.33203125" style="962" customWidth="1"/>
    <col min="12" max="12" width="1.6640625" style="959" customWidth="1"/>
    <col min="13" max="13" width="7.33203125" style="961" customWidth="1"/>
    <col min="14" max="14" width="8.5546875" style="960" customWidth="1"/>
    <col min="15" max="15" width="27.88671875" style="963" customWidth="1"/>
    <col min="16" max="16384" width="9.109375" style="959"/>
  </cols>
  <sheetData>
    <row r="1" spans="1:15" s="1002" customFormat="1">
      <c r="A1" s="1005" t="s">
        <v>2364</v>
      </c>
      <c r="B1" s="1004"/>
      <c r="E1" s="1003"/>
      <c r="G1" s="961"/>
      <c r="K1" s="1003"/>
      <c r="M1" s="961"/>
      <c r="N1" s="960"/>
      <c r="O1" s="1609"/>
    </row>
    <row r="2" spans="1:15" s="1002" customFormat="1">
      <c r="A2" s="987" t="s">
        <v>2363</v>
      </c>
      <c r="B2" s="1004"/>
      <c r="E2" s="1003"/>
      <c r="G2" s="961"/>
      <c r="K2" s="1003"/>
      <c r="M2" s="961"/>
      <c r="N2" s="960"/>
      <c r="O2" s="963"/>
    </row>
    <row r="3" spans="1:15" s="1002" customFormat="1">
      <c r="A3" s="1005" t="s">
        <v>2188</v>
      </c>
      <c r="B3" s="1004"/>
      <c r="E3" s="1003"/>
      <c r="G3" s="961"/>
      <c r="K3" s="1003"/>
      <c r="M3" s="961"/>
      <c r="N3" s="960"/>
      <c r="O3" s="963"/>
    </row>
    <row r="4" spans="1:15" s="1002" customFormat="1">
      <c r="A4" s="987" t="s">
        <v>1776</v>
      </c>
      <c r="E4" s="1003"/>
      <c r="G4" s="961"/>
      <c r="K4" s="1003"/>
      <c r="M4" s="961"/>
      <c r="N4" s="960"/>
      <c r="O4" s="963"/>
    </row>
    <row r="5" spans="1:15" s="981" customFormat="1" ht="52.2" customHeight="1">
      <c r="A5" s="1001" t="s">
        <v>2187</v>
      </c>
      <c r="B5" s="1001"/>
      <c r="C5" s="1001" t="s">
        <v>708</v>
      </c>
      <c r="D5" s="1500"/>
      <c r="E5" s="1501" t="s">
        <v>945</v>
      </c>
      <c r="F5" s="1500"/>
      <c r="G5" s="1001" t="s">
        <v>2186</v>
      </c>
      <c r="H5" s="1500"/>
      <c r="I5" s="1001" t="s">
        <v>708</v>
      </c>
      <c r="J5" s="1500"/>
      <c r="K5" s="1501" t="s">
        <v>945</v>
      </c>
      <c r="L5" s="1500"/>
      <c r="M5" s="1001" t="s">
        <v>2185</v>
      </c>
      <c r="N5" s="1001" t="s">
        <v>2184</v>
      </c>
      <c r="O5" s="1001" t="s">
        <v>595</v>
      </c>
    </row>
    <row r="6" spans="1:15">
      <c r="A6" s="976"/>
      <c r="B6" s="976"/>
      <c r="C6" s="976"/>
      <c r="D6" s="976"/>
      <c r="E6" s="976"/>
      <c r="F6" s="976"/>
      <c r="G6" s="976"/>
      <c r="H6" s="976"/>
      <c r="I6" s="976"/>
      <c r="J6" s="976"/>
      <c r="K6" s="1009"/>
      <c r="L6" s="976"/>
      <c r="M6" s="976"/>
    </row>
    <row r="7" spans="1:15">
      <c r="A7" s="961" t="s">
        <v>2197</v>
      </c>
      <c r="B7" s="977"/>
      <c r="C7" s="977" t="s">
        <v>2068</v>
      </c>
      <c r="D7" s="977"/>
      <c r="E7" s="974">
        <v>88546.13</v>
      </c>
      <c r="G7" s="961">
        <v>351</v>
      </c>
      <c r="I7" s="977" t="s">
        <v>2068</v>
      </c>
      <c r="K7" s="962">
        <v>88546</v>
      </c>
      <c r="M7" s="961" t="s">
        <v>2157</v>
      </c>
      <c r="N7" s="989"/>
    </row>
    <row r="8" spans="1:15" ht="12.6" thickBot="1">
      <c r="A8" s="992"/>
      <c r="B8" s="977"/>
      <c r="C8" s="977"/>
      <c r="D8" s="977"/>
      <c r="E8" s="973">
        <v>88546.13</v>
      </c>
      <c r="K8" s="973">
        <v>88546</v>
      </c>
      <c r="N8" s="972">
        <v>0.13000000000465661</v>
      </c>
    </row>
    <row r="9" spans="1:15" ht="12.6" thickTop="1">
      <c r="A9" s="992"/>
      <c r="B9" s="977"/>
      <c r="C9" s="977"/>
      <c r="D9" s="977"/>
      <c r="E9" s="974"/>
      <c r="K9" s="974"/>
      <c r="N9" s="972"/>
    </row>
    <row r="10" spans="1:15">
      <c r="A10" s="961" t="s">
        <v>2198</v>
      </c>
      <c r="B10" s="977"/>
      <c r="C10" s="977" t="s">
        <v>1806</v>
      </c>
      <c r="D10" s="977"/>
      <c r="E10" s="974">
        <v>51.76</v>
      </c>
      <c r="G10" s="961">
        <v>352</v>
      </c>
      <c r="I10" s="977" t="s">
        <v>1806</v>
      </c>
      <c r="K10" s="962">
        <v>52</v>
      </c>
      <c r="M10" s="961" t="s">
        <v>2157</v>
      </c>
      <c r="N10" s="989"/>
    </row>
    <row r="11" spans="1:15" ht="12.6" thickBot="1">
      <c r="A11" s="992"/>
      <c r="B11" s="977"/>
      <c r="C11" s="977"/>
      <c r="D11" s="977"/>
      <c r="E11" s="973">
        <v>51.76</v>
      </c>
      <c r="K11" s="973">
        <v>52</v>
      </c>
      <c r="M11" s="1000"/>
      <c r="N11" s="972">
        <v>-0.24000000000000199</v>
      </c>
    </row>
    <row r="12" spans="1:15" ht="12.6" thickTop="1">
      <c r="A12" s="992"/>
      <c r="B12" s="977"/>
      <c r="C12" s="977"/>
      <c r="D12" s="977"/>
      <c r="E12" s="974"/>
    </row>
    <row r="13" spans="1:15">
      <c r="A13" s="961" t="s">
        <v>2199</v>
      </c>
      <c r="B13" s="977"/>
      <c r="C13" s="977" t="s">
        <v>2183</v>
      </c>
      <c r="D13" s="977"/>
      <c r="E13" s="974">
        <v>0</v>
      </c>
      <c r="N13" s="972"/>
    </row>
    <row r="14" spans="1:15">
      <c r="A14" s="961" t="s">
        <v>2200</v>
      </c>
      <c r="B14" s="977"/>
      <c r="C14" s="977" t="s">
        <v>2183</v>
      </c>
      <c r="D14" s="977"/>
      <c r="E14" s="974">
        <v>0</v>
      </c>
    </row>
    <row r="15" spans="1:15">
      <c r="A15" s="961" t="s">
        <v>2201</v>
      </c>
      <c r="B15" s="977"/>
      <c r="C15" s="977" t="s">
        <v>2183</v>
      </c>
      <c r="D15" s="977"/>
      <c r="E15" s="974">
        <v>0</v>
      </c>
      <c r="N15" s="989"/>
    </row>
    <row r="16" spans="1:15">
      <c r="A16" s="961" t="s">
        <v>2202</v>
      </c>
      <c r="B16" s="977"/>
      <c r="C16" s="977" t="s">
        <v>2183</v>
      </c>
      <c r="D16" s="977"/>
      <c r="E16" s="974">
        <v>0</v>
      </c>
      <c r="N16" s="989"/>
    </row>
    <row r="17" spans="1:15">
      <c r="A17" s="961" t="s">
        <v>2203</v>
      </c>
      <c r="B17" s="977"/>
      <c r="C17" s="977" t="s">
        <v>2183</v>
      </c>
      <c r="D17" s="977"/>
      <c r="E17" s="974"/>
      <c r="I17" s="977"/>
      <c r="K17" s="974"/>
      <c r="N17" s="989"/>
    </row>
    <row r="18" spans="1:15">
      <c r="A18" s="961" t="s">
        <v>2204</v>
      </c>
      <c r="B18" s="977"/>
      <c r="C18" s="977" t="s">
        <v>2183</v>
      </c>
      <c r="D18" s="977"/>
      <c r="E18" s="974">
        <v>229139.14</v>
      </c>
      <c r="G18" s="961">
        <v>353</v>
      </c>
      <c r="I18" s="977" t="s">
        <v>2183</v>
      </c>
      <c r="K18" s="962">
        <v>229139</v>
      </c>
      <c r="M18" s="961" t="s">
        <v>2157</v>
      </c>
      <c r="N18" s="989"/>
    </row>
    <row r="19" spans="1:15" ht="12.6" thickBot="1">
      <c r="A19" s="961"/>
      <c r="B19" s="977"/>
      <c r="C19" s="977"/>
      <c r="D19" s="977"/>
      <c r="E19" s="973">
        <v>229139.14</v>
      </c>
      <c r="K19" s="973">
        <v>229139</v>
      </c>
      <c r="N19" s="972">
        <v>0.14000000001396984</v>
      </c>
    </row>
    <row r="20" spans="1:15" ht="12.6" thickTop="1">
      <c r="B20" s="977"/>
      <c r="C20" s="977"/>
      <c r="D20" s="977"/>
      <c r="E20" s="974"/>
      <c r="N20" s="989"/>
    </row>
    <row r="21" spans="1:15">
      <c r="A21" s="961" t="s">
        <v>2205</v>
      </c>
      <c r="B21" s="977"/>
      <c r="C21" s="977" t="s">
        <v>2182</v>
      </c>
      <c r="D21" s="977"/>
      <c r="E21" s="974">
        <v>7550.42</v>
      </c>
      <c r="N21" s="989"/>
    </row>
    <row r="22" spans="1:15">
      <c r="A22" s="961" t="s">
        <v>2206</v>
      </c>
      <c r="B22" s="977"/>
      <c r="C22" s="977" t="s">
        <v>2182</v>
      </c>
      <c r="D22" s="977"/>
      <c r="E22" s="974">
        <v>706410.1</v>
      </c>
      <c r="N22" s="989"/>
    </row>
    <row r="23" spans="1:15">
      <c r="A23" s="961" t="s">
        <v>2207</v>
      </c>
      <c r="B23" s="977"/>
      <c r="C23" s="977" t="s">
        <v>2182</v>
      </c>
      <c r="D23" s="977"/>
      <c r="E23" s="974">
        <v>1308362.28</v>
      </c>
      <c r="N23" s="989"/>
    </row>
    <row r="24" spans="1:15">
      <c r="A24" s="961" t="s">
        <v>2208</v>
      </c>
      <c r="B24" s="977"/>
      <c r="C24" s="977" t="s">
        <v>2182</v>
      </c>
      <c r="D24" s="977"/>
      <c r="E24" s="974">
        <v>0</v>
      </c>
      <c r="N24" s="989"/>
    </row>
    <row r="25" spans="1:15">
      <c r="A25" s="961" t="s">
        <v>2209</v>
      </c>
      <c r="B25" s="977"/>
      <c r="C25" s="977" t="s">
        <v>2182</v>
      </c>
      <c r="D25" s="977"/>
      <c r="E25" s="974"/>
      <c r="N25" s="989"/>
    </row>
    <row r="26" spans="1:15">
      <c r="A26" s="961" t="s">
        <v>2210</v>
      </c>
      <c r="B26" s="977"/>
      <c r="C26" s="977" t="s">
        <v>2182</v>
      </c>
      <c r="D26" s="977"/>
      <c r="E26" s="974">
        <v>-10487.499999999993</v>
      </c>
      <c r="N26" s="989"/>
    </row>
    <row r="27" spans="1:15">
      <c r="A27" s="961"/>
      <c r="B27" s="977"/>
      <c r="C27" s="977"/>
      <c r="D27" s="977"/>
      <c r="K27" s="974">
        <v>2011834</v>
      </c>
    </row>
    <row r="28" spans="1:15" ht="12.6" thickBot="1">
      <c r="A28" s="961"/>
      <c r="B28" s="977"/>
      <c r="C28" s="977"/>
      <c r="D28" s="977"/>
      <c r="E28" s="973">
        <v>2011835.3</v>
      </c>
      <c r="G28" s="961">
        <v>354</v>
      </c>
      <c r="I28" s="977" t="s">
        <v>2182</v>
      </c>
      <c r="K28" s="973">
        <v>2011834</v>
      </c>
      <c r="M28" s="961" t="s">
        <v>2157</v>
      </c>
      <c r="N28" s="972">
        <v>1.3000000000465661</v>
      </c>
      <c r="O28" s="963" t="s">
        <v>2321</v>
      </c>
    </row>
    <row r="29" spans="1:15" ht="12.6" thickTop="1">
      <c r="A29" s="961"/>
      <c r="B29" s="977"/>
      <c r="C29" s="977"/>
      <c r="D29" s="977"/>
      <c r="E29" s="974"/>
      <c r="I29" s="977"/>
      <c r="N29" s="989"/>
    </row>
    <row r="30" spans="1:15">
      <c r="A30" s="961" t="s">
        <v>2211</v>
      </c>
      <c r="B30" s="977"/>
      <c r="C30" s="977" t="s">
        <v>2180</v>
      </c>
      <c r="D30" s="977"/>
      <c r="E30" s="974">
        <v>222273.41000000003</v>
      </c>
      <c r="N30" s="989"/>
    </row>
    <row r="31" spans="1:15">
      <c r="A31" s="961" t="s">
        <v>2212</v>
      </c>
      <c r="B31" s="977"/>
      <c r="C31" s="977" t="s">
        <v>2181</v>
      </c>
      <c r="D31" s="977"/>
      <c r="E31" s="974"/>
      <c r="G31" s="961">
        <v>390</v>
      </c>
      <c r="I31" s="977" t="s">
        <v>2180</v>
      </c>
      <c r="K31" s="962">
        <v>222273</v>
      </c>
      <c r="M31" s="961" t="s">
        <v>2157</v>
      </c>
    </row>
    <row r="32" spans="1:15" ht="12.6" thickBot="1">
      <c r="A32" s="961"/>
      <c r="B32" s="977"/>
      <c r="C32" s="977"/>
      <c r="D32" s="977"/>
      <c r="E32" s="973">
        <v>222273.41000000003</v>
      </c>
      <c r="K32" s="973">
        <v>222273</v>
      </c>
      <c r="N32" s="972">
        <v>0.41000000003259629</v>
      </c>
    </row>
    <row r="33" spans="1:15" ht="12.6" thickTop="1">
      <c r="A33" s="961"/>
      <c r="B33" s="977"/>
      <c r="C33" s="977"/>
      <c r="D33" s="977"/>
      <c r="E33" s="974"/>
      <c r="K33" s="974"/>
    </row>
    <row r="34" spans="1:15">
      <c r="A34" s="961" t="s">
        <v>2213</v>
      </c>
      <c r="B34" s="977"/>
      <c r="C34" s="977" t="s">
        <v>2178</v>
      </c>
      <c r="D34" s="977"/>
      <c r="E34" s="974">
        <v>21201.23</v>
      </c>
      <c r="N34" s="989"/>
    </row>
    <row r="35" spans="1:15">
      <c r="A35" s="961" t="s">
        <v>2214</v>
      </c>
      <c r="B35" s="977"/>
      <c r="C35" s="977" t="s">
        <v>2179</v>
      </c>
      <c r="D35" s="977"/>
      <c r="E35" s="974"/>
      <c r="G35" s="961">
        <v>393</v>
      </c>
      <c r="I35" s="977" t="s">
        <v>2178</v>
      </c>
      <c r="K35" s="962">
        <v>21201</v>
      </c>
      <c r="M35" s="961" t="s">
        <v>2157</v>
      </c>
    </row>
    <row r="36" spans="1:15" ht="12.6" thickBot="1">
      <c r="A36" s="961"/>
      <c r="B36" s="977"/>
      <c r="C36" s="977"/>
      <c r="D36" s="977"/>
      <c r="E36" s="973">
        <v>21201.23</v>
      </c>
      <c r="I36" s="977"/>
      <c r="K36" s="973">
        <v>21201</v>
      </c>
      <c r="N36" s="972">
        <v>0.22999999999956344</v>
      </c>
      <c r="O36" s="1610"/>
    </row>
    <row r="37" spans="1:15" ht="12.6" thickTop="1">
      <c r="A37" s="961"/>
      <c r="B37" s="977"/>
      <c r="C37" s="977"/>
      <c r="D37" s="977"/>
      <c r="E37" s="974"/>
      <c r="I37" s="977"/>
      <c r="N37" s="989"/>
    </row>
    <row r="38" spans="1:15">
      <c r="A38" s="961" t="s">
        <v>2215</v>
      </c>
      <c r="B38" s="977"/>
      <c r="C38" s="977" t="s">
        <v>2177</v>
      </c>
      <c r="D38" s="977"/>
      <c r="E38" s="974">
        <v>7209.57</v>
      </c>
      <c r="N38" s="989"/>
    </row>
    <row r="39" spans="1:15">
      <c r="A39" s="961" t="s">
        <v>2216</v>
      </c>
      <c r="B39" s="977"/>
      <c r="C39" s="977" t="s">
        <v>2177</v>
      </c>
      <c r="D39" s="977"/>
      <c r="E39" s="974"/>
      <c r="G39" s="961">
        <v>396</v>
      </c>
      <c r="I39" s="977" t="s">
        <v>2177</v>
      </c>
      <c r="K39" s="962">
        <v>7210</v>
      </c>
      <c r="M39" s="961" t="s">
        <v>2157</v>
      </c>
      <c r="N39" s="989"/>
    </row>
    <row r="40" spans="1:15" ht="12.6" thickBot="1">
      <c r="A40" s="961"/>
      <c r="B40" s="977"/>
      <c r="C40" s="977"/>
      <c r="D40" s="977"/>
      <c r="E40" s="973">
        <v>7209.57</v>
      </c>
      <c r="I40" s="977"/>
      <c r="K40" s="973">
        <v>7210</v>
      </c>
      <c r="N40" s="972">
        <v>-0.43000000000029104</v>
      </c>
    </row>
    <row r="41" spans="1:15" ht="12.6" thickTop="1">
      <c r="A41" s="961"/>
      <c r="B41" s="977"/>
      <c r="C41" s="977"/>
      <c r="D41" s="977"/>
      <c r="E41" s="974"/>
      <c r="I41" s="977"/>
      <c r="K41" s="974"/>
      <c r="N41" s="989"/>
    </row>
    <row r="42" spans="1:15">
      <c r="A42" s="976" t="s">
        <v>2217</v>
      </c>
      <c r="B42" s="977"/>
      <c r="C42" s="977" t="s">
        <v>2176</v>
      </c>
      <c r="D42" s="977"/>
      <c r="E42" s="974">
        <v>27992</v>
      </c>
      <c r="G42" s="961">
        <v>398</v>
      </c>
      <c r="I42" s="977" t="s">
        <v>2176</v>
      </c>
      <c r="K42" s="962">
        <v>27992</v>
      </c>
      <c r="M42" s="961" t="s">
        <v>2157</v>
      </c>
      <c r="N42" s="972"/>
    </row>
    <row r="43" spans="1:15">
      <c r="A43" s="961" t="s">
        <v>2218</v>
      </c>
      <c r="B43" s="977"/>
      <c r="C43" s="977" t="s">
        <v>2175</v>
      </c>
      <c r="D43" s="977"/>
      <c r="E43" s="974"/>
      <c r="I43" s="977"/>
      <c r="N43" s="972"/>
    </row>
    <row r="44" spans="1:15" ht="12.6" thickBot="1">
      <c r="A44" s="976"/>
      <c r="B44" s="977"/>
      <c r="C44" s="977"/>
      <c r="D44" s="977"/>
      <c r="E44" s="973">
        <v>27992</v>
      </c>
      <c r="I44" s="977"/>
      <c r="K44" s="973">
        <v>27992</v>
      </c>
      <c r="N44" s="972">
        <v>0</v>
      </c>
    </row>
    <row r="45" spans="1:15" ht="12.6" thickTop="1">
      <c r="A45" s="976"/>
      <c r="B45" s="977"/>
      <c r="C45" s="977"/>
      <c r="D45" s="977"/>
      <c r="E45" s="999"/>
      <c r="I45" s="977"/>
      <c r="N45" s="972"/>
    </row>
    <row r="46" spans="1:15">
      <c r="A46" s="961" t="s">
        <v>2219</v>
      </c>
      <c r="B46" s="977"/>
      <c r="C46" s="977" t="s">
        <v>2174</v>
      </c>
      <c r="D46" s="977"/>
      <c r="E46" s="974">
        <v>445.12</v>
      </c>
      <c r="N46" s="972"/>
    </row>
    <row r="47" spans="1:15">
      <c r="A47" s="961" t="s">
        <v>2220</v>
      </c>
      <c r="B47" s="977"/>
      <c r="C47" s="977" t="s">
        <v>2174</v>
      </c>
      <c r="D47" s="977"/>
      <c r="E47" s="974">
        <v>0</v>
      </c>
      <c r="G47" s="961">
        <v>355</v>
      </c>
      <c r="I47" s="977" t="s">
        <v>2174</v>
      </c>
      <c r="K47" s="962">
        <v>445</v>
      </c>
      <c r="M47" s="961" t="s">
        <v>2157</v>
      </c>
      <c r="N47" s="972"/>
    </row>
    <row r="48" spans="1:15" ht="12.6" thickBot="1">
      <c r="A48" s="961"/>
      <c r="B48" s="977"/>
      <c r="C48" s="977"/>
      <c r="D48" s="977"/>
      <c r="E48" s="973">
        <v>445.12</v>
      </c>
      <c r="K48" s="973">
        <v>445</v>
      </c>
      <c r="N48" s="972">
        <v>0.12000000000000455</v>
      </c>
    </row>
    <row r="49" spans="1:14" ht="12.6" thickTop="1">
      <c r="A49" s="961"/>
      <c r="B49" s="977"/>
      <c r="C49" s="977"/>
      <c r="D49" s="977"/>
      <c r="E49" s="974"/>
      <c r="K49" s="974"/>
      <c r="N49" s="972"/>
    </row>
    <row r="50" spans="1:14">
      <c r="A50" s="992"/>
      <c r="B50" s="977"/>
      <c r="C50" s="977"/>
      <c r="D50" s="977"/>
      <c r="E50" s="974"/>
      <c r="N50" s="989"/>
    </row>
    <row r="51" spans="1:14">
      <c r="A51" s="961" t="s">
        <v>2221</v>
      </c>
      <c r="B51" s="977"/>
      <c r="C51" s="977" t="s">
        <v>2173</v>
      </c>
      <c r="D51" s="977"/>
      <c r="E51" s="974">
        <v>23869.57</v>
      </c>
      <c r="G51" s="961">
        <v>360</v>
      </c>
      <c r="I51" s="977" t="s">
        <v>2173</v>
      </c>
      <c r="K51" s="962">
        <v>23870</v>
      </c>
      <c r="M51" s="961" t="s">
        <v>2157</v>
      </c>
      <c r="N51" s="972"/>
    </row>
    <row r="52" spans="1:14" ht="12.6" thickBot="1">
      <c r="A52" s="961"/>
      <c r="B52" s="977"/>
      <c r="C52" s="977"/>
      <c r="D52" s="977"/>
      <c r="E52" s="973">
        <v>23869.57</v>
      </c>
      <c r="K52" s="973">
        <v>23870</v>
      </c>
      <c r="N52" s="972">
        <v>-0.43000000000029104</v>
      </c>
    </row>
    <row r="53" spans="1:14" ht="12.6" thickTop="1">
      <c r="A53" s="961"/>
      <c r="B53" s="977"/>
      <c r="C53" s="977"/>
      <c r="D53" s="977"/>
      <c r="E53" s="974"/>
      <c r="I53" s="977"/>
      <c r="N53" s="972"/>
    </row>
    <row r="54" spans="1:14">
      <c r="A54" s="961" t="s">
        <v>2222</v>
      </c>
      <c r="B54" s="977"/>
      <c r="C54" s="977" t="s">
        <v>2067</v>
      </c>
      <c r="D54" s="977"/>
      <c r="E54" s="974">
        <v>80288.06</v>
      </c>
      <c r="G54" s="983">
        <v>363</v>
      </c>
      <c r="I54" s="977" t="s">
        <v>2067</v>
      </c>
      <c r="K54" s="962">
        <v>80288</v>
      </c>
      <c r="M54" s="961" t="s">
        <v>2157</v>
      </c>
    </row>
    <row r="55" spans="1:14" ht="12.6" thickBot="1">
      <c r="A55" s="992"/>
      <c r="B55" s="977"/>
      <c r="C55" s="977"/>
      <c r="D55" s="977"/>
      <c r="E55" s="973">
        <v>80288.06</v>
      </c>
      <c r="K55" s="973">
        <v>80288</v>
      </c>
      <c r="N55" s="972">
        <v>5.9999999997671694E-2</v>
      </c>
    </row>
    <row r="56" spans="1:14" ht="12.6" thickTop="1">
      <c r="A56" s="961"/>
      <c r="B56" s="977"/>
      <c r="C56" s="977"/>
      <c r="D56" s="977"/>
      <c r="E56" s="974"/>
    </row>
    <row r="57" spans="1:14">
      <c r="A57" s="961" t="s">
        <v>2223</v>
      </c>
      <c r="B57" s="977"/>
      <c r="C57" s="977" t="s">
        <v>2172</v>
      </c>
      <c r="D57" s="977"/>
      <c r="E57" s="974">
        <v>1105121.3599999999</v>
      </c>
      <c r="G57" s="961">
        <v>361</v>
      </c>
      <c r="I57" s="977" t="s">
        <v>2172</v>
      </c>
      <c r="K57" s="962">
        <v>800860</v>
      </c>
      <c r="M57" s="961" t="s">
        <v>2157</v>
      </c>
      <c r="N57" s="989"/>
    </row>
    <row r="58" spans="1:14">
      <c r="A58" s="961" t="s">
        <v>2223</v>
      </c>
      <c r="B58" s="977"/>
      <c r="C58" s="977" t="s">
        <v>2171</v>
      </c>
      <c r="D58" s="977"/>
      <c r="E58" s="974"/>
      <c r="G58" s="961">
        <v>361</v>
      </c>
      <c r="I58" s="977" t="s">
        <v>2171</v>
      </c>
      <c r="K58" s="962">
        <v>304261</v>
      </c>
      <c r="M58" s="961" t="s">
        <v>2157</v>
      </c>
      <c r="N58" s="989"/>
    </row>
    <row r="59" spans="1:14" ht="12.6" thickBot="1">
      <c r="A59" s="992"/>
      <c r="B59" s="977"/>
      <c r="C59" s="977"/>
      <c r="D59" s="977"/>
      <c r="E59" s="973">
        <v>1105121.3599999999</v>
      </c>
      <c r="K59" s="973">
        <v>1105121</v>
      </c>
      <c r="N59" s="972">
        <v>0.35999999986961484</v>
      </c>
    </row>
    <row r="60" spans="1:14" ht="12.6" thickTop="1">
      <c r="A60" s="992"/>
      <c r="B60" s="977"/>
      <c r="C60" s="977"/>
      <c r="D60" s="977"/>
      <c r="E60" s="974"/>
      <c r="K60" s="974"/>
    </row>
    <row r="61" spans="1:14">
      <c r="A61" s="983" t="s">
        <v>2224</v>
      </c>
      <c r="B61" s="977"/>
      <c r="C61" s="977" t="s">
        <v>2170</v>
      </c>
      <c r="D61" s="977"/>
      <c r="E61" s="974">
        <v>1240.1099999999999</v>
      </c>
      <c r="G61" s="961">
        <v>364</v>
      </c>
      <c r="I61" s="977" t="s">
        <v>2170</v>
      </c>
      <c r="K61" s="962">
        <v>1240</v>
      </c>
      <c r="M61" s="961" t="s">
        <v>2157</v>
      </c>
      <c r="N61" s="989"/>
    </row>
    <row r="62" spans="1:14" ht="12.6" thickBot="1">
      <c r="A62" s="992"/>
      <c r="B62" s="977"/>
      <c r="C62" s="977"/>
      <c r="D62" s="977"/>
      <c r="E62" s="973">
        <v>1240.1099999999999</v>
      </c>
      <c r="K62" s="973">
        <v>1240</v>
      </c>
      <c r="N62" s="972">
        <v>0.10999999999989996</v>
      </c>
    </row>
    <row r="63" spans="1:14" ht="12.6" thickTop="1">
      <c r="A63" s="992"/>
      <c r="B63" s="977"/>
      <c r="C63" s="977"/>
      <c r="D63" s="977"/>
      <c r="E63" s="974"/>
      <c r="K63" s="974"/>
      <c r="N63" s="972"/>
    </row>
    <row r="64" spans="1:14">
      <c r="A64" s="983" t="s">
        <v>2225</v>
      </c>
      <c r="B64" s="977"/>
      <c r="C64" s="977" t="s">
        <v>1746</v>
      </c>
      <c r="D64" s="977"/>
      <c r="E64" s="974">
        <v>0</v>
      </c>
      <c r="G64" s="961">
        <v>366</v>
      </c>
      <c r="I64" s="977" t="s">
        <v>1746</v>
      </c>
      <c r="K64" s="974">
        <v>0</v>
      </c>
      <c r="N64" s="972"/>
    </row>
    <row r="65" spans="1:14" ht="12.6" thickBot="1">
      <c r="A65" s="983"/>
      <c r="B65" s="977"/>
      <c r="C65" s="977"/>
      <c r="D65" s="977"/>
      <c r="E65" s="973">
        <v>0</v>
      </c>
      <c r="K65" s="973">
        <v>0</v>
      </c>
      <c r="N65" s="972">
        <v>0</v>
      </c>
    </row>
    <row r="66" spans="1:14" ht="12.6" thickTop="1">
      <c r="A66" s="983"/>
      <c r="B66" s="977"/>
      <c r="C66" s="977"/>
      <c r="D66" s="977"/>
      <c r="E66" s="974"/>
      <c r="K66" s="974"/>
      <c r="N66" s="972"/>
    </row>
    <row r="67" spans="1:14">
      <c r="A67" s="983" t="s">
        <v>2226</v>
      </c>
      <c r="B67" s="977"/>
      <c r="C67" s="977" t="s">
        <v>2169</v>
      </c>
      <c r="D67" s="977"/>
      <c r="E67" s="974">
        <v>0</v>
      </c>
      <c r="G67" s="961">
        <v>367</v>
      </c>
      <c r="I67" s="977" t="s">
        <v>2169</v>
      </c>
      <c r="K67" s="974">
        <v>0</v>
      </c>
      <c r="N67" s="972"/>
    </row>
    <row r="68" spans="1:14" ht="12.6" thickBot="1">
      <c r="A68" s="983"/>
      <c r="B68" s="977"/>
      <c r="C68" s="977"/>
      <c r="D68" s="977"/>
      <c r="E68" s="973">
        <v>0</v>
      </c>
      <c r="K68" s="973">
        <v>0</v>
      </c>
      <c r="N68" s="972">
        <v>0</v>
      </c>
    </row>
    <row r="69" spans="1:14" ht="12.6" thickTop="1">
      <c r="A69" s="983"/>
      <c r="B69" s="977"/>
      <c r="C69" s="977"/>
      <c r="D69" s="977"/>
      <c r="E69" s="974"/>
      <c r="K69" s="974"/>
      <c r="N69" s="972"/>
    </row>
    <row r="70" spans="1:14">
      <c r="A70" s="983" t="s">
        <v>2227</v>
      </c>
      <c r="B70" s="977"/>
      <c r="C70" s="977" t="s">
        <v>2142</v>
      </c>
      <c r="D70" s="977"/>
      <c r="E70" s="974">
        <v>5734</v>
      </c>
      <c r="G70" s="961">
        <v>370</v>
      </c>
      <c r="I70" s="977" t="s">
        <v>2142</v>
      </c>
      <c r="K70" s="974">
        <v>5734</v>
      </c>
      <c r="M70" s="961" t="s">
        <v>2157</v>
      </c>
    </row>
    <row r="71" spans="1:14" ht="12.6" thickBot="1">
      <c r="A71" s="983"/>
      <c r="B71" s="977"/>
      <c r="C71" s="977"/>
      <c r="D71" s="977"/>
      <c r="E71" s="973">
        <v>5734</v>
      </c>
      <c r="K71" s="973">
        <v>5734</v>
      </c>
      <c r="N71" s="972">
        <v>0</v>
      </c>
    </row>
    <row r="72" spans="1:14" ht="12.6" thickTop="1">
      <c r="A72" s="983"/>
      <c r="B72" s="977"/>
      <c r="C72" s="977"/>
      <c r="D72" s="977"/>
      <c r="E72" s="974"/>
      <c r="K72" s="974"/>
      <c r="N72" s="972"/>
    </row>
    <row r="73" spans="1:14">
      <c r="A73" s="961" t="s">
        <v>2228</v>
      </c>
      <c r="B73" s="977"/>
      <c r="C73" s="977" t="s">
        <v>2168</v>
      </c>
      <c r="D73" s="977"/>
      <c r="E73" s="974">
        <v>-998.06</v>
      </c>
      <c r="N73" s="989"/>
    </row>
    <row r="74" spans="1:14">
      <c r="A74" s="961" t="s">
        <v>2229</v>
      </c>
      <c r="B74" s="977"/>
      <c r="C74" s="977" t="s">
        <v>2168</v>
      </c>
      <c r="D74" s="977"/>
      <c r="E74" s="974">
        <v>0</v>
      </c>
      <c r="N74" s="972"/>
    </row>
    <row r="75" spans="1:14">
      <c r="A75" s="961" t="s">
        <v>2230</v>
      </c>
      <c r="B75" s="977"/>
      <c r="C75" s="977" t="s">
        <v>2168</v>
      </c>
      <c r="D75" s="977"/>
      <c r="E75" s="974">
        <v>0</v>
      </c>
      <c r="G75" s="961">
        <v>371</v>
      </c>
      <c r="I75" s="977" t="s">
        <v>2168</v>
      </c>
      <c r="K75" s="962">
        <v>-998</v>
      </c>
      <c r="M75" s="961" t="s">
        <v>2157</v>
      </c>
    </row>
    <row r="76" spans="1:14" ht="12.6" thickBot="1">
      <c r="A76" s="992"/>
      <c r="B76" s="977"/>
      <c r="C76" s="977"/>
      <c r="D76" s="977"/>
      <c r="E76" s="973">
        <v>-998.06</v>
      </c>
      <c r="I76" s="977"/>
      <c r="K76" s="973">
        <v>-998</v>
      </c>
      <c r="N76" s="972">
        <v>-5.999999999994543E-2</v>
      </c>
    </row>
    <row r="77" spans="1:14" ht="12.6" thickTop="1">
      <c r="A77" s="992"/>
      <c r="B77" s="977"/>
      <c r="C77" s="977"/>
      <c r="D77" s="977"/>
      <c r="E77" s="974"/>
      <c r="I77" s="989"/>
    </row>
    <row r="78" spans="1:14">
      <c r="A78" s="961" t="s">
        <v>2231</v>
      </c>
      <c r="B78" s="977"/>
      <c r="C78" s="977" t="s">
        <v>2167</v>
      </c>
      <c r="D78" s="977"/>
      <c r="E78" s="974">
        <v>392.85</v>
      </c>
      <c r="G78" s="961">
        <v>375</v>
      </c>
      <c r="I78" s="998" t="s">
        <v>2167</v>
      </c>
      <c r="K78" s="962">
        <v>393</v>
      </c>
      <c r="M78" s="961" t="s">
        <v>2157</v>
      </c>
    </row>
    <row r="79" spans="1:14">
      <c r="A79" s="976" t="s">
        <v>2250</v>
      </c>
      <c r="B79" s="977"/>
      <c r="C79" s="977" t="s">
        <v>2166</v>
      </c>
      <c r="D79" s="977"/>
      <c r="E79" s="974">
        <v>11333.37</v>
      </c>
      <c r="G79" s="961">
        <v>374</v>
      </c>
      <c r="I79" s="977" t="s">
        <v>2166</v>
      </c>
      <c r="K79" s="962">
        <v>11333</v>
      </c>
      <c r="M79" s="961" t="s">
        <v>2157</v>
      </c>
    </row>
    <row r="80" spans="1:14" ht="12.6" thickBot="1">
      <c r="A80" s="992"/>
      <c r="B80" s="977"/>
      <c r="C80" s="977"/>
      <c r="D80" s="977"/>
      <c r="E80" s="973">
        <v>11726.220000000001</v>
      </c>
      <c r="K80" s="973">
        <v>11726</v>
      </c>
      <c r="N80" s="972">
        <v>0.22000000000116415</v>
      </c>
    </row>
    <row r="81" spans="1:14" ht="12.6" thickTop="1">
      <c r="A81" s="992"/>
      <c r="B81" s="977"/>
      <c r="C81" s="977"/>
      <c r="D81" s="977"/>
      <c r="E81" s="974"/>
      <c r="N81" s="989"/>
    </row>
    <row r="82" spans="1:14">
      <c r="A82" s="961" t="s">
        <v>2232</v>
      </c>
      <c r="B82" s="977"/>
      <c r="C82" s="977" t="s">
        <v>2165</v>
      </c>
      <c r="D82" s="977"/>
      <c r="E82" s="997">
        <v>559680.56999999995</v>
      </c>
      <c r="N82" s="972"/>
    </row>
    <row r="83" spans="1:14">
      <c r="A83" s="961" t="s">
        <v>2233</v>
      </c>
      <c r="B83" s="977"/>
      <c r="C83" s="977" t="s">
        <v>2165</v>
      </c>
      <c r="D83" s="977"/>
      <c r="E83" s="974"/>
      <c r="G83" s="961">
        <v>380</v>
      </c>
      <c r="I83" s="977" t="s">
        <v>2165</v>
      </c>
      <c r="K83" s="962">
        <v>559681</v>
      </c>
      <c r="M83" s="961" t="s">
        <v>2157</v>
      </c>
    </row>
    <row r="84" spans="1:14" ht="12.6" thickBot="1">
      <c r="A84" s="961"/>
      <c r="B84" s="977"/>
      <c r="C84" s="977"/>
      <c r="D84" s="977"/>
      <c r="E84" s="973">
        <v>559680.56999999995</v>
      </c>
      <c r="K84" s="973">
        <v>559681</v>
      </c>
      <c r="N84" s="972">
        <v>-0.43000000005122274</v>
      </c>
    </row>
    <row r="85" spans="1:14" ht="12.6" thickTop="1">
      <c r="A85" s="992"/>
      <c r="B85" s="977"/>
      <c r="C85" s="977"/>
      <c r="D85" s="977"/>
      <c r="E85" s="997"/>
      <c r="K85" s="974"/>
      <c r="N85" s="989"/>
    </row>
    <row r="86" spans="1:14">
      <c r="A86" s="961" t="s">
        <v>2234</v>
      </c>
      <c r="B86" s="977"/>
      <c r="C86" s="977" t="s">
        <v>2164</v>
      </c>
      <c r="D86" s="977"/>
      <c r="E86" s="997">
        <v>17134.310000000001</v>
      </c>
      <c r="K86" s="974"/>
      <c r="N86" s="989"/>
    </row>
    <row r="87" spans="1:14">
      <c r="A87" s="961" t="s">
        <v>2235</v>
      </c>
      <c r="B87" s="977"/>
      <c r="C87" s="977" t="s">
        <v>2164</v>
      </c>
      <c r="D87" s="977"/>
      <c r="E87" s="997"/>
      <c r="G87" s="961">
        <v>381</v>
      </c>
      <c r="I87" s="977" t="s">
        <v>2164</v>
      </c>
      <c r="K87" s="962">
        <v>17134</v>
      </c>
      <c r="M87" s="961" t="s">
        <v>2157</v>
      </c>
      <c r="N87" s="972"/>
    </row>
    <row r="88" spans="1:14" ht="12.6" thickBot="1">
      <c r="A88" s="961"/>
      <c r="B88" s="977"/>
      <c r="C88" s="977"/>
      <c r="D88" s="977"/>
      <c r="E88" s="973">
        <v>17134.310000000001</v>
      </c>
      <c r="K88" s="973">
        <v>17134</v>
      </c>
      <c r="N88" s="972">
        <v>0.31000000000130967</v>
      </c>
    </row>
    <row r="89" spans="1:14" ht="12.6" thickTop="1">
      <c r="A89" s="992"/>
      <c r="B89" s="977"/>
      <c r="C89" s="977"/>
      <c r="D89" s="977"/>
      <c r="E89" s="997"/>
      <c r="N89" s="989"/>
    </row>
    <row r="90" spans="1:14">
      <c r="A90" s="961" t="s">
        <v>2236</v>
      </c>
      <c r="B90" s="977"/>
      <c r="C90" s="977" t="s">
        <v>2163</v>
      </c>
      <c r="D90" s="977"/>
      <c r="E90" s="997">
        <v>3901.83</v>
      </c>
      <c r="G90" s="961">
        <v>382</v>
      </c>
      <c r="I90" s="977" t="s">
        <v>2163</v>
      </c>
      <c r="K90" s="962">
        <v>3902</v>
      </c>
      <c r="M90" s="961" t="s">
        <v>2157</v>
      </c>
      <c r="N90" s="989"/>
    </row>
    <row r="91" spans="1:14" ht="12.6" thickBot="1">
      <c r="A91" s="992"/>
      <c r="B91" s="977"/>
      <c r="C91" s="977"/>
      <c r="D91" s="977"/>
      <c r="E91" s="973">
        <v>3901.83</v>
      </c>
      <c r="K91" s="973">
        <v>3902</v>
      </c>
      <c r="N91" s="972">
        <v>-0.17000000000007276</v>
      </c>
    </row>
    <row r="92" spans="1:14" ht="12.6" thickTop="1">
      <c r="A92" s="992"/>
      <c r="B92" s="977"/>
      <c r="C92" s="977"/>
      <c r="D92" s="977"/>
      <c r="E92" s="974"/>
      <c r="N92" s="996"/>
    </row>
    <row r="93" spans="1:14">
      <c r="A93" s="961" t="s">
        <v>2237</v>
      </c>
      <c r="B93" s="977"/>
      <c r="C93" s="977" t="s">
        <v>2162</v>
      </c>
      <c r="D93" s="977"/>
      <c r="E93" s="974">
        <v>78729.52</v>
      </c>
      <c r="G93" s="961">
        <v>391</v>
      </c>
      <c r="I93" s="977" t="s">
        <v>1807</v>
      </c>
      <c r="K93" s="962">
        <v>78730</v>
      </c>
      <c r="M93" s="961" t="s">
        <v>2157</v>
      </c>
      <c r="N93" s="989"/>
    </row>
    <row r="94" spans="1:14" ht="12.6" thickBot="1">
      <c r="A94" s="961"/>
      <c r="B94" s="977"/>
      <c r="C94" s="977"/>
      <c r="D94" s="977"/>
      <c r="E94" s="973">
        <v>78729.52</v>
      </c>
      <c r="K94" s="973">
        <v>78730</v>
      </c>
      <c r="N94" s="972">
        <v>-0.47999999999592546</v>
      </c>
    </row>
    <row r="95" spans="1:14" ht="12.6" thickTop="1">
      <c r="A95" s="992"/>
      <c r="B95" s="977"/>
      <c r="C95" s="977"/>
      <c r="D95" s="977"/>
      <c r="E95" s="974"/>
      <c r="N95" s="996"/>
    </row>
    <row r="96" spans="1:14">
      <c r="A96" s="976" t="s">
        <v>2238</v>
      </c>
      <c r="B96" s="977"/>
      <c r="C96" s="977" t="s">
        <v>2161</v>
      </c>
      <c r="D96" s="977"/>
      <c r="E96" s="974">
        <v>3126.82</v>
      </c>
      <c r="N96" s="972"/>
    </row>
    <row r="97" spans="1:14">
      <c r="A97" s="961" t="s">
        <v>2239</v>
      </c>
      <c r="B97" s="977"/>
      <c r="C97" s="977" t="s">
        <v>2161</v>
      </c>
      <c r="D97" s="977"/>
      <c r="E97" s="974"/>
      <c r="G97" s="961">
        <v>394</v>
      </c>
      <c r="I97" s="977" t="s">
        <v>2161</v>
      </c>
      <c r="K97" s="962">
        <v>3127</v>
      </c>
      <c r="M97" s="961" t="s">
        <v>2157</v>
      </c>
    </row>
    <row r="98" spans="1:14" ht="12.6" thickBot="1">
      <c r="A98" s="992"/>
      <c r="B98" s="977"/>
      <c r="C98" s="977"/>
      <c r="D98" s="977"/>
      <c r="E98" s="973">
        <v>3126.82</v>
      </c>
      <c r="K98" s="973">
        <v>3127</v>
      </c>
      <c r="N98" s="972">
        <v>-0.17999999999983629</v>
      </c>
    </row>
    <row r="99" spans="1:14" ht="12.6" thickTop="1">
      <c r="A99" s="992"/>
      <c r="B99" s="977"/>
      <c r="C99" s="977"/>
      <c r="D99" s="977"/>
      <c r="E99" s="974"/>
      <c r="K99" s="974"/>
      <c r="N99" s="989"/>
    </row>
    <row r="100" spans="1:14">
      <c r="A100" s="976" t="s">
        <v>2240</v>
      </c>
      <c r="B100" s="977"/>
      <c r="C100" s="977" t="s">
        <v>2160</v>
      </c>
      <c r="D100" s="977"/>
      <c r="E100" s="974">
        <v>1578.64</v>
      </c>
      <c r="G100" s="961">
        <v>395</v>
      </c>
      <c r="I100" s="977" t="s">
        <v>2160</v>
      </c>
      <c r="K100" s="962">
        <v>1579</v>
      </c>
      <c r="M100" s="961" t="s">
        <v>2157</v>
      </c>
    </row>
    <row r="101" spans="1:14">
      <c r="A101" s="961" t="s">
        <v>2241</v>
      </c>
      <c r="B101" s="977"/>
      <c r="C101" s="977" t="s">
        <v>2160</v>
      </c>
      <c r="D101" s="977"/>
      <c r="E101" s="974"/>
      <c r="K101" s="974"/>
    </row>
    <row r="102" spans="1:14" ht="12.6" thickBot="1">
      <c r="A102" s="992"/>
      <c r="B102" s="977"/>
      <c r="C102" s="977"/>
      <c r="D102" s="977"/>
      <c r="E102" s="973">
        <v>1578.64</v>
      </c>
      <c r="K102" s="973">
        <v>1579</v>
      </c>
      <c r="N102" s="972">
        <v>-0.35999999999989996</v>
      </c>
    </row>
    <row r="103" spans="1:14" ht="12.6" thickTop="1">
      <c r="A103" s="992"/>
      <c r="B103" s="977"/>
      <c r="C103" s="977"/>
      <c r="D103" s="977"/>
      <c r="E103" s="974"/>
      <c r="N103" s="989"/>
    </row>
    <row r="104" spans="1:14">
      <c r="A104" s="976" t="s">
        <v>2242</v>
      </c>
      <c r="B104" s="977"/>
      <c r="C104" s="977" t="s">
        <v>2159</v>
      </c>
      <c r="D104" s="977"/>
      <c r="E104" s="974">
        <v>14931</v>
      </c>
      <c r="G104" s="961">
        <v>397</v>
      </c>
      <c r="I104" s="977" t="s">
        <v>2159</v>
      </c>
      <c r="K104" s="962">
        <v>14931</v>
      </c>
      <c r="M104" s="961" t="s">
        <v>2157</v>
      </c>
      <c r="N104" s="989"/>
    </row>
    <row r="105" spans="1:14">
      <c r="A105" s="961" t="s">
        <v>2243</v>
      </c>
      <c r="B105" s="977"/>
      <c r="C105" s="977" t="s">
        <v>2159</v>
      </c>
      <c r="D105" s="977"/>
      <c r="E105" s="974"/>
      <c r="I105" s="977"/>
      <c r="N105" s="989"/>
    </row>
    <row r="106" spans="1:14" ht="12.6" thickBot="1">
      <c r="A106" s="992"/>
      <c r="B106" s="977"/>
      <c r="C106" s="977"/>
      <c r="D106" s="977"/>
      <c r="E106" s="973">
        <v>14931</v>
      </c>
      <c r="K106" s="973">
        <v>14931</v>
      </c>
      <c r="N106" s="972">
        <v>0</v>
      </c>
    </row>
    <row r="107" spans="1:14" ht="12.6" thickTop="1">
      <c r="A107" s="992"/>
      <c r="B107" s="977"/>
      <c r="C107" s="977"/>
      <c r="D107" s="977"/>
      <c r="E107" s="997"/>
      <c r="N107" s="996"/>
    </row>
    <row r="108" spans="1:14">
      <c r="A108" s="976" t="s">
        <v>2244</v>
      </c>
      <c r="B108" s="977"/>
      <c r="C108" s="977" t="s">
        <v>2158</v>
      </c>
      <c r="D108" s="977"/>
      <c r="E108" s="974"/>
      <c r="K108" s="974"/>
    </row>
    <row r="109" spans="1:14">
      <c r="A109" s="976" t="s">
        <v>2245</v>
      </c>
      <c r="B109" s="977"/>
      <c r="C109" s="977" t="s">
        <v>2158</v>
      </c>
      <c r="D109" s="977"/>
      <c r="E109" s="974"/>
      <c r="K109" s="974"/>
    </row>
    <row r="110" spans="1:14">
      <c r="A110" s="976" t="s">
        <v>2246</v>
      </c>
      <c r="B110" s="977"/>
      <c r="C110" s="977" t="s">
        <v>2158</v>
      </c>
      <c r="D110" s="977"/>
      <c r="E110" s="974">
        <v>2377.9699999999998</v>
      </c>
      <c r="K110" s="974"/>
      <c r="N110" s="972"/>
    </row>
    <row r="111" spans="1:14">
      <c r="A111" s="976" t="s">
        <v>2247</v>
      </c>
      <c r="B111" s="977"/>
      <c r="C111" s="977" t="s">
        <v>2158</v>
      </c>
      <c r="D111" s="977"/>
      <c r="E111" s="974">
        <v>8908.7900000000009</v>
      </c>
      <c r="K111" s="974"/>
      <c r="N111" s="972"/>
    </row>
    <row r="112" spans="1:14">
      <c r="A112" s="976" t="s">
        <v>2248</v>
      </c>
      <c r="B112" s="977"/>
      <c r="C112" s="977" t="s">
        <v>2158</v>
      </c>
      <c r="D112" s="977"/>
      <c r="E112" s="974"/>
      <c r="I112" s="977"/>
      <c r="K112" s="974"/>
      <c r="N112" s="972"/>
    </row>
    <row r="113" spans="1:14">
      <c r="A113" s="976" t="s">
        <v>2249</v>
      </c>
      <c r="B113" s="977"/>
      <c r="C113" s="977" t="s">
        <v>2158</v>
      </c>
      <c r="D113" s="977"/>
      <c r="E113" s="974"/>
      <c r="G113" s="961">
        <v>389</v>
      </c>
      <c r="I113" s="977" t="s">
        <v>2158</v>
      </c>
      <c r="K113" s="962">
        <v>11287</v>
      </c>
      <c r="M113" s="961" t="s">
        <v>2157</v>
      </c>
      <c r="N113" s="972"/>
    </row>
    <row r="114" spans="1:14" ht="12.6" thickBot="1">
      <c r="A114" s="992"/>
      <c r="B114" s="977"/>
      <c r="C114" s="977"/>
      <c r="D114" s="977"/>
      <c r="E114" s="973">
        <v>11286.76</v>
      </c>
      <c r="K114" s="973">
        <v>11287</v>
      </c>
      <c r="N114" s="972">
        <v>-0.23999999999978172</v>
      </c>
    </row>
    <row r="115" spans="1:14" ht="12.6" thickTop="1">
      <c r="A115" s="992"/>
      <c r="B115" s="977"/>
      <c r="C115" s="977"/>
      <c r="D115" s="977"/>
      <c r="E115" s="974"/>
      <c r="K115" s="974"/>
    </row>
    <row r="116" spans="1:14" ht="12.6" thickBot="1">
      <c r="A116" s="992"/>
      <c r="B116" s="977"/>
      <c r="C116" s="991" t="s">
        <v>2156</v>
      </c>
      <c r="D116" s="967"/>
      <c r="E116" s="979">
        <v>4526044.370000002</v>
      </c>
      <c r="F116" s="964"/>
      <c r="G116" s="965"/>
      <c r="H116" s="964"/>
      <c r="I116" s="987" t="s">
        <v>2155</v>
      </c>
      <c r="J116" s="964"/>
      <c r="K116" s="979">
        <v>4526044</v>
      </c>
      <c r="N116" s="1178">
        <v>0.37000000197440386</v>
      </c>
    </row>
    <row r="117" spans="1:14" ht="12.6" thickTop="1">
      <c r="A117" s="992"/>
      <c r="B117" s="977"/>
      <c r="C117" s="991"/>
      <c r="D117" s="967"/>
      <c r="E117" s="966"/>
      <c r="F117" s="964"/>
      <c r="G117" s="965"/>
      <c r="H117" s="964"/>
      <c r="I117" s="987"/>
      <c r="J117" s="964"/>
      <c r="K117" s="966"/>
      <c r="N117" s="972"/>
    </row>
    <row r="118" spans="1:14">
      <c r="A118" s="961" t="s">
        <v>2251</v>
      </c>
      <c r="B118" s="977"/>
      <c r="C118" s="959" t="s">
        <v>2154</v>
      </c>
      <c r="D118" s="977"/>
      <c r="E118" s="974">
        <v>441224.80000000005</v>
      </c>
    </row>
    <row r="119" spans="1:14">
      <c r="A119" s="961" t="s">
        <v>2252</v>
      </c>
      <c r="B119" s="977"/>
      <c r="C119" s="959" t="s">
        <v>2154</v>
      </c>
      <c r="D119" s="977"/>
      <c r="E119" s="974">
        <v>0</v>
      </c>
      <c r="G119" s="961">
        <v>380</v>
      </c>
      <c r="I119" s="959" t="s">
        <v>2154</v>
      </c>
      <c r="K119" s="962">
        <v>441225</v>
      </c>
      <c r="M119" s="961" t="s">
        <v>2121</v>
      </c>
      <c r="N119" s="972"/>
    </row>
    <row r="120" spans="1:14" ht="12.6" thickBot="1">
      <c r="A120" s="992"/>
      <c r="B120" s="977"/>
      <c r="C120" s="977"/>
      <c r="D120" s="977"/>
      <c r="E120" s="973">
        <v>441224.80000000005</v>
      </c>
      <c r="K120" s="973">
        <v>441225</v>
      </c>
      <c r="N120" s="972">
        <v>-0.19999999995343387</v>
      </c>
    </row>
    <row r="121" spans="1:14" ht="12.6" thickTop="1">
      <c r="A121" s="992"/>
      <c r="B121" s="977"/>
      <c r="C121" s="977"/>
      <c r="D121" s="977"/>
      <c r="E121" s="974"/>
      <c r="N121" s="972"/>
    </row>
    <row r="122" spans="1:14">
      <c r="A122" s="961" t="s">
        <v>2253</v>
      </c>
      <c r="B122" s="977"/>
      <c r="C122" s="959" t="s">
        <v>2153</v>
      </c>
      <c r="D122" s="977"/>
      <c r="E122" s="974">
        <v>164.51</v>
      </c>
    </row>
    <row r="123" spans="1:14">
      <c r="A123" s="961" t="s">
        <v>2254</v>
      </c>
      <c r="B123" s="977"/>
      <c r="C123" s="959" t="s">
        <v>2153</v>
      </c>
      <c r="D123" s="977"/>
      <c r="E123" s="974"/>
    </row>
    <row r="124" spans="1:14">
      <c r="A124" s="961" t="s">
        <v>2255</v>
      </c>
      <c r="B124" s="977"/>
      <c r="C124" s="959" t="s">
        <v>2153</v>
      </c>
      <c r="D124" s="977"/>
      <c r="E124" s="974">
        <v>0</v>
      </c>
    </row>
    <row r="125" spans="1:14">
      <c r="A125" s="961" t="s">
        <v>2256</v>
      </c>
      <c r="B125" s="977"/>
      <c r="C125" s="959" t="s">
        <v>2153</v>
      </c>
      <c r="D125" s="977"/>
      <c r="E125" s="974"/>
    </row>
    <row r="126" spans="1:14">
      <c r="A126" s="961" t="s">
        <v>2257</v>
      </c>
      <c r="B126" s="977"/>
      <c r="C126" s="959" t="s">
        <v>2153</v>
      </c>
      <c r="D126" s="977"/>
      <c r="E126" s="974"/>
      <c r="G126" s="961">
        <v>355</v>
      </c>
      <c r="I126" s="959" t="s">
        <v>2153</v>
      </c>
      <c r="K126" s="962">
        <v>165</v>
      </c>
      <c r="M126" s="961" t="s">
        <v>2121</v>
      </c>
    </row>
    <row r="127" spans="1:14" ht="12.6" thickBot="1">
      <c r="A127" s="992"/>
      <c r="B127" s="977"/>
      <c r="C127" s="977"/>
      <c r="D127" s="977"/>
      <c r="E127" s="973">
        <v>164.51</v>
      </c>
      <c r="K127" s="973">
        <v>165</v>
      </c>
      <c r="N127" s="972">
        <v>-0.49000000000000909</v>
      </c>
    </row>
    <row r="128" spans="1:14" ht="12.6" thickTop="1">
      <c r="A128" s="992"/>
      <c r="B128" s="977"/>
      <c r="C128" s="977"/>
      <c r="D128" s="977"/>
      <c r="E128" s="974"/>
    </row>
    <row r="129" spans="1:14">
      <c r="A129" s="976" t="s">
        <v>2258</v>
      </c>
      <c r="B129" s="977"/>
      <c r="C129" s="959" t="s">
        <v>2152</v>
      </c>
      <c r="D129" s="977"/>
      <c r="E129" s="974">
        <v>0</v>
      </c>
      <c r="G129" s="961">
        <v>366</v>
      </c>
      <c r="I129" s="959" t="s">
        <v>2152</v>
      </c>
      <c r="K129" s="962">
        <v>0</v>
      </c>
      <c r="M129" s="961" t="s">
        <v>2121</v>
      </c>
    </row>
    <row r="130" spans="1:14">
      <c r="A130" s="976" t="s">
        <v>2259</v>
      </c>
      <c r="B130" s="977"/>
      <c r="C130" s="959" t="s">
        <v>2151</v>
      </c>
      <c r="D130" s="977"/>
      <c r="E130" s="974">
        <v>0</v>
      </c>
      <c r="G130" s="961">
        <v>367</v>
      </c>
      <c r="I130" s="959" t="s">
        <v>2151</v>
      </c>
      <c r="K130" s="962">
        <v>0</v>
      </c>
      <c r="M130" s="961" t="s">
        <v>2121</v>
      </c>
    </row>
    <row r="131" spans="1:14" ht="12.6" thickBot="1">
      <c r="A131" s="992"/>
      <c r="B131" s="977"/>
      <c r="C131" s="977"/>
      <c r="D131" s="977"/>
      <c r="E131" s="973">
        <v>0</v>
      </c>
      <c r="K131" s="973">
        <v>0</v>
      </c>
      <c r="N131" s="972">
        <v>0</v>
      </c>
    </row>
    <row r="132" spans="1:14" ht="12.6" thickTop="1">
      <c r="A132" s="992"/>
      <c r="B132" s="977"/>
      <c r="C132" s="977"/>
      <c r="D132" s="977"/>
      <c r="E132" s="974"/>
    </row>
    <row r="133" spans="1:14">
      <c r="A133" s="961" t="s">
        <v>2260</v>
      </c>
      <c r="B133" s="977"/>
      <c r="C133" s="995" t="s">
        <v>2150</v>
      </c>
      <c r="D133" s="977"/>
      <c r="E133" s="974">
        <v>774.6</v>
      </c>
    </row>
    <row r="134" spans="1:14">
      <c r="A134" s="961" t="s">
        <v>2261</v>
      </c>
      <c r="B134" s="977"/>
      <c r="C134" s="960" t="s">
        <v>2149</v>
      </c>
      <c r="D134" s="977"/>
      <c r="E134" s="974">
        <v>33.880000000000003</v>
      </c>
      <c r="G134" s="961">
        <v>375</v>
      </c>
      <c r="I134" s="959" t="s">
        <v>2149</v>
      </c>
      <c r="K134" s="962">
        <v>808</v>
      </c>
      <c r="M134" s="961" t="s">
        <v>2121</v>
      </c>
    </row>
    <row r="135" spans="1:14" ht="12.6" thickBot="1">
      <c r="A135" s="992"/>
      <c r="B135" s="977"/>
      <c r="C135" s="977"/>
      <c r="D135" s="977"/>
      <c r="E135" s="973">
        <v>808.48</v>
      </c>
      <c r="K135" s="973">
        <v>808</v>
      </c>
      <c r="N135" s="972">
        <v>0.48000000000001819</v>
      </c>
    </row>
    <row r="136" spans="1:14" ht="12.6" thickTop="1">
      <c r="A136" s="992"/>
      <c r="B136" s="977"/>
      <c r="C136" s="977"/>
      <c r="D136" s="977"/>
      <c r="E136" s="974"/>
      <c r="K136" s="974"/>
      <c r="N136" s="972"/>
    </row>
    <row r="137" spans="1:14">
      <c r="A137" s="961" t="s">
        <v>2262</v>
      </c>
      <c r="B137" s="977"/>
      <c r="C137" s="960" t="s">
        <v>2148</v>
      </c>
      <c r="D137" s="977"/>
      <c r="E137" s="974">
        <v>24674.560000000001</v>
      </c>
      <c r="G137" s="961">
        <v>351</v>
      </c>
      <c r="I137" s="959" t="s">
        <v>2148</v>
      </c>
      <c r="K137" s="962">
        <v>24675</v>
      </c>
      <c r="M137" s="961" t="s">
        <v>2121</v>
      </c>
      <c r="N137" s="972"/>
    </row>
    <row r="138" spans="1:14" ht="12.6" thickBot="1">
      <c r="A138" s="992"/>
      <c r="B138" s="977"/>
      <c r="C138" s="977"/>
      <c r="D138" s="977"/>
      <c r="E138" s="973">
        <v>24674.560000000001</v>
      </c>
      <c r="K138" s="973">
        <v>24675</v>
      </c>
      <c r="N138" s="972">
        <v>-0.43999999999869033</v>
      </c>
    </row>
    <row r="139" spans="1:14" ht="12.6" thickTop="1">
      <c r="A139" s="992"/>
      <c r="B139" s="977"/>
      <c r="C139" s="977"/>
      <c r="D139" s="977"/>
      <c r="E139" s="974"/>
      <c r="K139" s="974"/>
      <c r="N139" s="972"/>
    </row>
    <row r="140" spans="1:14">
      <c r="A140" s="961" t="s">
        <v>2263</v>
      </c>
      <c r="B140" s="977"/>
      <c r="C140" s="995" t="s">
        <v>2147</v>
      </c>
      <c r="D140" s="977"/>
      <c r="E140" s="974">
        <v>10.46</v>
      </c>
      <c r="G140" s="961">
        <v>352</v>
      </c>
      <c r="I140" s="959" t="s">
        <v>2147</v>
      </c>
      <c r="K140" s="962">
        <v>10</v>
      </c>
      <c r="M140" s="961" t="s">
        <v>2121</v>
      </c>
      <c r="N140" s="972"/>
    </row>
    <row r="141" spans="1:14" ht="12.6" thickBot="1">
      <c r="A141" s="992"/>
      <c r="B141" s="977"/>
      <c r="C141" s="977"/>
      <c r="D141" s="977"/>
      <c r="E141" s="973">
        <v>10.46</v>
      </c>
      <c r="K141" s="973">
        <v>10</v>
      </c>
      <c r="N141" s="972">
        <v>0.46000000000000085</v>
      </c>
    </row>
    <row r="142" spans="1:14" ht="12.6" thickTop="1">
      <c r="A142" s="992"/>
      <c r="B142" s="977"/>
      <c r="C142" s="977"/>
      <c r="D142" s="977"/>
      <c r="E142" s="974"/>
      <c r="K142" s="974"/>
      <c r="N142" s="972"/>
    </row>
    <row r="143" spans="1:14">
      <c r="A143" s="961" t="s">
        <v>2264</v>
      </c>
      <c r="B143" s="977"/>
      <c r="C143" s="959" t="s">
        <v>2146</v>
      </c>
      <c r="D143" s="977"/>
      <c r="E143" s="974">
        <v>984.84</v>
      </c>
      <c r="K143" s="974"/>
      <c r="N143" s="972"/>
    </row>
    <row r="144" spans="1:14">
      <c r="A144" s="961" t="s">
        <v>2265</v>
      </c>
      <c r="B144" s="977"/>
      <c r="C144" s="959" t="s">
        <v>2146</v>
      </c>
      <c r="D144" s="977"/>
      <c r="E144" s="974">
        <v>403304.29</v>
      </c>
      <c r="K144" s="974"/>
      <c r="N144" s="972"/>
    </row>
    <row r="145" spans="1:14">
      <c r="A145" s="961" t="s">
        <v>2266</v>
      </c>
      <c r="B145" s="977"/>
      <c r="C145" s="959" t="s">
        <v>2146</v>
      </c>
      <c r="D145" s="977"/>
      <c r="E145" s="974">
        <v>-211303.6</v>
      </c>
      <c r="K145" s="974"/>
      <c r="N145" s="972"/>
    </row>
    <row r="146" spans="1:14">
      <c r="A146" s="961" t="s">
        <v>2267</v>
      </c>
      <c r="B146" s="977"/>
      <c r="C146" s="959" t="s">
        <v>2146</v>
      </c>
      <c r="D146" s="977"/>
      <c r="E146" s="974"/>
      <c r="K146" s="974"/>
      <c r="N146" s="972"/>
    </row>
    <row r="147" spans="1:14">
      <c r="A147" s="961" t="s">
        <v>2268</v>
      </c>
      <c r="B147" s="977"/>
      <c r="C147" s="959" t="s">
        <v>2146</v>
      </c>
      <c r="D147" s="977"/>
      <c r="E147" s="974">
        <v>0</v>
      </c>
      <c r="K147" s="974"/>
      <c r="N147" s="972"/>
    </row>
    <row r="148" spans="1:14">
      <c r="A148" s="961" t="s">
        <v>2269</v>
      </c>
      <c r="B148" s="977"/>
      <c r="C148" s="959" t="s">
        <v>2146</v>
      </c>
      <c r="D148" s="977"/>
      <c r="E148" s="974">
        <v>888753.52999999991</v>
      </c>
      <c r="N148" s="972"/>
    </row>
    <row r="149" spans="1:14">
      <c r="A149" s="961" t="s">
        <v>2270</v>
      </c>
      <c r="B149" s="977"/>
      <c r="C149" s="959" t="s">
        <v>2146</v>
      </c>
      <c r="D149" s="977"/>
      <c r="E149" s="974"/>
      <c r="G149" s="961">
        <v>354</v>
      </c>
      <c r="I149" s="959" t="s">
        <v>2146</v>
      </c>
      <c r="K149" s="962">
        <v>1081739</v>
      </c>
      <c r="M149" s="961" t="s">
        <v>2121</v>
      </c>
      <c r="N149" s="972"/>
    </row>
    <row r="150" spans="1:14" ht="12.6" thickBot="1">
      <c r="A150" s="992"/>
      <c r="B150" s="977"/>
      <c r="C150" s="977"/>
      <c r="D150" s="977"/>
      <c r="E150" s="973">
        <v>1081739.0599999998</v>
      </c>
      <c r="K150" s="973">
        <v>1081739</v>
      </c>
      <c r="N150" s="972">
        <v>5.9999999823048711E-2</v>
      </c>
    </row>
    <row r="151" spans="1:14" ht="12.6" thickTop="1">
      <c r="A151" s="992"/>
      <c r="B151" s="977"/>
      <c r="C151" s="977"/>
      <c r="D151" s="977"/>
      <c r="E151" s="974"/>
      <c r="K151" s="974"/>
      <c r="N151" s="972"/>
    </row>
    <row r="152" spans="1:14">
      <c r="A152" s="961" t="s">
        <v>2271</v>
      </c>
      <c r="B152" s="977"/>
      <c r="C152" s="959" t="s">
        <v>2145</v>
      </c>
      <c r="D152" s="977"/>
      <c r="E152" s="974">
        <v>34531.86</v>
      </c>
      <c r="G152" s="961">
        <v>363</v>
      </c>
      <c r="I152" s="959" t="s">
        <v>2145</v>
      </c>
      <c r="K152" s="962">
        <v>34532</v>
      </c>
      <c r="M152" s="961" t="s">
        <v>2121</v>
      </c>
      <c r="N152" s="972"/>
    </row>
    <row r="153" spans="1:14">
      <c r="A153" s="961" t="s">
        <v>2272</v>
      </c>
      <c r="B153" s="977"/>
      <c r="C153" s="959" t="s">
        <v>2144</v>
      </c>
      <c r="D153" s="977"/>
      <c r="E153" s="974">
        <v>6141.2</v>
      </c>
      <c r="G153" s="961">
        <v>360</v>
      </c>
      <c r="I153" s="959" t="s">
        <v>2144</v>
      </c>
      <c r="K153" s="962">
        <v>6141</v>
      </c>
      <c r="M153" s="961" t="s">
        <v>2121</v>
      </c>
      <c r="N153" s="972"/>
    </row>
    <row r="154" spans="1:14" ht="12.6" thickBot="1">
      <c r="A154" s="961"/>
      <c r="B154" s="977"/>
      <c r="D154" s="977"/>
      <c r="E154" s="973">
        <v>40673.06</v>
      </c>
      <c r="K154" s="973">
        <v>40673</v>
      </c>
      <c r="N154" s="972">
        <v>5.9999999997671694E-2</v>
      </c>
    </row>
    <row r="155" spans="1:14" ht="12.6" thickTop="1">
      <c r="A155" s="961"/>
      <c r="B155" s="977"/>
      <c r="D155" s="977"/>
      <c r="E155" s="974"/>
      <c r="N155" s="972"/>
    </row>
    <row r="156" spans="1:14">
      <c r="A156" s="961" t="s">
        <v>2273</v>
      </c>
      <c r="B156" s="977"/>
      <c r="C156" s="959" t="s">
        <v>2143</v>
      </c>
      <c r="D156" s="977"/>
      <c r="E156" s="974">
        <v>543054.46</v>
      </c>
      <c r="G156" s="961">
        <v>361</v>
      </c>
      <c r="I156" s="959" t="s">
        <v>2143</v>
      </c>
      <c r="K156" s="962">
        <v>543054</v>
      </c>
      <c r="M156" s="961" t="s">
        <v>2121</v>
      </c>
      <c r="N156" s="972"/>
    </row>
    <row r="157" spans="1:14" ht="12.6" thickBot="1">
      <c r="A157" s="992"/>
      <c r="B157" s="977"/>
      <c r="C157" s="977"/>
      <c r="D157" s="977"/>
      <c r="E157" s="973">
        <v>543054.46</v>
      </c>
      <c r="K157" s="973">
        <v>543054</v>
      </c>
      <c r="N157" s="972">
        <v>0.4599999999627471</v>
      </c>
    </row>
    <row r="158" spans="1:14" ht="12.6" thickTop="1">
      <c r="A158" s="992"/>
      <c r="B158" s="977"/>
      <c r="C158" s="977"/>
      <c r="D158" s="977"/>
      <c r="E158" s="974"/>
      <c r="K158" s="974"/>
      <c r="N158" s="972"/>
    </row>
    <row r="159" spans="1:14">
      <c r="A159" s="961" t="s">
        <v>2274</v>
      </c>
      <c r="B159" s="977"/>
      <c r="C159" s="977" t="s">
        <v>2142</v>
      </c>
      <c r="D159" s="977"/>
      <c r="E159" s="974">
        <v>3535.9</v>
      </c>
      <c r="G159" s="961">
        <v>370</v>
      </c>
      <c r="I159" s="959" t="s">
        <v>2141</v>
      </c>
      <c r="K159" s="974">
        <v>3536</v>
      </c>
      <c r="N159" s="972"/>
    </row>
    <row r="160" spans="1:14" ht="12.6" thickBot="1">
      <c r="A160" s="992"/>
      <c r="B160" s="977"/>
      <c r="C160" s="977"/>
      <c r="D160" s="977"/>
      <c r="E160" s="973">
        <v>3535.9</v>
      </c>
      <c r="K160" s="973">
        <v>3536</v>
      </c>
      <c r="M160" s="961" t="s">
        <v>2121</v>
      </c>
      <c r="N160" s="972">
        <v>-9.9999999999909051E-2</v>
      </c>
    </row>
    <row r="161" spans="1:14" ht="12.6" thickTop="1">
      <c r="A161" s="992"/>
      <c r="B161" s="977"/>
      <c r="C161" s="977"/>
      <c r="D161" s="977"/>
      <c r="E161" s="974"/>
      <c r="K161" s="974"/>
      <c r="N161" s="972"/>
    </row>
    <row r="162" spans="1:14">
      <c r="A162" s="961" t="s">
        <v>2275</v>
      </c>
      <c r="B162" s="977"/>
      <c r="C162" s="959" t="s">
        <v>2140</v>
      </c>
      <c r="D162" s="977"/>
      <c r="E162" s="974">
        <v>-50129.72</v>
      </c>
      <c r="K162" s="974"/>
      <c r="N162" s="972"/>
    </row>
    <row r="163" spans="1:14">
      <c r="A163" s="961" t="s">
        <v>2276</v>
      </c>
      <c r="B163" s="977"/>
      <c r="C163" s="959" t="s">
        <v>2140</v>
      </c>
      <c r="D163" s="977"/>
      <c r="E163" s="974">
        <v>0</v>
      </c>
      <c r="K163" s="974"/>
      <c r="N163" s="972"/>
    </row>
    <row r="164" spans="1:14">
      <c r="A164" s="961" t="s">
        <v>2277</v>
      </c>
      <c r="B164" s="977"/>
      <c r="C164" s="959" t="s">
        <v>2140</v>
      </c>
      <c r="D164" s="977"/>
      <c r="E164" s="974">
        <v>0</v>
      </c>
      <c r="G164" s="961">
        <v>371</v>
      </c>
      <c r="I164" s="959" t="s">
        <v>2140</v>
      </c>
      <c r="K164" s="962">
        <v>-50130</v>
      </c>
      <c r="M164" s="961" t="s">
        <v>2121</v>
      </c>
      <c r="N164" s="972"/>
    </row>
    <row r="165" spans="1:14" ht="12.6" thickBot="1">
      <c r="A165" s="992"/>
      <c r="B165" s="977"/>
      <c r="C165" s="977"/>
      <c r="D165" s="977"/>
      <c r="E165" s="973">
        <v>-50129.72</v>
      </c>
      <c r="K165" s="973">
        <v>-50130</v>
      </c>
      <c r="N165" s="972">
        <v>0.27999999999883585</v>
      </c>
    </row>
    <row r="166" spans="1:14" ht="12.6" thickTop="1">
      <c r="A166" s="992"/>
      <c r="B166" s="977"/>
      <c r="C166" s="977"/>
      <c r="D166" s="977"/>
      <c r="E166" s="974"/>
      <c r="K166" s="974"/>
      <c r="N166" s="972"/>
    </row>
    <row r="167" spans="1:14">
      <c r="A167" s="961" t="s">
        <v>2278</v>
      </c>
      <c r="B167" s="977"/>
      <c r="C167" s="959" t="s">
        <v>2139</v>
      </c>
      <c r="D167" s="977"/>
      <c r="E167" s="974">
        <v>205449.40000000002</v>
      </c>
      <c r="G167" s="961">
        <v>390</v>
      </c>
      <c r="I167" s="959" t="s">
        <v>2139</v>
      </c>
      <c r="K167" s="962">
        <v>205449</v>
      </c>
      <c r="M167" s="961" t="s">
        <v>2121</v>
      </c>
      <c r="N167" s="972"/>
    </row>
    <row r="168" spans="1:14">
      <c r="A168" s="961" t="s">
        <v>2279</v>
      </c>
      <c r="B168" s="977"/>
      <c r="C168" s="977" t="s">
        <v>2138</v>
      </c>
      <c r="D168" s="977"/>
      <c r="E168" s="974"/>
      <c r="N168" s="972"/>
    </row>
    <row r="169" spans="1:14" ht="12.6" thickBot="1">
      <c r="A169" s="992"/>
      <c r="B169" s="977"/>
      <c r="C169" s="977"/>
      <c r="D169" s="977"/>
      <c r="E169" s="973">
        <v>205449.40000000002</v>
      </c>
      <c r="K169" s="973">
        <v>205449</v>
      </c>
      <c r="N169" s="972">
        <v>0.40000000002328306</v>
      </c>
    </row>
    <row r="170" spans="1:14" ht="12.6" thickTop="1">
      <c r="A170" s="961"/>
      <c r="E170" s="959"/>
    </row>
    <row r="171" spans="1:14">
      <c r="A171" s="976" t="s">
        <v>2280</v>
      </c>
      <c r="B171" s="977"/>
      <c r="C171" s="959" t="s">
        <v>2137</v>
      </c>
      <c r="D171" s="977"/>
      <c r="E171" s="974">
        <v>61952.05</v>
      </c>
    </row>
    <row r="172" spans="1:14">
      <c r="A172" s="961" t="s">
        <v>2281</v>
      </c>
      <c r="B172" s="977"/>
      <c r="C172" s="977" t="s">
        <v>2136</v>
      </c>
      <c r="D172" s="977"/>
      <c r="E172" s="974"/>
      <c r="G172" s="961">
        <v>391</v>
      </c>
      <c r="I172" s="959" t="s">
        <v>2136</v>
      </c>
      <c r="K172" s="962">
        <v>61952</v>
      </c>
      <c r="M172" s="961" t="s">
        <v>2121</v>
      </c>
    </row>
    <row r="173" spans="1:14" ht="12.6" thickBot="1">
      <c r="A173" s="992"/>
      <c r="B173" s="977"/>
      <c r="C173" s="977"/>
      <c r="D173" s="977"/>
      <c r="E173" s="973">
        <v>61952.05</v>
      </c>
      <c r="K173" s="973">
        <v>61952</v>
      </c>
      <c r="N173" s="972">
        <v>5.0000000002910383E-2</v>
      </c>
    </row>
    <row r="174" spans="1:14" ht="12.6" thickTop="1">
      <c r="A174" s="976"/>
      <c r="B174" s="977"/>
      <c r="D174" s="977"/>
      <c r="E174" s="974"/>
    </row>
    <row r="175" spans="1:14">
      <c r="A175" s="961" t="s">
        <v>2282</v>
      </c>
      <c r="B175" s="977"/>
      <c r="C175" s="959" t="s">
        <v>2135</v>
      </c>
      <c r="D175" s="977"/>
      <c r="E175" s="974">
        <v>19482.13</v>
      </c>
    </row>
    <row r="176" spans="1:14">
      <c r="A176" s="961" t="s">
        <v>2283</v>
      </c>
      <c r="B176" s="977"/>
      <c r="C176" s="977" t="s">
        <v>2134</v>
      </c>
      <c r="D176" s="977"/>
      <c r="E176" s="974"/>
      <c r="G176" s="983">
        <v>393</v>
      </c>
      <c r="I176" s="959" t="s">
        <v>2134</v>
      </c>
      <c r="K176" s="962">
        <v>19482</v>
      </c>
      <c r="M176" s="961" t="s">
        <v>2121</v>
      </c>
    </row>
    <row r="177" spans="1:14" ht="12.6" thickBot="1">
      <c r="A177" s="992"/>
      <c r="B177" s="977"/>
      <c r="C177" s="977"/>
      <c r="D177" s="977"/>
      <c r="E177" s="973">
        <v>19482.13</v>
      </c>
      <c r="K177" s="973">
        <v>19482</v>
      </c>
      <c r="N177" s="972">
        <v>0.13000000000101863</v>
      </c>
    </row>
    <row r="178" spans="1:14" ht="12.6" thickTop="1">
      <c r="A178" s="961"/>
      <c r="B178" s="977"/>
      <c r="D178" s="977"/>
      <c r="E178" s="974"/>
      <c r="G178" s="983"/>
    </row>
    <row r="179" spans="1:14">
      <c r="A179" s="976" t="s">
        <v>2284</v>
      </c>
      <c r="B179" s="977"/>
      <c r="C179" s="959" t="s">
        <v>2133</v>
      </c>
      <c r="D179" s="977"/>
      <c r="E179" s="974">
        <v>3376.4</v>
      </c>
    </row>
    <row r="180" spans="1:14">
      <c r="A180" s="961" t="s">
        <v>2285</v>
      </c>
      <c r="B180" s="977"/>
      <c r="C180" s="959" t="s">
        <v>2133</v>
      </c>
      <c r="D180" s="977"/>
      <c r="E180" s="974"/>
      <c r="G180" s="961">
        <v>394</v>
      </c>
      <c r="I180" s="959" t="s">
        <v>2133</v>
      </c>
      <c r="K180" s="962">
        <v>3376</v>
      </c>
      <c r="M180" s="961" t="s">
        <v>2121</v>
      </c>
    </row>
    <row r="181" spans="1:14" ht="12.6" thickBot="1">
      <c r="A181" s="992"/>
      <c r="B181" s="977"/>
      <c r="C181" s="977"/>
      <c r="D181" s="977"/>
      <c r="E181" s="973">
        <v>3376.4</v>
      </c>
      <c r="K181" s="973">
        <v>3376</v>
      </c>
      <c r="N181" s="972">
        <v>0.40000000000009095</v>
      </c>
    </row>
    <row r="182" spans="1:14" ht="12.6" thickTop="1">
      <c r="A182" s="992"/>
      <c r="B182" s="977"/>
      <c r="C182" s="977"/>
      <c r="D182" s="977"/>
      <c r="E182" s="974"/>
      <c r="K182" s="974"/>
      <c r="N182" s="972"/>
    </row>
    <row r="183" spans="1:14">
      <c r="A183" s="961" t="s">
        <v>2286</v>
      </c>
      <c r="B183" s="977"/>
      <c r="C183" s="959" t="s">
        <v>2131</v>
      </c>
      <c r="D183" s="977"/>
      <c r="E183" s="974">
        <v>504.16</v>
      </c>
    </row>
    <row r="184" spans="1:14">
      <c r="A184" s="961" t="s">
        <v>2287</v>
      </c>
      <c r="B184" s="977"/>
      <c r="C184" s="977" t="s">
        <v>2132</v>
      </c>
      <c r="D184" s="977"/>
      <c r="E184" s="974"/>
      <c r="G184" s="961">
        <v>395</v>
      </c>
      <c r="H184" s="977"/>
      <c r="I184" s="959" t="s">
        <v>2131</v>
      </c>
      <c r="K184" s="962">
        <v>504</v>
      </c>
      <c r="M184" s="961" t="s">
        <v>2121</v>
      </c>
    </row>
    <row r="185" spans="1:14" ht="12.6" thickBot="1">
      <c r="A185" s="961"/>
      <c r="D185" s="977"/>
      <c r="E185" s="973">
        <v>504.16</v>
      </c>
      <c r="K185" s="973">
        <v>504</v>
      </c>
      <c r="N185" s="972">
        <v>0.16000000000002501</v>
      </c>
    </row>
    <row r="186" spans="1:14" ht="12.6" thickTop="1">
      <c r="A186" s="976"/>
      <c r="B186" s="977"/>
      <c r="D186" s="977"/>
      <c r="E186" s="974"/>
    </row>
    <row r="187" spans="1:14">
      <c r="A187" s="961" t="s">
        <v>2288</v>
      </c>
      <c r="B187" s="977"/>
      <c r="C187" s="959" t="s">
        <v>2130</v>
      </c>
      <c r="D187" s="977"/>
      <c r="E187" s="974">
        <v>12105.45</v>
      </c>
    </row>
    <row r="188" spans="1:14">
      <c r="A188" s="961" t="s">
        <v>2289</v>
      </c>
      <c r="B188" s="977"/>
      <c r="C188" s="977" t="s">
        <v>2129</v>
      </c>
      <c r="D188" s="977"/>
      <c r="E188" s="974"/>
      <c r="G188" s="961">
        <v>396</v>
      </c>
      <c r="I188" s="959" t="s">
        <v>2129</v>
      </c>
      <c r="K188" s="962">
        <v>12105</v>
      </c>
      <c r="M188" s="961" t="s">
        <v>2121</v>
      </c>
    </row>
    <row r="189" spans="1:14" ht="12.6" thickBot="1">
      <c r="A189" s="992"/>
      <c r="B189" s="977"/>
      <c r="C189" s="977"/>
      <c r="D189" s="977"/>
      <c r="E189" s="973">
        <v>12105.45</v>
      </c>
      <c r="K189" s="973">
        <v>12105</v>
      </c>
      <c r="N189" s="972">
        <v>0.4500000000007276</v>
      </c>
    </row>
    <row r="190" spans="1:14" ht="12.6" thickTop="1">
      <c r="A190" s="961"/>
      <c r="B190" s="977"/>
      <c r="D190" s="977"/>
      <c r="E190" s="974"/>
    </row>
    <row r="191" spans="1:14">
      <c r="A191" s="976" t="s">
        <v>2302</v>
      </c>
      <c r="B191" s="977"/>
      <c r="C191" s="959" t="s">
        <v>2128</v>
      </c>
      <c r="D191" s="977"/>
      <c r="E191" s="974">
        <v>1668.45</v>
      </c>
      <c r="G191" s="961">
        <v>398</v>
      </c>
      <c r="I191" s="959" t="s">
        <v>2128</v>
      </c>
      <c r="K191" s="962">
        <v>1668</v>
      </c>
      <c r="M191" s="961" t="s">
        <v>2121</v>
      </c>
    </row>
    <row r="192" spans="1:14" ht="12.6" thickBot="1">
      <c r="A192" s="992"/>
      <c r="B192" s="977"/>
      <c r="C192" s="977"/>
      <c r="D192" s="977"/>
      <c r="E192" s="973">
        <v>1668.45</v>
      </c>
      <c r="K192" s="973">
        <v>1668</v>
      </c>
      <c r="N192" s="972">
        <v>0.45000000000004547</v>
      </c>
    </row>
    <row r="193" spans="1:14" ht="12.6" thickTop="1">
      <c r="A193" s="992"/>
      <c r="B193" s="977"/>
      <c r="C193" s="977"/>
      <c r="D193" s="977"/>
      <c r="E193" s="974"/>
      <c r="K193" s="974"/>
      <c r="N193" s="972"/>
    </row>
    <row r="194" spans="1:14">
      <c r="A194" s="994" t="s">
        <v>2290</v>
      </c>
      <c r="B194" s="977"/>
      <c r="C194" s="977" t="s">
        <v>2127</v>
      </c>
      <c r="D194" s="977"/>
      <c r="E194" s="974">
        <v>805.55</v>
      </c>
      <c r="G194" s="961">
        <v>364</v>
      </c>
      <c r="I194" s="959" t="s">
        <v>2127</v>
      </c>
      <c r="K194" s="962">
        <v>806</v>
      </c>
    </row>
    <row r="195" spans="1:14" ht="12.6" thickBot="1">
      <c r="B195" s="977"/>
      <c r="C195" s="992"/>
      <c r="D195" s="977"/>
      <c r="E195" s="973">
        <v>805.55</v>
      </c>
      <c r="K195" s="973">
        <v>806</v>
      </c>
      <c r="N195" s="972">
        <v>-0.45000000000004547</v>
      </c>
    </row>
    <row r="196" spans="1:14" ht="12.6" thickTop="1">
      <c r="B196" s="977"/>
      <c r="C196" s="992"/>
      <c r="D196" s="977"/>
      <c r="E196" s="974"/>
    </row>
    <row r="197" spans="1:14">
      <c r="A197" s="976" t="s">
        <v>2291</v>
      </c>
      <c r="B197" s="977"/>
      <c r="C197" s="959" t="s">
        <v>2126</v>
      </c>
      <c r="D197" s="977"/>
      <c r="E197" s="974">
        <v>19926.66</v>
      </c>
    </row>
    <row r="198" spans="1:14">
      <c r="A198" s="961" t="s">
        <v>2292</v>
      </c>
      <c r="B198" s="977"/>
      <c r="C198" s="977" t="s">
        <v>2125</v>
      </c>
      <c r="D198" s="977"/>
      <c r="E198" s="974"/>
      <c r="G198" s="961">
        <v>397</v>
      </c>
      <c r="I198" s="959" t="s">
        <v>2125</v>
      </c>
      <c r="K198" s="962">
        <v>19927</v>
      </c>
      <c r="M198" s="961" t="s">
        <v>2121</v>
      </c>
    </row>
    <row r="199" spans="1:14" ht="12.6" thickBot="1">
      <c r="A199" s="992"/>
      <c r="B199" s="977"/>
      <c r="C199" s="981"/>
      <c r="D199" s="977"/>
      <c r="E199" s="973">
        <v>19926.66</v>
      </c>
      <c r="K199" s="973">
        <v>19927</v>
      </c>
      <c r="N199" s="972">
        <v>-0.34000000000014552</v>
      </c>
    </row>
    <row r="200" spans="1:14" ht="12.6" thickTop="1">
      <c r="A200" s="976"/>
      <c r="B200" s="977"/>
      <c r="C200" s="992"/>
      <c r="D200" s="977"/>
      <c r="E200" s="974"/>
      <c r="I200" s="993"/>
    </row>
    <row r="201" spans="1:14">
      <c r="A201" s="961" t="s">
        <v>2293</v>
      </c>
      <c r="B201" s="977"/>
      <c r="C201" s="959" t="s">
        <v>2124</v>
      </c>
      <c r="D201" s="977"/>
      <c r="E201" s="974">
        <v>-9436.0499999999993</v>
      </c>
    </row>
    <row r="202" spans="1:14">
      <c r="A202" s="961" t="s">
        <v>2294</v>
      </c>
      <c r="B202" s="977"/>
      <c r="C202" s="959" t="s">
        <v>2124</v>
      </c>
      <c r="D202" s="977"/>
      <c r="E202" s="974"/>
      <c r="G202" s="961">
        <v>381</v>
      </c>
      <c r="I202" s="959" t="s">
        <v>2124</v>
      </c>
      <c r="K202" s="962">
        <v>-9436</v>
      </c>
      <c r="M202" s="961" t="s">
        <v>2121</v>
      </c>
    </row>
    <row r="203" spans="1:14" ht="12.6" thickBot="1">
      <c r="A203" s="992"/>
      <c r="B203" s="977"/>
      <c r="C203" s="992"/>
      <c r="D203" s="977"/>
      <c r="E203" s="973">
        <v>-9436.0499999999993</v>
      </c>
      <c r="K203" s="973">
        <v>-9436</v>
      </c>
      <c r="N203" s="972">
        <v>-4.9999999999272404E-2</v>
      </c>
    </row>
    <row r="204" spans="1:14" ht="12.6" thickTop="1">
      <c r="A204" s="992"/>
      <c r="B204" s="977"/>
      <c r="C204" s="992"/>
      <c r="D204" s="977"/>
      <c r="E204" s="974"/>
    </row>
    <row r="205" spans="1:14">
      <c r="A205" s="961" t="s">
        <v>2295</v>
      </c>
      <c r="B205" s="977"/>
      <c r="C205" s="959" t="s">
        <v>2123</v>
      </c>
      <c r="D205" s="977"/>
      <c r="E205" s="974">
        <v>32.520000000000003</v>
      </c>
      <c r="G205" s="961">
        <v>382</v>
      </c>
      <c r="I205" s="959" t="s">
        <v>2123</v>
      </c>
      <c r="K205" s="962">
        <v>33</v>
      </c>
      <c r="M205" s="961" t="s">
        <v>2121</v>
      </c>
    </row>
    <row r="206" spans="1:14" ht="12.6" thickBot="1">
      <c r="B206" s="977"/>
      <c r="D206" s="977"/>
      <c r="E206" s="973">
        <v>32.520000000000003</v>
      </c>
      <c r="K206" s="973">
        <v>33</v>
      </c>
      <c r="N206" s="972">
        <v>-0.47999999999999687</v>
      </c>
    </row>
    <row r="207" spans="1:14" ht="12.6" thickTop="1">
      <c r="B207" s="977"/>
      <c r="D207" s="977"/>
      <c r="E207" s="974"/>
    </row>
    <row r="208" spans="1:14">
      <c r="A208" s="976" t="s">
        <v>2296</v>
      </c>
      <c r="B208" s="977"/>
      <c r="C208" s="959" t="s">
        <v>2122</v>
      </c>
      <c r="D208" s="977"/>
      <c r="E208" s="974"/>
    </row>
    <row r="209" spans="1:15">
      <c r="A209" s="976" t="s">
        <v>2297</v>
      </c>
      <c r="B209" s="977"/>
      <c r="C209" s="959" t="s">
        <v>2122</v>
      </c>
      <c r="D209" s="977"/>
      <c r="E209" s="974"/>
      <c r="N209" s="972"/>
    </row>
    <row r="210" spans="1:15">
      <c r="A210" s="976" t="s">
        <v>2298</v>
      </c>
      <c r="B210" s="977"/>
      <c r="C210" s="959" t="s">
        <v>2122</v>
      </c>
      <c r="D210" s="977"/>
      <c r="E210" s="974">
        <v>-4244.41</v>
      </c>
    </row>
    <row r="211" spans="1:15">
      <c r="A211" s="976" t="s">
        <v>2299</v>
      </c>
      <c r="B211" s="977"/>
      <c r="C211" s="959" t="s">
        <v>2122</v>
      </c>
      <c r="D211" s="977"/>
      <c r="E211" s="974">
        <v>3593.86</v>
      </c>
    </row>
    <row r="212" spans="1:15">
      <c r="A212" s="976" t="s">
        <v>2300</v>
      </c>
      <c r="B212" s="977"/>
      <c r="C212" s="959" t="s">
        <v>2122</v>
      </c>
      <c r="D212" s="977"/>
      <c r="E212" s="974"/>
    </row>
    <row r="213" spans="1:15">
      <c r="A213" s="976" t="s">
        <v>2301</v>
      </c>
      <c r="B213" s="977"/>
      <c r="C213" s="959" t="s">
        <v>2122</v>
      </c>
      <c r="D213" s="977"/>
      <c r="E213" s="974"/>
      <c r="G213" s="961">
        <v>389</v>
      </c>
      <c r="I213" s="959" t="s">
        <v>2122</v>
      </c>
      <c r="K213" s="962">
        <v>650</v>
      </c>
      <c r="M213" s="961" t="s">
        <v>2121</v>
      </c>
      <c r="O213" s="1820" t="s">
        <v>2809</v>
      </c>
    </row>
    <row r="214" spans="1:15" ht="12.6" thickBot="1">
      <c r="A214" s="961"/>
      <c r="B214" s="977"/>
      <c r="C214" s="977"/>
      <c r="D214" s="977"/>
      <c r="E214" s="1010">
        <v>-650.54999999999973</v>
      </c>
      <c r="K214" s="973">
        <v>650</v>
      </c>
      <c r="N214" s="972">
        <v>-1300.5499999999997</v>
      </c>
      <c r="O214" s="1820"/>
    </row>
    <row r="215" spans="1:15">
      <c r="A215" s="961"/>
      <c r="B215" s="977"/>
      <c r="C215" s="997"/>
      <c r="D215" s="977"/>
      <c r="E215" s="974"/>
      <c r="K215" s="974"/>
      <c r="N215" s="972"/>
    </row>
    <row r="216" spans="1:15" s="964" customFormat="1" ht="12.6" thickBot="1">
      <c r="A216" s="965"/>
      <c r="B216" s="967"/>
      <c r="C216" s="991" t="s">
        <v>2120</v>
      </c>
      <c r="D216" s="967"/>
      <c r="E216" s="979">
        <v>2400971.7400000007</v>
      </c>
      <c r="G216" s="965"/>
      <c r="I216" s="987" t="s">
        <v>2119</v>
      </c>
      <c r="K216" s="979">
        <v>2402271</v>
      </c>
      <c r="M216" s="965"/>
      <c r="N216" s="972">
        <v>-1299.2599999993108</v>
      </c>
      <c r="O216" s="963" t="s">
        <v>2810</v>
      </c>
    </row>
    <row r="217" spans="1:15" s="977" customFormat="1" ht="12.6" thickTop="1">
      <c r="A217" s="976"/>
      <c r="E217" s="974"/>
      <c r="G217" s="976"/>
      <c r="K217" s="974"/>
      <c r="M217" s="976"/>
      <c r="N217" s="990"/>
      <c r="O217" s="992"/>
    </row>
    <row r="218" spans="1:15">
      <c r="A218" s="976" t="s">
        <v>2118</v>
      </c>
      <c r="B218" s="977"/>
      <c r="C218" s="959" t="s">
        <v>2117</v>
      </c>
      <c r="D218" s="977"/>
      <c r="E218" s="974">
        <v>131524.29</v>
      </c>
      <c r="G218" s="961">
        <v>701</v>
      </c>
      <c r="I218" s="959" t="s">
        <v>2117</v>
      </c>
      <c r="K218" s="974">
        <v>131524</v>
      </c>
      <c r="M218" s="983" t="s">
        <v>2072</v>
      </c>
    </row>
    <row r="219" spans="1:15" ht="12.6" thickBot="1">
      <c r="A219" s="976"/>
      <c r="B219" s="977"/>
      <c r="D219" s="977"/>
      <c r="E219" s="973">
        <v>131524.29</v>
      </c>
      <c r="K219" s="973">
        <v>131524</v>
      </c>
      <c r="M219" s="983"/>
      <c r="N219" s="972">
        <v>0.29000000000814907</v>
      </c>
    </row>
    <row r="220" spans="1:15" ht="12.6" thickTop="1">
      <c r="A220" s="976"/>
      <c r="B220" s="977"/>
      <c r="D220" s="977"/>
      <c r="E220" s="974"/>
      <c r="K220" s="974"/>
      <c r="M220" s="983"/>
    </row>
    <row r="221" spans="1:15">
      <c r="A221" s="976" t="s">
        <v>2116</v>
      </c>
      <c r="B221" s="977"/>
      <c r="C221" s="959" t="s">
        <v>2115</v>
      </c>
      <c r="D221" s="977"/>
      <c r="E221" s="974">
        <v>5419.52</v>
      </c>
      <c r="G221" s="961">
        <v>703</v>
      </c>
      <c r="I221" s="959" t="s">
        <v>2115</v>
      </c>
      <c r="K221" s="974">
        <v>5420</v>
      </c>
      <c r="M221" s="983" t="s">
        <v>2072</v>
      </c>
    </row>
    <row r="222" spans="1:15" ht="12.6" thickBot="1">
      <c r="A222" s="976"/>
      <c r="B222" s="977"/>
      <c r="D222" s="977"/>
      <c r="E222" s="973">
        <v>5419.52</v>
      </c>
      <c r="I222" s="989"/>
      <c r="K222" s="973">
        <v>5420</v>
      </c>
      <c r="M222" s="983"/>
      <c r="N222" s="972">
        <v>-0.47999999999956344</v>
      </c>
    </row>
    <row r="223" spans="1:15" ht="12.6" thickTop="1">
      <c r="A223" s="976"/>
      <c r="B223" s="977"/>
      <c r="D223" s="977"/>
      <c r="E223" s="974"/>
      <c r="I223" s="989"/>
      <c r="K223" s="974"/>
      <c r="M223" s="983"/>
    </row>
    <row r="224" spans="1:15">
      <c r="A224" s="976" t="s">
        <v>2114</v>
      </c>
      <c r="B224" s="977"/>
      <c r="C224" s="959" t="s">
        <v>2113</v>
      </c>
      <c r="D224" s="977"/>
      <c r="E224" s="974">
        <v>38966.600000000006</v>
      </c>
      <c r="G224" s="961">
        <v>704</v>
      </c>
      <c r="I224" s="959" t="s">
        <v>2113</v>
      </c>
      <c r="K224" s="974">
        <v>38967</v>
      </c>
      <c r="M224" s="983" t="s">
        <v>2072</v>
      </c>
      <c r="N224" s="972">
        <v>-0.39999999999417923</v>
      </c>
    </row>
    <row r="225" spans="1:14" ht="12.6" thickBot="1">
      <c r="A225" s="976"/>
      <c r="B225" s="977"/>
      <c r="D225" s="977"/>
      <c r="E225" s="973">
        <v>38966.600000000006</v>
      </c>
      <c r="K225" s="973">
        <v>38967</v>
      </c>
      <c r="N225" s="972"/>
    </row>
    <row r="226" spans="1:14" ht="12.6" thickTop="1">
      <c r="A226" s="976"/>
      <c r="B226" s="977"/>
      <c r="D226" s="977"/>
      <c r="E226" s="974"/>
      <c r="K226" s="974"/>
      <c r="N226" s="972"/>
    </row>
    <row r="227" spans="1:14">
      <c r="A227" s="976" t="s">
        <v>2112</v>
      </c>
      <c r="B227" s="977"/>
      <c r="C227" s="959" t="s">
        <v>2111</v>
      </c>
      <c r="D227" s="977"/>
      <c r="E227" s="974">
        <v>707.99</v>
      </c>
      <c r="G227" s="961">
        <v>710</v>
      </c>
      <c r="I227" s="959" t="s">
        <v>2111</v>
      </c>
      <c r="K227" s="974">
        <v>708</v>
      </c>
      <c r="M227" s="983" t="s">
        <v>2072</v>
      </c>
    </row>
    <row r="228" spans="1:14" ht="12.6" thickBot="1">
      <c r="A228" s="976"/>
      <c r="B228" s="977"/>
      <c r="D228" s="977"/>
      <c r="E228" s="973">
        <v>707.99</v>
      </c>
      <c r="K228" s="973">
        <v>708</v>
      </c>
      <c r="N228" s="972">
        <v>-9.9999999999909051E-3</v>
      </c>
    </row>
    <row r="229" spans="1:14" ht="12.6" thickTop="1">
      <c r="A229" s="976"/>
      <c r="B229" s="977"/>
      <c r="D229" s="977"/>
      <c r="E229" s="974"/>
      <c r="K229" s="974"/>
    </row>
    <row r="230" spans="1:14">
      <c r="A230" s="976" t="s">
        <v>2110</v>
      </c>
      <c r="B230" s="977"/>
      <c r="C230" s="959" t="s">
        <v>1196</v>
      </c>
      <c r="D230" s="977"/>
      <c r="E230" s="974">
        <v>21251.34</v>
      </c>
      <c r="G230" s="961">
        <v>711</v>
      </c>
      <c r="I230" s="959" t="s">
        <v>1196</v>
      </c>
      <c r="K230" s="974">
        <v>21251</v>
      </c>
      <c r="M230" s="983" t="s">
        <v>2072</v>
      </c>
    </row>
    <row r="231" spans="1:14" ht="12.6" thickBot="1">
      <c r="A231" s="976"/>
      <c r="B231" s="977"/>
      <c r="D231" s="977"/>
      <c r="E231" s="973">
        <v>21251.34</v>
      </c>
      <c r="K231" s="973">
        <v>21251</v>
      </c>
      <c r="M231" s="983"/>
      <c r="N231" s="972">
        <v>0.34000000000014552</v>
      </c>
    </row>
    <row r="232" spans="1:14" ht="12.6" thickTop="1">
      <c r="A232" s="976"/>
      <c r="B232" s="977"/>
      <c r="D232" s="977"/>
      <c r="E232" s="974"/>
      <c r="K232" s="974"/>
      <c r="M232" s="983"/>
    </row>
    <row r="233" spans="1:14">
      <c r="A233" s="976" t="s">
        <v>2109</v>
      </c>
      <c r="B233" s="977"/>
      <c r="C233" s="959" t="s">
        <v>2108</v>
      </c>
      <c r="D233" s="977"/>
      <c r="E233" s="974">
        <v>106256.45</v>
      </c>
      <c r="G233" s="961">
        <v>715</v>
      </c>
      <c r="I233" s="959" t="s">
        <v>2108</v>
      </c>
      <c r="K233" s="974">
        <v>106256</v>
      </c>
      <c r="M233" s="983" t="s">
        <v>2072</v>
      </c>
    </row>
    <row r="234" spans="1:14" ht="12.6" thickBot="1">
      <c r="A234" s="976"/>
      <c r="B234" s="977"/>
      <c r="D234" s="977"/>
      <c r="E234" s="973">
        <v>106256.45</v>
      </c>
      <c r="K234" s="973">
        <v>106256</v>
      </c>
      <c r="M234" s="983"/>
      <c r="N234" s="972">
        <v>0.44999999999708962</v>
      </c>
    </row>
    <row r="235" spans="1:14" ht="12.6" thickTop="1">
      <c r="A235" s="976"/>
      <c r="B235" s="977"/>
      <c r="D235" s="977"/>
      <c r="E235" s="974"/>
      <c r="K235" s="974"/>
      <c r="M235" s="983"/>
    </row>
    <row r="236" spans="1:14">
      <c r="A236" s="976" t="s">
        <v>2107</v>
      </c>
      <c r="B236" s="977"/>
      <c r="C236" s="959" t="s">
        <v>2106</v>
      </c>
      <c r="D236" s="977"/>
      <c r="E236" s="974">
        <v>0</v>
      </c>
      <c r="G236" s="961">
        <v>716</v>
      </c>
      <c r="I236" s="959" t="s">
        <v>2106</v>
      </c>
      <c r="K236" s="974">
        <v>0</v>
      </c>
      <c r="M236" s="983" t="s">
        <v>2072</v>
      </c>
    </row>
    <row r="237" spans="1:14" ht="12.6" thickBot="1">
      <c r="A237" s="976"/>
      <c r="B237" s="977"/>
      <c r="D237" s="977"/>
      <c r="E237" s="973">
        <v>0</v>
      </c>
      <c r="K237" s="973">
        <v>0</v>
      </c>
      <c r="M237" s="983"/>
      <c r="N237" s="972">
        <v>0</v>
      </c>
    </row>
    <row r="238" spans="1:14" ht="12.6" thickTop="1">
      <c r="A238" s="976"/>
      <c r="B238" s="977"/>
      <c r="D238" s="977"/>
      <c r="E238" s="974"/>
      <c r="K238" s="974"/>
      <c r="M238" s="983"/>
    </row>
    <row r="239" spans="1:14">
      <c r="A239" s="976" t="s">
        <v>2105</v>
      </c>
      <c r="B239" s="977"/>
      <c r="C239" s="959" t="s">
        <v>2104</v>
      </c>
      <c r="D239" s="977"/>
      <c r="E239" s="974">
        <v>17527.55</v>
      </c>
      <c r="G239" s="961">
        <v>718</v>
      </c>
      <c r="I239" s="959" t="s">
        <v>2104</v>
      </c>
      <c r="K239" s="974">
        <v>17528</v>
      </c>
      <c r="M239" s="983" t="s">
        <v>2072</v>
      </c>
      <c r="N239" s="972"/>
    </row>
    <row r="240" spans="1:14" ht="12.6" thickBot="1">
      <c r="A240" s="976"/>
      <c r="B240" s="977"/>
      <c r="D240" s="977"/>
      <c r="E240" s="973">
        <v>17527.55</v>
      </c>
      <c r="K240" s="973">
        <v>17528</v>
      </c>
      <c r="M240" s="983"/>
      <c r="N240" s="972">
        <v>-0.4500000000007276</v>
      </c>
    </row>
    <row r="241" spans="1:14" ht="12.6" thickTop="1">
      <c r="A241" s="976"/>
      <c r="B241" s="977"/>
      <c r="D241" s="977"/>
      <c r="E241" s="974"/>
      <c r="K241" s="974"/>
      <c r="M241" s="983"/>
    </row>
    <row r="242" spans="1:14">
      <c r="A242" s="976" t="s">
        <v>2103</v>
      </c>
      <c r="B242" s="977"/>
      <c r="C242" s="959" t="s">
        <v>887</v>
      </c>
      <c r="D242" s="977"/>
      <c r="E242" s="974">
        <v>9819.89</v>
      </c>
      <c r="G242" s="961">
        <v>720</v>
      </c>
      <c r="I242" s="959" t="s">
        <v>887</v>
      </c>
      <c r="K242" s="974">
        <v>9820</v>
      </c>
      <c r="M242" s="983" t="s">
        <v>2072</v>
      </c>
    </row>
    <row r="243" spans="1:14" ht="12.6" thickBot="1">
      <c r="A243" s="976"/>
      <c r="B243" s="977"/>
      <c r="D243" s="977"/>
      <c r="E243" s="973">
        <v>9819.89</v>
      </c>
      <c r="K243" s="973">
        <v>9820</v>
      </c>
      <c r="M243" s="983"/>
      <c r="N243" s="972">
        <v>-0.11000000000058208</v>
      </c>
    </row>
    <row r="244" spans="1:14" ht="12.6" thickTop="1">
      <c r="A244" s="976"/>
      <c r="B244" s="977"/>
      <c r="D244" s="977"/>
      <c r="E244" s="974"/>
      <c r="K244" s="974"/>
      <c r="M244" s="983"/>
    </row>
    <row r="245" spans="1:14">
      <c r="A245" s="976" t="s">
        <v>2102</v>
      </c>
      <c r="B245" s="977"/>
      <c r="C245" s="959" t="s">
        <v>2101</v>
      </c>
      <c r="D245" s="977"/>
      <c r="E245" s="974">
        <v>0.29000000000000625</v>
      </c>
      <c r="G245" s="961">
        <v>731</v>
      </c>
      <c r="I245" s="959" t="s">
        <v>2101</v>
      </c>
      <c r="K245" s="974">
        <v>0</v>
      </c>
      <c r="M245" s="983" t="s">
        <v>2072</v>
      </c>
      <c r="N245" s="972"/>
    </row>
    <row r="246" spans="1:14" ht="12.6" thickBot="1">
      <c r="A246" s="976"/>
      <c r="B246" s="977"/>
      <c r="D246" s="977"/>
      <c r="E246" s="973">
        <v>0.29000000000000625</v>
      </c>
      <c r="K246" s="973">
        <v>0</v>
      </c>
      <c r="N246" s="972">
        <v>0.29000000000000625</v>
      </c>
    </row>
    <row r="247" spans="1:14" ht="12.6" thickTop="1">
      <c r="A247" s="976"/>
      <c r="B247" s="977"/>
      <c r="D247" s="977"/>
      <c r="E247" s="974"/>
      <c r="K247" s="974"/>
    </row>
    <row r="248" spans="1:14">
      <c r="A248" s="976" t="s">
        <v>2100</v>
      </c>
      <c r="C248" s="959" t="s">
        <v>1197</v>
      </c>
      <c r="E248" s="974">
        <v>4596.1099999999997</v>
      </c>
      <c r="G248" s="961">
        <v>732</v>
      </c>
      <c r="I248" s="959" t="s">
        <v>1197</v>
      </c>
      <c r="K248" s="974">
        <v>4596</v>
      </c>
      <c r="M248" s="983" t="s">
        <v>2072</v>
      </c>
    </row>
    <row r="249" spans="1:14" ht="12.6" thickBot="1">
      <c r="A249" s="976"/>
      <c r="E249" s="973">
        <v>4596.1099999999997</v>
      </c>
      <c r="K249" s="973">
        <v>4596</v>
      </c>
      <c r="N249" s="972">
        <v>0.10999999999967258</v>
      </c>
    </row>
    <row r="250" spans="1:14" ht="12.6" thickTop="1">
      <c r="A250" s="976"/>
      <c r="E250" s="974"/>
      <c r="K250" s="974"/>
    </row>
    <row r="251" spans="1:14">
      <c r="A251" s="976" t="s">
        <v>2099</v>
      </c>
      <c r="B251" s="977"/>
      <c r="C251" s="959" t="s">
        <v>1199</v>
      </c>
      <c r="D251" s="977"/>
      <c r="E251" s="974">
        <v>-92.37</v>
      </c>
      <c r="G251" s="961">
        <v>733</v>
      </c>
      <c r="I251" s="959" t="s">
        <v>1199</v>
      </c>
      <c r="K251" s="974">
        <v>-92</v>
      </c>
      <c r="M251" s="983" t="s">
        <v>2072</v>
      </c>
      <c r="N251" s="972"/>
    </row>
    <row r="252" spans="1:14" ht="12.6" thickBot="1">
      <c r="A252" s="976"/>
      <c r="B252" s="977"/>
      <c r="D252" s="977"/>
      <c r="E252" s="973">
        <v>-92.37</v>
      </c>
      <c r="K252" s="973">
        <v>-92</v>
      </c>
      <c r="M252" s="983"/>
      <c r="N252" s="972">
        <v>-0.37000000000000455</v>
      </c>
    </row>
    <row r="253" spans="1:14" ht="12.6" thickTop="1">
      <c r="A253" s="976"/>
      <c r="B253" s="977"/>
      <c r="D253" s="977"/>
      <c r="E253" s="974"/>
      <c r="K253" s="974"/>
      <c r="M253" s="983"/>
    </row>
    <row r="254" spans="1:14">
      <c r="A254" s="976" t="s">
        <v>2098</v>
      </c>
      <c r="B254" s="977"/>
      <c r="C254" s="959" t="s">
        <v>2097</v>
      </c>
      <c r="D254" s="977"/>
      <c r="E254" s="974">
        <v>0</v>
      </c>
      <c r="G254" s="961">
        <v>734</v>
      </c>
      <c r="I254" s="959" t="s">
        <v>2097</v>
      </c>
      <c r="K254" s="974">
        <v>0</v>
      </c>
      <c r="M254" s="983" t="s">
        <v>2072</v>
      </c>
      <c r="N254" s="972"/>
    </row>
    <row r="255" spans="1:14" ht="12.6" thickBot="1">
      <c r="A255" s="976"/>
      <c r="B255" s="977"/>
      <c r="D255" s="977"/>
      <c r="E255" s="973">
        <v>0</v>
      </c>
      <c r="K255" s="973">
        <v>0</v>
      </c>
      <c r="N255" s="972">
        <v>0</v>
      </c>
    </row>
    <row r="256" spans="1:14" ht="12.6" thickTop="1">
      <c r="A256" s="976"/>
      <c r="B256" s="977"/>
      <c r="D256" s="977"/>
      <c r="E256" s="974"/>
      <c r="K256" s="974"/>
    </row>
    <row r="257" spans="1:15">
      <c r="A257" s="976" t="s">
        <v>2096</v>
      </c>
      <c r="C257" s="988" t="s">
        <v>1200</v>
      </c>
      <c r="E257" s="974">
        <v>0</v>
      </c>
      <c r="G257" s="961">
        <v>735</v>
      </c>
      <c r="I257" s="959" t="s">
        <v>1200</v>
      </c>
      <c r="K257" s="974">
        <v>0</v>
      </c>
      <c r="M257" s="983" t="s">
        <v>2072</v>
      </c>
      <c r="N257" s="972"/>
    </row>
    <row r="258" spans="1:15" ht="12.6" thickBot="1">
      <c r="A258" s="976"/>
      <c r="C258" s="988"/>
      <c r="E258" s="973">
        <v>0</v>
      </c>
      <c r="K258" s="973">
        <v>0</v>
      </c>
      <c r="N258" s="972">
        <v>0</v>
      </c>
    </row>
    <row r="259" spans="1:15" ht="12.6" thickTop="1">
      <c r="A259" s="976"/>
      <c r="C259" s="988"/>
      <c r="E259" s="974"/>
      <c r="K259" s="974"/>
    </row>
    <row r="260" spans="1:15">
      <c r="A260" s="976" t="s">
        <v>2095</v>
      </c>
      <c r="B260" s="977"/>
      <c r="C260" s="988" t="s">
        <v>1201</v>
      </c>
      <c r="D260" s="977"/>
      <c r="E260" s="974">
        <v>9928.0399999999991</v>
      </c>
      <c r="G260" s="961">
        <v>736</v>
      </c>
      <c r="I260" s="959" t="s">
        <v>1201</v>
      </c>
      <c r="K260" s="974">
        <v>9927</v>
      </c>
      <c r="M260" s="983" t="s">
        <v>2072</v>
      </c>
      <c r="N260" s="972"/>
    </row>
    <row r="261" spans="1:15" ht="12.6" thickBot="1">
      <c r="A261" s="976"/>
      <c r="B261" s="977"/>
      <c r="C261" s="988"/>
      <c r="D261" s="977"/>
      <c r="E261" s="973">
        <v>9928.0399999999991</v>
      </c>
      <c r="K261" s="973">
        <v>9927</v>
      </c>
      <c r="M261" s="983"/>
      <c r="N261" s="972">
        <v>1.0399999999990541</v>
      </c>
      <c r="O261" s="963" t="s">
        <v>2321</v>
      </c>
    </row>
    <row r="262" spans="1:15" ht="12.6" thickTop="1">
      <c r="A262" s="976"/>
      <c r="B262" s="977"/>
      <c r="C262" s="988"/>
      <c r="D262" s="977"/>
      <c r="E262" s="974"/>
      <c r="K262" s="974"/>
      <c r="M262" s="983"/>
    </row>
    <row r="263" spans="1:15">
      <c r="A263" s="976" t="s">
        <v>2094</v>
      </c>
      <c r="B263" s="977"/>
      <c r="C263" s="959" t="s">
        <v>2093</v>
      </c>
      <c r="D263" s="977"/>
      <c r="E263" s="974">
        <v>147.66</v>
      </c>
      <c r="G263" s="961">
        <v>741</v>
      </c>
      <c r="I263" s="959" t="s">
        <v>2093</v>
      </c>
      <c r="K263" s="974">
        <v>148</v>
      </c>
      <c r="M263" s="983" t="s">
        <v>2072</v>
      </c>
      <c r="N263" s="972"/>
    </row>
    <row r="264" spans="1:15" ht="12.6" thickBot="1">
      <c r="A264" s="976"/>
      <c r="B264" s="977"/>
      <c r="D264" s="977"/>
      <c r="E264" s="973">
        <v>147.66</v>
      </c>
      <c r="K264" s="973">
        <v>148</v>
      </c>
      <c r="N264" s="972">
        <v>-0.34000000000000341</v>
      </c>
    </row>
    <row r="265" spans="1:15" ht="12.6" thickTop="1">
      <c r="A265" s="976"/>
      <c r="B265" s="977"/>
      <c r="D265" s="977"/>
      <c r="E265" s="974"/>
      <c r="K265" s="974"/>
    </row>
    <row r="266" spans="1:15">
      <c r="A266" s="976" t="s">
        <v>2092</v>
      </c>
      <c r="B266" s="977"/>
      <c r="C266" s="959" t="s">
        <v>2091</v>
      </c>
      <c r="D266" s="977"/>
      <c r="E266" s="974">
        <v>22.15</v>
      </c>
      <c r="G266" s="961">
        <v>742</v>
      </c>
      <c r="I266" s="959" t="s">
        <v>2091</v>
      </c>
      <c r="K266" s="974">
        <v>22</v>
      </c>
      <c r="M266" s="983" t="s">
        <v>2072</v>
      </c>
    </row>
    <row r="267" spans="1:15" ht="12.6" thickBot="1">
      <c r="A267" s="976"/>
      <c r="B267" s="977"/>
      <c r="D267" s="977"/>
      <c r="E267" s="973">
        <v>22.15</v>
      </c>
      <c r="K267" s="973">
        <v>22</v>
      </c>
      <c r="N267" s="972">
        <v>0.14999999999999858</v>
      </c>
    </row>
    <row r="268" spans="1:15" ht="12.6" thickTop="1">
      <c r="A268" s="976"/>
      <c r="B268" s="977"/>
      <c r="D268" s="977"/>
      <c r="E268" s="974"/>
      <c r="K268" s="974"/>
    </row>
    <row r="269" spans="1:15">
      <c r="A269" s="976" t="s">
        <v>2090</v>
      </c>
      <c r="B269" s="977"/>
      <c r="C269" s="959" t="s">
        <v>2089</v>
      </c>
      <c r="D269" s="977"/>
      <c r="E269" s="974">
        <v>7330.76</v>
      </c>
      <c r="G269" s="961">
        <v>750</v>
      </c>
      <c r="I269" s="959" t="s">
        <v>2089</v>
      </c>
      <c r="K269" s="974">
        <v>7331</v>
      </c>
      <c r="M269" s="983" t="s">
        <v>2072</v>
      </c>
      <c r="N269" s="972"/>
    </row>
    <row r="270" spans="1:15" ht="12.6" thickBot="1">
      <c r="A270" s="976"/>
      <c r="B270" s="977"/>
      <c r="D270" s="977"/>
      <c r="E270" s="973">
        <v>7330.76</v>
      </c>
      <c r="K270" s="973">
        <v>7331</v>
      </c>
      <c r="M270" s="983"/>
      <c r="N270" s="972">
        <v>-0.23999999999978172</v>
      </c>
    </row>
    <row r="271" spans="1:15" ht="12.6" thickTop="1">
      <c r="A271" s="976"/>
      <c r="B271" s="977"/>
      <c r="D271" s="977"/>
      <c r="E271" s="974"/>
      <c r="K271" s="974"/>
      <c r="M271" s="983"/>
    </row>
    <row r="272" spans="1:15">
      <c r="A272" s="976" t="s">
        <v>2088</v>
      </c>
      <c r="B272" s="977"/>
      <c r="C272" s="959" t="s">
        <v>2087</v>
      </c>
      <c r="D272" s="977"/>
      <c r="E272" s="974">
        <v>0</v>
      </c>
      <c r="G272" s="961">
        <v>756</v>
      </c>
      <c r="I272" s="959" t="s">
        <v>2087</v>
      </c>
      <c r="K272" s="974">
        <v>0</v>
      </c>
      <c r="M272" s="983" t="s">
        <v>2072</v>
      </c>
      <c r="N272" s="972"/>
    </row>
    <row r="273" spans="1:14" ht="12.6" thickBot="1">
      <c r="A273" s="976"/>
      <c r="B273" s="977"/>
      <c r="D273" s="977"/>
      <c r="E273" s="973">
        <v>0</v>
      </c>
      <c r="K273" s="973">
        <v>0</v>
      </c>
      <c r="N273" s="972">
        <v>0</v>
      </c>
    </row>
    <row r="274" spans="1:14" ht="12.6" thickTop="1">
      <c r="A274" s="976"/>
      <c r="B274" s="977"/>
      <c r="D274" s="977"/>
      <c r="E274" s="974"/>
      <c r="K274" s="974"/>
    </row>
    <row r="275" spans="1:14">
      <c r="A275" s="976" t="s">
        <v>2086</v>
      </c>
      <c r="B275" s="977"/>
      <c r="C275" s="959" t="s">
        <v>2085</v>
      </c>
      <c r="D275" s="977"/>
      <c r="E275" s="974">
        <v>13953.4</v>
      </c>
      <c r="G275" s="961">
        <v>757</v>
      </c>
      <c r="I275" s="959" t="s">
        <v>2085</v>
      </c>
      <c r="K275" s="974">
        <v>13953</v>
      </c>
      <c r="M275" s="983" t="s">
        <v>2072</v>
      </c>
      <c r="N275" s="972"/>
    </row>
    <row r="276" spans="1:14" ht="12.6" thickBot="1">
      <c r="A276" s="976"/>
      <c r="B276" s="977"/>
      <c r="D276" s="977"/>
      <c r="E276" s="973">
        <v>13953.4</v>
      </c>
      <c r="K276" s="973">
        <v>13953</v>
      </c>
      <c r="N276" s="972">
        <v>0.3999999999996362</v>
      </c>
    </row>
    <row r="277" spans="1:14" ht="12.6" thickTop="1">
      <c r="A277" s="976"/>
      <c r="B277" s="977"/>
      <c r="D277" s="977"/>
      <c r="E277" s="974"/>
      <c r="K277" s="974"/>
    </row>
    <row r="278" spans="1:14">
      <c r="A278" s="976" t="s">
        <v>2084</v>
      </c>
      <c r="B278" s="977"/>
      <c r="C278" s="959" t="s">
        <v>2083</v>
      </c>
      <c r="D278" s="977"/>
      <c r="E278" s="974">
        <v>0</v>
      </c>
      <c r="G278" s="961">
        <v>758</v>
      </c>
      <c r="I278" s="959" t="s">
        <v>2083</v>
      </c>
      <c r="K278" s="974">
        <v>0</v>
      </c>
      <c r="M278" s="983" t="s">
        <v>2072</v>
      </c>
    </row>
    <row r="279" spans="1:14" ht="12.6" thickBot="1">
      <c r="A279" s="976"/>
      <c r="B279" s="977"/>
      <c r="D279" s="977"/>
      <c r="E279" s="973">
        <v>0</v>
      </c>
      <c r="K279" s="973">
        <v>0</v>
      </c>
      <c r="M279" s="983"/>
      <c r="N279" s="972">
        <v>0</v>
      </c>
    </row>
    <row r="280" spans="1:14" ht="12.6" thickTop="1">
      <c r="A280" s="976"/>
      <c r="B280" s="977"/>
      <c r="D280" s="977"/>
      <c r="E280" s="974"/>
      <c r="K280" s="974"/>
      <c r="M280" s="983"/>
    </row>
    <row r="281" spans="1:14">
      <c r="A281" s="976" t="s">
        <v>2082</v>
      </c>
      <c r="B281" s="977"/>
      <c r="C281" s="959" t="s">
        <v>1203</v>
      </c>
      <c r="D281" s="977"/>
      <c r="E281" s="974">
        <v>3046.61</v>
      </c>
      <c r="G281" s="961">
        <v>759</v>
      </c>
      <c r="I281" s="959" t="s">
        <v>1203</v>
      </c>
      <c r="K281" s="974">
        <v>3047</v>
      </c>
      <c r="M281" s="983" t="s">
        <v>2072</v>
      </c>
      <c r="N281" s="972"/>
    </row>
    <row r="282" spans="1:14" ht="12.6" thickBot="1">
      <c r="A282" s="976"/>
      <c r="B282" s="977"/>
      <c r="D282" s="977"/>
      <c r="E282" s="973">
        <v>3046.61</v>
      </c>
      <c r="K282" s="973">
        <v>3047</v>
      </c>
      <c r="N282" s="972">
        <v>-0.38999999999987267</v>
      </c>
    </row>
    <row r="283" spans="1:14" ht="12.6" thickTop="1">
      <c r="A283" s="976"/>
      <c r="B283" s="977"/>
      <c r="D283" s="977"/>
      <c r="E283" s="974"/>
      <c r="K283" s="974"/>
      <c r="N283" s="972"/>
    </row>
    <row r="284" spans="1:14">
      <c r="A284" s="976" t="s">
        <v>2081</v>
      </c>
      <c r="B284" s="977"/>
      <c r="C284" s="959" t="s">
        <v>2080</v>
      </c>
      <c r="D284" s="977"/>
      <c r="E284" s="974">
        <v>0</v>
      </c>
      <c r="G284" s="961">
        <v>760</v>
      </c>
      <c r="I284" s="959" t="s">
        <v>2080</v>
      </c>
      <c r="K284" s="974">
        <v>0</v>
      </c>
      <c r="M284" s="983" t="s">
        <v>2072</v>
      </c>
    </row>
    <row r="285" spans="1:14" ht="12.6" thickBot="1">
      <c r="A285" s="976"/>
      <c r="B285" s="977"/>
      <c r="D285" s="977"/>
      <c r="E285" s="973">
        <v>0</v>
      </c>
      <c r="K285" s="973">
        <v>0</v>
      </c>
      <c r="N285" s="972">
        <v>0</v>
      </c>
    </row>
    <row r="286" spans="1:14" ht="12.6" thickTop="1">
      <c r="A286" s="976"/>
      <c r="B286" s="977"/>
      <c r="D286" s="977"/>
      <c r="E286" s="974"/>
      <c r="K286" s="974"/>
    </row>
    <row r="287" spans="1:14">
      <c r="A287" s="976" t="s">
        <v>2079</v>
      </c>
      <c r="B287" s="977"/>
      <c r="C287" s="959" t="s">
        <v>2078</v>
      </c>
      <c r="D287" s="977"/>
      <c r="E287" s="974">
        <v>0</v>
      </c>
      <c r="G287" s="961">
        <v>766</v>
      </c>
      <c r="I287" s="959" t="s">
        <v>2078</v>
      </c>
      <c r="K287" s="974">
        <v>0</v>
      </c>
      <c r="M287" s="983" t="s">
        <v>2072</v>
      </c>
      <c r="N287" s="972"/>
    </row>
    <row r="288" spans="1:14" ht="12.6" thickBot="1">
      <c r="A288" s="976"/>
      <c r="B288" s="977"/>
      <c r="D288" s="977"/>
      <c r="E288" s="973">
        <v>0</v>
      </c>
      <c r="K288" s="973">
        <v>0</v>
      </c>
      <c r="M288" s="983"/>
      <c r="N288" s="972">
        <v>0</v>
      </c>
    </row>
    <row r="289" spans="1:15" ht="12.6" thickTop="1">
      <c r="A289" s="976"/>
      <c r="B289" s="977"/>
      <c r="D289" s="977"/>
      <c r="E289" s="974"/>
      <c r="K289" s="974"/>
      <c r="M289" s="983"/>
    </row>
    <row r="290" spans="1:15">
      <c r="A290" s="976" t="s">
        <v>2077</v>
      </c>
      <c r="B290" s="977"/>
      <c r="C290" s="959" t="s">
        <v>2076</v>
      </c>
      <c r="D290" s="977"/>
      <c r="E290" s="974">
        <v>120.90999999999998</v>
      </c>
      <c r="G290" s="961">
        <v>767</v>
      </c>
      <c r="I290" s="959" t="s">
        <v>2076</v>
      </c>
      <c r="K290" s="974">
        <v>121</v>
      </c>
      <c r="M290" s="983" t="s">
        <v>2072</v>
      </c>
      <c r="N290" s="972"/>
    </row>
    <row r="291" spans="1:15" ht="12.6" thickBot="1">
      <c r="A291" s="976"/>
      <c r="B291" s="977"/>
      <c r="D291" s="977"/>
      <c r="E291" s="973">
        <v>120.90999999999998</v>
      </c>
      <c r="K291" s="973">
        <v>121</v>
      </c>
      <c r="N291" s="972">
        <v>-9.0000000000017621E-2</v>
      </c>
    </row>
    <row r="292" spans="1:15" ht="12.6" thickTop="1">
      <c r="A292" s="976"/>
      <c r="B292" s="977"/>
      <c r="D292" s="977"/>
      <c r="E292" s="974"/>
      <c r="K292" s="974"/>
    </row>
    <row r="293" spans="1:15">
      <c r="A293" s="976" t="s">
        <v>2075</v>
      </c>
      <c r="B293" s="977"/>
      <c r="C293" s="959" t="s">
        <v>1204</v>
      </c>
      <c r="D293" s="977"/>
      <c r="E293" s="974">
        <v>7373.8200000000006</v>
      </c>
      <c r="G293" s="961">
        <v>770</v>
      </c>
      <c r="I293" s="959" t="s">
        <v>1204</v>
      </c>
      <c r="K293" s="974">
        <v>7374</v>
      </c>
      <c r="M293" s="983" t="s">
        <v>2072</v>
      </c>
      <c r="N293" s="972"/>
    </row>
    <row r="294" spans="1:15" ht="12.6" thickBot="1">
      <c r="A294" s="976"/>
      <c r="B294" s="977"/>
      <c r="D294" s="977"/>
      <c r="E294" s="973">
        <v>7373.8200000000006</v>
      </c>
      <c r="K294" s="973">
        <v>7374</v>
      </c>
      <c r="N294" s="972">
        <v>-0.17999999999938154</v>
      </c>
    </row>
    <row r="295" spans="1:15" ht="12.6" thickTop="1">
      <c r="A295" s="976"/>
      <c r="B295" s="977"/>
      <c r="D295" s="977"/>
      <c r="E295" s="974"/>
      <c r="K295" s="974"/>
    </row>
    <row r="296" spans="1:15">
      <c r="A296" s="976" t="s">
        <v>2074</v>
      </c>
      <c r="B296" s="977"/>
      <c r="C296" s="959" t="s">
        <v>2073</v>
      </c>
      <c r="D296" s="977"/>
      <c r="E296" s="974">
        <v>33821.019999999997</v>
      </c>
      <c r="G296" s="961">
        <v>775</v>
      </c>
      <c r="I296" s="959" t="s">
        <v>2073</v>
      </c>
      <c r="K296" s="974">
        <v>33822</v>
      </c>
      <c r="M296" s="983" t="s">
        <v>2072</v>
      </c>
    </row>
    <row r="297" spans="1:15" ht="12.6" thickBot="1">
      <c r="A297" s="961"/>
      <c r="B297" s="977"/>
      <c r="C297" s="977"/>
      <c r="D297" s="977"/>
      <c r="E297" s="973">
        <v>33821.019999999997</v>
      </c>
      <c r="K297" s="973">
        <v>33822</v>
      </c>
      <c r="N297" s="972">
        <v>-0.98000000000320142</v>
      </c>
    </row>
    <row r="298" spans="1:15" ht="12.6" thickTop="1">
      <c r="A298" s="976"/>
      <c r="B298" s="977"/>
      <c r="D298" s="977"/>
      <c r="E298" s="974"/>
    </row>
    <row r="299" spans="1:15" s="964" customFormat="1" ht="12.6" thickBot="1">
      <c r="A299" s="968"/>
      <c r="B299" s="967"/>
      <c r="C299" s="987" t="s">
        <v>2071</v>
      </c>
      <c r="D299" s="967"/>
      <c r="E299" s="979">
        <v>411722.03000000026</v>
      </c>
      <c r="G299" s="965"/>
      <c r="I299" s="987" t="s">
        <v>2070</v>
      </c>
      <c r="K299" s="979">
        <v>411723</v>
      </c>
      <c r="M299" s="965"/>
      <c r="N299" s="966">
        <v>-0.96999999999355424</v>
      </c>
      <c r="O299" s="1609"/>
    </row>
    <row r="300" spans="1:15" ht="12.6" thickTop="1">
      <c r="A300" s="976"/>
      <c r="B300" s="977"/>
      <c r="D300" s="977"/>
      <c r="E300" s="974"/>
    </row>
    <row r="301" spans="1:15">
      <c r="A301" s="976"/>
      <c r="B301" s="977"/>
      <c r="C301" s="964" t="s">
        <v>1745</v>
      </c>
      <c r="D301" s="977"/>
      <c r="E301" s="959"/>
      <c r="G301" s="959"/>
      <c r="K301" s="959"/>
    </row>
    <row r="302" spans="1:15">
      <c r="A302" s="976" t="s">
        <v>794</v>
      </c>
      <c r="B302" s="977"/>
      <c r="C302" s="173" t="s">
        <v>800</v>
      </c>
      <c r="D302" s="977"/>
      <c r="E302" s="974">
        <v>7122.47</v>
      </c>
      <c r="K302" s="974"/>
      <c r="N302" s="972"/>
    </row>
    <row r="303" spans="1:15">
      <c r="A303" s="976" t="s">
        <v>794</v>
      </c>
      <c r="B303" s="977"/>
      <c r="C303" s="173" t="s">
        <v>801</v>
      </c>
      <c r="D303" s="977"/>
      <c r="E303" s="974">
        <v>710518.8600000001</v>
      </c>
      <c r="K303" s="974"/>
      <c r="N303" s="972"/>
    </row>
    <row r="304" spans="1:15">
      <c r="A304" s="976" t="s">
        <v>794</v>
      </c>
      <c r="B304" s="977"/>
      <c r="C304" s="173" t="s">
        <v>514</v>
      </c>
      <c r="D304" s="977"/>
      <c r="E304" s="974">
        <v>931710.85999999987</v>
      </c>
      <c r="K304" s="974"/>
      <c r="N304" s="972"/>
    </row>
    <row r="305" spans="1:15">
      <c r="A305" s="976" t="s">
        <v>794</v>
      </c>
      <c r="B305" s="977"/>
      <c r="C305" s="959" t="s">
        <v>1242</v>
      </c>
      <c r="D305" s="977"/>
      <c r="E305" s="974">
        <v>25843.54</v>
      </c>
    </row>
    <row r="306" spans="1:15">
      <c r="A306" s="976"/>
      <c r="B306" s="977"/>
      <c r="D306" s="977"/>
      <c r="E306" s="974"/>
      <c r="G306" s="961">
        <v>271</v>
      </c>
      <c r="I306" s="959" t="s">
        <v>34</v>
      </c>
      <c r="K306" s="974">
        <v>1675196</v>
      </c>
      <c r="M306" s="961" t="s">
        <v>2023</v>
      </c>
    </row>
    <row r="307" spans="1:15" ht="12.6" thickBot="1">
      <c r="A307" s="976" t="s">
        <v>794</v>
      </c>
      <c r="B307" s="977"/>
      <c r="C307" s="987" t="s">
        <v>2069</v>
      </c>
      <c r="D307" s="977"/>
      <c r="E307" s="973">
        <v>1675195.73</v>
      </c>
      <c r="K307" s="973">
        <v>1675196</v>
      </c>
      <c r="N307" s="972">
        <v>0.27000000001862645</v>
      </c>
    </row>
    <row r="308" spans="1:15" ht="12.6" thickTop="1">
      <c r="A308" s="976"/>
      <c r="B308" s="977"/>
      <c r="D308" s="977"/>
      <c r="E308" s="974"/>
    </row>
    <row r="309" spans="1:15">
      <c r="A309" s="976"/>
      <c r="B309" s="977"/>
      <c r="C309" s="964" t="s">
        <v>2304</v>
      </c>
      <c r="D309" s="977"/>
      <c r="E309" s="974"/>
    </row>
    <row r="310" spans="1:15">
      <c r="A310" s="976" t="s">
        <v>795</v>
      </c>
      <c r="B310" s="977"/>
      <c r="C310" s="173" t="s">
        <v>800</v>
      </c>
      <c r="D310" s="977"/>
      <c r="E310" s="974">
        <v>964.05</v>
      </c>
    </row>
    <row r="311" spans="1:15">
      <c r="A311" s="976" t="s">
        <v>795</v>
      </c>
      <c r="B311" s="977"/>
      <c r="C311" s="173" t="s">
        <v>801</v>
      </c>
      <c r="D311" s="977"/>
      <c r="E311" s="974">
        <v>635632.91</v>
      </c>
    </row>
    <row r="312" spans="1:15">
      <c r="A312" s="976" t="s">
        <v>795</v>
      </c>
      <c r="B312" s="977"/>
      <c r="C312" s="173" t="s">
        <v>514</v>
      </c>
      <c r="D312" s="977"/>
      <c r="E312" s="974">
        <v>1010661.13</v>
      </c>
    </row>
    <row r="313" spans="1:15">
      <c r="A313" s="976" t="s">
        <v>795</v>
      </c>
      <c r="B313" s="977"/>
      <c r="C313" s="173" t="s">
        <v>1242</v>
      </c>
      <c r="D313" s="977"/>
      <c r="E313" s="974">
        <v>13359.04</v>
      </c>
    </row>
    <row r="314" spans="1:15">
      <c r="A314" s="976"/>
      <c r="B314" s="977"/>
      <c r="D314" s="977"/>
      <c r="E314" s="974"/>
      <c r="I314" s="959" t="s">
        <v>2303</v>
      </c>
      <c r="K314" s="974">
        <v>1660617</v>
      </c>
    </row>
    <row r="315" spans="1:15" ht="12.6" thickBot="1">
      <c r="A315" s="976" t="s">
        <v>795</v>
      </c>
      <c r="B315" s="977"/>
      <c r="C315" s="987" t="s">
        <v>2305</v>
      </c>
      <c r="D315" s="977"/>
      <c r="E315" s="973">
        <v>1660617.1300000001</v>
      </c>
      <c r="K315" s="973">
        <v>1660617</v>
      </c>
      <c r="M315" s="961" t="s">
        <v>2023</v>
      </c>
      <c r="N315" s="972">
        <v>-0.13000000012107193</v>
      </c>
    </row>
    <row r="316" spans="1:15" ht="12.6" thickTop="1">
      <c r="A316" s="976"/>
      <c r="B316" s="977"/>
      <c r="D316" s="977"/>
      <c r="E316" s="974"/>
    </row>
    <row r="317" spans="1:15">
      <c r="A317" s="976" t="s">
        <v>2066</v>
      </c>
      <c r="B317" s="977"/>
      <c r="C317" s="959" t="s">
        <v>1085</v>
      </c>
      <c r="D317" s="977"/>
      <c r="E317" s="974">
        <v>4526044.370000001</v>
      </c>
      <c r="G317" s="961" t="s">
        <v>2065</v>
      </c>
      <c r="I317" s="986" t="s">
        <v>2064</v>
      </c>
      <c r="J317" s="977"/>
      <c r="K317" s="974">
        <v>4549553</v>
      </c>
      <c r="M317" s="961" t="s">
        <v>2046</v>
      </c>
    </row>
    <row r="318" spans="1:15">
      <c r="A318" s="976" t="s">
        <v>2063</v>
      </c>
      <c r="B318" s="977"/>
      <c r="C318" s="986" t="s">
        <v>1088</v>
      </c>
      <c r="D318" s="977"/>
      <c r="E318" s="974">
        <v>23508.409999999996</v>
      </c>
      <c r="J318" s="977"/>
      <c r="K318" s="974"/>
    </row>
    <row r="319" spans="1:15">
      <c r="A319" s="976" t="s">
        <v>2062</v>
      </c>
      <c r="B319" s="977"/>
      <c r="C319" s="90" t="s">
        <v>2382</v>
      </c>
      <c r="D319" s="977"/>
      <c r="E319" s="974">
        <v>-369.15</v>
      </c>
      <c r="G319" s="961" t="s">
        <v>2061</v>
      </c>
      <c r="I319" s="982" t="s">
        <v>699</v>
      </c>
      <c r="J319" s="977"/>
      <c r="K319" s="974">
        <v>-328</v>
      </c>
      <c r="M319" s="961" t="s">
        <v>2046</v>
      </c>
    </row>
    <row r="320" spans="1:15">
      <c r="A320" s="976" t="s">
        <v>2060</v>
      </c>
      <c r="B320" s="977"/>
      <c r="C320" s="959" t="s">
        <v>701</v>
      </c>
      <c r="D320" s="977"/>
      <c r="E320" s="974">
        <v>-2400971.7400000002</v>
      </c>
      <c r="G320" s="961" t="s">
        <v>2059</v>
      </c>
      <c r="I320" s="959" t="s">
        <v>701</v>
      </c>
      <c r="J320" s="977"/>
      <c r="K320" s="974">
        <v>-2264588</v>
      </c>
      <c r="M320" s="961" t="s">
        <v>2046</v>
      </c>
      <c r="N320" s="972"/>
      <c r="O320" s="961"/>
    </row>
    <row r="321" spans="1:15">
      <c r="A321" s="976" t="s">
        <v>2058</v>
      </c>
      <c r="B321" s="977"/>
      <c r="C321" s="959" t="s">
        <v>2477</v>
      </c>
      <c r="D321" s="977"/>
      <c r="E321" s="974">
        <v>40.75</v>
      </c>
      <c r="J321" s="977"/>
      <c r="K321" s="974"/>
      <c r="N321" s="972"/>
    </row>
    <row r="322" spans="1:15" ht="12.6" thickBot="1">
      <c r="A322" s="976" t="s">
        <v>2056</v>
      </c>
      <c r="B322" s="977"/>
      <c r="C322" s="959" t="s">
        <v>702</v>
      </c>
      <c r="D322" s="977"/>
      <c r="E322" s="973">
        <v>2148252.6400000006</v>
      </c>
      <c r="I322" s="982" t="s">
        <v>2057</v>
      </c>
      <c r="J322" s="977"/>
      <c r="K322" s="973">
        <v>2284637</v>
      </c>
      <c r="M322" s="961" t="s">
        <v>2046</v>
      </c>
      <c r="N322" s="972">
        <v>-136384.3599999994</v>
      </c>
      <c r="O322" s="963" t="s">
        <v>2811</v>
      </c>
    </row>
    <row r="323" spans="1:15" ht="12.6" thickTop="1">
      <c r="A323" s="976"/>
      <c r="B323" s="977"/>
      <c r="D323" s="977"/>
      <c r="E323" s="974"/>
      <c r="I323" s="974"/>
      <c r="J323" s="977"/>
      <c r="K323" s="974"/>
    </row>
    <row r="324" spans="1:15">
      <c r="A324" s="976" t="s">
        <v>2478</v>
      </c>
      <c r="B324" s="977"/>
      <c r="C324" s="959" t="s">
        <v>964</v>
      </c>
      <c r="D324" s="977"/>
      <c r="E324" s="974">
        <v>0</v>
      </c>
      <c r="G324" s="961">
        <v>131</v>
      </c>
      <c r="I324" s="982" t="s">
        <v>964</v>
      </c>
      <c r="J324" s="977"/>
      <c r="K324" s="974">
        <v>0</v>
      </c>
      <c r="M324" s="961" t="s">
        <v>2046</v>
      </c>
    </row>
    <row r="325" spans="1:15" ht="12.6" thickBot="1">
      <c r="A325" s="976"/>
      <c r="B325" s="977"/>
      <c r="D325" s="977"/>
      <c r="E325" s="973">
        <v>0</v>
      </c>
      <c r="I325" s="982"/>
      <c r="J325" s="977"/>
      <c r="K325" s="973">
        <v>0</v>
      </c>
      <c r="N325" s="972">
        <v>0</v>
      </c>
    </row>
    <row r="326" spans="1:15" ht="12.6" thickTop="1">
      <c r="A326" s="976"/>
      <c r="B326" s="977"/>
      <c r="D326" s="977"/>
      <c r="E326" s="974"/>
      <c r="I326" s="982"/>
      <c r="J326" s="977"/>
      <c r="K326" s="974"/>
    </row>
    <row r="327" spans="1:15">
      <c r="A327" s="976" t="s">
        <v>2053</v>
      </c>
      <c r="B327" s="977"/>
      <c r="C327" s="959" t="s">
        <v>2055</v>
      </c>
      <c r="D327" s="977"/>
      <c r="E327" s="974">
        <v>87038.11</v>
      </c>
      <c r="I327" s="974"/>
      <c r="J327" s="977"/>
      <c r="K327" s="974"/>
    </row>
    <row r="328" spans="1:15">
      <c r="A328" s="976" t="s">
        <v>2049</v>
      </c>
      <c r="B328" s="977"/>
      <c r="C328" s="959" t="s">
        <v>886</v>
      </c>
      <c r="D328" s="977"/>
      <c r="E328" s="974">
        <v>-6314</v>
      </c>
      <c r="I328" s="974"/>
      <c r="J328" s="977"/>
      <c r="K328" s="974"/>
    </row>
    <row r="329" spans="1:15" ht="24.6" thickBot="1">
      <c r="A329" s="976"/>
      <c r="B329" s="977"/>
      <c r="D329" s="977"/>
      <c r="E329" s="973">
        <v>80724.11</v>
      </c>
      <c r="G329" s="961" t="s">
        <v>2054</v>
      </c>
      <c r="I329" s="985" t="s">
        <v>2493</v>
      </c>
      <c r="J329" s="977"/>
      <c r="K329" s="974">
        <v>80724</v>
      </c>
      <c r="M329" s="961" t="s">
        <v>2046</v>
      </c>
      <c r="N329" s="972"/>
    </row>
    <row r="330" spans="1:15" ht="13.2" thickTop="1" thickBot="1">
      <c r="A330" s="976"/>
      <c r="B330" s="977"/>
      <c r="D330" s="977"/>
      <c r="E330" s="974"/>
      <c r="I330" s="974"/>
      <c r="J330" s="977"/>
      <c r="K330" s="973">
        <v>80724</v>
      </c>
      <c r="N330" s="972">
        <v>-0.11000000000058208</v>
      </c>
    </row>
    <row r="331" spans="1:15" ht="12.6" thickTop="1">
      <c r="A331" s="976"/>
      <c r="B331" s="977"/>
      <c r="D331" s="977"/>
      <c r="E331" s="974"/>
      <c r="I331" s="974"/>
      <c r="J331" s="977"/>
      <c r="K331" s="974"/>
      <c r="N331" s="972"/>
    </row>
    <row r="332" spans="1:15">
      <c r="A332" s="976" t="s">
        <v>2479</v>
      </c>
      <c r="B332" s="977"/>
      <c r="C332" s="959" t="s">
        <v>662</v>
      </c>
      <c r="D332" s="977"/>
      <c r="E332" s="974">
        <v>896998.11</v>
      </c>
      <c r="G332" s="961">
        <v>145</v>
      </c>
      <c r="I332" s="982" t="s">
        <v>2052</v>
      </c>
      <c r="J332" s="977"/>
      <c r="K332" s="974">
        <v>896998</v>
      </c>
      <c r="M332" s="961" t="s">
        <v>2046</v>
      </c>
      <c r="N332" s="972"/>
    </row>
    <row r="333" spans="1:15" ht="12.6" thickBot="1">
      <c r="A333" s="976"/>
      <c r="B333" s="977"/>
      <c r="D333" s="977"/>
      <c r="E333" s="973">
        <v>896998.11</v>
      </c>
      <c r="I333" s="982"/>
      <c r="J333" s="977"/>
      <c r="K333" s="973">
        <v>896998</v>
      </c>
      <c r="N333" s="972">
        <v>-0.10999999998603016</v>
      </c>
    </row>
    <row r="334" spans="1:15" ht="12.6" thickTop="1">
      <c r="A334" s="976"/>
      <c r="B334" s="977"/>
      <c r="D334" s="977"/>
      <c r="E334" s="974"/>
      <c r="I334" s="982"/>
      <c r="J334" s="977"/>
      <c r="K334" s="974"/>
      <c r="N334" s="972"/>
    </row>
    <row r="335" spans="1:15">
      <c r="A335" s="976" t="s">
        <v>2045</v>
      </c>
      <c r="B335" s="977"/>
      <c r="C335" s="959" t="s">
        <v>887</v>
      </c>
      <c r="D335" s="977"/>
      <c r="E335" s="974">
        <v>321</v>
      </c>
      <c r="G335" s="961" t="s">
        <v>2051</v>
      </c>
      <c r="I335" s="982" t="s">
        <v>2050</v>
      </c>
      <c r="J335" s="977"/>
      <c r="K335" s="974">
        <v>321</v>
      </c>
      <c r="M335" s="961" t="s">
        <v>2046</v>
      </c>
      <c r="N335" s="972"/>
    </row>
    <row r="336" spans="1:15" ht="12.6" thickBot="1">
      <c r="A336" s="976"/>
      <c r="B336" s="977"/>
      <c r="D336" s="977"/>
      <c r="E336" s="973">
        <v>321</v>
      </c>
      <c r="I336" s="974"/>
      <c r="J336" s="977"/>
      <c r="K336" s="973">
        <v>321</v>
      </c>
      <c r="N336" s="972"/>
    </row>
    <row r="337" spans="1:15" ht="12.6" thickTop="1">
      <c r="A337" s="976"/>
      <c r="B337" s="977"/>
      <c r="D337" s="977"/>
      <c r="E337" s="974"/>
      <c r="I337" s="974"/>
      <c r="J337" s="977"/>
      <c r="K337" s="974"/>
      <c r="N337" s="972">
        <v>0</v>
      </c>
    </row>
    <row r="338" spans="1:15">
      <c r="A338" s="976" t="s">
        <v>2480</v>
      </c>
      <c r="B338" s="977"/>
      <c r="C338" s="959" t="s">
        <v>589</v>
      </c>
      <c r="D338" s="977"/>
      <c r="E338" s="974">
        <v>0</v>
      </c>
      <c r="G338" s="961">
        <v>132</v>
      </c>
      <c r="I338" s="982" t="s">
        <v>2048</v>
      </c>
      <c r="J338" s="977"/>
      <c r="K338" s="974">
        <v>0</v>
      </c>
    </row>
    <row r="339" spans="1:15" ht="12.6" thickBot="1">
      <c r="A339" s="976"/>
      <c r="B339" s="977"/>
      <c r="D339" s="977"/>
      <c r="E339" s="973">
        <v>0</v>
      </c>
      <c r="G339" s="961">
        <v>162</v>
      </c>
      <c r="I339" s="982" t="s">
        <v>2047</v>
      </c>
      <c r="J339" s="977"/>
      <c r="K339" s="974">
        <v>0</v>
      </c>
      <c r="M339" s="961" t="s">
        <v>2046</v>
      </c>
      <c r="N339" s="972"/>
    </row>
    <row r="340" spans="1:15" ht="12.6" thickTop="1">
      <c r="A340" s="976"/>
      <c r="B340" s="977"/>
      <c r="D340" s="977"/>
      <c r="E340" s="974"/>
      <c r="I340" s="974"/>
      <c r="J340" s="977"/>
      <c r="K340" s="974"/>
    </row>
    <row r="341" spans="1:15" ht="12.6" thickBot="1">
      <c r="A341" s="976" t="s">
        <v>2044</v>
      </c>
      <c r="B341" s="977"/>
      <c r="C341" s="959" t="s">
        <v>590</v>
      </c>
      <c r="D341" s="977"/>
      <c r="E341" s="979">
        <v>978043.22</v>
      </c>
      <c r="I341" s="980" t="s">
        <v>2021</v>
      </c>
      <c r="J341" s="967"/>
      <c r="K341" s="979">
        <v>978043</v>
      </c>
      <c r="N341" s="972">
        <v>-0.21999999997206032</v>
      </c>
    </row>
    <row r="342" spans="1:15" ht="12.6" thickTop="1">
      <c r="A342" s="976"/>
      <c r="B342" s="977"/>
      <c r="D342" s="977"/>
      <c r="E342" s="974"/>
      <c r="I342" s="974"/>
      <c r="J342" s="977"/>
      <c r="K342" s="974"/>
    </row>
    <row r="343" spans="1:15">
      <c r="A343" s="976" t="s">
        <v>2481</v>
      </c>
      <c r="B343" s="977"/>
      <c r="C343" s="959" t="s">
        <v>1090</v>
      </c>
      <c r="D343" s="977"/>
      <c r="E343" s="974">
        <v>0</v>
      </c>
      <c r="G343" s="961">
        <v>183</v>
      </c>
      <c r="I343" s="982" t="s">
        <v>2043</v>
      </c>
      <c r="J343" s="977"/>
      <c r="K343" s="974">
        <v>0</v>
      </c>
      <c r="M343" s="961" t="s">
        <v>2039</v>
      </c>
      <c r="N343" s="972"/>
    </row>
    <row r="344" spans="1:15" ht="12.6" thickBot="1">
      <c r="A344" s="976"/>
      <c r="B344" s="977"/>
      <c r="D344" s="977"/>
      <c r="E344" s="973">
        <v>0</v>
      </c>
      <c r="I344" s="974"/>
      <c r="J344" s="977"/>
      <c r="K344" s="973">
        <v>0</v>
      </c>
      <c r="N344" s="972">
        <v>0</v>
      </c>
    </row>
    <row r="345" spans="1:15" ht="12.6" thickTop="1">
      <c r="A345" s="976"/>
      <c r="B345" s="977"/>
      <c r="D345" s="977"/>
      <c r="E345" s="974"/>
      <c r="I345" s="974"/>
      <c r="J345" s="977"/>
      <c r="K345" s="974"/>
    </row>
    <row r="346" spans="1:15">
      <c r="A346" s="976" t="s">
        <v>2041</v>
      </c>
      <c r="B346" s="977"/>
      <c r="C346" s="959" t="s">
        <v>1091</v>
      </c>
      <c r="D346" s="977"/>
      <c r="E346" s="974">
        <v>0</v>
      </c>
      <c r="I346" s="974"/>
      <c r="J346" s="977"/>
      <c r="K346" s="974"/>
    </row>
    <row r="347" spans="1:15">
      <c r="A347" s="976" t="s">
        <v>2482</v>
      </c>
      <c r="B347" s="977"/>
      <c r="C347" s="959" t="s">
        <v>1254</v>
      </c>
      <c r="D347" s="977"/>
      <c r="E347" s="974">
        <v>0</v>
      </c>
      <c r="I347" s="974"/>
      <c r="J347" s="977"/>
      <c r="K347" s="974"/>
    </row>
    <row r="348" spans="1:15">
      <c r="A348" s="976" t="s">
        <v>2483</v>
      </c>
      <c r="B348" s="977"/>
      <c r="C348" s="959" t="s">
        <v>1255</v>
      </c>
      <c r="D348" s="977"/>
      <c r="E348" s="974">
        <v>3598</v>
      </c>
      <c r="G348" s="961">
        <v>186</v>
      </c>
      <c r="I348" s="982" t="s">
        <v>2042</v>
      </c>
      <c r="J348" s="977"/>
      <c r="K348" s="974">
        <v>3598</v>
      </c>
      <c r="M348" s="961" t="s">
        <v>2039</v>
      </c>
      <c r="N348" s="972"/>
    </row>
    <row r="349" spans="1:15" ht="12.6" thickBot="1">
      <c r="A349" s="976"/>
      <c r="B349" s="977"/>
      <c r="D349" s="977"/>
      <c r="E349" s="973">
        <v>3598</v>
      </c>
      <c r="I349" s="974"/>
      <c r="J349" s="977"/>
      <c r="K349" s="973">
        <v>3598</v>
      </c>
      <c r="N349" s="972">
        <v>0</v>
      </c>
    </row>
    <row r="350" spans="1:15" ht="12.6" thickTop="1">
      <c r="A350" s="976"/>
      <c r="B350" s="977"/>
      <c r="D350" s="977"/>
      <c r="E350" s="974"/>
      <c r="I350" s="974"/>
      <c r="J350" s="977"/>
      <c r="K350" s="974"/>
      <c r="N350" s="972"/>
    </row>
    <row r="351" spans="1:15">
      <c r="A351" s="976"/>
      <c r="B351" s="977"/>
      <c r="D351" s="977"/>
      <c r="E351" s="974"/>
      <c r="G351" s="961">
        <v>190</v>
      </c>
      <c r="I351" s="974" t="s">
        <v>1302</v>
      </c>
      <c r="J351" s="977"/>
      <c r="K351" s="974">
        <v>-1238</v>
      </c>
      <c r="M351" s="961" t="s">
        <v>2039</v>
      </c>
      <c r="N351" s="972"/>
    </row>
    <row r="352" spans="1:15" ht="24.6" thickBot="1">
      <c r="A352" s="976"/>
      <c r="B352" s="977"/>
      <c r="D352" s="977"/>
      <c r="E352" s="974"/>
      <c r="K352" s="973">
        <v>-1238</v>
      </c>
      <c r="N352" s="972">
        <v>-1238</v>
      </c>
      <c r="O352" s="963" t="s">
        <v>2306</v>
      </c>
    </row>
    <row r="353" spans="1:15" ht="12.6" thickTop="1">
      <c r="A353" s="976" t="s">
        <v>2484</v>
      </c>
      <c r="B353" s="977"/>
      <c r="C353" s="959" t="s">
        <v>1258</v>
      </c>
      <c r="D353" s="977"/>
      <c r="E353" s="974"/>
      <c r="I353" s="974"/>
      <c r="J353" s="977"/>
      <c r="K353" s="974"/>
      <c r="N353" s="972"/>
    </row>
    <row r="354" spans="1:15" ht="12.6" thickBot="1">
      <c r="A354" s="961"/>
      <c r="B354" s="977"/>
      <c r="C354" s="977"/>
      <c r="D354" s="977"/>
      <c r="E354" s="979">
        <v>3129893.8600000003</v>
      </c>
      <c r="I354" s="984" t="s">
        <v>2040</v>
      </c>
      <c r="J354" s="967"/>
      <c r="K354" s="979">
        <v>3265040</v>
      </c>
      <c r="M354" s="961" t="s">
        <v>2039</v>
      </c>
      <c r="N354" s="972"/>
    </row>
    <row r="355" spans="1:15" ht="12.6" thickTop="1">
      <c r="A355" s="976"/>
      <c r="B355" s="977"/>
      <c r="D355" s="977"/>
      <c r="E355" s="974"/>
      <c r="I355" s="974"/>
      <c r="J355" s="977"/>
    </row>
    <row r="356" spans="1:15">
      <c r="A356" s="976" t="s">
        <v>2038</v>
      </c>
      <c r="B356" s="977"/>
      <c r="C356" s="959" t="s">
        <v>560</v>
      </c>
      <c r="D356" s="977"/>
      <c r="E356" s="974">
        <v>1000</v>
      </c>
      <c r="G356" s="961">
        <v>201</v>
      </c>
      <c r="I356" s="959" t="s">
        <v>560</v>
      </c>
      <c r="J356" s="977"/>
      <c r="K356" s="974">
        <v>1000</v>
      </c>
      <c r="M356" s="961" t="s">
        <v>2027</v>
      </c>
      <c r="N356" s="972">
        <v>0</v>
      </c>
    </row>
    <row r="357" spans="1:15">
      <c r="A357" s="976" t="s">
        <v>2037</v>
      </c>
      <c r="B357" s="977"/>
      <c r="C357" s="959" t="s">
        <v>1220</v>
      </c>
      <c r="D357" s="977"/>
      <c r="E357" s="974">
        <v>1496182.79</v>
      </c>
      <c r="G357" s="961">
        <v>211</v>
      </c>
      <c r="I357" s="959" t="s">
        <v>1220</v>
      </c>
      <c r="J357" s="977"/>
      <c r="K357" s="974">
        <v>1496183</v>
      </c>
      <c r="M357" s="961" t="s">
        <v>2027</v>
      </c>
      <c r="N357" s="972">
        <v>-0.2099999999627471</v>
      </c>
    </row>
    <row r="358" spans="1:15">
      <c r="A358" s="976" t="s">
        <v>2036</v>
      </c>
      <c r="B358" s="977"/>
      <c r="C358" s="959" t="s">
        <v>1221</v>
      </c>
      <c r="D358" s="977"/>
      <c r="E358" s="974">
        <v>1424268.4300000004</v>
      </c>
      <c r="G358" s="983" t="s">
        <v>2035</v>
      </c>
      <c r="I358" s="959" t="s">
        <v>1221</v>
      </c>
      <c r="J358" s="977"/>
      <c r="K358" s="974">
        <v>1424261</v>
      </c>
      <c r="M358" s="961" t="s">
        <v>2027</v>
      </c>
      <c r="N358" s="972">
        <v>7.4300000004004687</v>
      </c>
      <c r="O358" s="963" t="s">
        <v>2321</v>
      </c>
    </row>
    <row r="359" spans="1:15">
      <c r="A359" s="959"/>
      <c r="D359" s="977"/>
      <c r="E359" s="974"/>
      <c r="J359" s="977"/>
      <c r="K359" s="974"/>
      <c r="N359" s="972">
        <v>0</v>
      </c>
    </row>
    <row r="360" spans="1:15" ht="12.6" thickBot="1">
      <c r="A360" s="976" t="s">
        <v>2485</v>
      </c>
      <c r="B360" s="977"/>
      <c r="C360" s="959" t="s">
        <v>1223</v>
      </c>
      <c r="D360" s="977"/>
      <c r="E360" s="973">
        <v>2921451.2200000007</v>
      </c>
      <c r="I360" s="959" t="s">
        <v>1223</v>
      </c>
      <c r="J360" s="977"/>
      <c r="K360" s="973">
        <v>2921444</v>
      </c>
      <c r="M360" s="961" t="s">
        <v>2027</v>
      </c>
      <c r="N360" s="972">
        <v>7.2200000006705523</v>
      </c>
    </row>
    <row r="361" spans="1:15" ht="12.6" thickTop="1">
      <c r="A361" s="976"/>
      <c r="B361" s="977"/>
      <c r="D361" s="977"/>
      <c r="E361" s="974"/>
      <c r="I361" s="974"/>
      <c r="J361" s="977"/>
      <c r="K361" s="974"/>
      <c r="N361" s="972">
        <v>0</v>
      </c>
    </row>
    <row r="362" spans="1:15">
      <c r="A362" s="976" t="s">
        <v>2486</v>
      </c>
      <c r="B362" s="977"/>
      <c r="C362" s="959" t="s">
        <v>2034</v>
      </c>
      <c r="D362" s="977"/>
      <c r="E362" s="974">
        <v>1468996.58</v>
      </c>
      <c r="G362" s="961">
        <v>223</v>
      </c>
      <c r="I362" s="959" t="s">
        <v>2034</v>
      </c>
      <c r="J362" s="977"/>
      <c r="K362" s="974">
        <v>1468997</v>
      </c>
      <c r="M362" s="961" t="s">
        <v>2027</v>
      </c>
      <c r="N362" s="972">
        <v>-0.41999999992549419</v>
      </c>
    </row>
    <row r="363" spans="1:15" ht="12.6" thickBot="1">
      <c r="A363" s="976"/>
      <c r="B363" s="977"/>
      <c r="D363" s="977"/>
      <c r="E363" s="973">
        <v>1468996.58</v>
      </c>
      <c r="I363" s="982"/>
      <c r="J363" s="977"/>
      <c r="K363" s="973">
        <v>1468997</v>
      </c>
      <c r="N363" s="972">
        <v>-0.41999999992549419</v>
      </c>
    </row>
    <row r="364" spans="1:15" ht="12.6" thickTop="1">
      <c r="A364" s="976"/>
      <c r="B364" s="977"/>
      <c r="D364" s="977"/>
      <c r="E364" s="974"/>
      <c r="I364" s="982"/>
      <c r="J364" s="977"/>
      <c r="K364" s="974"/>
      <c r="N364" s="972">
        <v>0</v>
      </c>
    </row>
    <row r="365" spans="1:15">
      <c r="A365" s="976" t="s">
        <v>2032</v>
      </c>
      <c r="B365" s="977"/>
      <c r="C365" s="959" t="s">
        <v>763</v>
      </c>
      <c r="D365" s="977"/>
      <c r="E365" s="974">
        <v>33908.020000000004</v>
      </c>
      <c r="G365" s="961">
        <v>231</v>
      </c>
      <c r="I365" s="959" t="s">
        <v>763</v>
      </c>
      <c r="J365" s="977"/>
      <c r="K365" s="974">
        <v>33908</v>
      </c>
      <c r="M365" s="961" t="s">
        <v>2027</v>
      </c>
      <c r="N365" s="972">
        <v>2.0000000004074536E-2</v>
      </c>
    </row>
    <row r="366" spans="1:15">
      <c r="A366" s="976" t="s">
        <v>2031</v>
      </c>
      <c r="B366" s="977"/>
      <c r="C366" s="959" t="s">
        <v>2033</v>
      </c>
      <c r="D366" s="977"/>
      <c r="E366" s="974">
        <v>-1990377.54</v>
      </c>
      <c r="G366" s="961">
        <v>233</v>
      </c>
      <c r="I366" s="959" t="s">
        <v>2033</v>
      </c>
      <c r="J366" s="977"/>
      <c r="K366" s="974">
        <v>-1990378</v>
      </c>
      <c r="M366" s="961" t="s">
        <v>2027</v>
      </c>
      <c r="N366" s="972">
        <v>0.4599999999627471</v>
      </c>
    </row>
    <row r="367" spans="1:15">
      <c r="A367" s="976" t="s">
        <v>2487</v>
      </c>
      <c r="B367" s="977"/>
      <c r="C367" s="959" t="s">
        <v>1078</v>
      </c>
      <c r="D367" s="977"/>
      <c r="E367" s="974">
        <v>9740.84</v>
      </c>
      <c r="G367" s="961">
        <v>235</v>
      </c>
      <c r="I367" s="959" t="s">
        <v>1078</v>
      </c>
      <c r="J367" s="977"/>
      <c r="K367" s="974">
        <v>9741</v>
      </c>
      <c r="M367" s="961" t="s">
        <v>2027</v>
      </c>
      <c r="N367" s="972">
        <v>-0.15999999999985448</v>
      </c>
    </row>
    <row r="368" spans="1:15">
      <c r="A368" s="976" t="s">
        <v>2029</v>
      </c>
      <c r="B368" s="977"/>
      <c r="C368" s="959" t="s">
        <v>1079</v>
      </c>
      <c r="D368" s="977"/>
      <c r="E368" s="974">
        <v>55277.79</v>
      </c>
      <c r="G368" s="961">
        <v>236</v>
      </c>
      <c r="I368" s="959" t="s">
        <v>1079</v>
      </c>
      <c r="J368" s="977"/>
      <c r="K368" s="974">
        <v>55278</v>
      </c>
      <c r="M368" s="961" t="s">
        <v>2027</v>
      </c>
      <c r="N368" s="972">
        <v>-0.20999999999912689</v>
      </c>
    </row>
    <row r="369" spans="1:15">
      <c r="A369" s="976" t="s">
        <v>2488</v>
      </c>
      <c r="B369" s="977"/>
      <c r="C369" s="959" t="s">
        <v>2030</v>
      </c>
      <c r="D369" s="977"/>
      <c r="E369" s="974">
        <v>3397.75</v>
      </c>
      <c r="G369" s="961">
        <v>237</v>
      </c>
      <c r="I369" s="959" t="s">
        <v>2030</v>
      </c>
      <c r="J369" s="977"/>
      <c r="K369" s="974">
        <v>3398</v>
      </c>
      <c r="M369" s="961" t="s">
        <v>2027</v>
      </c>
      <c r="N369" s="972">
        <v>-0.25</v>
      </c>
    </row>
    <row r="370" spans="1:15">
      <c r="A370" s="976" t="s">
        <v>2029</v>
      </c>
      <c r="B370" s="977"/>
      <c r="C370" s="959" t="s">
        <v>958</v>
      </c>
      <c r="D370" s="977"/>
      <c r="E370" s="974"/>
      <c r="I370" s="959" t="s">
        <v>958</v>
      </c>
      <c r="J370" s="977"/>
      <c r="K370" s="974"/>
      <c r="M370" s="961" t="s">
        <v>2027</v>
      </c>
      <c r="N370" s="972">
        <v>0</v>
      </c>
    </row>
    <row r="371" spans="1:15" ht="12.6" thickBot="1">
      <c r="A371" s="976" t="s">
        <v>2028</v>
      </c>
      <c r="B371" s="977"/>
      <c r="C371" s="959" t="s">
        <v>959</v>
      </c>
      <c r="D371" s="977"/>
      <c r="E371" s="973">
        <v>-1888053.14</v>
      </c>
      <c r="I371" s="959" t="s">
        <v>959</v>
      </c>
      <c r="J371" s="977"/>
      <c r="K371" s="973">
        <v>-1888053</v>
      </c>
      <c r="M371" s="961" t="s">
        <v>2027</v>
      </c>
      <c r="N371" s="972">
        <v>0.13999999989755452</v>
      </c>
    </row>
    <row r="372" spans="1:15" ht="12.6" thickTop="1">
      <c r="A372" s="976"/>
      <c r="B372" s="977"/>
      <c r="D372" s="977"/>
      <c r="E372" s="974"/>
      <c r="K372" s="959"/>
      <c r="N372" s="972"/>
    </row>
    <row r="373" spans="1:15">
      <c r="A373" s="976" t="s">
        <v>2494</v>
      </c>
      <c r="B373" s="977"/>
      <c r="C373" s="959" t="s">
        <v>2495</v>
      </c>
      <c r="D373" s="977"/>
      <c r="E373" s="974">
        <v>4501.33</v>
      </c>
      <c r="G373" s="961">
        <v>255</v>
      </c>
      <c r="I373" s="959" t="s">
        <v>2495</v>
      </c>
      <c r="K373" s="974">
        <v>-4501</v>
      </c>
      <c r="M373" s="961" t="s">
        <v>2023</v>
      </c>
      <c r="N373" s="972">
        <v>-9002.33</v>
      </c>
      <c r="O373" s="1820" t="s">
        <v>2813</v>
      </c>
    </row>
    <row r="374" spans="1:15" ht="12.6" thickBot="1">
      <c r="A374" s="976"/>
      <c r="B374" s="977"/>
      <c r="D374" s="977"/>
      <c r="E374" s="973">
        <v>4501.33</v>
      </c>
      <c r="K374" s="973">
        <v>-4501</v>
      </c>
      <c r="N374" s="972"/>
      <c r="O374" s="1820"/>
    </row>
    <row r="375" spans="1:15" ht="12.6" thickTop="1">
      <c r="A375" s="976"/>
      <c r="B375" s="977"/>
      <c r="D375" s="977"/>
      <c r="E375" s="974"/>
      <c r="K375" s="959"/>
      <c r="N375" s="972"/>
    </row>
    <row r="376" spans="1:15">
      <c r="A376" s="976" t="s">
        <v>2489</v>
      </c>
      <c r="B376" s="977"/>
      <c r="C376" s="959" t="s">
        <v>2026</v>
      </c>
      <c r="D376" s="977"/>
      <c r="E376" s="974">
        <v>1675195.73</v>
      </c>
      <c r="G376" s="961">
        <v>271</v>
      </c>
      <c r="I376" s="959" t="s">
        <v>2026</v>
      </c>
      <c r="J376" s="977"/>
      <c r="K376" s="974">
        <v>1675196</v>
      </c>
      <c r="M376" s="961" t="s">
        <v>2023</v>
      </c>
      <c r="N376" s="972">
        <v>0.27000000001862645</v>
      </c>
    </row>
    <row r="377" spans="1:15" ht="12.6" thickBot="1">
      <c r="A377" s="976"/>
      <c r="B377" s="977"/>
      <c r="D377" s="977"/>
      <c r="E377" s="973">
        <v>1675195.73</v>
      </c>
      <c r="I377" s="982"/>
      <c r="J377" s="977"/>
      <c r="K377" s="973">
        <v>1675196</v>
      </c>
      <c r="N377" s="972"/>
    </row>
    <row r="378" spans="1:15" ht="12.6" thickTop="1">
      <c r="A378" s="976"/>
      <c r="B378" s="977"/>
      <c r="D378" s="977"/>
      <c r="E378" s="974"/>
      <c r="I378" s="982"/>
      <c r="J378" s="977"/>
      <c r="K378" s="974"/>
      <c r="N378" s="972"/>
    </row>
    <row r="379" spans="1:15">
      <c r="A379" s="976" t="s">
        <v>2490</v>
      </c>
      <c r="B379" s="977"/>
      <c r="C379" s="959" t="s">
        <v>2025</v>
      </c>
      <c r="D379" s="977"/>
      <c r="E379" s="974">
        <v>-1660617.1300000001</v>
      </c>
      <c r="G379" s="961">
        <v>272</v>
      </c>
      <c r="I379" s="959" t="s">
        <v>2025</v>
      </c>
      <c r="J379" s="977"/>
      <c r="K379" s="974">
        <v>-1660617</v>
      </c>
      <c r="M379" s="961" t="s">
        <v>2023</v>
      </c>
      <c r="N379" s="972">
        <v>0.13000000012107193</v>
      </c>
    </row>
    <row r="380" spans="1:15" ht="12.6" thickBot="1">
      <c r="A380" s="976"/>
      <c r="B380" s="977"/>
      <c r="D380" s="977"/>
      <c r="E380" s="973">
        <v>-1660617.1300000001</v>
      </c>
      <c r="I380" s="974"/>
      <c r="J380" s="977"/>
      <c r="K380" s="973">
        <v>-1660617</v>
      </c>
      <c r="N380" s="972"/>
    </row>
    <row r="381" spans="1:15" ht="12.6" thickTop="1">
      <c r="A381" s="976"/>
      <c r="B381" s="977"/>
      <c r="D381" s="977"/>
      <c r="E381" s="974"/>
      <c r="I381" s="974"/>
      <c r="J381" s="977"/>
      <c r="K381" s="974"/>
      <c r="N381" s="972"/>
    </row>
    <row r="382" spans="1:15" ht="24" customHeight="1">
      <c r="A382" s="976" t="s">
        <v>2491</v>
      </c>
      <c r="B382" s="977"/>
      <c r="C382" s="959" t="s">
        <v>1302</v>
      </c>
      <c r="D382" s="977"/>
      <c r="E382" s="974">
        <v>608419.2699999999</v>
      </c>
      <c r="G382" s="961" t="s">
        <v>2024</v>
      </c>
      <c r="I382" s="959" t="s">
        <v>1302</v>
      </c>
      <c r="J382" s="977"/>
      <c r="K382" s="974">
        <v>611682</v>
      </c>
      <c r="M382" s="961" t="s">
        <v>2023</v>
      </c>
      <c r="N382" s="972">
        <v>3262.7300000000978</v>
      </c>
      <c r="O382" s="1820" t="s">
        <v>2812</v>
      </c>
    </row>
    <row r="383" spans="1:15" ht="12.6" thickBot="1">
      <c r="A383" s="976"/>
      <c r="B383" s="977"/>
      <c r="D383" s="977"/>
      <c r="E383" s="974"/>
      <c r="I383" s="974"/>
      <c r="J383" s="977"/>
      <c r="K383" s="973">
        <v>611682</v>
      </c>
      <c r="N383" s="972"/>
      <c r="O383" s="1820"/>
    </row>
    <row r="384" spans="1:15" ht="12.6" thickTop="1">
      <c r="A384" s="976"/>
      <c r="B384" s="977"/>
      <c r="D384" s="977"/>
      <c r="E384" s="974"/>
      <c r="I384" s="974"/>
      <c r="J384" s="977"/>
      <c r="K384" s="974"/>
    </row>
    <row r="385" spans="1:15" ht="12.6" thickBot="1">
      <c r="A385" s="976" t="s">
        <v>2492</v>
      </c>
      <c r="B385" s="977"/>
      <c r="C385" s="959" t="s">
        <v>2022</v>
      </c>
      <c r="D385" s="977"/>
      <c r="E385" s="979">
        <v>3129893.8600000008</v>
      </c>
      <c r="I385" s="964" t="s">
        <v>2022</v>
      </c>
      <c r="J385" s="967"/>
      <c r="K385" s="979">
        <v>3124148</v>
      </c>
      <c r="N385" s="972"/>
    </row>
    <row r="386" spans="1:15" ht="12.6" thickTop="1">
      <c r="A386" s="976"/>
      <c r="B386" s="977"/>
      <c r="D386" s="977"/>
      <c r="E386" s="974"/>
      <c r="I386" s="974"/>
      <c r="J386" s="977"/>
      <c r="K386" s="974"/>
    </row>
    <row r="387" spans="1:15">
      <c r="A387" s="978" t="s">
        <v>2020</v>
      </c>
      <c r="B387" s="977"/>
      <c r="C387" s="959" t="s">
        <v>2019</v>
      </c>
      <c r="D387" s="977"/>
      <c r="E387" s="974">
        <v>796461.71</v>
      </c>
      <c r="F387" s="977"/>
      <c r="G387" s="976">
        <v>400</v>
      </c>
      <c r="H387" s="977"/>
      <c r="I387" s="959" t="s">
        <v>2019</v>
      </c>
      <c r="J387" s="977"/>
      <c r="K387" s="974">
        <v>796462</v>
      </c>
      <c r="L387" s="977"/>
      <c r="M387" s="961" t="s">
        <v>2012</v>
      </c>
    </row>
    <row r="388" spans="1:15" ht="12.6" thickBot="1">
      <c r="A388" s="978"/>
      <c r="B388" s="977"/>
      <c r="D388" s="977"/>
      <c r="E388" s="973">
        <v>796461.71</v>
      </c>
      <c r="F388" s="977"/>
      <c r="G388" s="976"/>
      <c r="H388" s="977"/>
      <c r="J388" s="977"/>
      <c r="K388" s="973">
        <v>796462</v>
      </c>
      <c r="L388" s="977"/>
      <c r="M388" s="976"/>
      <c r="N388" s="972">
        <v>-0.2900000000372529</v>
      </c>
    </row>
    <row r="389" spans="1:15" ht="12.6" thickTop="1">
      <c r="B389" s="977"/>
      <c r="D389" s="977"/>
      <c r="E389" s="974"/>
      <c r="F389" s="977"/>
      <c r="G389" s="976"/>
      <c r="H389" s="977"/>
      <c r="J389" s="977"/>
      <c r="K389" s="974"/>
      <c r="L389" s="977"/>
      <c r="M389" s="976"/>
    </row>
    <row r="390" spans="1:15">
      <c r="A390" s="978" t="s">
        <v>2018</v>
      </c>
      <c r="B390" s="977"/>
      <c r="C390" s="959" t="s">
        <v>443</v>
      </c>
      <c r="D390" s="977"/>
      <c r="E390" s="974">
        <v>411722.02999999997</v>
      </c>
      <c r="F390" s="977"/>
      <c r="G390" s="976">
        <v>401</v>
      </c>
      <c r="H390" s="977"/>
      <c r="I390" s="959" t="s">
        <v>443</v>
      </c>
      <c r="J390" s="977"/>
      <c r="K390" s="974">
        <v>411722</v>
      </c>
      <c r="L390" s="977"/>
      <c r="M390" s="961" t="s">
        <v>2012</v>
      </c>
      <c r="N390" s="972">
        <v>2.9999999969732016E-2</v>
      </c>
    </row>
    <row r="391" spans="1:15" ht="12.6" thickBot="1">
      <c r="A391" s="978"/>
      <c r="B391" s="977"/>
      <c r="D391" s="977"/>
      <c r="E391" s="973">
        <v>411722.02999999997</v>
      </c>
      <c r="F391" s="977"/>
      <c r="G391" s="976"/>
      <c r="H391" s="977"/>
      <c r="J391" s="977"/>
      <c r="K391" s="973">
        <v>411722</v>
      </c>
      <c r="L391" s="977"/>
      <c r="M391" s="976"/>
      <c r="N391" s="972"/>
    </row>
    <row r="392" spans="1:15" ht="12.6" thickTop="1">
      <c r="B392" s="977"/>
      <c r="D392" s="977"/>
      <c r="E392" s="974"/>
      <c r="F392" s="977"/>
      <c r="G392" s="976"/>
      <c r="H392" s="977"/>
      <c r="J392" s="977"/>
      <c r="K392" s="974"/>
      <c r="L392" s="977"/>
      <c r="M392" s="976"/>
    </row>
    <row r="393" spans="1:15">
      <c r="A393" s="978" t="s">
        <v>2017</v>
      </c>
      <c r="B393" s="977"/>
      <c r="C393" s="959" t="s">
        <v>444</v>
      </c>
      <c r="D393" s="977"/>
      <c r="E393" s="974">
        <v>112222.84999999998</v>
      </c>
      <c r="F393" s="977"/>
      <c r="G393" s="976">
        <v>403</v>
      </c>
      <c r="H393" s="977"/>
      <c r="I393" s="959" t="s">
        <v>444</v>
      </c>
      <c r="J393" s="977"/>
      <c r="K393" s="974">
        <v>112223</v>
      </c>
      <c r="L393" s="977"/>
      <c r="M393" s="961" t="s">
        <v>2012</v>
      </c>
    </row>
    <row r="394" spans="1:15" ht="12.6" thickBot="1">
      <c r="A394" s="978"/>
      <c r="B394" s="977"/>
      <c r="D394" s="977"/>
      <c r="E394" s="973">
        <v>112222.84999999998</v>
      </c>
      <c r="F394" s="977"/>
      <c r="G394" s="976"/>
      <c r="H394" s="977"/>
      <c r="J394" s="977"/>
      <c r="K394" s="973">
        <v>112223</v>
      </c>
      <c r="L394" s="977"/>
      <c r="M394" s="976"/>
      <c r="N394" s="972">
        <v>-0.15000000002328306</v>
      </c>
      <c r="O394" s="1609"/>
    </row>
    <row r="395" spans="1:15" ht="12.6" thickTop="1">
      <c r="A395" s="978"/>
      <c r="B395" s="977"/>
      <c r="D395" s="977"/>
      <c r="E395" s="974"/>
      <c r="F395" s="977"/>
      <c r="G395" s="976"/>
      <c r="H395" s="977"/>
      <c r="J395" s="977"/>
      <c r="K395" s="974"/>
      <c r="L395" s="977"/>
      <c r="M395" s="976"/>
    </row>
    <row r="396" spans="1:15">
      <c r="A396" s="978" t="s">
        <v>2016</v>
      </c>
      <c r="B396" s="977"/>
      <c r="C396" s="959" t="s">
        <v>446</v>
      </c>
      <c r="D396" s="977"/>
      <c r="E396" s="974">
        <v>89295.14</v>
      </c>
      <c r="F396" s="977"/>
      <c r="G396" s="976">
        <v>408</v>
      </c>
      <c r="H396" s="977"/>
      <c r="I396" s="959" t="s">
        <v>446</v>
      </c>
      <c r="J396" s="977"/>
      <c r="K396" s="974">
        <v>89295</v>
      </c>
      <c r="L396" s="977"/>
      <c r="M396" s="961" t="s">
        <v>2012</v>
      </c>
    </row>
    <row r="397" spans="1:15" ht="12.6" thickBot="1">
      <c r="A397" s="978"/>
      <c r="B397" s="977"/>
      <c r="D397" s="977"/>
      <c r="E397" s="973">
        <v>89295.14</v>
      </c>
      <c r="F397" s="977"/>
      <c r="G397" s="976"/>
      <c r="H397" s="977"/>
      <c r="J397" s="977"/>
      <c r="K397" s="973">
        <v>89295</v>
      </c>
      <c r="L397" s="977"/>
      <c r="M397" s="976"/>
      <c r="N397" s="972">
        <v>0.13999999999941792</v>
      </c>
    </row>
    <row r="398" spans="1:15" ht="12.6" thickTop="1">
      <c r="B398" s="977"/>
      <c r="D398" s="977"/>
      <c r="E398" s="974"/>
      <c r="F398" s="977"/>
      <c r="G398" s="976"/>
      <c r="H398" s="977"/>
      <c r="J398" s="977"/>
      <c r="K398" s="974"/>
      <c r="L398" s="977"/>
      <c r="M398" s="976"/>
      <c r="N398" s="972"/>
    </row>
    <row r="399" spans="1:15">
      <c r="A399" s="959"/>
      <c r="E399" s="959"/>
      <c r="F399" s="977"/>
      <c r="G399" s="961">
        <v>409.1</v>
      </c>
      <c r="H399" s="977"/>
      <c r="I399" s="959" t="s">
        <v>1205</v>
      </c>
      <c r="J399" s="977"/>
      <c r="K399" s="974">
        <v>9634</v>
      </c>
      <c r="L399" s="977"/>
      <c r="M399" s="961" t="s">
        <v>2012</v>
      </c>
    </row>
    <row r="400" spans="1:15">
      <c r="A400" s="978"/>
      <c r="B400" s="977"/>
      <c r="D400" s="977"/>
      <c r="E400" s="974"/>
      <c r="F400" s="977"/>
      <c r="G400" s="961">
        <v>410.1</v>
      </c>
      <c r="H400" s="977"/>
      <c r="I400" s="959" t="s">
        <v>2190</v>
      </c>
      <c r="J400" s="977"/>
      <c r="K400" s="974">
        <v>6762</v>
      </c>
      <c r="L400" s="977"/>
      <c r="M400" s="961" t="s">
        <v>2012</v>
      </c>
    </row>
    <row r="401" spans="1:15">
      <c r="A401" s="978" t="s">
        <v>2015</v>
      </c>
      <c r="B401" s="977"/>
      <c r="C401" s="959" t="s">
        <v>449</v>
      </c>
      <c r="D401" s="977"/>
      <c r="E401" s="974">
        <v>15776.029999999999</v>
      </c>
      <c r="F401" s="977"/>
      <c r="G401" s="961">
        <v>410.11</v>
      </c>
      <c r="H401" s="977"/>
      <c r="I401" s="959" t="s">
        <v>2189</v>
      </c>
      <c r="J401" s="977"/>
      <c r="K401" s="974">
        <v>-620</v>
      </c>
      <c r="L401" s="977"/>
      <c r="M401" s="961" t="s">
        <v>2012</v>
      </c>
    </row>
    <row r="402" spans="1:15" ht="12.6" thickBot="1">
      <c r="A402" s="978"/>
      <c r="B402" s="977"/>
      <c r="D402" s="977"/>
      <c r="E402" s="973">
        <v>15776.029999999999</v>
      </c>
      <c r="F402" s="977"/>
      <c r="G402" s="976"/>
      <c r="H402" s="977"/>
      <c r="J402" s="977"/>
      <c r="K402" s="973">
        <v>15776</v>
      </c>
      <c r="L402" s="977"/>
      <c r="M402" s="976"/>
      <c r="N402" s="972">
        <v>2.9999999998835847E-2</v>
      </c>
    </row>
    <row r="403" spans="1:15" ht="12.6" thickTop="1">
      <c r="B403" s="977"/>
      <c r="D403" s="977"/>
      <c r="E403" s="974"/>
      <c r="F403" s="977"/>
      <c r="G403" s="976"/>
      <c r="H403" s="977"/>
      <c r="J403" s="977"/>
      <c r="K403" s="974"/>
      <c r="L403" s="977"/>
      <c r="M403" s="976"/>
    </row>
    <row r="404" spans="1:15">
      <c r="A404" s="976"/>
      <c r="B404" s="977"/>
      <c r="D404" s="977"/>
      <c r="E404" s="974"/>
    </row>
    <row r="405" spans="1:15">
      <c r="A405" s="976" t="s">
        <v>2014</v>
      </c>
      <c r="B405" s="970"/>
      <c r="C405" s="975" t="s">
        <v>2013</v>
      </c>
      <c r="D405" s="970"/>
      <c r="E405" s="974">
        <v>120.66</v>
      </c>
      <c r="F405" s="969"/>
      <c r="G405" s="961">
        <v>414</v>
      </c>
      <c r="I405" s="959" t="s">
        <v>2013</v>
      </c>
      <c r="K405" s="962">
        <v>121</v>
      </c>
      <c r="M405" s="961" t="s">
        <v>2012</v>
      </c>
    </row>
    <row r="406" spans="1:15" ht="12.6" thickBot="1">
      <c r="A406" s="971"/>
      <c r="B406" s="970"/>
      <c r="C406" s="969"/>
      <c r="D406" s="970"/>
      <c r="E406" s="973">
        <v>120.66</v>
      </c>
      <c r="F406" s="969"/>
      <c r="K406" s="973">
        <v>121</v>
      </c>
      <c r="N406" s="972">
        <v>-0.34000000000000341</v>
      </c>
    </row>
    <row r="407" spans="1:15" ht="12.6" thickTop="1">
      <c r="A407" s="971"/>
      <c r="B407" s="970"/>
      <c r="C407" s="969"/>
      <c r="D407" s="970"/>
      <c r="E407" s="974"/>
      <c r="F407" s="969"/>
      <c r="K407" s="974"/>
      <c r="N407" s="972"/>
    </row>
    <row r="408" spans="1:15">
      <c r="A408" s="1011" t="s">
        <v>2308</v>
      </c>
      <c r="B408" s="1012"/>
      <c r="C408" s="1013" t="s">
        <v>513</v>
      </c>
      <c r="D408" s="1012"/>
      <c r="E408" s="1014">
        <v>-114.63</v>
      </c>
      <c r="F408" s="1013"/>
      <c r="G408" s="1015">
        <v>420</v>
      </c>
      <c r="H408" s="1013"/>
      <c r="I408" s="1013" t="s">
        <v>2310</v>
      </c>
      <c r="J408" s="1013"/>
      <c r="K408" s="1014">
        <v>-115</v>
      </c>
      <c r="L408" s="1013"/>
      <c r="M408" s="961" t="s">
        <v>2012</v>
      </c>
      <c r="N408" s="1026"/>
      <c r="O408" s="1025"/>
    </row>
    <row r="409" spans="1:15" ht="12.6" thickBot="1">
      <c r="A409" s="1011"/>
      <c r="B409" s="1012"/>
      <c r="C409" s="1013"/>
      <c r="D409" s="1012"/>
      <c r="E409" s="973">
        <v>-114.63</v>
      </c>
      <c r="F409" s="1013"/>
      <c r="G409" s="1015"/>
      <c r="H409" s="1013"/>
      <c r="I409" s="1013"/>
      <c r="J409" s="1013"/>
      <c r="K409" s="973">
        <v>-115</v>
      </c>
      <c r="L409" s="1013"/>
      <c r="M409" s="1015"/>
      <c r="N409" s="972">
        <v>0.37000000000000455</v>
      </c>
      <c r="O409" s="1025"/>
    </row>
    <row r="410" spans="1:15" ht="12.6" thickTop="1">
      <c r="A410" s="1011"/>
      <c r="B410" s="1012"/>
      <c r="C410" s="1013"/>
      <c r="D410" s="1012"/>
      <c r="E410" s="1014"/>
      <c r="F410" s="1013"/>
      <c r="G410" s="1015"/>
      <c r="H410" s="1013"/>
      <c r="I410" s="1013"/>
      <c r="J410" s="1013"/>
      <c r="K410" s="1014"/>
      <c r="L410" s="1013"/>
      <c r="M410" s="1015"/>
      <c r="N410" s="1026"/>
      <c r="O410" s="1025"/>
    </row>
    <row r="411" spans="1:15">
      <c r="A411" s="1011" t="s">
        <v>2309</v>
      </c>
      <c r="B411" s="1012"/>
      <c r="C411" s="1013" t="s">
        <v>580</v>
      </c>
      <c r="D411" s="1012"/>
      <c r="E411" s="1014">
        <v>47471.7</v>
      </c>
      <c r="F411" s="1013"/>
      <c r="G411" s="1015"/>
      <c r="H411" s="1013"/>
      <c r="I411" s="1013"/>
      <c r="J411" s="1013"/>
      <c r="K411" s="1014"/>
      <c r="L411" s="1013"/>
      <c r="M411" s="1015"/>
      <c r="N411" s="1026"/>
      <c r="O411" s="1025"/>
    </row>
    <row r="412" spans="1:15">
      <c r="A412" s="1011" t="s">
        <v>2309</v>
      </c>
      <c r="B412" s="1012"/>
      <c r="C412" s="1013" t="s">
        <v>1227</v>
      </c>
      <c r="D412" s="1012"/>
      <c r="E412" s="1014">
        <v>1907.49</v>
      </c>
      <c r="F412" s="1013"/>
      <c r="G412" s="1015">
        <v>427</v>
      </c>
      <c r="H412" s="1013"/>
      <c r="I412" s="1013" t="s">
        <v>2311</v>
      </c>
      <c r="J412" s="1013"/>
      <c r="K412" s="1014">
        <v>49265</v>
      </c>
      <c r="L412" s="1013"/>
      <c r="M412" s="961" t="s">
        <v>2312</v>
      </c>
      <c r="N412" s="1026"/>
      <c r="O412" s="1025"/>
    </row>
    <row r="413" spans="1:15" ht="12.6" thickBot="1">
      <c r="A413" s="1011"/>
      <c r="B413" s="1012"/>
      <c r="C413" s="1013"/>
      <c r="D413" s="1012"/>
      <c r="E413" s="973">
        <v>49379.189999999995</v>
      </c>
      <c r="F413" s="1013"/>
      <c r="G413" s="1015"/>
      <c r="H413" s="1013"/>
      <c r="I413" s="1013"/>
      <c r="J413" s="1013"/>
      <c r="K413" s="973">
        <v>49265</v>
      </c>
      <c r="L413" s="1013"/>
      <c r="M413" s="1015"/>
      <c r="N413" s="972">
        <v>114.18999999999505</v>
      </c>
      <c r="O413" s="1025" t="s">
        <v>2814</v>
      </c>
    </row>
    <row r="414" spans="1:15" ht="12.6" thickTop="1">
      <c r="A414" s="1011"/>
      <c r="B414" s="1012"/>
      <c r="C414" s="1013"/>
      <c r="D414" s="1012"/>
      <c r="E414" s="1014"/>
      <c r="F414" s="1013"/>
      <c r="G414" s="1015"/>
      <c r="H414" s="1013"/>
      <c r="I414" s="1013"/>
      <c r="J414" s="1013"/>
      <c r="K414" s="1014"/>
      <c r="L414" s="1013"/>
      <c r="M414" s="1015"/>
      <c r="N414" s="1026"/>
      <c r="O414" s="1025"/>
    </row>
    <row r="415" spans="1:15" s="964" customFormat="1">
      <c r="A415" s="1018"/>
      <c r="B415" s="1019"/>
      <c r="C415" s="1020" t="s">
        <v>2307</v>
      </c>
      <c r="D415" s="1019"/>
      <c r="E415" s="1021"/>
      <c r="F415" s="1020"/>
      <c r="G415" s="1015"/>
      <c r="H415" s="1020"/>
      <c r="I415" s="1020"/>
      <c r="J415" s="1020"/>
      <c r="K415" s="1022"/>
      <c r="L415" s="1020"/>
      <c r="M415" s="1023"/>
      <c r="N415" s="1024"/>
      <c r="O415" s="1611"/>
    </row>
    <row r="416" spans="1:15">
      <c r="A416" s="1025"/>
      <c r="B416" s="1013"/>
      <c r="C416" s="1013"/>
      <c r="D416" s="1013"/>
      <c r="E416" s="1016"/>
      <c r="F416" s="1013"/>
      <c r="G416" s="1015"/>
      <c r="H416" s="1013"/>
      <c r="I416" s="1013"/>
      <c r="J416" s="1013"/>
      <c r="K416" s="1016"/>
      <c r="L416" s="1013"/>
      <c r="M416" s="1015"/>
      <c r="N416" s="1017"/>
      <c r="O416" s="1025"/>
    </row>
  </sheetData>
  <mergeCells count="3">
    <mergeCell ref="O213:O214"/>
    <mergeCell ref="O382:O383"/>
    <mergeCell ref="O373:O374"/>
  </mergeCells>
  <pageMargins left="0.5" right="0.5" top="0.75" bottom="0.5" header="0.3" footer="0.3"/>
  <pageSetup scale="72" fitToHeight="10" orientation="landscape" r:id="rId1"/>
  <headerFooter>
    <oddFooter>Page &amp;P of &amp;N</oddFooter>
  </headerFooter>
  <rowBreaks count="7" manualBreakCount="7">
    <brk id="99" max="14" man="1"/>
    <brk id="150" max="14" man="1"/>
    <brk id="193" max="14" man="1"/>
    <brk id="240" max="14" man="1"/>
    <brk id="288" max="14" man="1"/>
    <brk id="336" max="14" man="1"/>
    <brk id="385" max="14" man="1"/>
  </rowBreaks>
</worksheet>
</file>

<file path=xl/worksheets/sheet88.xml><?xml version="1.0" encoding="utf-8"?>
<worksheet xmlns="http://schemas.openxmlformats.org/spreadsheetml/2006/main" xmlns:r="http://schemas.openxmlformats.org/officeDocument/2006/relationships">
  <sheetPr codeName="Sheet102"/>
  <dimension ref="A1:P372"/>
  <sheetViews>
    <sheetView workbookViewId="0">
      <selection activeCell="O17" sqref="O17"/>
    </sheetView>
  </sheetViews>
  <sheetFormatPr defaultColWidth="9.109375" defaultRowHeight="13.2"/>
  <cols>
    <col min="1" max="1" width="27.44140625" style="1721" bestFit="1" customWidth="1"/>
    <col min="2" max="2" width="11.33203125" style="1721" bestFit="1" customWidth="1"/>
    <col min="3" max="5" width="14" style="1721" bestFit="1" customWidth="1"/>
    <col min="6" max="14" width="14" style="1721" customWidth="1"/>
    <col min="15" max="15" width="14" style="1721" bestFit="1" customWidth="1"/>
    <col min="16" max="16" width="13.33203125" style="1721" bestFit="1" customWidth="1"/>
    <col min="17" max="16384" width="9.109375" style="1721"/>
  </cols>
  <sheetData>
    <row r="1" spans="1:15" ht="14.4">
      <c r="B1" s="1745" t="s">
        <v>1973</v>
      </c>
      <c r="C1" s="1746">
        <v>41974</v>
      </c>
      <c r="D1" s="1746">
        <v>42005</v>
      </c>
      <c r="E1" s="1746">
        <v>42036</v>
      </c>
      <c r="F1" s="1746">
        <v>42064</v>
      </c>
      <c r="G1" s="1746">
        <v>42095</v>
      </c>
      <c r="H1" s="1746">
        <v>42125</v>
      </c>
      <c r="I1" s="1746">
        <v>42156</v>
      </c>
      <c r="J1" s="1746">
        <v>42186</v>
      </c>
      <c r="K1" s="1746">
        <v>42217</v>
      </c>
      <c r="L1" s="1746">
        <v>42248</v>
      </c>
      <c r="M1" s="1746">
        <v>42278</v>
      </c>
      <c r="N1" s="1746">
        <v>42309</v>
      </c>
      <c r="O1" s="1746">
        <v>42339</v>
      </c>
    </row>
    <row r="2" spans="1:15" ht="14.4">
      <c r="B2" s="1743"/>
      <c r="C2" s="1747"/>
      <c r="D2" s="1747"/>
      <c r="E2" s="1747"/>
      <c r="F2" s="1747"/>
      <c r="G2" s="1747"/>
      <c r="H2" s="1747"/>
      <c r="I2" s="1747"/>
      <c r="J2" s="1747"/>
      <c r="K2" s="1747"/>
      <c r="L2" s="1747"/>
      <c r="M2" s="1747"/>
      <c r="N2" s="1747"/>
      <c r="O2" s="1747"/>
    </row>
    <row r="3" spans="1:15" ht="14.4">
      <c r="B3" s="1721" t="s">
        <v>2313</v>
      </c>
      <c r="C3" s="1747"/>
      <c r="D3" s="1747"/>
      <c r="E3" s="1747"/>
      <c r="F3" s="1747"/>
      <c r="G3" s="1747"/>
      <c r="H3" s="1747"/>
      <c r="I3" s="1747"/>
      <c r="J3" s="1747"/>
      <c r="K3" s="1747"/>
      <c r="L3" s="1747"/>
      <c r="M3" s="1747"/>
      <c r="N3" s="1747"/>
      <c r="O3" s="1747"/>
    </row>
    <row r="4" spans="1:15" ht="14.4">
      <c r="A4" s="1743" t="s">
        <v>1985</v>
      </c>
      <c r="B4" s="1735">
        <v>1025</v>
      </c>
      <c r="C4" s="1720">
        <v>53.8</v>
      </c>
      <c r="D4" s="1720">
        <v>53.82</v>
      </c>
      <c r="E4" s="1720">
        <v>53.52</v>
      </c>
      <c r="F4" s="1720">
        <v>53.1</v>
      </c>
      <c r="G4" s="1720">
        <v>53.24</v>
      </c>
      <c r="H4" s="1720">
        <v>53.09</v>
      </c>
      <c r="I4" s="1720">
        <v>53.08</v>
      </c>
      <c r="J4" s="1720">
        <v>52.78</v>
      </c>
      <c r="K4" s="1720">
        <v>52.61</v>
      </c>
      <c r="L4" s="1720">
        <v>52.41</v>
      </c>
      <c r="M4" s="1720">
        <v>52.26</v>
      </c>
      <c r="N4" s="1720">
        <v>52.12</v>
      </c>
      <c r="O4" s="1720">
        <v>51.76</v>
      </c>
    </row>
    <row r="5" spans="1:15" ht="14.4">
      <c r="B5" s="1735">
        <v>1045</v>
      </c>
      <c r="C5" s="1720">
        <v>608.36</v>
      </c>
      <c r="D5" s="1720">
        <v>608.77</v>
      </c>
      <c r="E5" s="1720">
        <v>600.19000000000005</v>
      </c>
      <c r="F5" s="1720">
        <v>596.72</v>
      </c>
      <c r="G5" s="1720">
        <v>600.51</v>
      </c>
      <c r="H5" s="1720">
        <v>599.05999999999995</v>
      </c>
      <c r="I5" s="1720">
        <v>599.48</v>
      </c>
      <c r="J5" s="1720">
        <v>595.54999999999995</v>
      </c>
      <c r="K5" s="1720">
        <v>593.65</v>
      </c>
      <c r="L5" s="1720">
        <v>586.41</v>
      </c>
      <c r="M5" s="1720">
        <v>584.9</v>
      </c>
      <c r="N5" s="1720">
        <v>583.45000000000005</v>
      </c>
      <c r="O5" s="1720">
        <v>579.14</v>
      </c>
    </row>
    <row r="6" spans="1:15" ht="14.4">
      <c r="B6" s="1735">
        <v>1175</v>
      </c>
      <c r="C6" s="1720">
        <v>44930.42</v>
      </c>
      <c r="D6" s="1720">
        <v>44951.88</v>
      </c>
      <c r="E6" s="1720">
        <v>44540</v>
      </c>
      <c r="F6" s="1720">
        <v>44299.68</v>
      </c>
      <c r="G6" s="1720">
        <v>44487.34</v>
      </c>
      <c r="H6" s="1720">
        <v>44374.06</v>
      </c>
      <c r="I6" s="1720">
        <v>44464.42</v>
      </c>
      <c r="J6" s="1720">
        <v>44360.85</v>
      </c>
      <c r="K6" s="1720">
        <v>44236.77</v>
      </c>
      <c r="L6" s="1720">
        <v>43945.51</v>
      </c>
      <c r="M6" s="1720">
        <v>43825.58</v>
      </c>
      <c r="N6" s="1720">
        <v>43892.56</v>
      </c>
      <c r="O6" s="1720">
        <v>43692.13</v>
      </c>
    </row>
    <row r="7" spans="1:15" ht="14.4">
      <c r="B7" s="1735">
        <v>1180</v>
      </c>
      <c r="C7" s="1720">
        <v>15011.93</v>
      </c>
      <c r="D7" s="1720">
        <v>15049.06</v>
      </c>
      <c r="E7" s="1720">
        <v>14900.9</v>
      </c>
      <c r="F7" s="1720">
        <v>14810.98</v>
      </c>
      <c r="G7" s="1720">
        <v>14884.47</v>
      </c>
      <c r="H7" s="1720">
        <v>14940.34</v>
      </c>
      <c r="I7" s="1720">
        <v>14984.28</v>
      </c>
      <c r="J7" s="1720">
        <v>14906.77</v>
      </c>
      <c r="K7" s="1720">
        <v>14859.27</v>
      </c>
      <c r="L7" s="1720">
        <v>14714.52</v>
      </c>
      <c r="M7" s="1720">
        <v>14691.03</v>
      </c>
      <c r="N7" s="1720">
        <v>14657.9</v>
      </c>
      <c r="O7" s="1720">
        <v>14608.71</v>
      </c>
    </row>
    <row r="8" spans="1:15" ht="14.4">
      <c r="B8" s="1735">
        <v>1190</v>
      </c>
      <c r="C8" s="1720">
        <v>6045.87</v>
      </c>
      <c r="D8" s="1720">
        <v>6047.9</v>
      </c>
      <c r="E8" s="1720">
        <v>6013.17</v>
      </c>
      <c r="F8" s="1720">
        <v>5966.13</v>
      </c>
      <c r="G8" s="1720">
        <v>5982.27</v>
      </c>
      <c r="H8" s="1720">
        <v>5966.06</v>
      </c>
      <c r="I8" s="1720">
        <v>5964.87</v>
      </c>
      <c r="J8" s="1720">
        <v>5930.48</v>
      </c>
      <c r="K8" s="1720">
        <v>5911.52</v>
      </c>
      <c r="L8" s="1720">
        <v>5887.85</v>
      </c>
      <c r="M8" s="1720">
        <v>5871.18</v>
      </c>
      <c r="N8" s="1720">
        <v>5855.45</v>
      </c>
      <c r="O8" s="1720">
        <v>5814.95</v>
      </c>
    </row>
    <row r="9" spans="1:15" ht="14.4">
      <c r="B9" s="1735">
        <v>1205</v>
      </c>
      <c r="C9" s="1720">
        <v>2272.04</v>
      </c>
      <c r="D9" s="1720">
        <v>2273.59</v>
      </c>
      <c r="E9" s="1720">
        <v>2241.5500000000002</v>
      </c>
      <c r="F9" s="1720">
        <v>2228.6</v>
      </c>
      <c r="G9" s="1720">
        <v>2242.7399999999998</v>
      </c>
      <c r="H9" s="1720">
        <v>2237.3200000000002</v>
      </c>
      <c r="I9" s="1720">
        <v>2238.9</v>
      </c>
      <c r="J9" s="1720">
        <v>2224.19</v>
      </c>
      <c r="K9" s="1720">
        <v>2217.13</v>
      </c>
      <c r="L9" s="1720">
        <v>2190.09</v>
      </c>
      <c r="M9" s="1720">
        <v>2184.4299999999998</v>
      </c>
      <c r="N9" s="1720">
        <v>2179.0300000000002</v>
      </c>
      <c r="O9" s="1720">
        <v>2162.92</v>
      </c>
    </row>
    <row r="10" spans="1:15" ht="14.4">
      <c r="B10" s="1735">
        <v>1245</v>
      </c>
      <c r="C10" s="1720">
        <v>88546.13</v>
      </c>
      <c r="D10" s="1720">
        <v>88546.13</v>
      </c>
      <c r="E10" s="1720">
        <v>88546.13</v>
      </c>
      <c r="F10" s="1720">
        <v>88546.13</v>
      </c>
      <c r="G10" s="1720">
        <v>88546.13</v>
      </c>
      <c r="H10" s="1720">
        <v>88546.13</v>
      </c>
      <c r="I10" s="1720">
        <v>88546.13</v>
      </c>
      <c r="J10" s="1720">
        <v>88546.13</v>
      </c>
      <c r="K10" s="1720">
        <v>88546.13</v>
      </c>
      <c r="L10" s="1720">
        <v>88546.13</v>
      </c>
      <c r="M10" s="1720">
        <v>88546.13</v>
      </c>
      <c r="N10" s="1720">
        <v>88546.13</v>
      </c>
      <c r="O10" s="1720">
        <v>88546.13</v>
      </c>
    </row>
    <row r="11" spans="1:15" ht="14.4">
      <c r="B11" s="1735">
        <v>1285</v>
      </c>
      <c r="C11" s="1720">
        <v>228560</v>
      </c>
      <c r="D11" s="1720">
        <v>228560</v>
      </c>
      <c r="E11" s="1720">
        <v>228560</v>
      </c>
      <c r="F11" s="1720">
        <v>228560</v>
      </c>
      <c r="G11" s="1720">
        <v>228560</v>
      </c>
      <c r="H11" s="1720">
        <v>228560</v>
      </c>
      <c r="I11" s="1720">
        <v>228560</v>
      </c>
      <c r="J11" s="1720">
        <v>228560</v>
      </c>
      <c r="K11" s="1720">
        <v>228560</v>
      </c>
      <c r="L11" s="1720">
        <v>228560</v>
      </c>
      <c r="M11" s="1720">
        <v>228560</v>
      </c>
      <c r="N11" s="1720">
        <v>228560</v>
      </c>
      <c r="O11" s="1720">
        <v>228560</v>
      </c>
    </row>
    <row r="12" spans="1:15" ht="14.4">
      <c r="B12" s="1735">
        <v>1290</v>
      </c>
      <c r="C12" s="1720">
        <v>7550.42</v>
      </c>
      <c r="D12" s="1720">
        <v>7550.42</v>
      </c>
      <c r="E12" s="1720">
        <v>7550.42</v>
      </c>
      <c r="F12" s="1720">
        <v>7550.42</v>
      </c>
      <c r="G12" s="1720">
        <v>7550.42</v>
      </c>
      <c r="H12" s="1720">
        <v>7550.42</v>
      </c>
      <c r="I12" s="1720">
        <v>7550.42</v>
      </c>
      <c r="J12" s="1720">
        <v>7550.42</v>
      </c>
      <c r="K12" s="1720">
        <v>7550.42</v>
      </c>
      <c r="L12" s="1720">
        <v>7550.42</v>
      </c>
      <c r="M12" s="1720">
        <v>7550.42</v>
      </c>
      <c r="N12" s="1720">
        <v>7550.42</v>
      </c>
      <c r="O12" s="1720">
        <v>7550.42</v>
      </c>
    </row>
    <row r="13" spans="1:15" ht="14.4">
      <c r="B13" s="1735">
        <v>1295</v>
      </c>
      <c r="C13" s="1720">
        <v>661852.44999999995</v>
      </c>
      <c r="D13" s="1720">
        <v>664125.05000000005</v>
      </c>
      <c r="E13" s="1720">
        <v>666217.21</v>
      </c>
      <c r="F13" s="1720">
        <v>666338.41</v>
      </c>
      <c r="G13" s="1720">
        <v>668581.6</v>
      </c>
      <c r="H13" s="1720">
        <v>668863.63</v>
      </c>
      <c r="I13" s="1720">
        <v>673330.94</v>
      </c>
      <c r="J13" s="1720">
        <v>673411.52</v>
      </c>
      <c r="K13" s="1720">
        <v>678517.22</v>
      </c>
      <c r="L13" s="1720">
        <v>682376.92</v>
      </c>
      <c r="M13" s="1720">
        <v>682376.92</v>
      </c>
      <c r="N13" s="1720">
        <v>688580.04</v>
      </c>
      <c r="O13" s="1720">
        <v>706410.1</v>
      </c>
    </row>
    <row r="14" spans="1:15" ht="14.4">
      <c r="B14" s="1735">
        <v>1300</v>
      </c>
      <c r="C14" s="1720">
        <v>1300805.28</v>
      </c>
      <c r="D14" s="1720">
        <v>1302275.28</v>
      </c>
      <c r="E14" s="1720">
        <v>1302275.28</v>
      </c>
      <c r="F14" s="1720">
        <v>1305782.28</v>
      </c>
      <c r="G14" s="1720">
        <v>1305782.28</v>
      </c>
      <c r="H14" s="1720">
        <v>1305782.28</v>
      </c>
      <c r="I14" s="1720">
        <v>1305782.28</v>
      </c>
      <c r="J14" s="1720">
        <v>1305782.28</v>
      </c>
      <c r="K14" s="1720">
        <v>1305782.28</v>
      </c>
      <c r="L14" s="1720">
        <v>1308362.28</v>
      </c>
      <c r="M14" s="1720">
        <v>1308362.28</v>
      </c>
      <c r="N14" s="1720">
        <v>1308362.28</v>
      </c>
      <c r="O14" s="1720">
        <v>1308362.28</v>
      </c>
    </row>
    <row r="15" spans="1:15" ht="14.4">
      <c r="B15" s="1735">
        <v>1315</v>
      </c>
      <c r="C15" s="1720">
        <v>-70936.12</v>
      </c>
      <c r="D15" s="1720">
        <v>-70936.12</v>
      </c>
      <c r="E15" s="1720">
        <v>-70936.12</v>
      </c>
      <c r="F15" s="1720">
        <v>-70936.12</v>
      </c>
      <c r="G15" s="1720">
        <v>-70936.12</v>
      </c>
      <c r="H15" s="1720">
        <v>-70936.12</v>
      </c>
      <c r="I15" s="1720">
        <v>-70936.12</v>
      </c>
      <c r="J15" s="1720">
        <v>-70936.12</v>
      </c>
      <c r="K15" s="1720">
        <v>-70936.12</v>
      </c>
      <c r="L15" s="1720">
        <v>-70936.12</v>
      </c>
      <c r="M15" s="1720">
        <v>-70936.12</v>
      </c>
      <c r="N15" s="1720">
        <v>-70936.12</v>
      </c>
      <c r="O15" s="1720">
        <v>-70936.12</v>
      </c>
    </row>
    <row r="16" spans="1:15" ht="14.4">
      <c r="B16" s="1735">
        <v>1320</v>
      </c>
      <c r="C16" s="1720">
        <v>445.12</v>
      </c>
      <c r="D16" s="1720">
        <v>445.12</v>
      </c>
      <c r="E16" s="1720">
        <v>445.12</v>
      </c>
      <c r="F16" s="1720">
        <v>445.12</v>
      </c>
      <c r="G16" s="1720">
        <v>445.12</v>
      </c>
      <c r="H16" s="1720">
        <v>445.12</v>
      </c>
      <c r="I16" s="1720">
        <v>445.12</v>
      </c>
      <c r="J16" s="1720">
        <v>445.12</v>
      </c>
      <c r="K16" s="1720">
        <v>445.12</v>
      </c>
      <c r="L16" s="1720">
        <v>445.12</v>
      </c>
      <c r="M16" s="1720">
        <v>445.12</v>
      </c>
      <c r="N16" s="1720">
        <v>445.12</v>
      </c>
      <c r="O16" s="1720">
        <v>445.12</v>
      </c>
    </row>
    <row r="17" spans="2:15" ht="14.4">
      <c r="B17" s="1735">
        <v>1345</v>
      </c>
      <c r="C17" s="1720">
        <v>23566.77</v>
      </c>
      <c r="D17" s="1720">
        <v>23607.08</v>
      </c>
      <c r="E17" s="1720">
        <v>23607.08</v>
      </c>
      <c r="F17" s="1720">
        <v>23829.279999999999</v>
      </c>
      <c r="G17" s="1720">
        <v>23829.279999999999</v>
      </c>
      <c r="H17" s="1720">
        <v>23869.57</v>
      </c>
      <c r="I17" s="1720">
        <v>23869.57</v>
      </c>
      <c r="J17" s="1720">
        <v>23869.57</v>
      </c>
      <c r="K17" s="1720">
        <v>23869.57</v>
      </c>
      <c r="L17" s="1720">
        <v>23869.57</v>
      </c>
      <c r="M17" s="1720">
        <v>23869.57</v>
      </c>
      <c r="N17" s="1720">
        <v>23869.57</v>
      </c>
      <c r="O17" s="1720">
        <v>23869.57</v>
      </c>
    </row>
    <row r="18" spans="2:15" ht="14.4">
      <c r="B18" s="1735">
        <v>1350</v>
      </c>
      <c r="C18" s="1720">
        <v>797517.33</v>
      </c>
      <c r="D18" s="1720">
        <v>798921.78</v>
      </c>
      <c r="E18" s="1720">
        <v>798861.79</v>
      </c>
      <c r="F18" s="1720">
        <v>798942.59</v>
      </c>
      <c r="G18" s="1720">
        <v>799305.86</v>
      </c>
      <c r="H18" s="1720">
        <v>799305.86</v>
      </c>
      <c r="I18" s="1720">
        <v>799305.86</v>
      </c>
      <c r="J18" s="1720">
        <v>799581.88</v>
      </c>
      <c r="K18" s="1720">
        <v>799662.46</v>
      </c>
      <c r="L18" s="1720">
        <v>799792.75</v>
      </c>
      <c r="M18" s="1720">
        <v>799792.75</v>
      </c>
      <c r="N18" s="1720">
        <v>800316.53</v>
      </c>
      <c r="O18" s="1720">
        <v>800800.01</v>
      </c>
    </row>
    <row r="19" spans="2:15" ht="14.4">
      <c r="B19" s="1735">
        <v>1353</v>
      </c>
      <c r="C19" s="1720">
        <v>304321.34999999998</v>
      </c>
      <c r="D19" s="1720">
        <v>304321.34999999998</v>
      </c>
      <c r="E19" s="1720">
        <v>304321.34999999998</v>
      </c>
      <c r="F19" s="1720">
        <v>304321.34999999998</v>
      </c>
      <c r="G19" s="1720">
        <v>304321.34999999998</v>
      </c>
      <c r="H19" s="1720">
        <v>304321.34999999998</v>
      </c>
      <c r="I19" s="1720">
        <v>304321.34999999998</v>
      </c>
      <c r="J19" s="1720">
        <v>304321.34999999998</v>
      </c>
      <c r="K19" s="1720">
        <v>304321.34999999998</v>
      </c>
      <c r="L19" s="1720">
        <v>304321.34999999998</v>
      </c>
      <c r="M19" s="1720">
        <v>304321.34999999998</v>
      </c>
      <c r="N19" s="1720">
        <v>304321.34999999998</v>
      </c>
      <c r="O19" s="1720">
        <v>304321.34999999998</v>
      </c>
    </row>
    <row r="20" spans="2:15" ht="14.4">
      <c r="B20" s="1735">
        <v>1360</v>
      </c>
      <c r="C20" s="1720">
        <v>80006.03</v>
      </c>
      <c r="D20" s="1720">
        <v>80006.03</v>
      </c>
      <c r="E20" s="1720">
        <v>80006.03</v>
      </c>
      <c r="F20" s="1720">
        <v>80006.03</v>
      </c>
      <c r="G20" s="1720">
        <v>80006.03</v>
      </c>
      <c r="H20" s="1720">
        <v>80006.03</v>
      </c>
      <c r="I20" s="1720">
        <v>80006.03</v>
      </c>
      <c r="J20" s="1720">
        <v>80006.03</v>
      </c>
      <c r="K20" s="1720">
        <v>80006.03</v>
      </c>
      <c r="L20" s="1720">
        <v>80006.03</v>
      </c>
      <c r="M20" s="1720">
        <v>80006.03</v>
      </c>
      <c r="N20" s="1720">
        <v>80006.03</v>
      </c>
      <c r="O20" s="1720">
        <v>80288.06</v>
      </c>
    </row>
    <row r="21" spans="2:15" ht="14.4">
      <c r="B21" s="1735">
        <v>1365</v>
      </c>
      <c r="C21" s="1720">
        <v>876.11</v>
      </c>
      <c r="D21" s="1720">
        <v>876.11</v>
      </c>
      <c r="E21" s="1720">
        <v>876.11</v>
      </c>
      <c r="F21" s="1720">
        <v>876.11</v>
      </c>
      <c r="G21" s="1720">
        <v>876.11</v>
      </c>
      <c r="H21" s="1720">
        <v>876.11</v>
      </c>
      <c r="I21" s="1720">
        <v>876.11</v>
      </c>
      <c r="J21" s="1720">
        <v>876.11</v>
      </c>
      <c r="K21" s="1720">
        <v>876.11</v>
      </c>
      <c r="L21" s="1720">
        <v>876.11</v>
      </c>
      <c r="M21" s="1720">
        <v>876.11</v>
      </c>
      <c r="N21" s="1720">
        <v>876.11</v>
      </c>
      <c r="O21" s="1720">
        <v>1240.1099999999999</v>
      </c>
    </row>
    <row r="22" spans="2:15" ht="14.4">
      <c r="B22" s="1735">
        <v>1375</v>
      </c>
      <c r="C22" s="1720">
        <v>5734</v>
      </c>
      <c r="D22" s="1720">
        <v>5734</v>
      </c>
      <c r="E22" s="1720">
        <v>5734</v>
      </c>
      <c r="F22" s="1720">
        <v>5734</v>
      </c>
      <c r="G22" s="1720">
        <v>5734</v>
      </c>
      <c r="H22" s="1720">
        <v>5734</v>
      </c>
      <c r="I22" s="1720">
        <v>5734</v>
      </c>
      <c r="J22" s="1720">
        <v>5734</v>
      </c>
      <c r="K22" s="1720">
        <v>5734</v>
      </c>
      <c r="L22" s="1720">
        <v>5734</v>
      </c>
      <c r="M22" s="1720">
        <v>5734</v>
      </c>
      <c r="N22" s="1720">
        <v>5734</v>
      </c>
      <c r="O22" s="1720">
        <v>5734</v>
      </c>
    </row>
    <row r="23" spans="2:15" ht="14.4">
      <c r="B23" s="1735">
        <v>1380</v>
      </c>
      <c r="C23" s="1720">
        <v>-6743.06</v>
      </c>
      <c r="D23" s="1720">
        <v>-6743.06</v>
      </c>
      <c r="E23" s="1720">
        <v>-6743.06</v>
      </c>
      <c r="F23" s="1720">
        <v>-6743.06</v>
      </c>
      <c r="G23" s="1720">
        <v>-6743.06</v>
      </c>
      <c r="H23" s="1720">
        <v>-6743.06</v>
      </c>
      <c r="I23" s="1720">
        <v>-6743.06</v>
      </c>
      <c r="J23" s="1720">
        <v>-6743.06</v>
      </c>
      <c r="K23" s="1720">
        <v>-998.06</v>
      </c>
      <c r="L23" s="1720">
        <v>-998.06</v>
      </c>
      <c r="M23" s="1720">
        <v>-998.06</v>
      </c>
      <c r="N23" s="1720">
        <v>-998.06</v>
      </c>
      <c r="O23" s="1720">
        <v>-998.06</v>
      </c>
    </row>
    <row r="24" spans="2:15" ht="14.4">
      <c r="B24" s="1735">
        <v>1395</v>
      </c>
      <c r="C24" s="1720">
        <v>211532.4</v>
      </c>
      <c r="D24" s="1720">
        <v>211532.4</v>
      </c>
      <c r="E24" s="1720">
        <v>211532.4</v>
      </c>
      <c r="F24" s="1720">
        <v>211532.4</v>
      </c>
      <c r="G24" s="1720">
        <v>211532.4</v>
      </c>
      <c r="H24" s="1720">
        <v>211532.4</v>
      </c>
      <c r="I24" s="1720">
        <v>211532.4</v>
      </c>
      <c r="J24" s="1720">
        <v>211532.4</v>
      </c>
      <c r="K24" s="1720">
        <v>211532.4</v>
      </c>
      <c r="L24" s="1720">
        <v>211532.4</v>
      </c>
      <c r="M24" s="1720">
        <v>211532.4</v>
      </c>
      <c r="N24" s="1720">
        <v>211532.4</v>
      </c>
      <c r="O24" s="1720">
        <v>211532.4</v>
      </c>
    </row>
    <row r="25" spans="2:15" ht="14.4">
      <c r="B25" s="1735">
        <v>1400</v>
      </c>
      <c r="C25" s="1720">
        <v>320113.42</v>
      </c>
      <c r="D25" s="1720">
        <v>320113.42</v>
      </c>
      <c r="E25" s="1720">
        <v>320113.42</v>
      </c>
      <c r="F25" s="1720">
        <v>320113.42</v>
      </c>
      <c r="G25" s="1720">
        <v>320113.42</v>
      </c>
      <c r="H25" s="1720">
        <v>320113.42</v>
      </c>
      <c r="I25" s="1720">
        <v>320113.42</v>
      </c>
      <c r="J25" s="1720">
        <v>320113.42</v>
      </c>
      <c r="K25" s="1720">
        <v>339073.42</v>
      </c>
      <c r="L25" s="1720">
        <v>347873.69</v>
      </c>
      <c r="M25" s="1720">
        <v>348148.17</v>
      </c>
      <c r="N25" s="1720">
        <v>348148.17</v>
      </c>
      <c r="O25" s="1720">
        <v>348148.17</v>
      </c>
    </row>
    <row r="26" spans="2:15" ht="14.4">
      <c r="B26" s="1735">
        <v>1410</v>
      </c>
      <c r="C26" s="1720">
        <v>17134.310000000001</v>
      </c>
      <c r="D26" s="1720">
        <v>17134.310000000001</v>
      </c>
      <c r="E26" s="1720">
        <v>17134.310000000001</v>
      </c>
      <c r="F26" s="1720">
        <v>17134.310000000001</v>
      </c>
      <c r="G26" s="1720">
        <v>17134.310000000001</v>
      </c>
      <c r="H26" s="1720">
        <v>17134.310000000001</v>
      </c>
      <c r="I26" s="1720">
        <v>17134.310000000001</v>
      </c>
      <c r="J26" s="1720">
        <v>17134.310000000001</v>
      </c>
      <c r="K26" s="1720">
        <v>17134.310000000001</v>
      </c>
      <c r="L26" s="1720">
        <v>17134.310000000001</v>
      </c>
      <c r="M26" s="1720">
        <v>17134.310000000001</v>
      </c>
      <c r="N26" s="1720">
        <v>17134.310000000001</v>
      </c>
      <c r="O26" s="1720">
        <v>17134.310000000001</v>
      </c>
    </row>
    <row r="27" spans="2:15" ht="14.4">
      <c r="B27" s="1735">
        <v>1420</v>
      </c>
      <c r="C27" s="1720"/>
      <c r="D27" s="1720"/>
      <c r="E27" s="1720"/>
      <c r="F27" s="1720"/>
      <c r="G27" s="1720"/>
      <c r="H27" s="1720"/>
      <c r="I27" s="1720"/>
      <c r="J27" s="1720"/>
      <c r="K27" s="1720"/>
      <c r="L27" s="1720"/>
      <c r="M27" s="1720">
        <v>3901.83</v>
      </c>
      <c r="N27" s="1720">
        <v>3901.83</v>
      </c>
      <c r="O27" s="1720">
        <v>3901.83</v>
      </c>
    </row>
    <row r="28" spans="2:15" ht="14.4">
      <c r="B28" s="1735">
        <v>1435</v>
      </c>
      <c r="C28" s="1720">
        <v>2377.9699999999998</v>
      </c>
      <c r="D28" s="1720">
        <v>2377.9699999999998</v>
      </c>
      <c r="E28" s="1720">
        <v>2377.9699999999998</v>
      </c>
      <c r="F28" s="1720">
        <v>2377.9699999999998</v>
      </c>
      <c r="G28" s="1720">
        <v>2377.9699999999998</v>
      </c>
      <c r="H28" s="1720">
        <v>2377.9699999999998</v>
      </c>
      <c r="I28" s="1720">
        <v>2377.9699999999998</v>
      </c>
      <c r="J28" s="1720">
        <v>2377.9699999999998</v>
      </c>
      <c r="K28" s="1720">
        <v>2377.9699999999998</v>
      </c>
      <c r="L28" s="1720">
        <v>2377.9699999999998</v>
      </c>
      <c r="M28" s="1720">
        <v>2377.9699999999998</v>
      </c>
      <c r="N28" s="1720">
        <v>2377.9699999999998</v>
      </c>
      <c r="O28" s="1720">
        <v>2377.9699999999998</v>
      </c>
    </row>
    <row r="29" spans="2:15" ht="14.4">
      <c r="B29" s="1735">
        <v>1440</v>
      </c>
      <c r="C29" s="1720">
        <v>8908.7900000000009</v>
      </c>
      <c r="D29" s="1720">
        <v>8908.7900000000009</v>
      </c>
      <c r="E29" s="1720">
        <v>8908.7900000000009</v>
      </c>
      <c r="F29" s="1720">
        <v>8908.7900000000009</v>
      </c>
      <c r="G29" s="1720">
        <v>8908.7900000000009</v>
      </c>
      <c r="H29" s="1720">
        <v>8908.7900000000009</v>
      </c>
      <c r="I29" s="1720">
        <v>8908.7900000000009</v>
      </c>
      <c r="J29" s="1720">
        <v>8908.7900000000009</v>
      </c>
      <c r="K29" s="1720">
        <v>8908.7900000000009</v>
      </c>
      <c r="L29" s="1720">
        <v>8908.7900000000009</v>
      </c>
      <c r="M29" s="1720">
        <v>8908.7900000000009</v>
      </c>
      <c r="N29" s="1720">
        <v>8908.7900000000009</v>
      </c>
      <c r="O29" s="1720">
        <v>8908.7900000000009</v>
      </c>
    </row>
    <row r="30" spans="2:15" ht="14.4">
      <c r="B30" s="1735">
        <v>1455</v>
      </c>
      <c r="C30" s="1720">
        <v>16756.490000000002</v>
      </c>
      <c r="D30" s="1720">
        <v>16756.490000000002</v>
      </c>
      <c r="E30" s="1720">
        <v>16756.490000000002</v>
      </c>
      <c r="F30" s="1720">
        <v>16756.490000000002</v>
      </c>
      <c r="G30" s="1720">
        <v>16756.490000000002</v>
      </c>
      <c r="H30" s="1720">
        <v>16756.490000000002</v>
      </c>
      <c r="I30" s="1720">
        <v>16756.490000000002</v>
      </c>
      <c r="J30" s="1720">
        <v>16756.490000000002</v>
      </c>
      <c r="K30" s="1720">
        <v>16756.490000000002</v>
      </c>
      <c r="L30" s="1720">
        <v>16756.490000000002</v>
      </c>
      <c r="M30" s="1720">
        <v>16756.490000000002</v>
      </c>
      <c r="N30" s="1720">
        <v>16756.490000000002</v>
      </c>
      <c r="O30" s="1720">
        <v>16756.490000000002</v>
      </c>
    </row>
    <row r="31" spans="2:15" ht="14.4">
      <c r="B31" s="1735">
        <v>1460</v>
      </c>
      <c r="C31" s="1720">
        <v>8669.24</v>
      </c>
      <c r="D31" s="1720">
        <v>8669.24</v>
      </c>
      <c r="E31" s="1720">
        <v>8669.24</v>
      </c>
      <c r="F31" s="1720">
        <v>8669.24</v>
      </c>
      <c r="G31" s="1720">
        <v>8669.24</v>
      </c>
      <c r="H31" s="1720">
        <v>8669.24</v>
      </c>
      <c r="I31" s="1720">
        <v>8669.24</v>
      </c>
      <c r="J31" s="1720">
        <v>8669.24</v>
      </c>
      <c r="K31" s="1720">
        <v>8669.24</v>
      </c>
      <c r="L31" s="1720">
        <v>8669.24</v>
      </c>
      <c r="M31" s="1720">
        <v>8669.24</v>
      </c>
      <c r="N31" s="1720">
        <v>8939.1</v>
      </c>
      <c r="O31" s="1720">
        <v>8939.1</v>
      </c>
    </row>
    <row r="32" spans="2:15" ht="14.4">
      <c r="B32" s="1735">
        <v>1470</v>
      </c>
      <c r="C32" s="1720">
        <v>14853.15</v>
      </c>
      <c r="D32" s="1720">
        <v>14853.16</v>
      </c>
      <c r="E32" s="1720">
        <v>14853.1</v>
      </c>
      <c r="F32" s="1720">
        <v>14853.01</v>
      </c>
      <c r="G32" s="1720">
        <v>14853.04</v>
      </c>
      <c r="H32" s="1720">
        <v>14853.01</v>
      </c>
      <c r="I32" s="1720">
        <v>14853.01</v>
      </c>
      <c r="J32" s="1720">
        <v>15102.38</v>
      </c>
      <c r="K32" s="1720">
        <v>15102.35</v>
      </c>
      <c r="L32" s="1720">
        <v>15102.31</v>
      </c>
      <c r="M32" s="1720">
        <v>15102.28</v>
      </c>
      <c r="N32" s="1720">
        <v>15102.25</v>
      </c>
      <c r="O32" s="1720">
        <v>15386.28</v>
      </c>
    </row>
    <row r="33" spans="2:15" ht="14.4">
      <c r="B33" s="1735">
        <v>1475</v>
      </c>
      <c r="C33" s="1720">
        <v>3126.82</v>
      </c>
      <c r="D33" s="1720">
        <v>3126.82</v>
      </c>
      <c r="E33" s="1720">
        <v>3126.82</v>
      </c>
      <c r="F33" s="1720">
        <v>3126.82</v>
      </c>
      <c r="G33" s="1720">
        <v>3126.82</v>
      </c>
      <c r="H33" s="1720">
        <v>3126.82</v>
      </c>
      <c r="I33" s="1720">
        <v>3126.82</v>
      </c>
      <c r="J33" s="1720">
        <v>3126.82</v>
      </c>
      <c r="K33" s="1720">
        <v>3126.82</v>
      </c>
      <c r="L33" s="1720">
        <v>3126.82</v>
      </c>
      <c r="M33" s="1720">
        <v>3126.82</v>
      </c>
      <c r="N33" s="1720">
        <v>3126.82</v>
      </c>
      <c r="O33" s="1720">
        <v>3126.82</v>
      </c>
    </row>
    <row r="34" spans="2:15" ht="14.4">
      <c r="B34" s="1735">
        <v>1480</v>
      </c>
      <c r="C34" s="1720">
        <v>1578.64</v>
      </c>
      <c r="D34" s="1720">
        <v>1578.64</v>
      </c>
      <c r="E34" s="1720">
        <v>1578.64</v>
      </c>
      <c r="F34" s="1720">
        <v>1578.64</v>
      </c>
      <c r="G34" s="1720">
        <v>1578.64</v>
      </c>
      <c r="H34" s="1720">
        <v>1578.64</v>
      </c>
      <c r="I34" s="1720">
        <v>1578.64</v>
      </c>
      <c r="J34" s="1720">
        <v>1578.64</v>
      </c>
      <c r="K34" s="1720">
        <v>1578.64</v>
      </c>
      <c r="L34" s="1720">
        <v>1578.64</v>
      </c>
      <c r="M34" s="1720">
        <v>1578.64</v>
      </c>
      <c r="N34" s="1720">
        <v>1578.64</v>
      </c>
      <c r="O34" s="1720">
        <v>1578.64</v>
      </c>
    </row>
    <row r="35" spans="2:15" ht="14.4">
      <c r="B35" s="1735">
        <v>1485</v>
      </c>
      <c r="C35" s="1720">
        <v>5046.6499999999996</v>
      </c>
      <c r="D35" s="1720">
        <v>5046.6499999999996</v>
      </c>
      <c r="E35" s="1720">
        <v>5046.6499999999996</v>
      </c>
      <c r="F35" s="1720">
        <v>5046.6499999999996</v>
      </c>
      <c r="G35" s="1720">
        <v>5046.6499999999996</v>
      </c>
      <c r="H35" s="1720">
        <v>5046.6499999999996</v>
      </c>
      <c r="I35" s="1720">
        <v>5046.6499999999996</v>
      </c>
      <c r="J35" s="1720">
        <v>5046.6499999999996</v>
      </c>
      <c r="K35" s="1720">
        <v>5046.6499999999996</v>
      </c>
      <c r="L35" s="1720">
        <v>5046.6499999999996</v>
      </c>
      <c r="M35" s="1720">
        <v>5046.6499999999996</v>
      </c>
      <c r="N35" s="1720">
        <v>5046.6499999999996</v>
      </c>
      <c r="O35" s="1720">
        <v>5046.6499999999996</v>
      </c>
    </row>
    <row r="36" spans="2:15" ht="14.4">
      <c r="B36" s="1735">
        <v>1490</v>
      </c>
      <c r="C36" s="1720">
        <v>14931</v>
      </c>
      <c r="D36" s="1720">
        <v>14931</v>
      </c>
      <c r="E36" s="1720">
        <v>14931</v>
      </c>
      <c r="F36" s="1720">
        <v>14931</v>
      </c>
      <c r="G36" s="1720">
        <v>14931</v>
      </c>
      <c r="H36" s="1720">
        <v>14931</v>
      </c>
      <c r="I36" s="1720">
        <v>14931</v>
      </c>
      <c r="J36" s="1720">
        <v>14931</v>
      </c>
      <c r="K36" s="1720">
        <v>14931</v>
      </c>
      <c r="L36" s="1720">
        <v>14931</v>
      </c>
      <c r="M36" s="1720">
        <v>14931</v>
      </c>
      <c r="N36" s="1720">
        <v>14931</v>
      </c>
      <c r="O36" s="1720">
        <v>14931</v>
      </c>
    </row>
    <row r="37" spans="2:15" ht="14.4">
      <c r="B37" s="1735">
        <v>1495</v>
      </c>
      <c r="C37" s="1720">
        <v>26881</v>
      </c>
      <c r="D37" s="1720">
        <v>26881</v>
      </c>
      <c r="E37" s="1720">
        <v>26881</v>
      </c>
      <c r="F37" s="1720">
        <v>26881</v>
      </c>
      <c r="G37" s="1720">
        <v>26881</v>
      </c>
      <c r="H37" s="1720">
        <v>26881</v>
      </c>
      <c r="I37" s="1720">
        <v>26881</v>
      </c>
      <c r="J37" s="1720">
        <v>26881</v>
      </c>
      <c r="K37" s="1720">
        <v>26881</v>
      </c>
      <c r="L37" s="1720">
        <v>26881</v>
      </c>
      <c r="M37" s="1720">
        <v>26881</v>
      </c>
      <c r="N37" s="1720">
        <v>26881</v>
      </c>
      <c r="O37" s="1720">
        <v>26881</v>
      </c>
    </row>
    <row r="38" spans="2:15" ht="14.4">
      <c r="B38" s="1735">
        <v>1500</v>
      </c>
      <c r="C38" s="1720">
        <v>1111</v>
      </c>
      <c r="D38" s="1720">
        <v>1111</v>
      </c>
      <c r="E38" s="1720">
        <v>1111</v>
      </c>
      <c r="F38" s="1720">
        <v>1111</v>
      </c>
      <c r="G38" s="1720">
        <v>1111</v>
      </c>
      <c r="H38" s="1720">
        <v>1111</v>
      </c>
      <c r="I38" s="1720">
        <v>1111</v>
      </c>
      <c r="J38" s="1720">
        <v>1111</v>
      </c>
      <c r="K38" s="1720">
        <v>1111</v>
      </c>
      <c r="L38" s="1720">
        <v>1111</v>
      </c>
      <c r="M38" s="1720">
        <v>1111</v>
      </c>
      <c r="N38" s="1720">
        <v>1111</v>
      </c>
      <c r="O38" s="1720">
        <v>1111</v>
      </c>
    </row>
    <row r="39" spans="2:15" ht="14.4">
      <c r="B39" s="1735">
        <v>1535</v>
      </c>
      <c r="C39" s="1720">
        <v>10848.93</v>
      </c>
      <c r="D39" s="1720">
        <v>10848.93</v>
      </c>
      <c r="E39" s="1720">
        <v>11010.17</v>
      </c>
      <c r="F39" s="1720">
        <v>11333.37</v>
      </c>
      <c r="G39" s="1720">
        <v>11333.37</v>
      </c>
      <c r="H39" s="1720">
        <v>11333.37</v>
      </c>
      <c r="I39" s="1720">
        <v>11333.37</v>
      </c>
      <c r="J39" s="1720">
        <v>11333.37</v>
      </c>
      <c r="K39" s="1720">
        <v>11333.37</v>
      </c>
      <c r="L39" s="1720">
        <v>11333.37</v>
      </c>
      <c r="M39" s="1720">
        <v>11333.37</v>
      </c>
      <c r="N39" s="1720">
        <v>11333.37</v>
      </c>
      <c r="O39" s="1720">
        <v>11333.37</v>
      </c>
    </row>
    <row r="40" spans="2:15" ht="14.4">
      <c r="B40" s="1735">
        <v>1540</v>
      </c>
      <c r="C40" s="1720">
        <v>392.85</v>
      </c>
      <c r="D40" s="1720">
        <v>392.85</v>
      </c>
      <c r="E40" s="1720">
        <v>392.85</v>
      </c>
      <c r="F40" s="1720">
        <v>392.85</v>
      </c>
      <c r="G40" s="1720">
        <v>392.85</v>
      </c>
      <c r="H40" s="1720">
        <v>392.85</v>
      </c>
      <c r="I40" s="1720">
        <v>392.85</v>
      </c>
      <c r="J40" s="1720">
        <v>392.85</v>
      </c>
      <c r="K40" s="1720">
        <v>392.85</v>
      </c>
      <c r="L40" s="1720">
        <v>392.85</v>
      </c>
      <c r="M40" s="1720">
        <v>392.85</v>
      </c>
      <c r="N40" s="1720">
        <v>392.85</v>
      </c>
      <c r="O40" s="1720">
        <v>392.85</v>
      </c>
    </row>
    <row r="41" spans="2:15" ht="14.4">
      <c r="B41" s="1735">
        <v>1555</v>
      </c>
      <c r="C41" s="1720">
        <v>78403.23</v>
      </c>
      <c r="D41" s="1720">
        <v>78432.38</v>
      </c>
      <c r="E41" s="1720">
        <v>77994.8</v>
      </c>
      <c r="F41" s="1720">
        <v>82613.84</v>
      </c>
      <c r="G41" s="1720">
        <v>82087.740000000005</v>
      </c>
      <c r="H41" s="1720">
        <v>81865.77</v>
      </c>
      <c r="I41" s="1720">
        <v>82065.149999999994</v>
      </c>
      <c r="J41" s="1720">
        <v>79377.06</v>
      </c>
      <c r="K41" s="1720">
        <v>78976</v>
      </c>
      <c r="L41" s="1720">
        <v>79699.94</v>
      </c>
      <c r="M41" s="1720">
        <v>79476.25</v>
      </c>
      <c r="N41" s="1720">
        <v>79277.06</v>
      </c>
      <c r="O41" s="1720">
        <v>78729.52</v>
      </c>
    </row>
    <row r="42" spans="2:15" ht="14.4">
      <c r="B42" s="1735">
        <v>1580</v>
      </c>
      <c r="C42" s="1720">
        <v>7520.21</v>
      </c>
      <c r="D42" s="1720">
        <v>7525.13</v>
      </c>
      <c r="E42" s="1720">
        <v>7423.88</v>
      </c>
      <c r="F42" s="1720">
        <v>7379.82</v>
      </c>
      <c r="G42" s="1720">
        <v>7424.58</v>
      </c>
      <c r="H42" s="1720">
        <v>7406.46</v>
      </c>
      <c r="I42" s="1720">
        <v>7411.2</v>
      </c>
      <c r="J42" s="1720">
        <v>7365.2</v>
      </c>
      <c r="K42" s="1720">
        <v>7341.78</v>
      </c>
      <c r="L42" s="1720">
        <v>7256.86</v>
      </c>
      <c r="M42" s="1720">
        <v>7237.97</v>
      </c>
      <c r="N42" s="1720">
        <v>7219.94</v>
      </c>
      <c r="O42" s="1720">
        <v>7166.83</v>
      </c>
    </row>
    <row r="43" spans="2:15" ht="14.4">
      <c r="B43" s="1735">
        <v>1585</v>
      </c>
      <c r="C43" s="1720">
        <v>33013.480000000003</v>
      </c>
      <c r="D43" s="1720">
        <v>32889.14</v>
      </c>
      <c r="E43" s="1720">
        <v>32641.46</v>
      </c>
      <c r="F43" s="1720">
        <v>32699.24</v>
      </c>
      <c r="G43" s="1720">
        <v>33018.68</v>
      </c>
      <c r="H43" s="1720">
        <v>33003.440000000002</v>
      </c>
      <c r="I43" s="1720">
        <v>33920.519999999997</v>
      </c>
      <c r="J43" s="1720">
        <v>34173.199999999997</v>
      </c>
      <c r="K43" s="1720">
        <v>34834.589999999997</v>
      </c>
      <c r="L43" s="1720">
        <v>34717.269999999997</v>
      </c>
      <c r="M43" s="1720">
        <v>34635</v>
      </c>
      <c r="N43" s="1720">
        <v>34571.919999999998</v>
      </c>
      <c r="O43" s="1720">
        <v>34714.43</v>
      </c>
    </row>
    <row r="44" spans="2:15" ht="14.4">
      <c r="B44" s="1735">
        <v>1590</v>
      </c>
      <c r="C44" s="1720">
        <v>160231.89000000001</v>
      </c>
      <c r="D44" s="1720">
        <v>160340.66</v>
      </c>
      <c r="E44" s="1720">
        <v>158192.81</v>
      </c>
      <c r="F44" s="1720">
        <v>157319.29</v>
      </c>
      <c r="G44" s="1720">
        <v>158313.87</v>
      </c>
      <c r="H44" s="1720">
        <v>157959.57</v>
      </c>
      <c r="I44" s="1720">
        <v>158073.97</v>
      </c>
      <c r="J44" s="1720">
        <v>157091.01</v>
      </c>
      <c r="K44" s="1720">
        <v>156639.26</v>
      </c>
      <c r="L44" s="1720">
        <v>154862.23000000001</v>
      </c>
      <c r="M44" s="1720">
        <v>154462.10999999999</v>
      </c>
      <c r="N44" s="1720">
        <v>154079.51999999999</v>
      </c>
      <c r="O44" s="1720">
        <v>152940.89000000001</v>
      </c>
    </row>
    <row r="45" spans="2:15" ht="14.4">
      <c r="B45" s="1735">
        <v>1595</v>
      </c>
      <c r="C45" s="1720">
        <v>4095.16</v>
      </c>
      <c r="D45" s="1720">
        <v>4097.7700000000004</v>
      </c>
      <c r="E45" s="1720">
        <v>4044.25</v>
      </c>
      <c r="F45" s="1720">
        <v>4019.85</v>
      </c>
      <c r="G45" s="1720">
        <v>4043.55</v>
      </c>
      <c r="H45" s="1720">
        <v>4033.62</v>
      </c>
      <c r="I45" s="1720">
        <v>4036.03</v>
      </c>
      <c r="J45" s="1720">
        <v>4009.92</v>
      </c>
      <c r="K45" s="1720">
        <v>3997.16</v>
      </c>
      <c r="L45" s="1720">
        <v>3952.47</v>
      </c>
      <c r="M45" s="1720">
        <v>3942.14</v>
      </c>
      <c r="N45" s="1720">
        <v>3932.28</v>
      </c>
      <c r="O45" s="1720">
        <v>3903.45</v>
      </c>
    </row>
    <row r="46" spans="2:15" ht="14.4">
      <c r="B46" s="1735"/>
      <c r="C46" s="1720">
        <v>4438550.8600000013</v>
      </c>
      <c r="D46" s="1720">
        <v>4443821.9400000004</v>
      </c>
      <c r="E46" s="1720">
        <v>4442391.72</v>
      </c>
      <c r="F46" s="1720">
        <v>4449986.75</v>
      </c>
      <c r="G46" s="1720">
        <v>4453744.9799999995</v>
      </c>
      <c r="H46" s="1720">
        <v>4453367.07</v>
      </c>
      <c r="I46" s="1720">
        <v>4459207.4899999993</v>
      </c>
      <c r="J46" s="1720">
        <v>4456088.5699999994</v>
      </c>
      <c r="K46" s="1720">
        <v>4485552.55</v>
      </c>
      <c r="L46" s="1720">
        <v>4499128.59</v>
      </c>
      <c r="M46" s="1720">
        <v>4502402.1599999992</v>
      </c>
      <c r="N46" s="1720">
        <v>4508737.2699999996</v>
      </c>
      <c r="O46" s="1720">
        <v>4526044.3699999992</v>
      </c>
    </row>
    <row r="47" spans="2:15" ht="14.4">
      <c r="B47" s="1735" t="s">
        <v>2000</v>
      </c>
      <c r="C47" s="1720"/>
      <c r="D47" s="1720"/>
      <c r="E47" s="1720"/>
      <c r="F47" s="1720"/>
      <c r="G47" s="1720"/>
      <c r="H47" s="1720"/>
      <c r="I47" s="1720"/>
      <c r="J47" s="1720"/>
      <c r="K47" s="1720"/>
      <c r="L47" s="1720"/>
      <c r="M47" s="1720"/>
      <c r="N47" s="1720"/>
      <c r="O47" s="1720"/>
    </row>
    <row r="48" spans="2:15" ht="14.4">
      <c r="B48" s="1735">
        <v>1705</v>
      </c>
      <c r="C48" s="1720">
        <v>4398.92</v>
      </c>
      <c r="D48" s="1720">
        <v>4398.92</v>
      </c>
      <c r="E48" s="1720">
        <v>4398.92</v>
      </c>
      <c r="F48" s="1720">
        <v>4398.92</v>
      </c>
      <c r="G48" s="1720">
        <v>4398.92</v>
      </c>
      <c r="H48" s="1720">
        <v>4398.92</v>
      </c>
      <c r="I48" s="1720">
        <v>4398.92</v>
      </c>
      <c r="J48" s="1720">
        <v>4398.92</v>
      </c>
      <c r="K48" s="1720">
        <v>4398.92</v>
      </c>
      <c r="L48" s="1720">
        <v>4398.92</v>
      </c>
      <c r="M48" s="1720">
        <v>4398.92</v>
      </c>
      <c r="N48" s="1720">
        <v>4398.92</v>
      </c>
      <c r="O48" s="1720">
        <v>4398.92</v>
      </c>
    </row>
    <row r="49" spans="2:15" ht="14.4">
      <c r="B49" s="1735">
        <v>1706</v>
      </c>
      <c r="C49" s="1720">
        <v>4704.53</v>
      </c>
      <c r="D49" s="1720">
        <v>4704.53</v>
      </c>
      <c r="E49" s="1720">
        <v>4704.53</v>
      </c>
      <c r="F49" s="1720">
        <v>4704.53</v>
      </c>
      <c r="G49" s="1720">
        <v>4704.53</v>
      </c>
      <c r="H49" s="1720">
        <v>4704.53</v>
      </c>
      <c r="I49" s="1720">
        <v>4704.53</v>
      </c>
      <c r="J49" s="1720">
        <v>4704.53</v>
      </c>
      <c r="K49" s="1720">
        <v>4704.53</v>
      </c>
      <c r="L49" s="1720">
        <v>4704.53</v>
      </c>
      <c r="M49" s="1720">
        <v>4704.53</v>
      </c>
      <c r="N49" s="1720">
        <v>4704.53</v>
      </c>
      <c r="O49" s="1720">
        <v>4704.53</v>
      </c>
    </row>
    <row r="50" spans="2:15" ht="14.4">
      <c r="B50" s="1735">
        <v>1707</v>
      </c>
      <c r="C50" s="1720">
        <v>35485.19</v>
      </c>
      <c r="D50" s="1720">
        <v>35485.19</v>
      </c>
      <c r="E50" s="1720">
        <v>35485.19</v>
      </c>
      <c r="F50" s="1720">
        <v>35485.19</v>
      </c>
      <c r="G50" s="1720">
        <v>35485.19</v>
      </c>
      <c r="H50" s="1720">
        <v>35485.19</v>
      </c>
      <c r="I50" s="1720">
        <v>35485.19</v>
      </c>
      <c r="J50" s="1720">
        <v>35485.19</v>
      </c>
      <c r="K50" s="1720">
        <v>35485.19</v>
      </c>
      <c r="L50" s="1720">
        <v>35485.19</v>
      </c>
      <c r="M50" s="1720">
        <v>35485.19</v>
      </c>
      <c r="N50" s="1720">
        <v>35485.19</v>
      </c>
      <c r="O50" s="1720">
        <v>35485.19</v>
      </c>
    </row>
    <row r="51" spans="2:15" ht="14.4">
      <c r="B51" s="1735">
        <v>1708</v>
      </c>
      <c r="C51" s="1720">
        <v>15739.75</v>
      </c>
      <c r="D51" s="1720">
        <v>15739.75</v>
      </c>
      <c r="E51" s="1720">
        <v>15739.75</v>
      </c>
      <c r="F51" s="1720">
        <v>15739.75</v>
      </c>
      <c r="G51" s="1720">
        <v>15739.75</v>
      </c>
      <c r="H51" s="1720">
        <v>15739.75</v>
      </c>
      <c r="I51" s="1720">
        <v>15739.75</v>
      </c>
      <c r="J51" s="1720">
        <v>15739.75</v>
      </c>
      <c r="K51" s="1720">
        <v>15739.75</v>
      </c>
      <c r="L51" s="1720">
        <v>15739.75</v>
      </c>
      <c r="M51" s="1720">
        <v>15739.75</v>
      </c>
      <c r="N51" s="1720">
        <v>15739.75</v>
      </c>
      <c r="O51" s="1720">
        <v>15739.75</v>
      </c>
    </row>
    <row r="52" spans="2:15" ht="14.4">
      <c r="B52" s="1735">
        <v>1709</v>
      </c>
      <c r="C52" s="1720">
        <v>57380.450000000004</v>
      </c>
      <c r="D52" s="1720">
        <v>57380.450000000004</v>
      </c>
      <c r="E52" s="1720">
        <v>57380.450000000004</v>
      </c>
      <c r="F52" s="1720">
        <v>57380.450000000004</v>
      </c>
      <c r="G52" s="1720">
        <v>57380.450000000004</v>
      </c>
      <c r="H52" s="1720">
        <v>57380.450000000004</v>
      </c>
      <c r="I52" s="1720">
        <v>57380.450000000004</v>
      </c>
      <c r="J52" s="1720">
        <v>57380.450000000004</v>
      </c>
      <c r="K52" s="1720">
        <v>57380.450000000004</v>
      </c>
      <c r="L52" s="1720">
        <v>57380.450000000004</v>
      </c>
      <c r="M52" s="1720">
        <v>57380.450000000004</v>
      </c>
      <c r="N52" s="1720">
        <v>57380.450000000004</v>
      </c>
      <c r="O52" s="1720">
        <v>57380.450000000004</v>
      </c>
    </row>
    <row r="53" spans="2:15" ht="14.4">
      <c r="B53" s="1735">
        <v>1710</v>
      </c>
      <c r="C53" s="1720">
        <v>69529.69</v>
      </c>
      <c r="D53" s="1720">
        <v>69529.69</v>
      </c>
      <c r="E53" s="1720">
        <v>69529.69</v>
      </c>
      <c r="F53" s="1720">
        <v>69529.69</v>
      </c>
      <c r="G53" s="1720">
        <v>69529.69</v>
      </c>
      <c r="H53" s="1720">
        <v>69529.69</v>
      </c>
      <c r="I53" s="1720">
        <v>69529.69</v>
      </c>
      <c r="J53" s="1720">
        <v>69529.69</v>
      </c>
      <c r="K53" s="1720">
        <v>69529.69</v>
      </c>
      <c r="L53" s="1720">
        <v>69529.69</v>
      </c>
      <c r="M53" s="1720">
        <v>69529.69</v>
      </c>
      <c r="N53" s="1720">
        <v>69529.69</v>
      </c>
      <c r="O53" s="1720">
        <v>69529.69</v>
      </c>
    </row>
    <row r="54" spans="2:15" ht="14.4">
      <c r="B54" s="1735">
        <v>1711</v>
      </c>
      <c r="C54" s="1720">
        <v>114483.53</v>
      </c>
      <c r="D54" s="1720">
        <v>114483.53</v>
      </c>
      <c r="E54" s="1720">
        <v>114483.53</v>
      </c>
      <c r="F54" s="1720">
        <v>114483.53</v>
      </c>
      <c r="G54" s="1720">
        <v>114483.53</v>
      </c>
      <c r="H54" s="1720">
        <v>114483.53</v>
      </c>
      <c r="I54" s="1720">
        <v>114483.53</v>
      </c>
      <c r="J54" s="1720">
        <v>114483.53</v>
      </c>
      <c r="K54" s="1720">
        <v>114483.53</v>
      </c>
      <c r="L54" s="1720">
        <v>114483.53</v>
      </c>
      <c r="M54" s="1720">
        <v>114483.53</v>
      </c>
      <c r="N54" s="1720">
        <v>114483.53</v>
      </c>
      <c r="O54" s="1720">
        <v>114483.53</v>
      </c>
    </row>
    <row r="55" spans="2:15" ht="14.4">
      <c r="B55" s="1735">
        <v>1713</v>
      </c>
      <c r="C55" s="1720">
        <v>13660</v>
      </c>
      <c r="D55" s="1720">
        <v>13660</v>
      </c>
      <c r="E55" s="1720">
        <v>13660</v>
      </c>
      <c r="F55" s="1720">
        <v>13660</v>
      </c>
      <c r="G55" s="1720">
        <v>13660</v>
      </c>
      <c r="H55" s="1720">
        <v>13660</v>
      </c>
      <c r="I55" s="1720">
        <v>13660</v>
      </c>
      <c r="J55" s="1720">
        <v>13660</v>
      </c>
      <c r="K55" s="1720">
        <v>13660</v>
      </c>
      <c r="L55" s="1720">
        <v>13660</v>
      </c>
      <c r="M55" s="1720">
        <v>13660</v>
      </c>
      <c r="N55" s="1720">
        <v>13660</v>
      </c>
      <c r="O55" s="1720">
        <v>13660</v>
      </c>
    </row>
    <row r="56" spans="2:15" ht="14.4">
      <c r="B56" s="1735">
        <v>1739</v>
      </c>
      <c r="C56" s="1720">
        <v>-315382.06</v>
      </c>
      <c r="D56" s="1720">
        <v>-315382.06</v>
      </c>
      <c r="E56" s="1720">
        <v>-315382.06</v>
      </c>
      <c r="F56" s="1720">
        <v>-315382.06</v>
      </c>
      <c r="G56" s="1720">
        <v>-315382.06</v>
      </c>
      <c r="H56" s="1720">
        <v>-315382.06</v>
      </c>
      <c r="I56" s="1720">
        <v>-315382.06</v>
      </c>
      <c r="J56" s="1720">
        <v>-315382.06</v>
      </c>
      <c r="K56" s="1720">
        <v>-315382.06</v>
      </c>
      <c r="L56" s="1720">
        <v>-315382.06</v>
      </c>
      <c r="M56" s="1720">
        <v>-315382.06</v>
      </c>
      <c r="N56" s="1720">
        <v>-315382.06</v>
      </c>
      <c r="O56" s="1720">
        <v>-315382.06</v>
      </c>
    </row>
    <row r="57" spans="2:15" ht="14.4">
      <c r="B57" s="1735">
        <v>1745</v>
      </c>
      <c r="C57" s="1720">
        <v>19.66</v>
      </c>
      <c r="D57" s="1720">
        <v>19.670000000000002</v>
      </c>
      <c r="E57" s="1720">
        <v>19.559999999999999</v>
      </c>
      <c r="F57" s="1720">
        <v>32.369999999999997</v>
      </c>
      <c r="G57" s="1720">
        <v>17374.7</v>
      </c>
      <c r="H57" s="1720">
        <v>21498.97</v>
      </c>
      <c r="I57" s="1720">
        <v>23508.62</v>
      </c>
      <c r="J57" s="1720">
        <v>23508.57</v>
      </c>
      <c r="K57" s="1720">
        <v>23508.54</v>
      </c>
      <c r="L57" s="1720">
        <v>23508.51</v>
      </c>
      <c r="M57" s="1720">
        <v>23508.49</v>
      </c>
      <c r="N57" s="1720">
        <v>23508.46</v>
      </c>
      <c r="O57" s="1720">
        <v>23508.41</v>
      </c>
    </row>
    <row r="58" spans="2:15" ht="14.4">
      <c r="B58" s="1735">
        <v>1775</v>
      </c>
      <c r="C58" s="1720">
        <v>101.76</v>
      </c>
      <c r="D58" s="1720">
        <v>101.76</v>
      </c>
      <c r="E58" s="1720">
        <v>101.76</v>
      </c>
      <c r="F58" s="1720">
        <v>101.76</v>
      </c>
      <c r="G58" s="1720">
        <v>101.76</v>
      </c>
      <c r="H58" s="1720">
        <v>101.76</v>
      </c>
      <c r="I58" s="1720">
        <v>101.76</v>
      </c>
      <c r="J58" s="1720">
        <v>101.76</v>
      </c>
      <c r="K58" s="1720">
        <v>101.76</v>
      </c>
      <c r="L58" s="1720">
        <v>101.76</v>
      </c>
      <c r="M58" s="1720">
        <v>101.76</v>
      </c>
      <c r="N58" s="1720">
        <v>101.76</v>
      </c>
      <c r="O58" s="1720">
        <v>101.76</v>
      </c>
    </row>
    <row r="59" spans="2:15" ht="14.4">
      <c r="B59" s="1735">
        <v>1782</v>
      </c>
      <c r="C59" s="1720">
        <v>24150</v>
      </c>
      <c r="D59" s="1720">
        <v>24150</v>
      </c>
      <c r="E59" s="1720">
        <v>24150</v>
      </c>
      <c r="F59" s="1720">
        <v>24150</v>
      </c>
      <c r="G59" s="1720">
        <v>24150</v>
      </c>
      <c r="H59" s="1720">
        <v>24150</v>
      </c>
      <c r="I59" s="1720">
        <v>24150</v>
      </c>
      <c r="J59" s="1720">
        <v>24150</v>
      </c>
      <c r="K59" s="1720">
        <v>24150</v>
      </c>
      <c r="L59" s="1720">
        <v>24150</v>
      </c>
      <c r="M59" s="1720">
        <v>24150</v>
      </c>
      <c r="N59" s="1720">
        <v>24150</v>
      </c>
      <c r="O59" s="1720">
        <v>24150</v>
      </c>
    </row>
    <row r="60" spans="2:15" ht="14.4">
      <c r="B60" s="1735">
        <v>1783</v>
      </c>
      <c r="C60" s="1720">
        <v>11300</v>
      </c>
      <c r="D60" s="1720">
        <v>11300</v>
      </c>
      <c r="E60" s="1720">
        <v>11300</v>
      </c>
      <c r="F60" s="1720">
        <v>11300</v>
      </c>
      <c r="G60" s="1720">
        <v>11300</v>
      </c>
      <c r="H60" s="1720">
        <v>11300</v>
      </c>
      <c r="I60" s="1720">
        <v>11300</v>
      </c>
      <c r="J60" s="1720">
        <v>11300</v>
      </c>
      <c r="K60" s="1720">
        <v>11300</v>
      </c>
      <c r="L60" s="1720">
        <v>11300</v>
      </c>
      <c r="M60" s="1720">
        <v>11300</v>
      </c>
      <c r="N60" s="1720">
        <v>11300</v>
      </c>
      <c r="O60" s="1720">
        <v>11300</v>
      </c>
    </row>
    <row r="61" spans="2:15" ht="14.4">
      <c r="B61" s="1735">
        <v>1784</v>
      </c>
      <c r="C61" s="1720">
        <v>25800</v>
      </c>
      <c r="D61" s="1720">
        <v>25800</v>
      </c>
      <c r="E61" s="1720">
        <v>25800</v>
      </c>
      <c r="F61" s="1720">
        <v>25800</v>
      </c>
      <c r="G61" s="1720">
        <v>25800</v>
      </c>
      <c r="H61" s="1720">
        <v>25800</v>
      </c>
      <c r="I61" s="1720">
        <v>25800</v>
      </c>
      <c r="J61" s="1720">
        <v>25800</v>
      </c>
      <c r="K61" s="1720">
        <v>25800</v>
      </c>
      <c r="L61" s="1720">
        <v>25800</v>
      </c>
      <c r="M61" s="1720">
        <v>25800</v>
      </c>
      <c r="N61" s="1720">
        <v>25800</v>
      </c>
      <c r="O61" s="1720">
        <v>25800</v>
      </c>
    </row>
    <row r="62" spans="2:15" ht="14.4">
      <c r="B62" s="1735">
        <v>1799</v>
      </c>
      <c r="C62" s="1720">
        <v>-61351.76</v>
      </c>
      <c r="D62" s="1720">
        <v>-61351.76</v>
      </c>
      <c r="E62" s="1720">
        <v>-61351.76</v>
      </c>
      <c r="F62" s="1720">
        <v>-61351.76</v>
      </c>
      <c r="G62" s="1720">
        <v>-61351.76</v>
      </c>
      <c r="H62" s="1720">
        <v>-61351.76</v>
      </c>
      <c r="I62" s="1720">
        <v>-61351.76</v>
      </c>
      <c r="J62" s="1720">
        <v>-61351.76</v>
      </c>
      <c r="K62" s="1720">
        <v>-61351.76</v>
      </c>
      <c r="L62" s="1720">
        <v>-61351.76</v>
      </c>
      <c r="M62" s="1720">
        <v>-61351.76</v>
      </c>
      <c r="N62" s="1720">
        <v>-61351.76</v>
      </c>
      <c r="O62" s="1720">
        <v>-61351.76</v>
      </c>
    </row>
    <row r="63" spans="2:15" ht="14.4">
      <c r="B63" s="1735"/>
      <c r="C63" s="1720">
        <v>19.659999999996217</v>
      </c>
      <c r="D63" s="1720">
        <v>19.669999999998254</v>
      </c>
      <c r="E63" s="1720">
        <v>19.559999999997672</v>
      </c>
      <c r="F63" s="1720">
        <v>32.370000000002619</v>
      </c>
      <c r="G63" s="1720">
        <v>17374.69999999999</v>
      </c>
      <c r="H63" s="1720">
        <v>21498.969999999994</v>
      </c>
      <c r="I63" s="1720">
        <v>23508.620000000003</v>
      </c>
      <c r="J63" s="1720">
        <v>23508.57</v>
      </c>
      <c r="K63" s="1720">
        <v>23508.54</v>
      </c>
      <c r="L63" s="1720">
        <v>23508.509999999987</v>
      </c>
      <c r="M63" s="1720">
        <v>23508.489999999998</v>
      </c>
      <c r="N63" s="1720">
        <v>23508.46</v>
      </c>
      <c r="O63" s="1720">
        <v>23508.409999999996</v>
      </c>
    </row>
    <row r="64" spans="2:15" ht="14.4">
      <c r="B64" s="1735"/>
      <c r="C64" s="1720"/>
      <c r="D64" s="1720"/>
      <c r="E64" s="1720"/>
      <c r="F64" s="1720"/>
      <c r="G64" s="1720"/>
      <c r="H64" s="1720"/>
      <c r="I64" s="1720"/>
      <c r="J64" s="1720"/>
      <c r="K64" s="1720"/>
      <c r="L64" s="1720"/>
      <c r="M64" s="1720"/>
      <c r="N64" s="1720"/>
      <c r="O64" s="1720"/>
    </row>
    <row r="65" spans="2:15" ht="14.4">
      <c r="B65" s="1743" t="s">
        <v>2319</v>
      </c>
      <c r="C65" s="1720"/>
      <c r="D65" s="1720"/>
      <c r="E65" s="1720"/>
      <c r="F65" s="1720"/>
      <c r="G65" s="1720"/>
      <c r="H65" s="1720"/>
      <c r="I65" s="1720"/>
      <c r="J65" s="1720"/>
      <c r="K65" s="1720"/>
      <c r="L65" s="1720"/>
      <c r="M65" s="1720"/>
      <c r="N65" s="1720"/>
      <c r="O65" s="1720"/>
    </row>
    <row r="66" spans="2:15" ht="14.4">
      <c r="B66" s="1735">
        <v>1840</v>
      </c>
      <c r="C66" s="1720">
        <v>-9.5299999999999994</v>
      </c>
      <c r="D66" s="1720">
        <v>-9.65</v>
      </c>
      <c r="E66" s="1720">
        <v>-9.6999999999999993</v>
      </c>
      <c r="F66" s="1720">
        <v>-9.74</v>
      </c>
      <c r="G66" s="1720">
        <v>-9.8699999999999992</v>
      </c>
      <c r="H66" s="1720">
        <v>-9.9600000000000009</v>
      </c>
      <c r="I66" s="1720">
        <v>-10.07</v>
      </c>
      <c r="J66" s="1720">
        <v>-10.119999999999999</v>
      </c>
      <c r="K66" s="1720">
        <v>-10.199999999999999</v>
      </c>
      <c r="L66" s="1720">
        <v>-10.27</v>
      </c>
      <c r="M66" s="1720">
        <v>-10.35</v>
      </c>
      <c r="N66" s="1720">
        <v>-10.43</v>
      </c>
      <c r="O66" s="1720">
        <v>-10.46</v>
      </c>
    </row>
    <row r="67" spans="2:15" ht="14.4">
      <c r="B67" s="1735">
        <v>1970</v>
      </c>
      <c r="C67" s="1720">
        <v>-18991.53</v>
      </c>
      <c r="D67" s="1720">
        <v>-19078.45</v>
      </c>
      <c r="E67" s="1720">
        <v>-18965.7</v>
      </c>
      <c r="F67" s="1720">
        <v>-18912.810000000001</v>
      </c>
      <c r="G67" s="1720">
        <v>-19074.669999999998</v>
      </c>
      <c r="H67" s="1720">
        <v>-19101.990000000002</v>
      </c>
      <c r="I67" s="1720">
        <v>-19183.169999999998</v>
      </c>
      <c r="J67" s="1720">
        <v>-19141.009999999998</v>
      </c>
      <c r="K67" s="1720">
        <v>-19155.87</v>
      </c>
      <c r="L67" s="1720">
        <v>-19076.990000000002</v>
      </c>
      <c r="M67" s="1720">
        <v>-19100.55</v>
      </c>
      <c r="N67" s="1720">
        <v>-19126.59</v>
      </c>
      <c r="O67" s="1720">
        <v>-19064.75</v>
      </c>
    </row>
    <row r="68" spans="2:15" ht="14.4">
      <c r="B68" s="1735">
        <v>1975</v>
      </c>
      <c r="C68" s="1720">
        <v>-12969.18</v>
      </c>
      <c r="D68" s="1720">
        <v>-13023.07</v>
      </c>
      <c r="E68" s="1720">
        <v>-12929.34</v>
      </c>
      <c r="F68" s="1720">
        <v>-12890.17</v>
      </c>
      <c r="G68" s="1720">
        <v>-12999.4</v>
      </c>
      <c r="H68" s="1720">
        <v>-13013.05</v>
      </c>
      <c r="I68" s="1720">
        <v>-13064.3</v>
      </c>
      <c r="J68" s="1720">
        <v>-13029.34</v>
      </c>
      <c r="K68" s="1720">
        <v>-13034.28</v>
      </c>
      <c r="L68" s="1720">
        <v>-12964.92</v>
      </c>
      <c r="M68" s="1720">
        <v>-12976.16</v>
      </c>
      <c r="N68" s="1720">
        <v>-12988.92</v>
      </c>
      <c r="O68" s="1720">
        <v>-12941.39</v>
      </c>
    </row>
    <row r="69" spans="2:15" ht="14.4">
      <c r="B69" s="1735">
        <v>1985</v>
      </c>
      <c r="C69" s="1720">
        <v>-6482.67</v>
      </c>
      <c r="D69" s="1720">
        <v>-6515.64</v>
      </c>
      <c r="E69" s="1720">
        <v>-6509</v>
      </c>
      <c r="F69" s="1720">
        <v>-6488.44</v>
      </c>
      <c r="G69" s="1720">
        <v>-6536.54</v>
      </c>
      <c r="H69" s="1720">
        <v>-6549.37</v>
      </c>
      <c r="I69" s="1720">
        <v>-6578.6</v>
      </c>
      <c r="J69" s="1720">
        <v>-6571.06</v>
      </c>
      <c r="K69" s="1720">
        <v>-6580.32</v>
      </c>
      <c r="L69" s="1720">
        <v>-6584.3</v>
      </c>
      <c r="M69" s="1720">
        <v>-6595.71</v>
      </c>
      <c r="N69" s="1720">
        <v>-6608.03</v>
      </c>
      <c r="O69" s="1720">
        <v>-6592.11</v>
      </c>
    </row>
    <row r="70" spans="2:15" ht="14.4">
      <c r="B70" s="1735">
        <v>2000</v>
      </c>
      <c r="C70" s="1720">
        <v>-1100.97</v>
      </c>
      <c r="D70" s="1720">
        <v>-1120.6600000000001</v>
      </c>
      <c r="E70" s="1720">
        <v>-1123.55</v>
      </c>
      <c r="F70" s="1720">
        <v>-1135.6300000000001</v>
      </c>
      <c r="G70" s="1720">
        <v>-1161.52</v>
      </c>
      <c r="H70" s="1720">
        <v>-1177.3599999999999</v>
      </c>
      <c r="I70" s="1720">
        <v>-1196.8499999999999</v>
      </c>
      <c r="J70" s="1720">
        <v>-1207.53</v>
      </c>
      <c r="K70" s="1720">
        <v>-1222.1600000000001</v>
      </c>
      <c r="L70" s="1720">
        <v>-1225.51</v>
      </c>
      <c r="M70" s="1720">
        <v>-1240.55</v>
      </c>
      <c r="N70" s="1720">
        <v>-1255.6400000000001</v>
      </c>
      <c r="O70" s="1720">
        <v>-1264.3800000000001</v>
      </c>
    </row>
    <row r="71" spans="2:15" ht="14.4">
      <c r="B71" s="1735">
        <v>2030</v>
      </c>
      <c r="C71" s="1720">
        <v>-23346.34</v>
      </c>
      <c r="D71" s="1720">
        <v>-23346.34</v>
      </c>
      <c r="E71" s="1720">
        <v>-23346.34</v>
      </c>
      <c r="F71" s="1720">
        <v>-23346.34</v>
      </c>
      <c r="G71" s="1720">
        <v>-23493.919999999998</v>
      </c>
      <c r="H71" s="1720">
        <v>-23641.5</v>
      </c>
      <c r="I71" s="1720">
        <v>-23789.08</v>
      </c>
      <c r="J71" s="1720">
        <v>-23936.66</v>
      </c>
      <c r="K71" s="1720">
        <v>-24084.240000000002</v>
      </c>
      <c r="L71" s="1720">
        <v>-24231.82</v>
      </c>
      <c r="M71" s="1720">
        <v>-24379.4</v>
      </c>
      <c r="N71" s="1720">
        <v>-24526.98</v>
      </c>
      <c r="O71" s="1720">
        <v>-24674.560000000001</v>
      </c>
    </row>
    <row r="72" spans="2:15" ht="14.4">
      <c r="B72" s="1735">
        <v>2050</v>
      </c>
      <c r="C72" s="1720">
        <v>-778.55</v>
      </c>
      <c r="D72" s="1720">
        <v>-798.26</v>
      </c>
      <c r="E72" s="1720">
        <v>-817.97</v>
      </c>
      <c r="F72" s="1720">
        <v>-837.68</v>
      </c>
      <c r="G72" s="1720">
        <v>-857.39</v>
      </c>
      <c r="H72" s="1720">
        <v>-877.1</v>
      </c>
      <c r="I72" s="1720">
        <v>-866.58</v>
      </c>
      <c r="J72" s="1720">
        <v>-886.29</v>
      </c>
      <c r="K72" s="1720">
        <v>-906</v>
      </c>
      <c r="L72" s="1720">
        <v>-925.71</v>
      </c>
      <c r="M72" s="1720">
        <v>-945.42</v>
      </c>
      <c r="N72" s="1720">
        <v>-965.13</v>
      </c>
      <c r="O72" s="1720">
        <v>-984.84</v>
      </c>
    </row>
    <row r="73" spans="2:15" ht="14.4">
      <c r="B73" s="1735">
        <v>2055</v>
      </c>
      <c r="C73" s="1720">
        <v>-385091.76</v>
      </c>
      <c r="D73" s="1720">
        <v>-387305.53</v>
      </c>
      <c r="E73" s="1720">
        <v>-384727.92</v>
      </c>
      <c r="F73" s="1720">
        <v>-386949.07</v>
      </c>
      <c r="G73" s="1720">
        <v>-386545.91</v>
      </c>
      <c r="H73" s="1720">
        <v>-388775.48</v>
      </c>
      <c r="I73" s="1720">
        <v>-390560.41</v>
      </c>
      <c r="J73" s="1720">
        <v>-392805.13</v>
      </c>
      <c r="K73" s="1720">
        <v>-394197.58</v>
      </c>
      <c r="L73" s="1720">
        <v>-396472.17</v>
      </c>
      <c r="M73" s="1720">
        <v>-398746.76</v>
      </c>
      <c r="N73" s="1720">
        <v>-401042.03</v>
      </c>
      <c r="O73" s="1720">
        <v>-403304.29</v>
      </c>
    </row>
    <row r="74" spans="2:15" ht="14.4">
      <c r="B74" s="1735">
        <v>2060</v>
      </c>
      <c r="C74" s="1720">
        <v>252224.46</v>
      </c>
      <c r="D74" s="1720">
        <v>248824.26</v>
      </c>
      <c r="E74" s="1720">
        <v>245424.06</v>
      </c>
      <c r="F74" s="1720">
        <v>242014.71</v>
      </c>
      <c r="G74" s="1720">
        <v>238605.36</v>
      </c>
      <c r="H74" s="1720">
        <v>235196.01</v>
      </c>
      <c r="I74" s="1720">
        <v>231786.66</v>
      </c>
      <c r="J74" s="1720">
        <v>228377.31</v>
      </c>
      <c r="K74" s="1720">
        <v>224967.96</v>
      </c>
      <c r="L74" s="1720">
        <v>221551.87</v>
      </c>
      <c r="M74" s="1720">
        <v>218135.78</v>
      </c>
      <c r="N74" s="1720">
        <v>214719.69</v>
      </c>
      <c r="O74" s="1720">
        <v>211303.6</v>
      </c>
    </row>
    <row r="75" spans="2:15" ht="14.4">
      <c r="B75" s="1735">
        <v>2075</v>
      </c>
      <c r="C75" s="1720">
        <v>-879720.09</v>
      </c>
      <c r="D75" s="1720">
        <v>-879534.88</v>
      </c>
      <c r="E75" s="1720">
        <v>-879349.67</v>
      </c>
      <c r="F75" s="1720">
        <v>-879164.46</v>
      </c>
      <c r="G75" s="1720">
        <v>-878979.25</v>
      </c>
      <c r="H75" s="1720">
        <v>-878794.04</v>
      </c>
      <c r="I75" s="1720">
        <v>-867009.7</v>
      </c>
      <c r="J75" s="1720">
        <v>-866824.49</v>
      </c>
      <c r="K75" s="1720">
        <v>-866639.28</v>
      </c>
      <c r="L75" s="1720">
        <v>-866454.07</v>
      </c>
      <c r="M75" s="1720">
        <v>-866268.86</v>
      </c>
      <c r="N75" s="1720">
        <v>-866083.65</v>
      </c>
      <c r="O75" s="1720">
        <v>-865898.44</v>
      </c>
    </row>
    <row r="76" spans="2:15" ht="14.4">
      <c r="B76" s="1735">
        <v>2080</v>
      </c>
      <c r="C76" s="1720">
        <v>-142.31</v>
      </c>
      <c r="D76" s="1720">
        <v>-144.16</v>
      </c>
      <c r="E76" s="1720">
        <v>-146.01</v>
      </c>
      <c r="F76" s="1720">
        <v>-147.86000000000001</v>
      </c>
      <c r="G76" s="1720">
        <v>-149.71</v>
      </c>
      <c r="H76" s="1720">
        <v>-151.56</v>
      </c>
      <c r="I76" s="1720">
        <v>-153.41</v>
      </c>
      <c r="J76" s="1720">
        <v>-155.26</v>
      </c>
      <c r="K76" s="1720">
        <v>-157.11000000000001</v>
      </c>
      <c r="L76" s="1720">
        <v>-158.96</v>
      </c>
      <c r="M76" s="1720">
        <v>-160.81</v>
      </c>
      <c r="N76" s="1720">
        <v>-162.66</v>
      </c>
      <c r="O76" s="1720">
        <v>-164.51</v>
      </c>
    </row>
    <row r="77" spans="2:15" ht="14.4">
      <c r="B77" s="1735">
        <v>2105</v>
      </c>
      <c r="C77" s="1720">
        <v>-5347.28</v>
      </c>
      <c r="D77" s="1720">
        <v>-5412.85</v>
      </c>
      <c r="E77" s="1720">
        <v>-5478.42</v>
      </c>
      <c r="F77" s="1720">
        <v>-5544.61</v>
      </c>
      <c r="G77" s="1720">
        <v>-5610.8</v>
      </c>
      <c r="H77" s="1720">
        <v>-5677.1</v>
      </c>
      <c r="I77" s="1720">
        <v>-5743.4</v>
      </c>
      <c r="J77" s="1720">
        <v>-5809.7</v>
      </c>
      <c r="K77" s="1720">
        <v>-5876</v>
      </c>
      <c r="L77" s="1720">
        <v>-5942.3</v>
      </c>
      <c r="M77" s="1720">
        <v>-6008.6</v>
      </c>
      <c r="N77" s="1720">
        <v>-6074.9</v>
      </c>
      <c r="O77" s="1720">
        <v>-6141.2</v>
      </c>
    </row>
    <row r="78" spans="2:15" ht="14.4">
      <c r="B78" s="1735">
        <v>2110</v>
      </c>
      <c r="C78" s="1720">
        <v>-311048.46999999997</v>
      </c>
      <c r="D78" s="1720">
        <v>-312525.21000000002</v>
      </c>
      <c r="E78" s="1720">
        <v>-313941.96000000002</v>
      </c>
      <c r="F78" s="1720">
        <v>-315418.74</v>
      </c>
      <c r="G78" s="1720">
        <v>-316896.19</v>
      </c>
      <c r="H78" s="1720">
        <v>-318373.64</v>
      </c>
      <c r="I78" s="1720">
        <v>-319851.09000000003</v>
      </c>
      <c r="J78" s="1720">
        <v>-321329.05</v>
      </c>
      <c r="K78" s="1720">
        <v>-322807.15999999997</v>
      </c>
      <c r="L78" s="1720">
        <v>-324285.51</v>
      </c>
      <c r="M78" s="1720">
        <v>-325763.86</v>
      </c>
      <c r="N78" s="1720">
        <v>-327243.18</v>
      </c>
      <c r="O78" s="1720">
        <v>-328723.40000000002</v>
      </c>
    </row>
    <row r="79" spans="2:15" ht="14.4">
      <c r="B79" s="1735">
        <v>2113</v>
      </c>
      <c r="C79" s="1720">
        <v>-204186.98</v>
      </c>
      <c r="D79" s="1720">
        <v>-205032.32000000001</v>
      </c>
      <c r="E79" s="1720">
        <v>-205877.66</v>
      </c>
      <c r="F79" s="1720">
        <v>-206723</v>
      </c>
      <c r="G79" s="1720">
        <v>-207568.34</v>
      </c>
      <c r="H79" s="1720">
        <v>-208413.68</v>
      </c>
      <c r="I79" s="1720">
        <v>-209259.02</v>
      </c>
      <c r="J79" s="1720">
        <v>-210104.36</v>
      </c>
      <c r="K79" s="1720">
        <v>-210949.7</v>
      </c>
      <c r="L79" s="1720">
        <v>-211795.04</v>
      </c>
      <c r="M79" s="1720">
        <v>-212640.38</v>
      </c>
      <c r="N79" s="1720">
        <v>-213485.72</v>
      </c>
      <c r="O79" s="1720">
        <v>-214331.06</v>
      </c>
    </row>
    <row r="80" spans="2:15" ht="14.4">
      <c r="B80" s="1735">
        <v>2120</v>
      </c>
      <c r="C80" s="1720">
        <v>-32425.84</v>
      </c>
      <c r="D80" s="1720">
        <v>-32601.29</v>
      </c>
      <c r="E80" s="1720">
        <v>-32776.74</v>
      </c>
      <c r="F80" s="1720">
        <v>-32952.19</v>
      </c>
      <c r="G80" s="1720">
        <v>-33127.64</v>
      </c>
      <c r="H80" s="1720">
        <v>-33303.089999999997</v>
      </c>
      <c r="I80" s="1720">
        <v>-33478.54</v>
      </c>
      <c r="J80" s="1720">
        <v>-33653.99</v>
      </c>
      <c r="K80" s="1720">
        <v>-33829.440000000002</v>
      </c>
      <c r="L80" s="1720">
        <v>-34004.89</v>
      </c>
      <c r="M80" s="1720">
        <v>-34180.339999999997</v>
      </c>
      <c r="N80" s="1720">
        <v>-34355.79</v>
      </c>
      <c r="O80" s="1720">
        <v>-34531.86</v>
      </c>
    </row>
    <row r="81" spans="1:15" ht="14.4">
      <c r="B81" s="1735">
        <v>2125</v>
      </c>
      <c r="C81" s="1720">
        <v>-630.35</v>
      </c>
      <c r="D81" s="1720">
        <v>-644.95000000000005</v>
      </c>
      <c r="E81" s="1720">
        <v>-659.55</v>
      </c>
      <c r="F81" s="1720">
        <v>-674.15</v>
      </c>
      <c r="G81" s="1720">
        <v>-688.75</v>
      </c>
      <c r="H81" s="1720">
        <v>-703.35</v>
      </c>
      <c r="I81" s="1720">
        <v>-717.95</v>
      </c>
      <c r="J81" s="1720">
        <v>-732.55</v>
      </c>
      <c r="K81" s="1720">
        <v>-747.15</v>
      </c>
      <c r="L81" s="1720">
        <v>-761.75</v>
      </c>
      <c r="M81" s="1720">
        <v>-776.35</v>
      </c>
      <c r="N81" s="1720">
        <v>-790.95</v>
      </c>
      <c r="O81" s="1720">
        <v>-805.55</v>
      </c>
    </row>
    <row r="82" spans="1:15" ht="14.4">
      <c r="A82" s="1721" t="s">
        <v>1982</v>
      </c>
      <c r="B82" s="1735">
        <v>2135</v>
      </c>
      <c r="C82" s="1720">
        <v>-3344.74</v>
      </c>
      <c r="D82" s="1720">
        <v>-3360.67</v>
      </c>
      <c r="E82" s="1720">
        <v>-3376.6</v>
      </c>
      <c r="F82" s="1720">
        <v>-3392.53</v>
      </c>
      <c r="G82" s="1720">
        <v>-3408.46</v>
      </c>
      <c r="H82" s="1720">
        <v>-3424.39</v>
      </c>
      <c r="I82" s="1720">
        <v>-3440.32</v>
      </c>
      <c r="J82" s="1720">
        <v>-3456.25</v>
      </c>
      <c r="K82" s="1720">
        <v>-3472.18</v>
      </c>
      <c r="L82" s="1720">
        <v>-3488.11</v>
      </c>
      <c r="M82" s="1720">
        <v>-3504.04</v>
      </c>
      <c r="N82" s="1720">
        <v>-3519.97</v>
      </c>
      <c r="O82" s="1720">
        <v>-3535.9</v>
      </c>
    </row>
    <row r="83" spans="1:15" ht="14.4">
      <c r="B83" s="1735">
        <v>2140</v>
      </c>
      <c r="C83" s="1720">
        <v>49888.08</v>
      </c>
      <c r="D83" s="1720">
        <v>49919.3</v>
      </c>
      <c r="E83" s="1720">
        <v>49950.52</v>
      </c>
      <c r="F83" s="1720">
        <v>49981.74</v>
      </c>
      <c r="G83" s="1720">
        <v>50012.959999999999</v>
      </c>
      <c r="H83" s="1720">
        <v>50044.18</v>
      </c>
      <c r="I83" s="1720">
        <v>50075.4</v>
      </c>
      <c r="J83" s="1720">
        <v>50106.62</v>
      </c>
      <c r="K83" s="1720">
        <v>50111.24</v>
      </c>
      <c r="L83" s="1720">
        <v>50115.86</v>
      </c>
      <c r="M83" s="1720">
        <v>50120.480000000003</v>
      </c>
      <c r="N83" s="1720">
        <v>50125.1</v>
      </c>
      <c r="O83" s="1720">
        <v>50129.72</v>
      </c>
    </row>
    <row r="84" spans="1:15" ht="14.4">
      <c r="A84" s="1721" t="s">
        <v>1983</v>
      </c>
      <c r="B84" s="1735">
        <v>2155</v>
      </c>
      <c r="C84" s="1720">
        <v>-218549.88</v>
      </c>
      <c r="D84" s="1720">
        <v>-219529.19</v>
      </c>
      <c r="E84" s="1720">
        <v>-220508.5</v>
      </c>
      <c r="F84" s="1720">
        <v>-221487.81</v>
      </c>
      <c r="G84" s="1720">
        <v>-222467.12</v>
      </c>
      <c r="H84" s="1720">
        <v>-223446.43</v>
      </c>
      <c r="I84" s="1720">
        <v>-224425.74</v>
      </c>
      <c r="J84" s="1720">
        <v>-225405.05</v>
      </c>
      <c r="K84" s="1720">
        <v>-226384.36</v>
      </c>
      <c r="L84" s="1720">
        <v>-227363.67</v>
      </c>
      <c r="M84" s="1720">
        <v>-228342.98</v>
      </c>
      <c r="N84" s="1720">
        <v>-229322.29</v>
      </c>
      <c r="O84" s="1720">
        <v>-230301.6</v>
      </c>
    </row>
    <row r="85" spans="1:15" ht="14.4">
      <c r="B85" s="1735">
        <v>2160</v>
      </c>
      <c r="C85" s="1720">
        <v>-187529.22</v>
      </c>
      <c r="D85" s="1720">
        <v>-189011.20000000001</v>
      </c>
      <c r="E85" s="1720">
        <v>-190493.18</v>
      </c>
      <c r="F85" s="1720">
        <v>-191975.16</v>
      </c>
      <c r="G85" s="1720">
        <v>-193457.14</v>
      </c>
      <c r="H85" s="1720">
        <v>-194939.12</v>
      </c>
      <c r="I85" s="1720">
        <v>-196421.1</v>
      </c>
      <c r="J85" s="1720">
        <v>-197903.08</v>
      </c>
      <c r="K85" s="1720">
        <v>-204477.39</v>
      </c>
      <c r="L85" s="1720">
        <v>-206087.89</v>
      </c>
      <c r="M85" s="1720">
        <v>-207699.66</v>
      </c>
      <c r="N85" s="1720">
        <v>-209311.43</v>
      </c>
      <c r="O85" s="1720">
        <v>-210923.2</v>
      </c>
    </row>
    <row r="86" spans="1:15" ht="14.4">
      <c r="B86" s="1735">
        <v>2170</v>
      </c>
      <c r="C86" s="1720">
        <v>9899.7099999999991</v>
      </c>
      <c r="D86" s="1720">
        <v>9858.91</v>
      </c>
      <c r="E86" s="1720">
        <v>9818.11</v>
      </c>
      <c r="F86" s="1720">
        <v>9777.31</v>
      </c>
      <c r="G86" s="1720">
        <v>9736.51</v>
      </c>
      <c r="H86" s="1720">
        <v>9695.7099999999991</v>
      </c>
      <c r="I86" s="1720">
        <v>9680.85</v>
      </c>
      <c r="J86" s="1720">
        <v>9640.0499999999993</v>
      </c>
      <c r="K86" s="1720">
        <v>9599.25</v>
      </c>
      <c r="L86" s="1720">
        <v>9558.4500000000007</v>
      </c>
      <c r="M86" s="1720">
        <v>9517.65</v>
      </c>
      <c r="N86" s="1720">
        <v>9476.85</v>
      </c>
      <c r="O86" s="1720">
        <v>9436.0499999999993</v>
      </c>
    </row>
    <row r="87" spans="1:15" ht="14.4">
      <c r="B87" s="1735">
        <v>2180</v>
      </c>
      <c r="C87" s="1720"/>
      <c r="D87" s="1720"/>
      <c r="E87" s="1720"/>
      <c r="F87" s="1720"/>
      <c r="G87" s="1720"/>
      <c r="H87" s="1720"/>
      <c r="I87" s="1720"/>
      <c r="J87" s="1720"/>
      <c r="K87" s="1720"/>
      <c r="L87" s="1720"/>
      <c r="M87" s="1720">
        <v>-10.84</v>
      </c>
      <c r="N87" s="1720">
        <v>-21.68</v>
      </c>
      <c r="O87" s="1720">
        <v>-32.520000000000003</v>
      </c>
    </row>
    <row r="88" spans="1:15" ht="14.4">
      <c r="B88" s="1735">
        <v>2195</v>
      </c>
      <c r="C88" s="1720">
        <v>4376.53</v>
      </c>
      <c r="D88" s="1720">
        <v>4365.5200000000004</v>
      </c>
      <c r="E88" s="1720">
        <v>4354.51</v>
      </c>
      <c r="F88" s="1720">
        <v>4343.5</v>
      </c>
      <c r="G88" s="1720">
        <v>4332.49</v>
      </c>
      <c r="H88" s="1720">
        <v>4321.4799999999996</v>
      </c>
      <c r="I88" s="1720">
        <v>4310.47</v>
      </c>
      <c r="J88" s="1720">
        <v>4299.46</v>
      </c>
      <c r="K88" s="1720">
        <v>4288.45</v>
      </c>
      <c r="L88" s="1720">
        <v>4277.4399999999996</v>
      </c>
      <c r="M88" s="1720">
        <v>4266.43</v>
      </c>
      <c r="N88" s="1720">
        <v>4255.42</v>
      </c>
      <c r="O88" s="1720">
        <v>4244.41</v>
      </c>
    </row>
    <row r="89" spans="1:15" ht="14.4">
      <c r="B89" s="1735">
        <v>2200</v>
      </c>
      <c r="C89" s="1720">
        <v>-3098.86</v>
      </c>
      <c r="D89" s="1720">
        <v>-3140.11</v>
      </c>
      <c r="E89" s="1720">
        <v>-3181.36</v>
      </c>
      <c r="F89" s="1720">
        <v>-3222.61</v>
      </c>
      <c r="G89" s="1720">
        <v>-3263.86</v>
      </c>
      <c r="H89" s="1720">
        <v>-3305.11</v>
      </c>
      <c r="I89" s="1720">
        <v>-3346.36</v>
      </c>
      <c r="J89" s="1720">
        <v>-3387.61</v>
      </c>
      <c r="K89" s="1720">
        <v>-3428.86</v>
      </c>
      <c r="L89" s="1720">
        <v>-3470.11</v>
      </c>
      <c r="M89" s="1720">
        <v>-3511.36</v>
      </c>
      <c r="N89" s="1720">
        <v>-3552.61</v>
      </c>
      <c r="O89" s="1720">
        <v>-3593.86</v>
      </c>
    </row>
    <row r="90" spans="1:15" ht="14.4">
      <c r="B90" s="1735">
        <v>2215</v>
      </c>
      <c r="C90" s="1720">
        <v>-3371.54</v>
      </c>
      <c r="D90" s="1720">
        <v>-3406.44</v>
      </c>
      <c r="E90" s="1720">
        <v>-3441.34</v>
      </c>
      <c r="F90" s="1720">
        <v>-3476.24</v>
      </c>
      <c r="G90" s="1720">
        <v>-3511.14</v>
      </c>
      <c r="H90" s="1720">
        <v>-3546.04</v>
      </c>
      <c r="I90" s="1720">
        <v>-3580.94</v>
      </c>
      <c r="J90" s="1720">
        <v>-3615.84</v>
      </c>
      <c r="K90" s="1720">
        <v>-3650.74</v>
      </c>
      <c r="L90" s="1720">
        <v>-3685.64</v>
      </c>
      <c r="M90" s="1720">
        <v>-3720.54</v>
      </c>
      <c r="N90" s="1720">
        <v>-3755.44</v>
      </c>
      <c r="O90" s="1720">
        <v>-3790.34</v>
      </c>
    </row>
    <row r="91" spans="1:15" ht="14.4">
      <c r="B91" s="1735">
        <v>2220</v>
      </c>
      <c r="C91" s="1720">
        <v>-10647.52</v>
      </c>
      <c r="D91" s="1720">
        <v>-10695.68</v>
      </c>
      <c r="E91" s="1720">
        <v>-10743.84</v>
      </c>
      <c r="F91" s="1720">
        <v>-10792</v>
      </c>
      <c r="G91" s="1720">
        <v>-10840.16</v>
      </c>
      <c r="H91" s="1720">
        <v>-10888.32</v>
      </c>
      <c r="I91" s="1720">
        <v>-10936.48</v>
      </c>
      <c r="J91" s="1720">
        <v>-10984.64</v>
      </c>
      <c r="K91" s="1720">
        <v>-11032.8</v>
      </c>
      <c r="L91" s="1720">
        <v>-11080.96</v>
      </c>
      <c r="M91" s="1720">
        <v>-11129.12</v>
      </c>
      <c r="N91" s="1720">
        <v>-11178.78</v>
      </c>
      <c r="O91" s="1720">
        <v>-11228.44</v>
      </c>
    </row>
    <row r="92" spans="1:15" ht="14.4">
      <c r="B92" s="1735">
        <v>2230</v>
      </c>
      <c r="C92" s="1720">
        <v>-11952.54</v>
      </c>
      <c r="D92" s="1720">
        <v>-12029.91</v>
      </c>
      <c r="E92" s="1720">
        <v>-12107.25</v>
      </c>
      <c r="F92" s="1720">
        <v>-12184.58</v>
      </c>
      <c r="G92" s="1720">
        <v>-12261.96</v>
      </c>
      <c r="H92" s="1720">
        <v>-12339.31</v>
      </c>
      <c r="I92" s="1720">
        <v>-12416.68</v>
      </c>
      <c r="J92" s="1720">
        <v>-12495.31</v>
      </c>
      <c r="K92" s="1720">
        <v>-12573.96</v>
      </c>
      <c r="L92" s="1720">
        <v>-12652.61</v>
      </c>
      <c r="M92" s="1720">
        <v>-12731.26</v>
      </c>
      <c r="N92" s="1720">
        <v>-12809.91</v>
      </c>
      <c r="O92" s="1720">
        <v>-12890.02</v>
      </c>
    </row>
    <row r="93" spans="1:15" ht="14.4">
      <c r="B93" s="1735">
        <v>2235</v>
      </c>
      <c r="C93" s="1720">
        <v>-3167.96</v>
      </c>
      <c r="D93" s="1720">
        <v>-3185.33</v>
      </c>
      <c r="E93" s="1720">
        <v>-3202.7</v>
      </c>
      <c r="F93" s="1720">
        <v>-3220.07</v>
      </c>
      <c r="G93" s="1720">
        <v>-3237.44</v>
      </c>
      <c r="H93" s="1720">
        <v>-3254.81</v>
      </c>
      <c r="I93" s="1720">
        <v>-3272.18</v>
      </c>
      <c r="J93" s="1720">
        <v>-3289.55</v>
      </c>
      <c r="K93" s="1720">
        <v>-3306.92</v>
      </c>
      <c r="L93" s="1720">
        <v>-3324.29</v>
      </c>
      <c r="M93" s="1720">
        <v>-3341.66</v>
      </c>
      <c r="N93" s="1720">
        <v>-3359.03</v>
      </c>
      <c r="O93" s="1720">
        <v>-3376.4</v>
      </c>
    </row>
    <row r="94" spans="1:15" ht="14.4">
      <c r="B94" s="1735">
        <v>2240</v>
      </c>
      <c r="C94" s="1720">
        <v>-372.64</v>
      </c>
      <c r="D94" s="1720">
        <v>-383.6</v>
      </c>
      <c r="E94" s="1720">
        <v>-394.56</v>
      </c>
      <c r="F94" s="1720">
        <v>-405.52</v>
      </c>
      <c r="G94" s="1720">
        <v>-416.48</v>
      </c>
      <c r="H94" s="1720">
        <v>-427.44</v>
      </c>
      <c r="I94" s="1720">
        <v>-438.4</v>
      </c>
      <c r="J94" s="1720">
        <v>-449.36</v>
      </c>
      <c r="K94" s="1720">
        <v>-460.32</v>
      </c>
      <c r="L94" s="1720">
        <v>-471.28</v>
      </c>
      <c r="M94" s="1720">
        <v>-482.24</v>
      </c>
      <c r="N94" s="1720">
        <v>-493.2</v>
      </c>
      <c r="O94" s="1720">
        <v>-504.16</v>
      </c>
    </row>
    <row r="95" spans="1:15" ht="14.4">
      <c r="B95" s="1735">
        <v>2245</v>
      </c>
      <c r="C95" s="1720">
        <v>-10336.35</v>
      </c>
      <c r="D95" s="1720">
        <v>-10378.41</v>
      </c>
      <c r="E95" s="1720">
        <v>-10420.469999999999</v>
      </c>
      <c r="F95" s="1720">
        <v>-10462.530000000001</v>
      </c>
      <c r="G95" s="1720">
        <v>-10504.59</v>
      </c>
      <c r="H95" s="1720">
        <v>-10546.65</v>
      </c>
      <c r="I95" s="1720">
        <v>-10588.71</v>
      </c>
      <c r="J95" s="1720">
        <v>-10630.77</v>
      </c>
      <c r="K95" s="1720">
        <v>-10672.83</v>
      </c>
      <c r="L95" s="1720">
        <v>-10714.89</v>
      </c>
      <c r="M95" s="1720">
        <v>-10756.95</v>
      </c>
      <c r="N95" s="1720">
        <v>-10799.01</v>
      </c>
      <c r="O95" s="1720">
        <v>-10841.07</v>
      </c>
    </row>
    <row r="96" spans="1:15" ht="14.4">
      <c r="B96" s="1735">
        <v>2250</v>
      </c>
      <c r="C96" s="1720">
        <v>-18931.259999999998</v>
      </c>
      <c r="D96" s="1720">
        <v>-19014.21</v>
      </c>
      <c r="E96" s="1720">
        <v>-19097.16</v>
      </c>
      <c r="F96" s="1720">
        <v>-19180.11</v>
      </c>
      <c r="G96" s="1720">
        <v>-19263.060000000001</v>
      </c>
      <c r="H96" s="1720">
        <v>-19346.009999999998</v>
      </c>
      <c r="I96" s="1720">
        <v>-19428.96</v>
      </c>
      <c r="J96" s="1720">
        <v>-19511.91</v>
      </c>
      <c r="K96" s="1720">
        <v>-19594.86</v>
      </c>
      <c r="L96" s="1720">
        <v>-19677.810000000001</v>
      </c>
      <c r="M96" s="1720">
        <v>-19760.759999999998</v>
      </c>
      <c r="N96" s="1720">
        <v>-19843.71</v>
      </c>
      <c r="O96" s="1720">
        <v>-19926.66</v>
      </c>
    </row>
    <row r="97" spans="1:16" ht="14.4">
      <c r="A97" s="1721" t="s">
        <v>1984</v>
      </c>
      <c r="B97" s="1735">
        <v>2255</v>
      </c>
      <c r="C97" s="1720">
        <v>-1557.33</v>
      </c>
      <c r="D97" s="1720">
        <v>-1566.59</v>
      </c>
      <c r="E97" s="1720">
        <v>-1575.85</v>
      </c>
      <c r="F97" s="1720">
        <v>-1585.11</v>
      </c>
      <c r="G97" s="1720">
        <v>-1594.37</v>
      </c>
      <c r="H97" s="1720">
        <v>-1603.63</v>
      </c>
      <c r="I97" s="1720">
        <v>-1612.89</v>
      </c>
      <c r="J97" s="1720">
        <v>-1622.15</v>
      </c>
      <c r="K97" s="1720">
        <v>-1631.41</v>
      </c>
      <c r="L97" s="1720">
        <v>-1640.67</v>
      </c>
      <c r="M97" s="1720">
        <v>-1649.93</v>
      </c>
      <c r="N97" s="1720">
        <v>-1659.19</v>
      </c>
      <c r="O97" s="1720">
        <v>-1668.45</v>
      </c>
    </row>
    <row r="98" spans="1:16" ht="14.4">
      <c r="B98" s="1735">
        <v>2280</v>
      </c>
      <c r="C98" s="1720">
        <v>-470.07</v>
      </c>
      <c r="D98" s="1720">
        <v>-494.5</v>
      </c>
      <c r="E98" s="1720">
        <v>-519.29999999999995</v>
      </c>
      <c r="F98" s="1720">
        <v>-544.83000000000004</v>
      </c>
      <c r="G98" s="1720">
        <v>-570.36</v>
      </c>
      <c r="H98" s="1720">
        <v>-595.89</v>
      </c>
      <c r="I98" s="1720">
        <v>-621.41999999999996</v>
      </c>
      <c r="J98" s="1720">
        <v>-646.95000000000005</v>
      </c>
      <c r="K98" s="1720">
        <v>-672.48</v>
      </c>
      <c r="L98" s="1720">
        <v>-698.01</v>
      </c>
      <c r="M98" s="1720">
        <v>-723.54</v>
      </c>
      <c r="N98" s="1720">
        <v>-749.07</v>
      </c>
      <c r="O98" s="1720">
        <v>-774.6</v>
      </c>
    </row>
    <row r="99" spans="1:16" ht="14.4">
      <c r="B99" s="1735">
        <v>2285</v>
      </c>
      <c r="C99" s="1720">
        <v>-24.76</v>
      </c>
      <c r="D99" s="1720">
        <v>-25.52</v>
      </c>
      <c r="E99" s="1720">
        <v>-26.28</v>
      </c>
      <c r="F99" s="1720">
        <v>-27.04</v>
      </c>
      <c r="G99" s="1720">
        <v>-27.8</v>
      </c>
      <c r="H99" s="1720">
        <v>-28.56</v>
      </c>
      <c r="I99" s="1720">
        <v>-29.32</v>
      </c>
      <c r="J99" s="1720">
        <v>-30.08</v>
      </c>
      <c r="K99" s="1720">
        <v>-30.84</v>
      </c>
      <c r="L99" s="1720">
        <v>-31.6</v>
      </c>
      <c r="M99" s="1720">
        <v>-32.36</v>
      </c>
      <c r="N99" s="1720">
        <v>-33.119999999999997</v>
      </c>
      <c r="O99" s="1720">
        <v>-33.880000000000003</v>
      </c>
    </row>
    <row r="100" spans="1:16" ht="14.4">
      <c r="B100" s="1735">
        <v>2300</v>
      </c>
      <c r="C100" s="1720">
        <v>-63048.05</v>
      </c>
      <c r="D100" s="1720">
        <v>-63932.28</v>
      </c>
      <c r="E100" s="1720">
        <v>-64013.63</v>
      </c>
      <c r="F100" s="1720">
        <v>-66470.31</v>
      </c>
      <c r="G100" s="1720">
        <v>-66430.75</v>
      </c>
      <c r="H100" s="1720">
        <v>-66789.31</v>
      </c>
      <c r="I100" s="1720">
        <v>-67311.78</v>
      </c>
      <c r="J100" s="1720">
        <v>-60175.01</v>
      </c>
      <c r="K100" s="1720">
        <v>-60521.75</v>
      </c>
      <c r="L100" s="1720">
        <v>-60878.25</v>
      </c>
      <c r="M100" s="1720">
        <v>-61328</v>
      </c>
      <c r="N100" s="1720">
        <v>-61728.9</v>
      </c>
      <c r="O100" s="1720">
        <v>-61952.05</v>
      </c>
    </row>
    <row r="101" spans="1:16" ht="14.4">
      <c r="B101" s="1735">
        <v>2320</v>
      </c>
      <c r="C101" s="1720">
        <v>-7509.66</v>
      </c>
      <c r="D101" s="1720">
        <v>-7515.27</v>
      </c>
      <c r="E101" s="1720">
        <v>-7414.86</v>
      </c>
      <c r="F101" s="1720">
        <v>-7371.54</v>
      </c>
      <c r="G101" s="1720">
        <v>-7416.95</v>
      </c>
      <c r="H101" s="1720">
        <v>-7399.54</v>
      </c>
      <c r="I101" s="1720">
        <v>-7404.97</v>
      </c>
      <c r="J101" s="1720">
        <v>-7357.52</v>
      </c>
      <c r="K101" s="1720">
        <v>-7334.84</v>
      </c>
      <c r="L101" s="1720">
        <v>-7250.72</v>
      </c>
      <c r="M101" s="1720">
        <v>-7232.57</v>
      </c>
      <c r="N101" s="1720">
        <v>-7215.27</v>
      </c>
      <c r="O101" s="1720">
        <v>-7162.9</v>
      </c>
    </row>
    <row r="102" spans="1:16" ht="14.4">
      <c r="B102" s="1735">
        <v>2325</v>
      </c>
      <c r="C102" s="1720">
        <v>-24367.040000000001</v>
      </c>
      <c r="D102" s="1720">
        <v>-24658.93</v>
      </c>
      <c r="E102" s="1720">
        <v>-24710.65</v>
      </c>
      <c r="F102" s="1720">
        <v>-24846.92</v>
      </c>
      <c r="G102" s="1720">
        <v>-25242.12</v>
      </c>
      <c r="H102" s="1720">
        <v>-25482.99</v>
      </c>
      <c r="I102" s="1720">
        <v>-25820</v>
      </c>
      <c r="J102" s="1720">
        <v>-25995.7</v>
      </c>
      <c r="K102" s="1720">
        <v>-26270.28</v>
      </c>
      <c r="L102" s="1720">
        <v>-26403.77</v>
      </c>
      <c r="M102" s="1720">
        <v>-26688.29</v>
      </c>
      <c r="N102" s="1720">
        <v>-26975.57</v>
      </c>
      <c r="O102" s="1720">
        <v>-27145.72</v>
      </c>
    </row>
    <row r="103" spans="1:16" ht="14.4">
      <c r="B103" s="1735">
        <v>2330</v>
      </c>
      <c r="C103" s="1720">
        <v>-130085.46</v>
      </c>
      <c r="D103" s="1720">
        <v>-131829.26999999999</v>
      </c>
      <c r="E103" s="1720">
        <v>-131612.41</v>
      </c>
      <c r="F103" s="1720">
        <v>-132475.23000000001</v>
      </c>
      <c r="G103" s="1720">
        <v>-135188.62</v>
      </c>
      <c r="H103" s="1720">
        <v>-136511.88</v>
      </c>
      <c r="I103" s="1720">
        <v>-138112.71</v>
      </c>
      <c r="J103" s="1720">
        <v>-138862.43</v>
      </c>
      <c r="K103" s="1720">
        <v>-140103.49</v>
      </c>
      <c r="L103" s="1720">
        <v>-140042</v>
      </c>
      <c r="M103" s="1720">
        <v>-141314.60999999999</v>
      </c>
      <c r="N103" s="1720">
        <v>-142594.99</v>
      </c>
      <c r="O103" s="1720">
        <v>-143067.5</v>
      </c>
    </row>
    <row r="104" spans="1:16" ht="14.4">
      <c r="B104" s="1735">
        <v>2335</v>
      </c>
      <c r="C104" s="1720">
        <v>-4095.16</v>
      </c>
      <c r="D104" s="1720">
        <v>-4097.7700000000004</v>
      </c>
      <c r="E104" s="1720">
        <v>-4044.25</v>
      </c>
      <c r="F104" s="1720">
        <v>-4019.85</v>
      </c>
      <c r="G104" s="1720">
        <v>-4043.55</v>
      </c>
      <c r="H104" s="1720">
        <v>-4033.62</v>
      </c>
      <c r="I104" s="1720">
        <v>-4036.03</v>
      </c>
      <c r="J104" s="1720">
        <v>-4009.92</v>
      </c>
      <c r="K104" s="1720">
        <v>-3997.16</v>
      </c>
      <c r="L104" s="1720">
        <v>-3952.47</v>
      </c>
      <c r="M104" s="1720">
        <v>-3942.14</v>
      </c>
      <c r="N104" s="1720">
        <v>-3932.28</v>
      </c>
      <c r="O104" s="1720">
        <v>-3903.45</v>
      </c>
    </row>
    <row r="105" spans="1:16" ht="14.4">
      <c r="B105" s="1735"/>
      <c r="C105" s="1720">
        <v>-2268343.1100000008</v>
      </c>
      <c r="D105" s="1720"/>
      <c r="E105" s="1720"/>
      <c r="F105" s="1720"/>
      <c r="G105" s="1720"/>
      <c r="H105" s="1720"/>
      <c r="I105" s="1720"/>
      <c r="J105" s="1720"/>
      <c r="K105" s="1720"/>
      <c r="L105" s="1720"/>
      <c r="M105" s="1720"/>
      <c r="N105" s="1720"/>
      <c r="O105" s="1720">
        <v>-2400971.7400000007</v>
      </c>
    </row>
    <row r="106" spans="1:16" ht="14.4">
      <c r="B106" s="1735"/>
      <c r="C106" s="1720"/>
      <c r="D106" s="1720"/>
      <c r="E106" s="1720"/>
      <c r="F106" s="1720"/>
      <c r="G106" s="1720"/>
      <c r="H106" s="1720"/>
      <c r="I106" s="1720"/>
      <c r="J106" s="1720"/>
      <c r="K106" s="1720"/>
      <c r="L106" s="1720"/>
      <c r="M106" s="1720"/>
      <c r="N106" s="1720"/>
      <c r="O106" s="1720"/>
    </row>
    <row r="107" spans="1:16" ht="14.4">
      <c r="B107" s="1734" t="s">
        <v>1986</v>
      </c>
      <c r="C107" s="1720"/>
      <c r="D107" s="1720"/>
      <c r="E107" s="1720"/>
      <c r="F107" s="1720"/>
      <c r="G107" s="1720"/>
      <c r="H107" s="1720"/>
      <c r="I107" s="1720"/>
      <c r="J107" s="1720"/>
      <c r="K107" s="1720"/>
      <c r="L107" s="1720"/>
      <c r="M107" s="1720"/>
      <c r="N107" s="1720"/>
      <c r="O107" s="1720"/>
    </row>
    <row r="108" spans="1:16" ht="14.4">
      <c r="B108" s="1735">
        <v>2410</v>
      </c>
      <c r="C108" s="1720">
        <v>-369.15</v>
      </c>
      <c r="D108" s="1720">
        <v>-369.15</v>
      </c>
      <c r="E108" s="1720">
        <v>-369.15</v>
      </c>
      <c r="F108" s="1720">
        <v>-369.15</v>
      </c>
      <c r="G108" s="1720">
        <v>-369.15</v>
      </c>
      <c r="H108" s="1720">
        <v>-369.15</v>
      </c>
      <c r="I108" s="1720">
        <v>-369.15</v>
      </c>
      <c r="J108" s="1720">
        <v>-369.15</v>
      </c>
      <c r="K108" s="1720">
        <v>-369.15</v>
      </c>
      <c r="L108" s="1720">
        <v>-369.15</v>
      </c>
      <c r="M108" s="1720">
        <v>-369.15</v>
      </c>
      <c r="N108" s="1720">
        <v>-369.15</v>
      </c>
      <c r="O108" s="1720">
        <v>-369.15</v>
      </c>
    </row>
    <row r="109" spans="1:16" ht="14.4">
      <c r="B109" s="1735">
        <v>2425</v>
      </c>
      <c r="C109" s="1720">
        <v>33.67</v>
      </c>
      <c r="D109" s="1720">
        <v>34.26</v>
      </c>
      <c r="E109" s="1720">
        <v>34.85</v>
      </c>
      <c r="F109" s="1720">
        <v>35.44</v>
      </c>
      <c r="G109" s="1720">
        <v>36.03</v>
      </c>
      <c r="H109" s="1720">
        <v>36.619999999999997</v>
      </c>
      <c r="I109" s="1720">
        <v>37.21</v>
      </c>
      <c r="J109" s="1720">
        <v>37.799999999999997</v>
      </c>
      <c r="K109" s="1720">
        <v>38.39</v>
      </c>
      <c r="L109" s="1720">
        <v>38.979999999999997</v>
      </c>
      <c r="M109" s="1720">
        <v>39.57</v>
      </c>
      <c r="N109" s="1720">
        <v>40.159999999999997</v>
      </c>
      <c r="O109" s="1720">
        <v>40.75</v>
      </c>
    </row>
    <row r="110" spans="1:16" ht="14.4">
      <c r="B110" s="1735"/>
      <c r="C110" s="1720"/>
      <c r="D110" s="1720"/>
      <c r="E110" s="1720"/>
      <c r="F110" s="1720"/>
      <c r="G110" s="1720"/>
      <c r="H110" s="1720"/>
      <c r="I110" s="1720"/>
      <c r="J110" s="1720"/>
      <c r="K110" s="1720"/>
      <c r="L110" s="1720"/>
      <c r="M110" s="1720"/>
      <c r="N110" s="1720"/>
      <c r="O110" s="1720">
        <v>-328.4</v>
      </c>
    </row>
    <row r="111" spans="1:16" ht="14.4">
      <c r="B111" s="1735"/>
      <c r="C111" s="1720"/>
      <c r="D111" s="1720"/>
      <c r="E111" s="1720"/>
      <c r="F111" s="1720"/>
      <c r="G111" s="1720"/>
      <c r="H111" s="1720"/>
      <c r="I111" s="1720"/>
      <c r="J111" s="1720"/>
      <c r="K111" s="1720"/>
      <c r="L111" s="1720"/>
      <c r="M111" s="1720"/>
      <c r="N111" s="1720"/>
      <c r="O111" s="1720"/>
      <c r="P111" s="34" t="s">
        <v>2317</v>
      </c>
    </row>
    <row r="112" spans="1:16" ht="14.4">
      <c r="B112" s="1735">
        <v>2675</v>
      </c>
      <c r="C112" s="1720">
        <v>88836.77</v>
      </c>
      <c r="D112" s="1720">
        <v>86656.78</v>
      </c>
      <c r="E112" s="1720">
        <v>85159.41</v>
      </c>
      <c r="F112" s="1720">
        <v>80687.850000000006</v>
      </c>
      <c r="G112" s="1720">
        <v>83483.42</v>
      </c>
      <c r="H112" s="1720">
        <v>84924.24</v>
      </c>
      <c r="I112" s="1720">
        <v>85877.21</v>
      </c>
      <c r="J112" s="1720">
        <v>82468.61</v>
      </c>
      <c r="K112" s="1720">
        <v>81047.17</v>
      </c>
      <c r="L112" s="1720">
        <v>85477.04</v>
      </c>
      <c r="M112" s="1720">
        <v>87360.41</v>
      </c>
      <c r="N112" s="1720">
        <v>80779.259999999995</v>
      </c>
      <c r="O112" s="1720">
        <v>85738.11</v>
      </c>
      <c r="P112" s="1720">
        <v>1098496.28</v>
      </c>
    </row>
    <row r="113" spans="2:15" ht="14.4">
      <c r="B113" s="1735">
        <v>2680</v>
      </c>
      <c r="C113" s="1720">
        <v>2286</v>
      </c>
      <c r="D113" s="1720">
        <v>2011</v>
      </c>
      <c r="E113" s="1720">
        <v>724</v>
      </c>
      <c r="F113" s="1720">
        <v>1656</v>
      </c>
      <c r="G113" s="1720">
        <v>1813</v>
      </c>
      <c r="H113" s="1720">
        <v>2971</v>
      </c>
      <c r="I113" s="1720">
        <v>1853</v>
      </c>
      <c r="J113" s="1720">
        <v>1972</v>
      </c>
      <c r="K113" s="1720">
        <v>1928</v>
      </c>
      <c r="L113" s="1720">
        <v>1625</v>
      </c>
      <c r="M113" s="1720">
        <v>2127</v>
      </c>
      <c r="N113" s="1720">
        <v>2713</v>
      </c>
      <c r="O113" s="1720">
        <v>1300</v>
      </c>
    </row>
    <row r="114" spans="2:15" ht="14.4">
      <c r="B114" s="1735">
        <v>2685</v>
      </c>
      <c r="C114" s="1720">
        <v>-520.38</v>
      </c>
      <c r="D114" s="1720">
        <v>-520.38</v>
      </c>
      <c r="E114" s="1720">
        <v>-520.38</v>
      </c>
      <c r="F114" s="1720">
        <v>-520.38</v>
      </c>
      <c r="G114" s="1720">
        <v>-520.38</v>
      </c>
      <c r="H114" s="1720">
        <v>-520.38</v>
      </c>
      <c r="I114" s="1720">
        <v>-520.38</v>
      </c>
      <c r="J114" s="1720">
        <v>0</v>
      </c>
      <c r="K114" s="1720">
        <v>0</v>
      </c>
      <c r="L114" s="1720">
        <v>0</v>
      </c>
      <c r="M114" s="1720">
        <v>0</v>
      </c>
      <c r="N114" s="1720">
        <v>0</v>
      </c>
      <c r="O114" s="1720">
        <v>0</v>
      </c>
    </row>
    <row r="115" spans="2:15" ht="14.4">
      <c r="B115" s="1735">
        <v>2690</v>
      </c>
      <c r="C115" s="1720">
        <v>-4947</v>
      </c>
      <c r="D115" s="1720">
        <v>-5553</v>
      </c>
      <c r="E115" s="1720">
        <v>-4317</v>
      </c>
      <c r="F115" s="1720">
        <v>-4801</v>
      </c>
      <c r="G115" s="1720">
        <v>-5041</v>
      </c>
      <c r="H115" s="1720">
        <v>-5583</v>
      </c>
      <c r="I115" s="1720">
        <v>-5776</v>
      </c>
      <c r="J115" s="1720">
        <v>-5742</v>
      </c>
      <c r="K115" s="1720">
        <v>-5529</v>
      </c>
      <c r="L115" s="1720">
        <v>-5357</v>
      </c>
      <c r="M115" s="1720">
        <v>-5906</v>
      </c>
      <c r="N115" s="1720">
        <v>-5453</v>
      </c>
      <c r="O115" s="1720">
        <v>-6314</v>
      </c>
    </row>
    <row r="116" spans="2:15" ht="14.4">
      <c r="B116" s="1735">
        <v>2710</v>
      </c>
      <c r="C116" s="1720">
        <v>742765.81</v>
      </c>
      <c r="D116" s="1720">
        <v>760220.05</v>
      </c>
      <c r="E116" s="1720">
        <v>794646.53</v>
      </c>
      <c r="F116" s="1720">
        <v>803503.14</v>
      </c>
      <c r="G116" s="1720">
        <v>813059.12</v>
      </c>
      <c r="H116" s="1720">
        <v>840319.91</v>
      </c>
      <c r="I116" s="1720">
        <v>858714.87</v>
      </c>
      <c r="J116" s="1720">
        <v>865670.67</v>
      </c>
      <c r="K116" s="1720">
        <v>875457.17</v>
      </c>
      <c r="L116" s="1720">
        <v>890553.91</v>
      </c>
      <c r="M116" s="1720">
        <v>901145.81</v>
      </c>
      <c r="N116" s="1720">
        <v>895141.09</v>
      </c>
      <c r="O116" s="1720">
        <v>896998.11</v>
      </c>
    </row>
    <row r="117" spans="2:15" ht="14.4">
      <c r="B117" s="1735">
        <v>2755</v>
      </c>
      <c r="C117" s="1720">
        <v>351</v>
      </c>
      <c r="D117" s="1720">
        <v>351</v>
      </c>
      <c r="E117" s="1720">
        <v>351</v>
      </c>
      <c r="F117" s="1720">
        <v>351</v>
      </c>
      <c r="G117" s="1720">
        <v>351</v>
      </c>
      <c r="H117" s="1720">
        <v>351</v>
      </c>
      <c r="I117" s="1720">
        <v>351</v>
      </c>
      <c r="J117" s="1720">
        <v>351</v>
      </c>
      <c r="K117" s="1720">
        <v>351</v>
      </c>
      <c r="L117" s="1720">
        <v>351</v>
      </c>
      <c r="M117" s="1720">
        <v>351</v>
      </c>
      <c r="N117" s="1720">
        <v>351</v>
      </c>
      <c r="O117" s="1720">
        <v>321</v>
      </c>
    </row>
    <row r="118" spans="2:15" ht="14.4">
      <c r="B118" s="1735">
        <v>2906</v>
      </c>
      <c r="C118" s="1720">
        <v>41068.449999999997</v>
      </c>
      <c r="D118" s="1720">
        <v>41068.449999999997</v>
      </c>
      <c r="E118" s="1720">
        <v>41068.449999999997</v>
      </c>
      <c r="F118" s="1720">
        <v>41068.449999999997</v>
      </c>
      <c r="G118" s="1720">
        <v>41068.449999999997</v>
      </c>
      <c r="H118" s="1720">
        <v>41068.449999999997</v>
      </c>
      <c r="I118" s="1720">
        <v>41068.449999999997</v>
      </c>
      <c r="J118" s="1720">
        <v>41068.449999999997</v>
      </c>
      <c r="K118" s="1720">
        <v>41068.449999999997</v>
      </c>
      <c r="L118" s="1720">
        <v>41068.449999999997</v>
      </c>
      <c r="M118" s="1720">
        <v>41068.449999999997</v>
      </c>
      <c r="N118" s="1720">
        <v>41068.449999999997</v>
      </c>
      <c r="O118" s="1720">
        <v>41068.449999999997</v>
      </c>
    </row>
    <row r="119" spans="2:15" ht="14.4">
      <c r="B119" s="1735">
        <v>2907</v>
      </c>
      <c r="C119" s="1720">
        <v>29303.37</v>
      </c>
      <c r="D119" s="1720">
        <v>29303.37</v>
      </c>
      <c r="E119" s="1720">
        <v>29303.37</v>
      </c>
      <c r="F119" s="1720">
        <v>29303.37</v>
      </c>
      <c r="G119" s="1720">
        <v>29303.37</v>
      </c>
      <c r="H119" s="1720">
        <v>29303.37</v>
      </c>
      <c r="I119" s="1720">
        <v>29303.37</v>
      </c>
      <c r="J119" s="1720">
        <v>29303.37</v>
      </c>
      <c r="K119" s="1720">
        <v>29303.37</v>
      </c>
      <c r="L119" s="1720">
        <v>29303.37</v>
      </c>
      <c r="M119" s="1720">
        <v>29303.37</v>
      </c>
      <c r="N119" s="1720">
        <v>29303.37</v>
      </c>
      <c r="O119" s="1720">
        <v>29303.37</v>
      </c>
    </row>
    <row r="120" spans="2:15" ht="14.4">
      <c r="B120" s="1735">
        <v>2908</v>
      </c>
      <c r="C120" s="1720">
        <v>1063.53</v>
      </c>
      <c r="D120" s="1720">
        <v>1063.53</v>
      </c>
      <c r="E120" s="1720">
        <v>1063.53</v>
      </c>
      <c r="F120" s="1720">
        <v>1063.53</v>
      </c>
      <c r="G120" s="1720">
        <v>1063.53</v>
      </c>
      <c r="H120" s="1720">
        <v>1063.53</v>
      </c>
      <c r="I120" s="1720">
        <v>1063.53</v>
      </c>
      <c r="J120" s="1720">
        <v>1063.53</v>
      </c>
      <c r="K120" s="1720">
        <v>1063.53</v>
      </c>
      <c r="L120" s="1720">
        <v>1063.53</v>
      </c>
      <c r="M120" s="1720">
        <v>1063.53</v>
      </c>
      <c r="N120" s="1720">
        <v>1063.53</v>
      </c>
      <c r="O120" s="1720">
        <v>1063.53</v>
      </c>
    </row>
    <row r="121" spans="2:15" ht="14.4">
      <c r="B121" s="1735">
        <v>2909</v>
      </c>
      <c r="C121" s="1720">
        <v>1213.43</v>
      </c>
      <c r="D121" s="1720">
        <v>1213.43</v>
      </c>
      <c r="E121" s="1720">
        <v>1213.43</v>
      </c>
      <c r="F121" s="1720">
        <v>1213.43</v>
      </c>
      <c r="G121" s="1720">
        <v>1213.43</v>
      </c>
      <c r="H121" s="1720">
        <v>1213.43</v>
      </c>
      <c r="I121" s="1720">
        <v>1213.43</v>
      </c>
      <c r="J121" s="1720">
        <v>1213.43</v>
      </c>
      <c r="K121" s="1720">
        <v>1213.43</v>
      </c>
      <c r="L121" s="1720">
        <v>1213.43</v>
      </c>
      <c r="M121" s="1720">
        <v>1213.43</v>
      </c>
      <c r="N121" s="1720">
        <v>1213.43</v>
      </c>
      <c r="O121" s="1720">
        <v>1213.43</v>
      </c>
    </row>
    <row r="122" spans="2:15" ht="14.4">
      <c r="B122" s="1735">
        <v>2910</v>
      </c>
      <c r="C122" s="1720">
        <v>29087.5</v>
      </c>
      <c r="D122" s="1720">
        <v>29087.5</v>
      </c>
      <c r="E122" s="1720">
        <v>29087.5</v>
      </c>
      <c r="F122" s="1720">
        <v>29087.5</v>
      </c>
      <c r="G122" s="1720">
        <v>29087.5</v>
      </c>
      <c r="H122" s="1720">
        <v>29087.5</v>
      </c>
      <c r="I122" s="1720">
        <v>29087.5</v>
      </c>
      <c r="J122" s="1720">
        <v>29087.5</v>
      </c>
      <c r="K122" s="1720">
        <v>29087.5</v>
      </c>
      <c r="L122" s="1720">
        <v>29087.5</v>
      </c>
      <c r="M122" s="1720">
        <v>29087.5</v>
      </c>
      <c r="N122" s="1720">
        <v>29087.5</v>
      </c>
      <c r="O122" s="1720">
        <v>29087.5</v>
      </c>
    </row>
    <row r="123" spans="2:15" ht="14.4">
      <c r="B123" s="1735">
        <v>2914</v>
      </c>
      <c r="C123" s="1720">
        <v>-101736.28</v>
      </c>
      <c r="D123" s="1720">
        <v>-101736.28</v>
      </c>
      <c r="E123" s="1720">
        <v>-101736.28</v>
      </c>
      <c r="F123" s="1720">
        <v>-101736.28</v>
      </c>
      <c r="G123" s="1720">
        <v>-101736.28</v>
      </c>
      <c r="H123" s="1720">
        <v>-101736.28</v>
      </c>
      <c r="I123" s="1720">
        <v>-101736.28</v>
      </c>
      <c r="J123" s="1720">
        <v>-101736.28</v>
      </c>
      <c r="K123" s="1720">
        <v>-101736.28</v>
      </c>
      <c r="L123" s="1720">
        <v>-101736.28</v>
      </c>
      <c r="M123" s="1720">
        <v>-101736.28</v>
      </c>
      <c r="N123" s="1720">
        <v>-101736.28</v>
      </c>
      <c r="O123" s="1720">
        <v>-101736.28</v>
      </c>
    </row>
    <row r="124" spans="2:15" ht="14.4">
      <c r="B124" s="1735">
        <v>2915</v>
      </c>
      <c r="C124" s="1720">
        <v>1396.46</v>
      </c>
      <c r="D124" s="1720">
        <v>1396.91</v>
      </c>
      <c r="E124" s="1720">
        <v>1389.16</v>
      </c>
      <c r="F124" s="1720">
        <v>1378.23</v>
      </c>
      <c r="G124" s="1720">
        <v>1381.84</v>
      </c>
      <c r="H124" s="1720">
        <v>1378.09</v>
      </c>
      <c r="I124" s="1720">
        <v>1377.78</v>
      </c>
      <c r="J124" s="1720">
        <v>1369.87</v>
      </c>
      <c r="K124" s="1720">
        <v>1365.49</v>
      </c>
      <c r="L124" s="1720">
        <v>1360.27</v>
      </c>
      <c r="M124" s="1720">
        <v>1356.41</v>
      </c>
      <c r="N124" s="1720">
        <v>1352.77</v>
      </c>
      <c r="O124" s="1720">
        <v>1343.43</v>
      </c>
    </row>
    <row r="125" spans="2:15" ht="14.4">
      <c r="B125" s="1735">
        <v>2920</v>
      </c>
      <c r="C125" s="1720">
        <v>105683.02</v>
      </c>
      <c r="D125" s="1720">
        <v>105683.02</v>
      </c>
      <c r="E125" s="1720">
        <v>105683.02</v>
      </c>
      <c r="F125" s="1720">
        <v>105683.02</v>
      </c>
      <c r="G125" s="1720">
        <v>105683.02</v>
      </c>
      <c r="H125" s="1720">
        <v>105683.02</v>
      </c>
      <c r="I125" s="1720">
        <v>105683.02</v>
      </c>
      <c r="J125" s="1720">
        <v>105683.02</v>
      </c>
      <c r="K125" s="1720">
        <v>105683.02</v>
      </c>
      <c r="L125" s="1720">
        <v>105683.02</v>
      </c>
      <c r="M125" s="1720">
        <v>105683.02</v>
      </c>
      <c r="N125" s="1720">
        <v>105683.02</v>
      </c>
      <c r="O125" s="1720">
        <v>105683.02</v>
      </c>
    </row>
    <row r="126" spans="2:15" ht="14.4">
      <c r="B126" s="1735">
        <v>2930</v>
      </c>
      <c r="C126" s="1720">
        <v>-103481.48</v>
      </c>
      <c r="D126" s="1720">
        <v>-103481.93</v>
      </c>
      <c r="E126" s="1720">
        <v>-103474.18</v>
      </c>
      <c r="F126" s="1720">
        <v>-103463.25</v>
      </c>
      <c r="G126" s="1720">
        <v>-103466.86</v>
      </c>
      <c r="H126" s="1720">
        <v>-103463.11</v>
      </c>
      <c r="I126" s="1720">
        <v>-103462.8</v>
      </c>
      <c r="J126" s="1720">
        <v>-103454.89</v>
      </c>
      <c r="K126" s="1720">
        <v>-103450.51</v>
      </c>
      <c r="L126" s="1720">
        <v>-103445.29</v>
      </c>
      <c r="M126" s="1720">
        <v>-103441.43</v>
      </c>
      <c r="N126" s="1720">
        <v>-103437.79</v>
      </c>
      <c r="O126" s="1720">
        <v>-103428.45</v>
      </c>
    </row>
    <row r="127" spans="2:15" ht="14.4">
      <c r="B127" s="1735"/>
      <c r="C127" s="1720"/>
      <c r="D127" s="1720"/>
      <c r="E127" s="1720"/>
      <c r="F127" s="1720"/>
      <c r="G127" s="1720"/>
      <c r="H127" s="1720"/>
      <c r="I127" s="1720"/>
      <c r="J127" s="1720"/>
      <c r="K127" s="1720"/>
      <c r="L127" s="1720"/>
      <c r="M127" s="1720"/>
      <c r="N127" s="1720"/>
      <c r="O127" s="1720"/>
    </row>
    <row r="128" spans="2:15" ht="14.4">
      <c r="B128" s="1743" t="s">
        <v>1987</v>
      </c>
      <c r="C128" s="1720"/>
      <c r="D128" s="1720"/>
      <c r="E128" s="1720"/>
      <c r="F128" s="1720"/>
      <c r="G128" s="1720"/>
      <c r="H128" s="1720"/>
      <c r="I128" s="1720"/>
      <c r="J128" s="1720"/>
      <c r="K128" s="1720"/>
      <c r="L128" s="1720"/>
      <c r="M128" s="1720"/>
      <c r="N128" s="1720"/>
      <c r="O128" s="1720"/>
    </row>
    <row r="129" spans="2:15" ht="14.4">
      <c r="B129" s="1735">
        <v>3500</v>
      </c>
      <c r="C129" s="1720">
        <v>-74576.259999999995</v>
      </c>
      <c r="D129" s="1720">
        <v>-74576.259999999995</v>
      </c>
      <c r="E129" s="1720">
        <v>-74576.259999999995</v>
      </c>
      <c r="F129" s="1720">
        <v>-74576.259999999995</v>
      </c>
      <c r="G129" s="1720">
        <v>-74576.259999999995</v>
      </c>
      <c r="H129" s="1720">
        <v>-74576.259999999995</v>
      </c>
      <c r="I129" s="1720">
        <v>-74576.259999999995</v>
      </c>
      <c r="J129" s="1720">
        <v>-74576.259999999995</v>
      </c>
      <c r="K129" s="1720">
        <v>-74576.259999999995</v>
      </c>
      <c r="L129" s="1720">
        <v>-74576.259999999995</v>
      </c>
      <c r="M129" s="1720">
        <v>-74576.259999999995</v>
      </c>
      <c r="N129" s="1720">
        <v>-74576.259999999995</v>
      </c>
      <c r="O129" s="1720">
        <v>-74576.259999999995</v>
      </c>
    </row>
    <row r="130" spans="2:15" ht="14.4">
      <c r="B130" s="1735">
        <v>3505</v>
      </c>
      <c r="C130" s="1720">
        <v>-687049.07</v>
      </c>
      <c r="D130" s="1720">
        <v>-687049.07</v>
      </c>
      <c r="E130" s="1720">
        <v>-687049.07</v>
      </c>
      <c r="F130" s="1720">
        <v>-687049.07</v>
      </c>
      <c r="G130" s="1720">
        <v>-687049.07</v>
      </c>
      <c r="H130" s="1720">
        <v>-687049.07</v>
      </c>
      <c r="I130" s="1720">
        <v>-687049.07</v>
      </c>
      <c r="J130" s="1720">
        <v>-687049.07</v>
      </c>
      <c r="K130" s="1720">
        <v>-687049.07</v>
      </c>
      <c r="L130" s="1720">
        <v>-687049.07</v>
      </c>
      <c r="M130" s="1720">
        <v>-687049.07</v>
      </c>
      <c r="N130" s="1720">
        <v>-687049.07</v>
      </c>
      <c r="O130" s="1720">
        <v>-687049.07</v>
      </c>
    </row>
    <row r="131" spans="2:15" ht="14.4">
      <c r="B131" s="1735">
        <v>3550</v>
      </c>
      <c r="C131" s="1720">
        <v>-38593</v>
      </c>
      <c r="D131" s="1720">
        <v>-38593</v>
      </c>
      <c r="E131" s="1720">
        <v>-38593</v>
      </c>
      <c r="F131" s="1720">
        <v>-38593</v>
      </c>
      <c r="G131" s="1720">
        <v>-38593</v>
      </c>
      <c r="H131" s="1720">
        <v>-38593</v>
      </c>
      <c r="I131" s="1720">
        <v>-38593</v>
      </c>
      <c r="J131" s="1720">
        <v>-38593</v>
      </c>
      <c r="K131" s="1720">
        <v>-38593</v>
      </c>
      <c r="L131" s="1720">
        <v>-38593</v>
      </c>
      <c r="M131" s="1720">
        <v>-38593</v>
      </c>
      <c r="N131" s="1720">
        <v>-38593</v>
      </c>
      <c r="O131" s="1720">
        <v>-38593</v>
      </c>
    </row>
    <row r="132" spans="2:15" ht="14.4">
      <c r="B132" s="1735">
        <v>3555</v>
      </c>
      <c r="C132" s="1720">
        <v>-476916.51</v>
      </c>
      <c r="D132" s="1720">
        <v>-476916.51</v>
      </c>
      <c r="E132" s="1720">
        <v>-476916.51</v>
      </c>
      <c r="F132" s="1720">
        <v>-476916.51</v>
      </c>
      <c r="G132" s="1720">
        <v>-476916.51</v>
      </c>
      <c r="H132" s="1720">
        <v>-476916.51</v>
      </c>
      <c r="I132" s="1720">
        <v>-476916.51</v>
      </c>
      <c r="J132" s="1720">
        <v>-476916.51</v>
      </c>
      <c r="K132" s="1720">
        <v>-476916.51</v>
      </c>
      <c r="L132" s="1720">
        <v>-476916.51</v>
      </c>
      <c r="M132" s="1720">
        <v>-476916.51</v>
      </c>
      <c r="N132" s="1720">
        <v>-476916.51</v>
      </c>
      <c r="O132" s="1720">
        <v>-476916.51</v>
      </c>
    </row>
    <row r="133" spans="2:15" ht="14.4">
      <c r="B133" s="1735">
        <v>3557</v>
      </c>
      <c r="C133" s="1720">
        <v>-124953.04</v>
      </c>
      <c r="D133" s="1720">
        <v>-124953.04</v>
      </c>
      <c r="E133" s="1720">
        <v>-124953.04</v>
      </c>
      <c r="F133" s="1720">
        <v>-124953.04</v>
      </c>
      <c r="G133" s="1720">
        <v>-124953.04</v>
      </c>
      <c r="H133" s="1720">
        <v>-124953.04</v>
      </c>
      <c r="I133" s="1720">
        <v>-124953.04</v>
      </c>
      <c r="J133" s="1720">
        <v>-124953.04</v>
      </c>
      <c r="K133" s="1720">
        <v>-124953.04</v>
      </c>
      <c r="L133" s="1720">
        <v>-124953.04</v>
      </c>
      <c r="M133" s="1720">
        <v>-124953.04</v>
      </c>
      <c r="N133" s="1720">
        <v>-124953.04</v>
      </c>
      <c r="O133" s="1720">
        <v>-124953.04</v>
      </c>
    </row>
    <row r="134" spans="2:15" ht="14.4">
      <c r="B134" s="1735">
        <v>3565</v>
      </c>
      <c r="C134" s="1720">
        <v>-70056.31</v>
      </c>
      <c r="D134" s="1720">
        <v>-70056.31</v>
      </c>
      <c r="E134" s="1720">
        <v>-70056.31</v>
      </c>
      <c r="F134" s="1720">
        <v>-70056.31</v>
      </c>
      <c r="G134" s="1720">
        <v>-70056.31</v>
      </c>
      <c r="H134" s="1720">
        <v>-70056.31</v>
      </c>
      <c r="I134" s="1720">
        <v>-70056.31</v>
      </c>
      <c r="J134" s="1720">
        <v>-70056.31</v>
      </c>
      <c r="K134" s="1720">
        <v>-70056.31</v>
      </c>
      <c r="L134" s="1720">
        <v>-70056.31</v>
      </c>
      <c r="M134" s="1720">
        <v>-70056.31</v>
      </c>
      <c r="N134" s="1720">
        <v>-70056.31</v>
      </c>
      <c r="O134" s="1720">
        <v>-70056.31</v>
      </c>
    </row>
    <row r="135" spans="2:15" ht="14.4">
      <c r="B135" s="1735">
        <v>3600</v>
      </c>
      <c r="C135" s="1720">
        <v>-48841.58</v>
      </c>
      <c r="D135" s="1720">
        <v>-48841.58</v>
      </c>
      <c r="E135" s="1720">
        <v>-48841.58</v>
      </c>
      <c r="F135" s="1720">
        <v>-48841.58</v>
      </c>
      <c r="G135" s="1720">
        <v>-48841.58</v>
      </c>
      <c r="H135" s="1720">
        <v>-48841.58</v>
      </c>
      <c r="I135" s="1720">
        <v>-48841.58</v>
      </c>
      <c r="J135" s="1720">
        <v>-48841.58</v>
      </c>
      <c r="K135" s="1720">
        <v>-48841.58</v>
      </c>
      <c r="L135" s="1720">
        <v>-48841.58</v>
      </c>
      <c r="M135" s="1720">
        <v>-48841.58</v>
      </c>
      <c r="N135" s="1720">
        <v>-48841.58</v>
      </c>
      <c r="O135" s="1720">
        <v>-48841.58</v>
      </c>
    </row>
    <row r="136" spans="2:15" ht="14.4">
      <c r="B136" s="1735">
        <v>3605</v>
      </c>
      <c r="C136" s="1720">
        <v>-121243.95</v>
      </c>
      <c r="D136" s="1720">
        <v>-121243.95</v>
      </c>
      <c r="E136" s="1720">
        <v>-121243.95</v>
      </c>
      <c r="F136" s="1720">
        <v>-121243.95</v>
      </c>
      <c r="G136" s="1720">
        <v>-121243.95</v>
      </c>
      <c r="H136" s="1720">
        <v>-121243.95</v>
      </c>
      <c r="I136" s="1720">
        <v>-121243.95</v>
      </c>
      <c r="J136" s="1720">
        <v>-121243.95</v>
      </c>
      <c r="K136" s="1720">
        <v>-121243.95</v>
      </c>
      <c r="L136" s="1720">
        <v>-121243.95</v>
      </c>
      <c r="M136" s="1720">
        <v>-121243.95</v>
      </c>
      <c r="N136" s="1720">
        <v>-121243.95</v>
      </c>
      <c r="O136" s="1720">
        <v>-121243.95</v>
      </c>
    </row>
    <row r="137" spans="2:15" ht="14.4">
      <c r="B137" s="1735">
        <v>3705</v>
      </c>
      <c r="C137" s="1720">
        <v>-25843.54</v>
      </c>
      <c r="D137" s="1720">
        <v>-25843.54</v>
      </c>
      <c r="E137" s="1720">
        <v>-25843.54</v>
      </c>
      <c r="F137" s="1720">
        <v>-25843.54</v>
      </c>
      <c r="G137" s="1720">
        <v>-25843.54</v>
      </c>
      <c r="H137" s="1720">
        <v>-25843.54</v>
      </c>
      <c r="I137" s="1720">
        <v>-25843.54</v>
      </c>
      <c r="J137" s="1720">
        <v>-25843.54</v>
      </c>
      <c r="K137" s="1720">
        <v>-25843.54</v>
      </c>
      <c r="L137" s="1720">
        <v>-25843.54</v>
      </c>
      <c r="M137" s="1720">
        <v>-25843.54</v>
      </c>
      <c r="N137" s="1720">
        <v>-25843.54</v>
      </c>
      <c r="O137" s="1720">
        <v>-25843.54</v>
      </c>
    </row>
    <row r="138" spans="2:15" ht="14.4">
      <c r="B138" s="1735">
        <v>3715</v>
      </c>
      <c r="C138" s="1720">
        <v>-6851.4</v>
      </c>
      <c r="D138" s="1720">
        <v>-6851.4</v>
      </c>
      <c r="E138" s="1720">
        <v>-6851.4</v>
      </c>
      <c r="F138" s="1720">
        <v>-6851.4</v>
      </c>
      <c r="G138" s="1720">
        <v>-6851.4</v>
      </c>
      <c r="H138" s="1720">
        <v>-6851.4</v>
      </c>
      <c r="I138" s="1720">
        <v>-6851.4</v>
      </c>
      <c r="J138" s="1720">
        <v>-6851.4</v>
      </c>
      <c r="K138" s="1720">
        <v>-6851.4</v>
      </c>
      <c r="L138" s="1720">
        <v>-7122.47</v>
      </c>
      <c r="M138" s="1720">
        <v>-7122.47</v>
      </c>
      <c r="N138" s="1720">
        <v>-7122.47</v>
      </c>
      <c r="O138" s="1720">
        <v>-7122.47</v>
      </c>
    </row>
    <row r="139" spans="2:15" ht="14.4">
      <c r="B139" s="1735"/>
      <c r="C139" s="1720"/>
      <c r="D139" s="1720"/>
      <c r="E139" s="1720"/>
      <c r="F139" s="1720"/>
      <c r="G139" s="1720"/>
      <c r="H139" s="1720"/>
      <c r="I139" s="1720"/>
      <c r="J139" s="1720"/>
      <c r="K139" s="1720"/>
      <c r="L139" s="1720"/>
      <c r="M139" s="1720"/>
      <c r="N139" s="1720"/>
      <c r="O139" s="1720"/>
    </row>
    <row r="140" spans="2:15" ht="14.4">
      <c r="B140" s="1743" t="s">
        <v>1989</v>
      </c>
      <c r="C140" s="1720"/>
      <c r="D140" s="1720"/>
      <c r="E140" s="1720"/>
      <c r="F140" s="1720"/>
      <c r="G140" s="1720"/>
      <c r="H140" s="1720"/>
      <c r="I140" s="1720"/>
      <c r="J140" s="1720"/>
      <c r="K140" s="1720"/>
      <c r="L140" s="1720"/>
      <c r="M140" s="1720"/>
      <c r="N140" s="1720"/>
      <c r="O140" s="1720"/>
    </row>
    <row r="141" spans="2:15" ht="14.4">
      <c r="B141" s="1735">
        <v>4050</v>
      </c>
      <c r="C141" s="1720">
        <v>79626.81</v>
      </c>
      <c r="D141" s="1720">
        <v>79875.399999999994</v>
      </c>
      <c r="E141" s="1720">
        <v>80123.990000000005</v>
      </c>
      <c r="F141" s="1720">
        <v>80372.58</v>
      </c>
      <c r="G141" s="1720">
        <v>80621.17</v>
      </c>
      <c r="H141" s="1720">
        <v>80869.759999999995</v>
      </c>
      <c r="I141" s="1720">
        <v>81118.350000000006</v>
      </c>
      <c r="J141" s="1720">
        <v>81366.94</v>
      </c>
      <c r="K141" s="1720">
        <v>81615.53</v>
      </c>
      <c r="L141" s="1720">
        <v>81864.12</v>
      </c>
      <c r="M141" s="1720">
        <v>82112.710000000006</v>
      </c>
      <c r="N141" s="1720">
        <v>82361.3</v>
      </c>
      <c r="O141" s="1720">
        <v>82609.89</v>
      </c>
    </row>
    <row r="142" spans="2:15" ht="14.4">
      <c r="B142" s="1735">
        <v>4055</v>
      </c>
      <c r="C142" s="1720">
        <v>87899.14</v>
      </c>
      <c r="D142" s="1720">
        <v>89693</v>
      </c>
      <c r="E142" s="1720">
        <v>91486.86</v>
      </c>
      <c r="F142" s="1720">
        <v>93280.72</v>
      </c>
      <c r="G142" s="1720">
        <v>95074.58</v>
      </c>
      <c r="H142" s="1720">
        <v>96868.44</v>
      </c>
      <c r="I142" s="1720">
        <v>98662.3</v>
      </c>
      <c r="J142" s="1720">
        <v>100456.16</v>
      </c>
      <c r="K142" s="1720">
        <v>102250.02</v>
      </c>
      <c r="L142" s="1720">
        <v>104043.88</v>
      </c>
      <c r="M142" s="1720">
        <v>105837.74</v>
      </c>
      <c r="N142" s="1720">
        <v>107631.6</v>
      </c>
      <c r="O142" s="1720">
        <v>109425.46</v>
      </c>
    </row>
    <row r="143" spans="2:15" ht="14.4">
      <c r="B143" s="1735">
        <v>4070</v>
      </c>
      <c r="C143" s="1720">
        <v>420473.93</v>
      </c>
      <c r="D143" s="1720">
        <v>420473.93</v>
      </c>
      <c r="E143" s="1720">
        <v>420473.93</v>
      </c>
      <c r="F143" s="1720">
        <v>420473.93</v>
      </c>
      <c r="G143" s="1720">
        <v>420473.93</v>
      </c>
      <c r="H143" s="1720">
        <v>420473.93</v>
      </c>
      <c r="I143" s="1720">
        <v>420473.93</v>
      </c>
      <c r="J143" s="1720">
        <v>420473.93</v>
      </c>
      <c r="K143" s="1720">
        <v>420473.93</v>
      </c>
      <c r="L143" s="1720">
        <v>420473.93</v>
      </c>
      <c r="M143" s="1720">
        <v>420473.93</v>
      </c>
      <c r="N143" s="1720">
        <v>420473.93</v>
      </c>
      <c r="O143" s="1720">
        <v>420473.93</v>
      </c>
    </row>
    <row r="144" spans="2:15" ht="14.4">
      <c r="B144" s="1735">
        <v>4100</v>
      </c>
      <c r="C144" s="1720">
        <v>42485.87</v>
      </c>
      <c r="D144" s="1720">
        <v>42593.07</v>
      </c>
      <c r="E144" s="1720">
        <v>42700.27</v>
      </c>
      <c r="F144" s="1720">
        <v>42807.47</v>
      </c>
      <c r="G144" s="1720">
        <v>42914.67</v>
      </c>
      <c r="H144" s="1720">
        <v>43021.87</v>
      </c>
      <c r="I144" s="1720">
        <v>43129.07</v>
      </c>
      <c r="J144" s="1720">
        <v>43236.27</v>
      </c>
      <c r="K144" s="1720">
        <v>43343.47</v>
      </c>
      <c r="L144" s="1720">
        <v>43450.67</v>
      </c>
      <c r="M144" s="1720">
        <v>43557.87</v>
      </c>
      <c r="N144" s="1720">
        <v>43665.07</v>
      </c>
      <c r="O144" s="1720">
        <v>43772.27</v>
      </c>
    </row>
    <row r="145" spans="2:15" ht="14.4">
      <c r="B145" s="1735">
        <v>4105</v>
      </c>
      <c r="C145" s="1720">
        <v>414871.46</v>
      </c>
      <c r="D145" s="1720">
        <v>415753.01</v>
      </c>
      <c r="E145" s="1720">
        <v>416634.56</v>
      </c>
      <c r="F145" s="1720">
        <v>417516.11</v>
      </c>
      <c r="G145" s="1720">
        <v>418397.66</v>
      </c>
      <c r="H145" s="1720">
        <v>419279.21</v>
      </c>
      <c r="I145" s="1720">
        <v>420160.76</v>
      </c>
      <c r="J145" s="1720">
        <v>421042.31</v>
      </c>
      <c r="K145" s="1720">
        <v>421923.86</v>
      </c>
      <c r="L145" s="1720">
        <v>422805.41</v>
      </c>
      <c r="M145" s="1720">
        <v>423686.96</v>
      </c>
      <c r="N145" s="1720">
        <v>424568.51</v>
      </c>
      <c r="O145" s="1720">
        <v>425450.06</v>
      </c>
    </row>
    <row r="146" spans="2:15" ht="14.4">
      <c r="B146" s="1735">
        <v>4107</v>
      </c>
      <c r="C146" s="1720">
        <v>107088.24</v>
      </c>
      <c r="D146" s="1720">
        <v>107297.54</v>
      </c>
      <c r="E146" s="1720">
        <v>107506.84</v>
      </c>
      <c r="F146" s="1720">
        <v>107716.14</v>
      </c>
      <c r="G146" s="1720">
        <v>107925.44</v>
      </c>
      <c r="H146" s="1720">
        <v>108134.74</v>
      </c>
      <c r="I146" s="1720">
        <v>108344.04</v>
      </c>
      <c r="J146" s="1720">
        <v>108553.34</v>
      </c>
      <c r="K146" s="1720">
        <v>108762.64</v>
      </c>
      <c r="L146" s="1720">
        <v>108971.94</v>
      </c>
      <c r="M146" s="1720">
        <v>109181.24</v>
      </c>
      <c r="N146" s="1720">
        <v>109390.54</v>
      </c>
      <c r="O146" s="1720">
        <v>109599.84</v>
      </c>
    </row>
    <row r="147" spans="2:15" ht="14.4">
      <c r="B147" s="1735">
        <v>4115</v>
      </c>
      <c r="C147" s="1720">
        <v>55759.9</v>
      </c>
      <c r="D147" s="1720">
        <v>55847.47</v>
      </c>
      <c r="E147" s="1720">
        <v>55935.040000000001</v>
      </c>
      <c r="F147" s="1720">
        <v>56022.61</v>
      </c>
      <c r="G147" s="1720">
        <v>56110.18</v>
      </c>
      <c r="H147" s="1720">
        <v>56197.75</v>
      </c>
      <c r="I147" s="1720">
        <v>56285.32</v>
      </c>
      <c r="J147" s="1720">
        <v>56372.89</v>
      </c>
      <c r="K147" s="1720">
        <v>56460.46</v>
      </c>
      <c r="L147" s="1720">
        <v>56548.03</v>
      </c>
      <c r="M147" s="1720">
        <v>56635.6</v>
      </c>
      <c r="N147" s="1720">
        <v>56723.17</v>
      </c>
      <c r="O147" s="1720">
        <v>56810.74</v>
      </c>
    </row>
    <row r="148" spans="2:15" ht="14.4">
      <c r="B148" s="1735">
        <v>4150</v>
      </c>
      <c r="C148" s="1720">
        <v>61045.42</v>
      </c>
      <c r="D148" s="1720">
        <v>61271.54</v>
      </c>
      <c r="E148" s="1720">
        <v>61497.66</v>
      </c>
      <c r="F148" s="1720">
        <v>61723.78</v>
      </c>
      <c r="G148" s="1720">
        <v>61949.9</v>
      </c>
      <c r="H148" s="1720">
        <v>62176.02</v>
      </c>
      <c r="I148" s="1720">
        <v>62402.14</v>
      </c>
      <c r="J148" s="1720">
        <v>62628.26</v>
      </c>
      <c r="K148" s="1720">
        <v>62854.38</v>
      </c>
      <c r="L148" s="1720">
        <v>63080.5</v>
      </c>
      <c r="M148" s="1720">
        <v>63306.62</v>
      </c>
      <c r="N148" s="1720">
        <v>63532.74</v>
      </c>
      <c r="O148" s="1720">
        <v>63758.86</v>
      </c>
    </row>
    <row r="149" spans="2:15" ht="14.4">
      <c r="B149" s="1735">
        <v>4155</v>
      </c>
      <c r="C149" s="1720">
        <v>327657.27</v>
      </c>
      <c r="D149" s="1720">
        <v>328218.58</v>
      </c>
      <c r="E149" s="1720">
        <v>328779.89</v>
      </c>
      <c r="F149" s="1720">
        <v>329341.2</v>
      </c>
      <c r="G149" s="1720">
        <v>329902.51</v>
      </c>
      <c r="H149" s="1720">
        <v>330463.82</v>
      </c>
      <c r="I149" s="1720">
        <v>331025.13</v>
      </c>
      <c r="J149" s="1720">
        <v>331586.44</v>
      </c>
      <c r="K149" s="1720">
        <v>332147.75</v>
      </c>
      <c r="L149" s="1720">
        <v>332709.06</v>
      </c>
      <c r="M149" s="1720">
        <v>333270.37</v>
      </c>
      <c r="N149" s="1720">
        <v>333831.67999999999</v>
      </c>
      <c r="O149" s="1720">
        <v>334392.99</v>
      </c>
    </row>
    <row r="150" spans="2:15" ht="14.4">
      <c r="B150" s="1735">
        <v>4265</v>
      </c>
      <c r="C150" s="1720">
        <v>12712.96</v>
      </c>
      <c r="D150" s="1720">
        <v>12766.8</v>
      </c>
      <c r="E150" s="1720">
        <v>12820.64</v>
      </c>
      <c r="F150" s="1720">
        <v>12874.48</v>
      </c>
      <c r="G150" s="1720">
        <v>12928.32</v>
      </c>
      <c r="H150" s="1720">
        <v>12982.16</v>
      </c>
      <c r="I150" s="1720">
        <v>13036</v>
      </c>
      <c r="J150" s="1720">
        <v>13089.84</v>
      </c>
      <c r="K150" s="1720">
        <v>13143.68</v>
      </c>
      <c r="L150" s="1720">
        <v>13197.52</v>
      </c>
      <c r="M150" s="1720">
        <v>13251.36</v>
      </c>
      <c r="N150" s="1720">
        <v>13305.2</v>
      </c>
      <c r="O150" s="1720">
        <v>13359.04</v>
      </c>
    </row>
    <row r="151" spans="2:15" ht="14.4">
      <c r="B151" s="1735">
        <v>4275</v>
      </c>
      <c r="C151" s="1720">
        <v>790.53</v>
      </c>
      <c r="D151" s="1720">
        <v>804.8</v>
      </c>
      <c r="E151" s="1720">
        <v>819.07</v>
      </c>
      <c r="F151" s="1720">
        <v>833.34</v>
      </c>
      <c r="G151" s="1720">
        <v>847.61</v>
      </c>
      <c r="H151" s="1720">
        <v>861.88</v>
      </c>
      <c r="I151" s="1720">
        <v>876.15</v>
      </c>
      <c r="J151" s="1720">
        <v>890.42</v>
      </c>
      <c r="K151" s="1720">
        <v>904.69</v>
      </c>
      <c r="L151" s="1720">
        <v>919.53</v>
      </c>
      <c r="M151" s="1720">
        <v>934.37</v>
      </c>
      <c r="N151" s="1720">
        <v>949.21</v>
      </c>
      <c r="O151" s="1720">
        <v>964.05</v>
      </c>
    </row>
    <row r="152" spans="2:15" ht="14.4">
      <c r="B152" s="1735"/>
      <c r="C152" s="1720"/>
      <c r="D152" s="1720"/>
      <c r="E152" s="1720"/>
      <c r="F152" s="1720"/>
      <c r="G152" s="1720"/>
      <c r="H152" s="1720"/>
      <c r="I152" s="1720"/>
      <c r="J152" s="1720"/>
      <c r="K152" s="1720"/>
      <c r="L152" s="1720"/>
      <c r="M152" s="1720"/>
      <c r="N152" s="1720"/>
      <c r="O152" s="1720"/>
    </row>
    <row r="153" spans="2:15" ht="14.4">
      <c r="B153" s="1734" t="s">
        <v>1988</v>
      </c>
      <c r="C153" s="1720"/>
      <c r="D153" s="1720"/>
      <c r="E153" s="1720"/>
      <c r="F153" s="1720"/>
      <c r="G153" s="1720"/>
      <c r="H153" s="1720"/>
      <c r="I153" s="1720"/>
      <c r="J153" s="1720"/>
      <c r="K153" s="1720"/>
      <c r="L153" s="1720"/>
      <c r="M153" s="1720"/>
      <c r="N153" s="1720"/>
      <c r="O153" s="1720"/>
    </row>
    <row r="154" spans="2:15" ht="14.4">
      <c r="B154" s="1735">
        <v>4367</v>
      </c>
      <c r="C154" s="1720"/>
      <c r="D154" s="1720"/>
      <c r="E154" s="1720"/>
      <c r="F154" s="1720"/>
      <c r="G154" s="1720"/>
      <c r="H154" s="1720"/>
      <c r="I154" s="1720"/>
      <c r="J154" s="1720"/>
      <c r="K154" s="1720"/>
      <c r="L154" s="1720"/>
      <c r="M154" s="1720"/>
      <c r="N154" s="1720"/>
      <c r="O154" s="1720">
        <v>-18.72</v>
      </c>
    </row>
    <row r="155" spans="2:15" ht="14.4">
      <c r="B155" s="1735">
        <v>4369</v>
      </c>
      <c r="C155" s="1720">
        <v>221</v>
      </c>
      <c r="D155" s="1720">
        <v>221</v>
      </c>
      <c r="E155" s="1720">
        <v>221</v>
      </c>
      <c r="F155" s="1720">
        <v>221</v>
      </c>
      <c r="G155" s="1720">
        <v>221</v>
      </c>
      <c r="H155" s="1720">
        <v>221</v>
      </c>
      <c r="I155" s="1720">
        <v>221</v>
      </c>
      <c r="J155" s="1720">
        <v>221</v>
      </c>
      <c r="K155" s="1720">
        <v>221</v>
      </c>
      <c r="L155" s="1720">
        <v>221</v>
      </c>
      <c r="M155" s="1720">
        <v>221</v>
      </c>
      <c r="N155" s="1720">
        <v>221</v>
      </c>
      <c r="O155" s="1720">
        <v>221</v>
      </c>
    </row>
    <row r="156" spans="2:15" ht="14.4">
      <c r="B156" s="1735">
        <v>4371</v>
      </c>
      <c r="C156" s="1720">
        <v>3118.97</v>
      </c>
      <c r="D156" s="1720">
        <v>3118.97</v>
      </c>
      <c r="E156" s="1720">
        <v>3118.97</v>
      </c>
      <c r="F156" s="1720">
        <v>3118.97</v>
      </c>
      <c r="G156" s="1720">
        <v>3118.97</v>
      </c>
      <c r="H156" s="1720">
        <v>3118.97</v>
      </c>
      <c r="I156" s="1720">
        <v>3118.97</v>
      </c>
      <c r="J156" s="1720">
        <v>3118.97</v>
      </c>
      <c r="K156" s="1720">
        <v>3118.97</v>
      </c>
      <c r="L156" s="1720">
        <v>3118.97</v>
      </c>
      <c r="M156" s="1720">
        <v>3118.97</v>
      </c>
      <c r="N156" s="1720">
        <v>3118.97</v>
      </c>
      <c r="O156" s="1720">
        <v>3118.97</v>
      </c>
    </row>
    <row r="157" spans="2:15" ht="14.4">
      <c r="B157" s="1735">
        <v>4375</v>
      </c>
      <c r="C157" s="1720">
        <v>-3853.58</v>
      </c>
      <c r="D157" s="1720">
        <v>-3853.58</v>
      </c>
      <c r="E157" s="1720">
        <v>-3853.58</v>
      </c>
      <c r="F157" s="1720">
        <v>-3853.58</v>
      </c>
      <c r="G157" s="1720">
        <v>-3853.58</v>
      </c>
      <c r="H157" s="1720">
        <v>-3853.58</v>
      </c>
      <c r="I157" s="1720">
        <v>-3853.58</v>
      </c>
      <c r="J157" s="1720">
        <v>-3853.58</v>
      </c>
      <c r="K157" s="1720">
        <v>-3853.58</v>
      </c>
      <c r="L157" s="1720">
        <v>-3853.58</v>
      </c>
      <c r="M157" s="1720">
        <v>-3853.58</v>
      </c>
      <c r="N157" s="1720">
        <v>-3853.58</v>
      </c>
      <c r="O157" s="1720">
        <v>-3853.58</v>
      </c>
    </row>
    <row r="158" spans="2:15" ht="14.4">
      <c r="B158" s="1735">
        <v>4377</v>
      </c>
      <c r="C158" s="1720">
        <v>2.76</v>
      </c>
      <c r="D158" s="1720">
        <v>2.76</v>
      </c>
      <c r="E158" s="1720">
        <v>2.76</v>
      </c>
      <c r="F158" s="1720">
        <v>2.76</v>
      </c>
      <c r="G158" s="1720">
        <v>2.76</v>
      </c>
      <c r="H158" s="1720">
        <v>2.76</v>
      </c>
      <c r="I158" s="1720">
        <v>2.76</v>
      </c>
      <c r="J158" s="1720">
        <v>2.76</v>
      </c>
      <c r="K158" s="1720">
        <v>2.76</v>
      </c>
      <c r="L158" s="1720">
        <v>2.76</v>
      </c>
      <c r="M158" s="1720">
        <v>2.76</v>
      </c>
      <c r="N158" s="1720">
        <v>2.76</v>
      </c>
      <c r="O158" s="1720">
        <v>2.76</v>
      </c>
    </row>
    <row r="159" spans="2:15" ht="14.4">
      <c r="B159" s="1735">
        <v>4383</v>
      </c>
      <c r="C159" s="1720">
        <v>-33398.61</v>
      </c>
      <c r="D159" s="1720">
        <v>-33398.61</v>
      </c>
      <c r="E159" s="1720">
        <v>-33398.61</v>
      </c>
      <c r="F159" s="1720">
        <v>-33398.61</v>
      </c>
      <c r="G159" s="1720">
        <v>-33398.61</v>
      </c>
      <c r="H159" s="1720">
        <v>-33398.61</v>
      </c>
      <c r="I159" s="1720">
        <v>-33398.61</v>
      </c>
      <c r="J159" s="1720">
        <v>-33398.61</v>
      </c>
      <c r="K159" s="1720">
        <v>-33398.61</v>
      </c>
      <c r="L159" s="1720">
        <v>-33398.61</v>
      </c>
      <c r="M159" s="1720">
        <v>-33398.61</v>
      </c>
      <c r="N159" s="1720">
        <v>-33398.61</v>
      </c>
      <c r="O159" s="1720">
        <v>-32961.39</v>
      </c>
    </row>
    <row r="160" spans="2:15" ht="14.4">
      <c r="B160" s="1735">
        <v>4385</v>
      </c>
      <c r="C160" s="1720">
        <v>1018</v>
      </c>
      <c r="D160" s="1720">
        <v>1018</v>
      </c>
      <c r="E160" s="1720">
        <v>1018</v>
      </c>
      <c r="F160" s="1720">
        <v>1018</v>
      </c>
      <c r="G160" s="1720">
        <v>1018</v>
      </c>
      <c r="H160" s="1720">
        <v>1018</v>
      </c>
      <c r="I160" s="1720">
        <v>1018</v>
      </c>
      <c r="J160" s="1720">
        <v>1018</v>
      </c>
      <c r="K160" s="1720">
        <v>1018</v>
      </c>
      <c r="L160" s="1720">
        <v>1018</v>
      </c>
      <c r="M160" s="1720">
        <v>1018</v>
      </c>
      <c r="N160" s="1720">
        <v>1018</v>
      </c>
      <c r="O160" s="1720">
        <v>1467.98</v>
      </c>
    </row>
    <row r="161" spans="2:15" ht="14.4">
      <c r="B161" s="1735">
        <v>4387</v>
      </c>
      <c r="C161" s="1720">
        <v>-483166.79</v>
      </c>
      <c r="D161" s="1720">
        <v>-483166.79</v>
      </c>
      <c r="E161" s="1720">
        <v>-483127.08</v>
      </c>
      <c r="F161" s="1720">
        <v>-483110.21</v>
      </c>
      <c r="G161" s="1720">
        <v>-483128.63</v>
      </c>
      <c r="H161" s="1720">
        <v>-483121.57</v>
      </c>
      <c r="I161" s="1720">
        <v>-483123.63</v>
      </c>
      <c r="J161" s="1720">
        <v>-483104.48</v>
      </c>
      <c r="K161" s="1720">
        <v>-483095.27</v>
      </c>
      <c r="L161" s="1720">
        <v>-483060.06</v>
      </c>
      <c r="M161" s="1720">
        <v>-483052.7</v>
      </c>
      <c r="N161" s="1720">
        <v>-483045.66</v>
      </c>
      <c r="O161" s="1720">
        <v>-490800.18</v>
      </c>
    </row>
    <row r="162" spans="2:15" ht="14.4">
      <c r="B162" s="1735">
        <v>4389</v>
      </c>
      <c r="C162" s="1720">
        <v>-56831.94</v>
      </c>
      <c r="D162" s="1720">
        <v>-56831.91</v>
      </c>
      <c r="E162" s="1720">
        <v>-56832.35</v>
      </c>
      <c r="F162" s="1720">
        <v>-56832.53</v>
      </c>
      <c r="G162" s="1720">
        <v>-56832.34</v>
      </c>
      <c r="H162" s="1720">
        <v>-56832.41</v>
      </c>
      <c r="I162" s="1720">
        <v>-56832.39</v>
      </c>
      <c r="J162" s="1720">
        <v>-56832.59</v>
      </c>
      <c r="K162" s="1720">
        <v>-56832.69</v>
      </c>
      <c r="L162" s="1720">
        <v>-56833.06</v>
      </c>
      <c r="M162" s="1720">
        <v>-56833.13</v>
      </c>
      <c r="N162" s="1720">
        <v>-56833.21</v>
      </c>
      <c r="O162" s="1720">
        <v>-56688.26</v>
      </c>
    </row>
    <row r="163" spans="2:15" ht="14.4">
      <c r="B163" s="1735">
        <v>4417</v>
      </c>
      <c r="C163" s="1720">
        <v>-1202.69</v>
      </c>
      <c r="D163" s="1720">
        <v>-1202.69</v>
      </c>
      <c r="E163" s="1720">
        <v>-1202.71</v>
      </c>
      <c r="F163" s="1720">
        <v>-1202.72</v>
      </c>
      <c r="G163" s="1720">
        <v>-1202.71</v>
      </c>
      <c r="H163" s="1720">
        <v>-1202.71</v>
      </c>
      <c r="I163" s="1720">
        <v>-1202.71</v>
      </c>
      <c r="J163" s="1720">
        <v>-1202.72</v>
      </c>
      <c r="K163" s="1720">
        <v>-1202.73</v>
      </c>
      <c r="L163" s="1720">
        <v>-1202.74</v>
      </c>
      <c r="M163" s="1720">
        <v>-1202.74</v>
      </c>
      <c r="N163" s="1720">
        <v>-1202.75</v>
      </c>
      <c r="O163" s="1720">
        <v>-1219.74</v>
      </c>
    </row>
    <row r="164" spans="2:15" ht="14.4">
      <c r="B164" s="1735">
        <v>4419</v>
      </c>
      <c r="C164" s="1720">
        <v>40</v>
      </c>
      <c r="D164" s="1720">
        <v>40</v>
      </c>
      <c r="E164" s="1720">
        <v>40</v>
      </c>
      <c r="F164" s="1720">
        <v>40</v>
      </c>
      <c r="G164" s="1720">
        <v>40</v>
      </c>
      <c r="H164" s="1720">
        <v>40</v>
      </c>
      <c r="I164" s="1720">
        <v>40</v>
      </c>
      <c r="J164" s="1720">
        <v>40</v>
      </c>
      <c r="K164" s="1720">
        <v>40</v>
      </c>
      <c r="L164" s="1720">
        <v>40</v>
      </c>
      <c r="M164" s="1720">
        <v>40</v>
      </c>
      <c r="N164" s="1720">
        <v>40</v>
      </c>
      <c r="O164" s="1720">
        <v>40</v>
      </c>
    </row>
    <row r="165" spans="2:15" ht="14.4">
      <c r="B165" s="1735">
        <v>4421</v>
      </c>
      <c r="C165" s="1720">
        <v>535.29999999999995</v>
      </c>
      <c r="D165" s="1720">
        <v>535.29999999999995</v>
      </c>
      <c r="E165" s="1720">
        <v>535.29999999999995</v>
      </c>
      <c r="F165" s="1720">
        <v>535.29999999999995</v>
      </c>
      <c r="G165" s="1720">
        <v>535.29999999999995</v>
      </c>
      <c r="H165" s="1720">
        <v>535.29999999999995</v>
      </c>
      <c r="I165" s="1720">
        <v>535.29999999999995</v>
      </c>
      <c r="J165" s="1720">
        <v>535.29999999999995</v>
      </c>
      <c r="K165" s="1720">
        <v>535.29999999999995</v>
      </c>
      <c r="L165" s="1720">
        <v>535.29999999999995</v>
      </c>
      <c r="M165" s="1720">
        <v>535.29999999999995</v>
      </c>
      <c r="N165" s="1720">
        <v>535.29999999999995</v>
      </c>
      <c r="O165" s="1720">
        <v>535.29999999999995</v>
      </c>
    </row>
    <row r="166" spans="2:15" ht="14.4">
      <c r="B166" s="1735">
        <v>4425</v>
      </c>
      <c r="C166" s="1720">
        <v>-658.47</v>
      </c>
      <c r="D166" s="1720">
        <v>-658.47</v>
      </c>
      <c r="E166" s="1720">
        <v>-658.47</v>
      </c>
      <c r="F166" s="1720">
        <v>-658.47</v>
      </c>
      <c r="G166" s="1720">
        <v>-658.47</v>
      </c>
      <c r="H166" s="1720">
        <v>-658.47</v>
      </c>
      <c r="I166" s="1720">
        <v>-658.47</v>
      </c>
      <c r="J166" s="1720">
        <v>-658.47</v>
      </c>
      <c r="K166" s="1720">
        <v>-658.47</v>
      </c>
      <c r="L166" s="1720">
        <v>-658.47</v>
      </c>
      <c r="M166" s="1720">
        <v>-658.47</v>
      </c>
      <c r="N166" s="1720">
        <v>-658.47</v>
      </c>
      <c r="O166" s="1720">
        <v>-658.47</v>
      </c>
    </row>
    <row r="167" spans="2:15" ht="14.4">
      <c r="B167" s="1735">
        <v>4427</v>
      </c>
      <c r="C167" s="1720">
        <v>0.46</v>
      </c>
      <c r="D167" s="1720">
        <v>0.46</v>
      </c>
      <c r="E167" s="1720">
        <v>0.46</v>
      </c>
      <c r="F167" s="1720">
        <v>0.46</v>
      </c>
      <c r="G167" s="1720">
        <v>0.46</v>
      </c>
      <c r="H167" s="1720">
        <v>0.46</v>
      </c>
      <c r="I167" s="1720">
        <v>0.46</v>
      </c>
      <c r="J167" s="1720">
        <v>0.46</v>
      </c>
      <c r="K167" s="1720">
        <v>0.46</v>
      </c>
      <c r="L167" s="1720">
        <v>0.46</v>
      </c>
      <c r="M167" s="1720">
        <v>0.46</v>
      </c>
      <c r="N167" s="1720">
        <v>0.46</v>
      </c>
      <c r="O167" s="1720">
        <v>0.46</v>
      </c>
    </row>
    <row r="168" spans="2:15" ht="14.4">
      <c r="B168" s="1735">
        <v>4433</v>
      </c>
      <c r="C168" s="1720">
        <v>-31.53</v>
      </c>
      <c r="D168" s="1720">
        <v>-31.53</v>
      </c>
      <c r="E168" s="1720">
        <v>-31.53</v>
      </c>
      <c r="F168" s="1720">
        <v>-31.53</v>
      </c>
      <c r="G168" s="1720">
        <v>-31.53</v>
      </c>
      <c r="H168" s="1720">
        <v>-31.53</v>
      </c>
      <c r="I168" s="1720">
        <v>-31.53</v>
      </c>
      <c r="J168" s="1720">
        <v>-31.53</v>
      </c>
      <c r="K168" s="1720">
        <v>-31.53</v>
      </c>
      <c r="L168" s="1720">
        <v>-31.53</v>
      </c>
      <c r="M168" s="1720">
        <v>-31.53</v>
      </c>
      <c r="N168" s="1720">
        <v>-31.53</v>
      </c>
      <c r="O168" s="1720">
        <v>47.5</v>
      </c>
    </row>
    <row r="169" spans="2:15" ht="14.4">
      <c r="B169" s="1735">
        <v>4435</v>
      </c>
      <c r="C169" s="1720">
        <v>174</v>
      </c>
      <c r="D169" s="1720">
        <v>174</v>
      </c>
      <c r="E169" s="1720">
        <v>174</v>
      </c>
      <c r="F169" s="1720">
        <v>174</v>
      </c>
      <c r="G169" s="1720">
        <v>174</v>
      </c>
      <c r="H169" s="1720">
        <v>174</v>
      </c>
      <c r="I169" s="1720">
        <v>174</v>
      </c>
      <c r="J169" s="1720">
        <v>174</v>
      </c>
      <c r="K169" s="1720">
        <v>174</v>
      </c>
      <c r="L169" s="1720">
        <v>174</v>
      </c>
      <c r="M169" s="1720">
        <v>174</v>
      </c>
      <c r="N169" s="1720">
        <v>174</v>
      </c>
      <c r="O169" s="1720">
        <v>255.34</v>
      </c>
    </row>
    <row r="170" spans="2:15" ht="14.4">
      <c r="B170" s="1735">
        <v>4437</v>
      </c>
      <c r="C170" s="1720">
        <v>-28388.41</v>
      </c>
      <c r="D170" s="1720">
        <v>-28388.46</v>
      </c>
      <c r="E170" s="1720">
        <v>-28387.37</v>
      </c>
      <c r="F170" s="1720">
        <v>-28386.93</v>
      </c>
      <c r="G170" s="1720">
        <v>-28387.41</v>
      </c>
      <c r="H170" s="1720">
        <v>-28387.23</v>
      </c>
      <c r="I170" s="1720">
        <v>-28387.279999999999</v>
      </c>
      <c r="J170" s="1720">
        <v>-28386.78</v>
      </c>
      <c r="K170" s="1720">
        <v>-28386.54</v>
      </c>
      <c r="L170" s="1720">
        <v>-28385.61</v>
      </c>
      <c r="M170" s="1720">
        <v>-28385.42</v>
      </c>
      <c r="N170" s="1720">
        <v>-28385.23</v>
      </c>
      <c r="O170" s="1720">
        <v>-27919.82</v>
      </c>
    </row>
    <row r="171" spans="2:15" ht="14.4">
      <c r="B171" s="1735">
        <v>4439</v>
      </c>
      <c r="C171" s="1720"/>
      <c r="D171" s="1720"/>
      <c r="E171" s="1720"/>
      <c r="F171" s="1720"/>
      <c r="G171" s="1720"/>
      <c r="H171" s="1720"/>
      <c r="I171" s="1720"/>
      <c r="J171" s="1720"/>
      <c r="K171" s="1720"/>
      <c r="L171" s="1720"/>
      <c r="M171" s="1720"/>
      <c r="N171" s="1720"/>
      <c r="O171" s="1720">
        <v>11.58</v>
      </c>
    </row>
    <row r="172" spans="2:15" ht="14.4">
      <c r="B172" s="1735">
        <v>4460</v>
      </c>
      <c r="C172" s="1720">
        <v>-5430</v>
      </c>
      <c r="D172" s="1720">
        <v>-5430</v>
      </c>
      <c r="E172" s="1720">
        <v>-5430</v>
      </c>
      <c r="F172" s="1720">
        <v>-5430</v>
      </c>
      <c r="G172" s="1720">
        <v>-5430</v>
      </c>
      <c r="H172" s="1720">
        <v>-5430</v>
      </c>
      <c r="I172" s="1720">
        <v>-5430</v>
      </c>
      <c r="J172" s="1720">
        <v>-5430</v>
      </c>
      <c r="K172" s="1720">
        <v>-5430</v>
      </c>
      <c r="L172" s="1720">
        <v>-5430</v>
      </c>
      <c r="M172" s="1720">
        <v>-5430</v>
      </c>
      <c r="N172" s="1720">
        <v>-5430</v>
      </c>
      <c r="O172" s="1720">
        <v>-4501.33</v>
      </c>
    </row>
    <row r="173" spans="2:15" ht="14.4">
      <c r="B173" s="1735">
        <v>4515</v>
      </c>
      <c r="C173" s="1720">
        <v>-1763.98</v>
      </c>
      <c r="D173" s="1720">
        <v>-2246.83</v>
      </c>
      <c r="E173" s="1720">
        <v>-6675.14</v>
      </c>
      <c r="F173" s="1720">
        <v>-173.56</v>
      </c>
      <c r="G173" s="1720">
        <v>-4120.95</v>
      </c>
      <c r="H173" s="1720">
        <v>-141.22999999999999</v>
      </c>
      <c r="I173" s="1720">
        <v>-5107.17</v>
      </c>
      <c r="J173" s="1720">
        <v>-302.22000000000003</v>
      </c>
      <c r="K173" s="1720">
        <v>-5247.41</v>
      </c>
      <c r="L173" s="1720">
        <v>-9328.9500000000007</v>
      </c>
      <c r="M173" s="1720">
        <v>-149.22999999999999</v>
      </c>
      <c r="N173" s="1720">
        <v>-725.83</v>
      </c>
      <c r="O173" s="1720">
        <v>-3699.77</v>
      </c>
    </row>
    <row r="174" spans="2:15" ht="14.4">
      <c r="B174" s="1735">
        <v>4525</v>
      </c>
      <c r="C174" s="1720">
        <v>-8869.7000000000007</v>
      </c>
      <c r="D174" s="1720">
        <v>-9996.67</v>
      </c>
      <c r="E174" s="1720">
        <v>-9818.9599999999991</v>
      </c>
      <c r="F174" s="1720">
        <v>-7171.57</v>
      </c>
      <c r="G174" s="1720">
        <v>-7147.19</v>
      </c>
      <c r="H174" s="1720">
        <v>-8034.18</v>
      </c>
      <c r="I174" s="1720">
        <v>-8231.67</v>
      </c>
      <c r="J174" s="1720">
        <v>-9638.58</v>
      </c>
      <c r="K174" s="1720">
        <v>-9822.85</v>
      </c>
      <c r="L174" s="1720">
        <v>-6661.24</v>
      </c>
      <c r="M174" s="1720">
        <v>-7076.88</v>
      </c>
      <c r="N174" s="1720">
        <v>-9002.16</v>
      </c>
      <c r="O174" s="1720">
        <v>-20407.25</v>
      </c>
    </row>
    <row r="175" spans="2:15" ht="14.4">
      <c r="B175" s="1735">
        <v>4527</v>
      </c>
      <c r="C175" s="1720">
        <v>-257</v>
      </c>
      <c r="D175" s="1720">
        <v>-2884.31</v>
      </c>
      <c r="E175" s="1720">
        <v>-625</v>
      </c>
      <c r="F175" s="1720">
        <v>-3924</v>
      </c>
      <c r="G175" s="1720">
        <v>-1666.42</v>
      </c>
      <c r="H175" s="1720">
        <v>-537</v>
      </c>
      <c r="I175" s="1720">
        <v>-625</v>
      </c>
      <c r="J175" s="1720">
        <v>0</v>
      </c>
      <c r="K175" s="1720">
        <v>-855</v>
      </c>
      <c r="L175" s="1720">
        <v>-7809.27</v>
      </c>
      <c r="M175" s="1720">
        <v>-1465</v>
      </c>
      <c r="N175" s="1720">
        <v>-6682.54</v>
      </c>
      <c r="O175" s="1720">
        <v>-7260</v>
      </c>
    </row>
    <row r="176" spans="2:15" ht="14.4">
      <c r="B176" s="1735">
        <v>4535</v>
      </c>
      <c r="C176" s="1720">
        <v>1990377.54</v>
      </c>
      <c r="D176" s="1720">
        <v>1990377.54</v>
      </c>
      <c r="E176" s="1720">
        <v>1990377.54</v>
      </c>
      <c r="F176" s="1720">
        <v>1990377.54</v>
      </c>
      <c r="G176" s="1720">
        <v>1990377.54</v>
      </c>
      <c r="H176" s="1720">
        <v>1990377.54</v>
      </c>
      <c r="I176" s="1720">
        <v>1990377.54</v>
      </c>
      <c r="J176" s="1720">
        <v>1990377.54</v>
      </c>
      <c r="K176" s="1720">
        <v>1990377.54</v>
      </c>
      <c r="L176" s="1720">
        <v>1990377.54</v>
      </c>
      <c r="M176" s="1720">
        <v>1990377.54</v>
      </c>
      <c r="N176" s="1720">
        <v>1990377.54</v>
      </c>
      <c r="O176" s="1720">
        <v>1990377.54</v>
      </c>
    </row>
    <row r="177" spans="2:15" ht="14.4">
      <c r="B177" s="1735">
        <v>4545</v>
      </c>
      <c r="C177" s="1720">
        <v>-912.52</v>
      </c>
      <c r="D177" s="1720">
        <v>-892.36</v>
      </c>
      <c r="E177" s="1720">
        <v>-1659.38</v>
      </c>
      <c r="F177" s="1720">
        <v>-911.53</v>
      </c>
      <c r="G177" s="1720">
        <v>-1638.7</v>
      </c>
      <c r="H177" s="1720">
        <v>-1659.29</v>
      </c>
      <c r="I177" s="1720">
        <v>-1861.14</v>
      </c>
      <c r="J177" s="1720">
        <v>-2426.4699999999998</v>
      </c>
      <c r="K177" s="1720">
        <v>-2497.13</v>
      </c>
      <c r="L177" s="1720">
        <v>-2505.94</v>
      </c>
      <c r="M177" s="1720">
        <v>-2490.16</v>
      </c>
      <c r="N177" s="1720">
        <v>-2514.75</v>
      </c>
      <c r="O177" s="1720">
        <v>-2541</v>
      </c>
    </row>
    <row r="178" spans="2:15" ht="14.4">
      <c r="B178" s="1735">
        <v>4565</v>
      </c>
      <c r="C178" s="1720">
        <v>-1468996.58</v>
      </c>
      <c r="D178" s="1720">
        <v>-1468996.58</v>
      </c>
      <c r="E178" s="1720">
        <v>-1468996.58</v>
      </c>
      <c r="F178" s="1720">
        <v>-1468996.58</v>
      </c>
      <c r="G178" s="1720">
        <v>-1468996.58</v>
      </c>
      <c r="H178" s="1720">
        <v>-1468996.58</v>
      </c>
      <c r="I178" s="1720">
        <v>-1468996.58</v>
      </c>
      <c r="J178" s="1720">
        <v>-1468996.58</v>
      </c>
      <c r="K178" s="1720">
        <v>-1468996.58</v>
      </c>
      <c r="L178" s="1720">
        <v>-1468996.58</v>
      </c>
      <c r="M178" s="1720">
        <v>-1468996.58</v>
      </c>
      <c r="N178" s="1720">
        <v>-1468996.58</v>
      </c>
      <c r="O178" s="1720">
        <v>-1468996.58</v>
      </c>
    </row>
    <row r="179" spans="2:15" ht="14.4">
      <c r="B179" s="1735">
        <v>4595</v>
      </c>
      <c r="C179" s="1720">
        <v>-11290.81</v>
      </c>
      <c r="D179" s="1720">
        <v>-11455.87</v>
      </c>
      <c r="E179" s="1720">
        <v>-11154.02</v>
      </c>
      <c r="F179" s="1720">
        <v>-11361.37</v>
      </c>
      <c r="G179" s="1720">
        <v>-11291.47</v>
      </c>
      <c r="H179" s="1720">
        <v>-11437.59</v>
      </c>
      <c r="I179" s="1720">
        <v>-11418.46</v>
      </c>
      <c r="J179" s="1720">
        <v>-11303.28</v>
      </c>
      <c r="K179" s="1720">
        <v>-10567.96</v>
      </c>
      <c r="L179" s="1720">
        <v>-10967.55</v>
      </c>
      <c r="M179" s="1720">
        <v>-10535.57</v>
      </c>
      <c r="N179" s="1720">
        <v>-10300.469999999999</v>
      </c>
      <c r="O179" s="1720">
        <v>-9740.84</v>
      </c>
    </row>
    <row r="180" spans="2:15" ht="14.4">
      <c r="B180" s="1735">
        <v>4612</v>
      </c>
      <c r="C180" s="1720">
        <v>0</v>
      </c>
      <c r="D180" s="1720">
        <v>10810.34</v>
      </c>
      <c r="E180" s="1720">
        <v>3787.92</v>
      </c>
      <c r="F180" s="1720">
        <v>-3484.76</v>
      </c>
      <c r="G180" s="1720">
        <v>-10754.29</v>
      </c>
      <c r="H180" s="1720">
        <v>-17877.240000000002</v>
      </c>
      <c r="I180" s="1720">
        <v>-25151.13</v>
      </c>
      <c r="J180" s="1720">
        <v>-14312.14</v>
      </c>
      <c r="K180" s="1720">
        <v>-21585.89</v>
      </c>
      <c r="L180" s="1720">
        <v>-28859.7</v>
      </c>
      <c r="M180" s="1720">
        <v>-36132.5</v>
      </c>
      <c r="N180" s="1720">
        <v>-314.39999999999998</v>
      </c>
      <c r="O180" s="1720">
        <v>0</v>
      </c>
    </row>
    <row r="181" spans="2:15" ht="14.4">
      <c r="B181" s="1735">
        <v>4614</v>
      </c>
      <c r="C181" s="1720">
        <v>-17973.599999999999</v>
      </c>
      <c r="D181" s="1720">
        <v>-17973.599999999999</v>
      </c>
      <c r="E181" s="1720">
        <v>-17973.599999999999</v>
      </c>
      <c r="F181" s="1720">
        <v>-17973.599999999999</v>
      </c>
      <c r="G181" s="1720">
        <v>-17973.599999999999</v>
      </c>
      <c r="H181" s="1720">
        <v>-17973.599999999999</v>
      </c>
      <c r="I181" s="1720">
        <v>-17973.599999999999</v>
      </c>
      <c r="J181" s="1720">
        <v>-17973.599999999999</v>
      </c>
      <c r="K181" s="1720">
        <v>-17973.599999999999</v>
      </c>
      <c r="L181" s="1720">
        <v>-17973.599999999999</v>
      </c>
      <c r="M181" s="1720">
        <v>-17973.599999999999</v>
      </c>
      <c r="N181" s="1720">
        <v>-17973.599999999999</v>
      </c>
      <c r="O181" s="1720">
        <v>-18275</v>
      </c>
    </row>
    <row r="182" spans="2:15" ht="14.4">
      <c r="B182" s="1735">
        <v>4628</v>
      </c>
      <c r="C182" s="1720">
        <v>-478.37</v>
      </c>
      <c r="D182" s="1720">
        <v>-478.69</v>
      </c>
      <c r="E182" s="1720">
        <v>-471.95</v>
      </c>
      <c r="F182" s="1720">
        <v>-469.22</v>
      </c>
      <c r="G182" s="1720">
        <v>-472.2</v>
      </c>
      <c r="H182" s="1720">
        <v>-471.06</v>
      </c>
      <c r="I182" s="1720">
        <v>-471.39</v>
      </c>
      <c r="J182" s="1720">
        <v>-468.29</v>
      </c>
      <c r="K182" s="1720">
        <v>-466.81</v>
      </c>
      <c r="L182" s="1720">
        <v>-461.11</v>
      </c>
      <c r="M182" s="1720">
        <v>-459.92</v>
      </c>
      <c r="N182" s="1720">
        <v>-458.78</v>
      </c>
      <c r="O182" s="1720">
        <v>-475.52</v>
      </c>
    </row>
    <row r="183" spans="2:15" ht="14.4">
      <c r="B183" s="1735">
        <v>4634</v>
      </c>
      <c r="C183" s="1720">
        <v>-6.36</v>
      </c>
      <c r="D183" s="1720">
        <v>-6.36</v>
      </c>
      <c r="E183" s="1720">
        <v>-6.36</v>
      </c>
      <c r="F183" s="1720">
        <v>-6.36</v>
      </c>
      <c r="G183" s="1720">
        <v>-6.36</v>
      </c>
      <c r="H183" s="1720">
        <v>-6.36</v>
      </c>
      <c r="I183" s="1720">
        <v>-6.36</v>
      </c>
      <c r="J183" s="1720">
        <v>-6.36</v>
      </c>
      <c r="K183" s="1720">
        <v>-6.36</v>
      </c>
      <c r="L183" s="1720">
        <v>-6.36</v>
      </c>
      <c r="M183" s="1720">
        <v>-6.36</v>
      </c>
      <c r="N183" s="1720">
        <v>-6.36</v>
      </c>
      <c r="O183" s="1720">
        <v>-6.36</v>
      </c>
    </row>
    <row r="184" spans="2:15" ht="14.4">
      <c r="B184" s="1735">
        <v>4635</v>
      </c>
      <c r="C184" s="1720">
        <v>-30.23</v>
      </c>
      <c r="D184" s="1720">
        <v>-0.18</v>
      </c>
      <c r="E184" s="1720">
        <v>-0.57999999999999996</v>
      </c>
      <c r="F184" s="1720">
        <v>-0.85</v>
      </c>
      <c r="G184" s="1720">
        <v>-1.2</v>
      </c>
      <c r="H184" s="1720">
        <v>-1.81</v>
      </c>
      <c r="I184" s="1720">
        <v>-2.16</v>
      </c>
      <c r="J184" s="1720">
        <v>-15.29</v>
      </c>
      <c r="K184" s="1720">
        <v>-15.88</v>
      </c>
      <c r="L184" s="1720">
        <v>-15.99</v>
      </c>
      <c r="M184" s="1720">
        <v>-15.98</v>
      </c>
      <c r="N184" s="1720">
        <v>-34.71</v>
      </c>
      <c r="O184" s="1720">
        <v>-31.34</v>
      </c>
    </row>
    <row r="185" spans="2:15" ht="14.4">
      <c r="B185" s="1735">
        <v>4659</v>
      </c>
      <c r="C185" s="1720">
        <v>-43703</v>
      </c>
      <c r="D185" s="1720">
        <v>-43703</v>
      </c>
      <c r="E185" s="1720">
        <v>-43703</v>
      </c>
      <c r="F185" s="1720">
        <v>-43703</v>
      </c>
      <c r="G185" s="1720">
        <v>-43703</v>
      </c>
      <c r="H185" s="1720">
        <v>-43703</v>
      </c>
      <c r="I185" s="1720">
        <v>-43703</v>
      </c>
      <c r="J185" s="1720">
        <v>-43703</v>
      </c>
      <c r="K185" s="1720">
        <v>-43703</v>
      </c>
      <c r="L185" s="1720">
        <v>-43703</v>
      </c>
      <c r="M185" s="1720">
        <v>-43703</v>
      </c>
      <c r="N185" s="1720">
        <v>-43703</v>
      </c>
      <c r="O185" s="1720">
        <v>-43703</v>
      </c>
    </row>
    <row r="186" spans="2:15" ht="14.4">
      <c r="B186" s="1735">
        <v>4661</v>
      </c>
      <c r="C186" s="1720">
        <v>12778.93</v>
      </c>
      <c r="D186" s="1720">
        <v>12778.93</v>
      </c>
      <c r="E186" s="1720">
        <v>12778.34</v>
      </c>
      <c r="F186" s="1720">
        <v>12782.71</v>
      </c>
      <c r="G186" s="1720">
        <v>12783.01</v>
      </c>
      <c r="H186" s="1720">
        <v>12782.9</v>
      </c>
      <c r="I186" s="1720">
        <v>12782.93</v>
      </c>
      <c r="J186" s="1720">
        <v>12782.62</v>
      </c>
      <c r="K186" s="1720">
        <v>12782.46</v>
      </c>
      <c r="L186" s="1720">
        <v>12781.89</v>
      </c>
      <c r="M186" s="1720">
        <v>12781.76</v>
      </c>
      <c r="N186" s="1720">
        <v>12781.65</v>
      </c>
      <c r="O186" s="1720">
        <v>7213.43</v>
      </c>
    </row>
    <row r="187" spans="2:15" ht="14.4">
      <c r="B187" s="1735">
        <v>4685</v>
      </c>
      <c r="C187" s="1720">
        <v>-3023.02</v>
      </c>
      <c r="D187" s="1720">
        <v>-3069.99</v>
      </c>
      <c r="E187" s="1720">
        <v>-3015.36</v>
      </c>
      <c r="F187" s="1720">
        <v>-3058.88</v>
      </c>
      <c r="G187" s="1720">
        <v>-3106.43</v>
      </c>
      <c r="H187" s="1720">
        <v>-3144.96</v>
      </c>
      <c r="I187" s="1720">
        <v>-3190.04</v>
      </c>
      <c r="J187" s="1720">
        <v>-3221.29</v>
      </c>
      <c r="K187" s="1720">
        <v>-3260.23</v>
      </c>
      <c r="L187" s="1720">
        <v>-3300.88</v>
      </c>
      <c r="M187" s="1720">
        <v>-3334.17</v>
      </c>
      <c r="N187" s="1720">
        <v>-3373.81</v>
      </c>
      <c r="O187" s="1720">
        <v>-3397.75</v>
      </c>
    </row>
    <row r="188" spans="2:15" ht="14.4">
      <c r="B188" s="1735">
        <v>4760</v>
      </c>
      <c r="C188" s="1720">
        <v>-1000</v>
      </c>
      <c r="D188" s="1720">
        <v>-1000</v>
      </c>
      <c r="E188" s="1720">
        <v>-1000</v>
      </c>
      <c r="F188" s="1720">
        <v>-1000</v>
      </c>
      <c r="G188" s="1720">
        <v>-1000</v>
      </c>
      <c r="H188" s="1720">
        <v>-1000</v>
      </c>
      <c r="I188" s="1720">
        <v>-1000</v>
      </c>
      <c r="J188" s="1720">
        <v>-1000</v>
      </c>
      <c r="K188" s="1720">
        <v>-1000</v>
      </c>
      <c r="L188" s="1720">
        <v>-1000</v>
      </c>
      <c r="M188" s="1720">
        <v>-1000</v>
      </c>
      <c r="N188" s="1720">
        <v>-1000</v>
      </c>
      <c r="O188" s="1720">
        <v>-1000</v>
      </c>
    </row>
    <row r="189" spans="2:15" ht="14.4">
      <c r="B189" s="1735">
        <v>4785</v>
      </c>
      <c r="C189" s="1720">
        <v>-1496182.79</v>
      </c>
      <c r="D189" s="1720">
        <v>-1496182.79</v>
      </c>
      <c r="E189" s="1720">
        <v>-1496182.79</v>
      </c>
      <c r="F189" s="1720">
        <v>-1496182.79</v>
      </c>
      <c r="G189" s="1720">
        <v>-1496182.79</v>
      </c>
      <c r="H189" s="1720">
        <v>-1496182.79</v>
      </c>
      <c r="I189" s="1720">
        <v>-1496182.79</v>
      </c>
      <c r="J189" s="1720">
        <v>-1496182.79</v>
      </c>
      <c r="K189" s="1720">
        <v>-1496182.79</v>
      </c>
      <c r="L189" s="1720">
        <v>-1496182.79</v>
      </c>
      <c r="M189" s="1720">
        <v>-1496182.79</v>
      </c>
      <c r="N189" s="1720">
        <v>-1496182.79</v>
      </c>
      <c r="O189" s="1720">
        <v>-1496182.79</v>
      </c>
    </row>
    <row r="190" spans="2:15" ht="14.4">
      <c r="B190" s="1735">
        <v>4998</v>
      </c>
      <c r="C190" s="1720">
        <v>-1178314.32</v>
      </c>
      <c r="D190" s="1720">
        <v>-1278565.98</v>
      </c>
      <c r="E190" s="1720">
        <v>-1278565.98</v>
      </c>
      <c r="F190" s="1720">
        <v>-1278565.98</v>
      </c>
      <c r="G190" s="1720">
        <v>-1278565.98</v>
      </c>
      <c r="H190" s="1720">
        <v>-1278565.98</v>
      </c>
      <c r="I190" s="1720">
        <v>-1278565.98</v>
      </c>
      <c r="J190" s="1720">
        <v>-1278565.98</v>
      </c>
      <c r="K190" s="1720">
        <v>-1278565.98</v>
      </c>
      <c r="L190" s="1720">
        <v>-1278565.98</v>
      </c>
      <c r="M190" s="1720">
        <v>-1278565.98</v>
      </c>
      <c r="N190" s="1720">
        <v>-1278565.98</v>
      </c>
      <c r="O190" s="1720">
        <v>-1278565.98</v>
      </c>
    </row>
    <row r="191" spans="2:15" ht="14.4">
      <c r="B191" s="1735"/>
      <c r="C191" s="1720"/>
      <c r="D191" s="1720"/>
      <c r="E191" s="1720"/>
      <c r="F191" s="1720"/>
      <c r="G191" s="1720"/>
      <c r="H191" s="1720"/>
      <c r="I191" s="1720"/>
      <c r="J191" s="1720"/>
      <c r="K191" s="1720"/>
      <c r="L191" s="1720"/>
      <c r="M191" s="1720"/>
      <c r="N191" s="1720"/>
      <c r="O191" s="1720"/>
    </row>
    <row r="192" spans="2:15" ht="14.4">
      <c r="B192" s="1734" t="s">
        <v>1990</v>
      </c>
      <c r="C192" s="1720"/>
      <c r="D192" s="1748" t="s">
        <v>1991</v>
      </c>
      <c r="E192" s="1720"/>
      <c r="F192" s="1720"/>
      <c r="G192" s="1720"/>
      <c r="H192" s="1720"/>
      <c r="I192" s="1720"/>
      <c r="J192" s="1720"/>
      <c r="K192" s="1720"/>
      <c r="L192" s="1720"/>
      <c r="M192" s="1720"/>
      <c r="N192" s="1720"/>
      <c r="O192" s="1720"/>
    </row>
    <row r="193" spans="2:15" ht="14.4">
      <c r="B193" s="1735">
        <v>5100</v>
      </c>
      <c r="C193" s="1720">
        <v>-698124.63</v>
      </c>
      <c r="D193" s="1720">
        <v>-57181.31</v>
      </c>
      <c r="E193" s="1720">
        <v>-114095.99</v>
      </c>
      <c r="F193" s="1720">
        <v>-170980.91</v>
      </c>
      <c r="G193" s="1720">
        <v>-228153.26</v>
      </c>
      <c r="H193" s="1720">
        <v>-285082.37</v>
      </c>
      <c r="I193" s="1720">
        <v>-342499.48</v>
      </c>
      <c r="J193" s="1720">
        <v>-399162.51</v>
      </c>
      <c r="K193" s="1720">
        <v>-456014.7</v>
      </c>
      <c r="L193" s="1720">
        <v>-512744.75</v>
      </c>
      <c r="M193" s="1720">
        <v>-569269.73</v>
      </c>
      <c r="N193" s="1720">
        <v>-625520.98</v>
      </c>
      <c r="O193" s="1720">
        <v>-682287.34</v>
      </c>
    </row>
    <row r="194" spans="2:15" ht="14.4">
      <c r="B194" s="1735">
        <v>5105</v>
      </c>
      <c r="C194" s="1720">
        <v>-570</v>
      </c>
      <c r="D194" s="1720">
        <v>275</v>
      </c>
      <c r="E194" s="1720">
        <v>1562</v>
      </c>
      <c r="F194" s="1720">
        <v>630</v>
      </c>
      <c r="G194" s="1720">
        <v>473</v>
      </c>
      <c r="H194" s="1720">
        <v>-685</v>
      </c>
      <c r="I194" s="1720">
        <v>433</v>
      </c>
      <c r="J194" s="1720">
        <v>314</v>
      </c>
      <c r="K194" s="1720">
        <v>358</v>
      </c>
      <c r="L194" s="1720">
        <v>661</v>
      </c>
      <c r="M194" s="1720">
        <v>159</v>
      </c>
      <c r="N194" s="1720">
        <v>-427</v>
      </c>
      <c r="O194" s="1720">
        <v>986</v>
      </c>
    </row>
    <row r="195" spans="2:15" ht="14.4">
      <c r="B195" s="1735">
        <v>5155</v>
      </c>
      <c r="C195" s="1720">
        <v>-103126.48</v>
      </c>
      <c r="D195" s="1720">
        <v>-8214.44</v>
      </c>
      <c r="E195" s="1720">
        <v>-17293.330000000002</v>
      </c>
      <c r="F195" s="1720">
        <v>-24837.63</v>
      </c>
      <c r="G195" s="1720">
        <v>-32895.4</v>
      </c>
      <c r="H195" s="1720">
        <v>-40577.51</v>
      </c>
      <c r="I195" s="1720">
        <v>-50812.800000000003</v>
      </c>
      <c r="J195" s="1720">
        <v>-59703.65</v>
      </c>
      <c r="K195" s="1720">
        <v>-68695.3</v>
      </c>
      <c r="L195" s="1720">
        <v>-77851.149999999994</v>
      </c>
      <c r="M195" s="1720">
        <v>-85875.72</v>
      </c>
      <c r="N195" s="1720">
        <v>-94115.13</v>
      </c>
      <c r="O195" s="1720">
        <v>-103771.34</v>
      </c>
    </row>
    <row r="196" spans="2:15" ht="14.4">
      <c r="B196" s="1735">
        <v>5265</v>
      </c>
      <c r="C196" s="1720">
        <v>-4409.6000000000004</v>
      </c>
      <c r="D196" s="1720">
        <v>-539.28</v>
      </c>
      <c r="E196" s="1720">
        <v>-953.21</v>
      </c>
      <c r="F196" s="1720">
        <v>-1324.44</v>
      </c>
      <c r="G196" s="1720">
        <v>-1686.69</v>
      </c>
      <c r="H196" s="1720">
        <v>-2147.0500000000002</v>
      </c>
      <c r="I196" s="1720">
        <v>-2521.14</v>
      </c>
      <c r="J196" s="1720">
        <v>-3000.75</v>
      </c>
      <c r="K196" s="1720">
        <v>-3384.89</v>
      </c>
      <c r="L196" s="1720">
        <v>-3828.59</v>
      </c>
      <c r="M196" s="1720">
        <v>-4291.95</v>
      </c>
      <c r="N196" s="1720">
        <v>-4700.8900000000003</v>
      </c>
      <c r="O196" s="1720">
        <v>-5146.3999999999996</v>
      </c>
    </row>
    <row r="197" spans="2:15" ht="14.4">
      <c r="B197" s="1735">
        <v>5270</v>
      </c>
      <c r="C197" s="1720"/>
      <c r="D197" s="1720"/>
      <c r="E197" s="1720"/>
      <c r="F197" s="1720"/>
      <c r="G197" s="1720"/>
      <c r="H197" s="1720"/>
      <c r="I197" s="1720"/>
      <c r="J197" s="1720"/>
      <c r="K197" s="1720"/>
      <c r="L197" s="1720">
        <v>-1962.63</v>
      </c>
      <c r="M197" s="1720">
        <v>-1962.63</v>
      </c>
      <c r="N197" s="1720">
        <v>-1962.63</v>
      </c>
      <c r="O197" s="1720">
        <v>-1962.63</v>
      </c>
    </row>
    <row r="198" spans="2:15" ht="14.4">
      <c r="B198" s="1735">
        <v>5285</v>
      </c>
      <c r="C198" s="1720">
        <v>-4288</v>
      </c>
      <c r="D198" s="1720">
        <v>-358</v>
      </c>
      <c r="E198" s="1720">
        <v>-711</v>
      </c>
      <c r="F198" s="1720">
        <v>-1047</v>
      </c>
      <c r="G198" s="1720">
        <v>-1677</v>
      </c>
      <c r="H198" s="1720">
        <v>-1929</v>
      </c>
      <c r="I198" s="1720">
        <v>-2349</v>
      </c>
      <c r="J198" s="1720">
        <v>-2601</v>
      </c>
      <c r="K198" s="1720">
        <v>-2937</v>
      </c>
      <c r="L198" s="1720">
        <v>-3214</v>
      </c>
      <c r="M198" s="1720">
        <v>-3571</v>
      </c>
      <c r="N198" s="1720">
        <v>-3919</v>
      </c>
      <c r="O198" s="1720">
        <v>-4280</v>
      </c>
    </row>
    <row r="199" spans="2:15" ht="14.4">
      <c r="B199" s="1735">
        <v>5405</v>
      </c>
      <c r="C199" s="1720">
        <v>-24262.01</v>
      </c>
      <c r="D199" s="1720">
        <v>-2078</v>
      </c>
      <c r="E199" s="1720">
        <v>-4156</v>
      </c>
      <c r="F199" s="1720">
        <v>-6234</v>
      </c>
      <c r="G199" s="1720">
        <v>-8312</v>
      </c>
      <c r="H199" s="1720">
        <v>-12468</v>
      </c>
      <c r="I199" s="1720">
        <v>-14546</v>
      </c>
      <c r="J199" s="1720">
        <v>-16624</v>
      </c>
      <c r="K199" s="1720">
        <v>-18749.099999999999</v>
      </c>
      <c r="L199" s="1720">
        <v>-20910.22</v>
      </c>
      <c r="M199" s="1720">
        <v>-23071.34</v>
      </c>
      <c r="N199" s="1720">
        <v>-25232.46</v>
      </c>
      <c r="O199" s="1720">
        <v>-27393.58</v>
      </c>
    </row>
    <row r="200" spans="2:15" ht="14.4">
      <c r="B200" s="1735">
        <v>5440</v>
      </c>
      <c r="C200" s="1720">
        <v>667.74</v>
      </c>
      <c r="D200" s="1720"/>
      <c r="E200" s="1720">
        <v>47.1</v>
      </c>
      <c r="F200" s="1720">
        <v>94.2</v>
      </c>
      <c r="G200" s="1720">
        <v>148.30000000000001</v>
      </c>
      <c r="H200" s="1720">
        <v>218.25</v>
      </c>
      <c r="I200" s="1720">
        <v>270.60000000000002</v>
      </c>
      <c r="J200" s="1720">
        <v>450.62</v>
      </c>
      <c r="K200" s="1720">
        <v>492.29</v>
      </c>
      <c r="L200" s="1720">
        <v>532.21</v>
      </c>
      <c r="M200" s="1720">
        <v>577.38</v>
      </c>
      <c r="N200" s="1720">
        <v>628.15</v>
      </c>
      <c r="O200" s="1720">
        <v>707.99</v>
      </c>
    </row>
    <row r="201" spans="2:15" ht="14.4">
      <c r="B201" s="1735">
        <v>5470</v>
      </c>
      <c r="C201" s="1720">
        <v>102593.69</v>
      </c>
      <c r="D201" s="1720">
        <v>9402.5400000000009</v>
      </c>
      <c r="E201" s="1720">
        <v>18356.79</v>
      </c>
      <c r="F201" s="1720">
        <v>27278.77</v>
      </c>
      <c r="G201" s="1720">
        <v>36097.75</v>
      </c>
      <c r="H201" s="1720">
        <v>44984.79</v>
      </c>
      <c r="I201" s="1720">
        <v>53211.32</v>
      </c>
      <c r="J201" s="1720">
        <v>62317.63</v>
      </c>
      <c r="K201" s="1720">
        <v>71097.67</v>
      </c>
      <c r="L201" s="1720">
        <v>79484.31</v>
      </c>
      <c r="M201" s="1720">
        <v>88041.14</v>
      </c>
      <c r="N201" s="1720">
        <v>97990.84</v>
      </c>
      <c r="O201" s="1720">
        <v>106256.45</v>
      </c>
    </row>
    <row r="202" spans="2:15" ht="14.4">
      <c r="B202" s="1735">
        <v>5480</v>
      </c>
      <c r="C202" s="1720">
        <v>13845</v>
      </c>
      <c r="D202" s="1720">
        <v>1000</v>
      </c>
      <c r="E202" s="1720">
        <v>1700</v>
      </c>
      <c r="F202" s="1720">
        <v>3184</v>
      </c>
      <c r="G202" s="1720">
        <v>4204</v>
      </c>
      <c r="H202" s="1720">
        <v>5280</v>
      </c>
      <c r="I202" s="1720">
        <v>6268</v>
      </c>
      <c r="J202" s="1720">
        <v>7228</v>
      </c>
      <c r="K202" s="1720">
        <v>8752</v>
      </c>
      <c r="L202" s="1720">
        <v>9796</v>
      </c>
      <c r="M202" s="1720">
        <v>10896</v>
      </c>
      <c r="N202" s="1720">
        <v>11996</v>
      </c>
      <c r="O202" s="1720">
        <v>13406</v>
      </c>
    </row>
    <row r="203" spans="2:15" ht="14.4">
      <c r="B203" s="1735">
        <v>5485</v>
      </c>
      <c r="C203" s="1720">
        <v>1024.8599999999999</v>
      </c>
      <c r="D203" s="1720">
        <v>0</v>
      </c>
      <c r="E203" s="1720"/>
      <c r="F203" s="1720"/>
      <c r="G203" s="1720"/>
      <c r="H203" s="1720"/>
      <c r="I203" s="1720"/>
      <c r="J203" s="1720"/>
      <c r="K203" s="1720"/>
      <c r="L203" s="1720"/>
      <c r="M203" s="1720"/>
      <c r="N203" s="1720"/>
      <c r="O203" s="1720"/>
    </row>
    <row r="204" spans="2:15" ht="14.4">
      <c r="B204" s="1735">
        <v>5490</v>
      </c>
      <c r="C204" s="1720">
        <v>3558.64</v>
      </c>
      <c r="D204" s="1720">
        <v>828</v>
      </c>
      <c r="E204" s="1720">
        <v>824.31</v>
      </c>
      <c r="F204" s="1720">
        <v>824.31</v>
      </c>
      <c r="G204" s="1720">
        <v>1648.62</v>
      </c>
      <c r="H204" s="1720">
        <v>1648.62</v>
      </c>
      <c r="I204" s="1720">
        <v>1648.62</v>
      </c>
      <c r="J204" s="1720">
        <v>2472.9299999999998</v>
      </c>
      <c r="K204" s="1720">
        <v>2472.9299999999998</v>
      </c>
      <c r="L204" s="1720">
        <v>2472.9299999999998</v>
      </c>
      <c r="M204" s="1720">
        <v>3297.24</v>
      </c>
      <c r="N204" s="1720">
        <v>3297.24</v>
      </c>
      <c r="O204" s="1720">
        <v>4121.55</v>
      </c>
    </row>
    <row r="205" spans="2:15" ht="14.4">
      <c r="B205" s="1735">
        <v>5505</v>
      </c>
      <c r="C205" s="1720">
        <v>169.89</v>
      </c>
      <c r="D205" s="1720">
        <v>6.52</v>
      </c>
      <c r="E205" s="1720">
        <v>1.1299999999999999</v>
      </c>
      <c r="F205" s="1720">
        <v>15.47</v>
      </c>
      <c r="G205" s="1720">
        <v>28.15</v>
      </c>
      <c r="H205" s="1720">
        <v>36.950000000000003</v>
      </c>
      <c r="I205" s="1720">
        <v>44.96</v>
      </c>
      <c r="J205" s="1720">
        <v>51.93</v>
      </c>
      <c r="K205" s="1720">
        <v>59.41</v>
      </c>
      <c r="L205" s="1720">
        <v>65.11</v>
      </c>
      <c r="M205" s="1720">
        <v>73.66</v>
      </c>
      <c r="N205" s="1720">
        <v>81.58</v>
      </c>
      <c r="O205" s="1720">
        <v>88.49</v>
      </c>
    </row>
    <row r="206" spans="2:15" ht="14.4">
      <c r="B206" s="1735">
        <v>5510</v>
      </c>
      <c r="C206" s="1720">
        <v>4339.47</v>
      </c>
      <c r="D206" s="1720">
        <v>262.91000000000003</v>
      </c>
      <c r="E206" s="1720">
        <v>1047.67</v>
      </c>
      <c r="F206" s="1720">
        <v>1368.53</v>
      </c>
      <c r="G206" s="1720">
        <v>1885.74</v>
      </c>
      <c r="H206" s="1720">
        <v>2325.21</v>
      </c>
      <c r="I206" s="1720">
        <v>2735.88</v>
      </c>
      <c r="J206" s="1720">
        <v>3964.59</v>
      </c>
      <c r="K206" s="1720">
        <v>4699.1899999999996</v>
      </c>
      <c r="L206" s="1720">
        <v>5663.39</v>
      </c>
      <c r="M206" s="1720">
        <v>5314.26</v>
      </c>
      <c r="N206" s="1720">
        <v>6199.31</v>
      </c>
      <c r="O206" s="1720">
        <v>5918.33</v>
      </c>
    </row>
    <row r="207" spans="2:15" ht="14.4">
      <c r="B207" s="1735">
        <v>5515</v>
      </c>
      <c r="C207" s="1720">
        <v>1780</v>
      </c>
      <c r="D207" s="1720">
        <v>606</v>
      </c>
      <c r="E207" s="1720">
        <v>-630</v>
      </c>
      <c r="F207" s="1720">
        <v>-146</v>
      </c>
      <c r="G207" s="1720">
        <v>94</v>
      </c>
      <c r="H207" s="1720">
        <v>636</v>
      </c>
      <c r="I207" s="1720">
        <v>829</v>
      </c>
      <c r="J207" s="1720">
        <v>795</v>
      </c>
      <c r="K207" s="1720">
        <v>582</v>
      </c>
      <c r="L207" s="1720">
        <v>410</v>
      </c>
      <c r="M207" s="1720">
        <v>959</v>
      </c>
      <c r="N207" s="1720">
        <v>506</v>
      </c>
      <c r="O207" s="1720">
        <v>1367</v>
      </c>
    </row>
    <row r="208" spans="2:15" ht="14.4">
      <c r="B208" s="1735">
        <v>5525</v>
      </c>
      <c r="C208" s="1720">
        <v>155.93</v>
      </c>
      <c r="D208" s="1720">
        <v>14.63</v>
      </c>
      <c r="E208" s="1720">
        <v>29.02</v>
      </c>
      <c r="F208" s="1720">
        <v>44.21</v>
      </c>
      <c r="G208" s="1720">
        <v>59.97</v>
      </c>
      <c r="H208" s="1720">
        <v>75.98</v>
      </c>
      <c r="I208" s="1720">
        <v>92.17</v>
      </c>
      <c r="J208" s="1720">
        <v>103.22</v>
      </c>
      <c r="K208" s="1720">
        <v>117.29</v>
      </c>
      <c r="L208" s="1720">
        <v>124.62</v>
      </c>
      <c r="M208" s="1720">
        <v>144.63</v>
      </c>
      <c r="N208" s="1720">
        <v>153.99</v>
      </c>
      <c r="O208" s="1720">
        <v>165.71</v>
      </c>
    </row>
    <row r="209" spans="2:15" ht="14.4">
      <c r="B209" s="1735">
        <v>5535</v>
      </c>
      <c r="C209" s="1720">
        <v>297.8</v>
      </c>
      <c r="D209" s="1720">
        <v>25.76</v>
      </c>
      <c r="E209" s="1720">
        <v>52.39</v>
      </c>
      <c r="F209" s="1720">
        <v>76.77</v>
      </c>
      <c r="G209" s="1720">
        <v>99.68</v>
      </c>
      <c r="H209" s="1720">
        <v>125.43</v>
      </c>
      <c r="I209" s="1720">
        <v>148.02000000000001</v>
      </c>
      <c r="J209" s="1720">
        <v>169.58</v>
      </c>
      <c r="K209" s="1720">
        <v>196.67</v>
      </c>
      <c r="L209" s="1720">
        <v>212.27</v>
      </c>
      <c r="M209" s="1720">
        <v>251.36</v>
      </c>
      <c r="N209" s="1720">
        <v>271.33</v>
      </c>
      <c r="O209" s="1720">
        <v>293.08999999999997</v>
      </c>
    </row>
    <row r="210" spans="2:15" ht="14.4">
      <c r="B210" s="1735">
        <v>5540</v>
      </c>
      <c r="C210" s="1720">
        <v>4672.46</v>
      </c>
      <c r="D210" s="1720">
        <v>520.33000000000004</v>
      </c>
      <c r="E210" s="1720">
        <v>852.05</v>
      </c>
      <c r="F210" s="1720">
        <v>1261.47</v>
      </c>
      <c r="G210" s="1720">
        <v>1685.02</v>
      </c>
      <c r="H210" s="1720">
        <v>2049.5700000000002</v>
      </c>
      <c r="I210" s="1720">
        <v>2507.15</v>
      </c>
      <c r="J210" s="1720">
        <v>2865.04</v>
      </c>
      <c r="K210" s="1720">
        <v>3348.97</v>
      </c>
      <c r="L210" s="1720">
        <v>3742.26</v>
      </c>
      <c r="M210" s="1720">
        <v>4119.3100000000004</v>
      </c>
      <c r="N210" s="1720">
        <v>4475.75</v>
      </c>
      <c r="O210" s="1720">
        <v>4914.6099999999997</v>
      </c>
    </row>
    <row r="211" spans="2:15" ht="14.4">
      <c r="B211" s="1735">
        <v>5545</v>
      </c>
      <c r="C211" s="1720">
        <v>856.21</v>
      </c>
      <c r="D211" s="1720">
        <v>5.35</v>
      </c>
      <c r="E211" s="1720">
        <v>5.35</v>
      </c>
      <c r="F211" s="1720">
        <v>5.35</v>
      </c>
      <c r="G211" s="1720">
        <v>31.08</v>
      </c>
      <c r="H211" s="1720">
        <v>43.01</v>
      </c>
      <c r="I211" s="1720">
        <v>53.96</v>
      </c>
      <c r="J211" s="1720">
        <v>66.650000000000006</v>
      </c>
      <c r="K211" s="1720">
        <v>79.75</v>
      </c>
      <c r="L211" s="1720">
        <v>682.52</v>
      </c>
      <c r="M211" s="1720">
        <v>1144.8800000000001</v>
      </c>
      <c r="N211" s="1720">
        <v>1157.6400000000001</v>
      </c>
      <c r="O211" s="1720">
        <v>1157.6400000000001</v>
      </c>
    </row>
    <row r="212" spans="2:15" ht="14.4">
      <c r="B212" s="1735">
        <v>5625</v>
      </c>
      <c r="C212" s="1720">
        <v>5743.98</v>
      </c>
      <c r="D212" s="1720">
        <v>489.99</v>
      </c>
      <c r="E212" s="1720">
        <v>973.07</v>
      </c>
      <c r="F212" s="1720">
        <v>1453.36</v>
      </c>
      <c r="G212" s="1720">
        <v>1941.9</v>
      </c>
      <c r="H212" s="1720">
        <v>2429.2600000000002</v>
      </c>
      <c r="I212" s="1720">
        <v>2916.96</v>
      </c>
      <c r="J212" s="1720">
        <v>3401.46</v>
      </c>
      <c r="K212" s="1720">
        <v>4015.36</v>
      </c>
      <c r="L212" s="1720">
        <v>4520.1499999999996</v>
      </c>
      <c r="M212" s="1720">
        <v>5014.42</v>
      </c>
      <c r="N212" s="1720">
        <v>5507.47</v>
      </c>
      <c r="O212" s="1720">
        <v>5996.87</v>
      </c>
    </row>
    <row r="213" spans="2:15" ht="14.4">
      <c r="B213" s="1735">
        <v>5630</v>
      </c>
      <c r="C213" s="1720">
        <v>3973.67</v>
      </c>
      <c r="D213" s="1720">
        <v>458.88</v>
      </c>
      <c r="E213" s="1720">
        <v>799.03</v>
      </c>
      <c r="F213" s="1720">
        <v>1139.76</v>
      </c>
      <c r="G213" s="1720">
        <v>1488.21</v>
      </c>
      <c r="H213" s="1720">
        <v>1836.7</v>
      </c>
      <c r="I213" s="1720">
        <v>2181.67</v>
      </c>
      <c r="J213" s="1720">
        <v>2529.7600000000002</v>
      </c>
      <c r="K213" s="1720">
        <v>2875.61</v>
      </c>
      <c r="L213" s="1720">
        <v>3206.33</v>
      </c>
      <c r="M213" s="1720">
        <v>3606.94</v>
      </c>
      <c r="N213" s="1720">
        <v>4013.43</v>
      </c>
      <c r="O213" s="1720">
        <v>4406.82</v>
      </c>
    </row>
    <row r="214" spans="2:15" ht="14.4">
      <c r="B214" s="1735">
        <v>5635</v>
      </c>
      <c r="C214" s="1720">
        <v>834.53</v>
      </c>
      <c r="D214" s="1720">
        <v>73.22</v>
      </c>
      <c r="E214" s="1720">
        <v>127.38</v>
      </c>
      <c r="F214" s="1720">
        <v>204.78</v>
      </c>
      <c r="G214" s="1720">
        <v>245.06</v>
      </c>
      <c r="H214" s="1720">
        <v>323.58999999999997</v>
      </c>
      <c r="I214" s="1720">
        <v>397.48</v>
      </c>
      <c r="J214" s="1720">
        <v>481.01</v>
      </c>
      <c r="K214" s="1720">
        <v>566.16999999999996</v>
      </c>
      <c r="L214" s="1720">
        <v>596.44000000000005</v>
      </c>
      <c r="M214" s="1720">
        <v>657.42</v>
      </c>
      <c r="N214" s="1720">
        <v>701.82</v>
      </c>
      <c r="O214" s="1720">
        <v>755.87</v>
      </c>
    </row>
    <row r="215" spans="2:15" ht="14.4">
      <c r="B215" s="1735">
        <v>5645</v>
      </c>
      <c r="C215" s="1720">
        <v>-6298.59</v>
      </c>
      <c r="D215" s="1720">
        <v>-495.05</v>
      </c>
      <c r="E215" s="1720">
        <v>-1006.34</v>
      </c>
      <c r="F215" s="1720">
        <v>-1695.04</v>
      </c>
      <c r="G215" s="1720">
        <v>-2195.9899999999998</v>
      </c>
      <c r="H215" s="1720">
        <v>-2708.41</v>
      </c>
      <c r="I215" s="1720">
        <v>-3236.1</v>
      </c>
      <c r="J215" s="1720">
        <v>-3795.88</v>
      </c>
      <c r="K215" s="1720">
        <v>-4332.45</v>
      </c>
      <c r="L215" s="1720">
        <v>-5027.58</v>
      </c>
      <c r="M215" s="1720">
        <v>-5544.72</v>
      </c>
      <c r="N215" s="1720">
        <v>-6065.17</v>
      </c>
      <c r="O215" s="1720">
        <v>-6390.59</v>
      </c>
    </row>
    <row r="216" spans="2:15" ht="14.4">
      <c r="B216" s="1735">
        <v>5650</v>
      </c>
      <c r="C216" s="1720">
        <v>146.29</v>
      </c>
      <c r="D216" s="1720">
        <v>0.54</v>
      </c>
      <c r="E216" s="1720">
        <v>11.99</v>
      </c>
      <c r="F216" s="1720">
        <v>26.12</v>
      </c>
      <c r="G216" s="1720">
        <v>26.37</v>
      </c>
      <c r="H216" s="1720">
        <v>41.11</v>
      </c>
      <c r="I216" s="1720">
        <v>66.489999999999995</v>
      </c>
      <c r="J216" s="1720">
        <v>93.95</v>
      </c>
      <c r="K216" s="1720">
        <v>119.42</v>
      </c>
      <c r="L216" s="1720">
        <v>140.65</v>
      </c>
      <c r="M216" s="1720">
        <v>150.61000000000001</v>
      </c>
      <c r="N216" s="1720">
        <v>152.46</v>
      </c>
      <c r="O216" s="1720">
        <v>181.11</v>
      </c>
    </row>
    <row r="217" spans="2:15" ht="14.4">
      <c r="B217" s="1735">
        <v>5655</v>
      </c>
      <c r="C217" s="1720">
        <v>25155.66</v>
      </c>
      <c r="D217" s="1720">
        <v>3751.98</v>
      </c>
      <c r="E217" s="1720">
        <v>6344.85</v>
      </c>
      <c r="F217" s="1720">
        <v>8544.44</v>
      </c>
      <c r="G217" s="1720">
        <v>10401.700000000001</v>
      </c>
      <c r="H217" s="1720">
        <v>12529.07</v>
      </c>
      <c r="I217" s="1720">
        <v>15656.62</v>
      </c>
      <c r="J217" s="1720">
        <v>17881.38</v>
      </c>
      <c r="K217" s="1720">
        <v>20431.490000000002</v>
      </c>
      <c r="L217" s="1720">
        <v>22216.14</v>
      </c>
      <c r="M217" s="1720">
        <v>24722.37</v>
      </c>
      <c r="N217" s="1720">
        <v>27360.75</v>
      </c>
      <c r="O217" s="1720">
        <v>30694.32</v>
      </c>
    </row>
    <row r="218" spans="2:15" ht="14.4">
      <c r="B218" s="1735">
        <v>5660</v>
      </c>
      <c r="C218" s="1720">
        <v>233.46</v>
      </c>
      <c r="D218" s="1720">
        <v>1.47</v>
      </c>
      <c r="E218" s="1720">
        <v>12.5</v>
      </c>
      <c r="F218" s="1720">
        <v>36.590000000000003</v>
      </c>
      <c r="G218" s="1720">
        <v>49.6</v>
      </c>
      <c r="H218" s="1720">
        <v>57.14</v>
      </c>
      <c r="I218" s="1720">
        <v>83.46</v>
      </c>
      <c r="J218" s="1720">
        <v>89.26</v>
      </c>
      <c r="K218" s="1720">
        <v>103.37</v>
      </c>
      <c r="L218" s="1720">
        <v>107.38</v>
      </c>
      <c r="M218" s="1720">
        <v>119.65</v>
      </c>
      <c r="N218" s="1720">
        <v>135.69999999999999</v>
      </c>
      <c r="O218" s="1720">
        <v>168.46</v>
      </c>
    </row>
    <row r="219" spans="2:15" ht="14.4">
      <c r="B219" s="1735">
        <v>5665</v>
      </c>
      <c r="C219" s="1720">
        <v>2055.52</v>
      </c>
      <c r="D219" s="1720">
        <v>171.7</v>
      </c>
      <c r="E219" s="1720">
        <v>368.38</v>
      </c>
      <c r="F219" s="1720">
        <v>576.13</v>
      </c>
      <c r="G219" s="1720">
        <v>726.49</v>
      </c>
      <c r="H219" s="1720">
        <v>935.5</v>
      </c>
      <c r="I219" s="1720">
        <v>1106.43</v>
      </c>
      <c r="J219" s="1720">
        <v>1273.05</v>
      </c>
      <c r="K219" s="1720">
        <v>1433.57</v>
      </c>
      <c r="L219" s="1720">
        <v>1624.02</v>
      </c>
      <c r="M219" s="1720">
        <v>1780.1</v>
      </c>
      <c r="N219" s="1720">
        <v>1931.91</v>
      </c>
      <c r="O219" s="1720">
        <v>2085.12</v>
      </c>
    </row>
    <row r="220" spans="2:15" ht="14.4">
      <c r="B220" s="1735">
        <v>5670</v>
      </c>
      <c r="C220" s="1720">
        <v>984.06</v>
      </c>
      <c r="D220" s="1720">
        <v>84.86</v>
      </c>
      <c r="E220" s="1720">
        <v>169.84</v>
      </c>
      <c r="F220" s="1720">
        <v>254.79</v>
      </c>
      <c r="G220" s="1720">
        <v>340.03</v>
      </c>
      <c r="H220" s="1720">
        <v>368.25</v>
      </c>
      <c r="I220" s="1720">
        <v>511.56</v>
      </c>
      <c r="J220" s="1720">
        <v>595.99</v>
      </c>
      <c r="K220" s="1720">
        <v>680.9</v>
      </c>
      <c r="L220" s="1720">
        <v>766.05</v>
      </c>
      <c r="M220" s="1720">
        <v>851.15</v>
      </c>
      <c r="N220" s="1720">
        <v>936.31</v>
      </c>
      <c r="O220" s="1720">
        <v>1018.92</v>
      </c>
    </row>
    <row r="221" spans="2:15" ht="14.4">
      <c r="B221" s="1735">
        <v>5675</v>
      </c>
      <c r="C221" s="1720">
        <v>-211.88</v>
      </c>
      <c r="D221" s="1720">
        <v>-17.75</v>
      </c>
      <c r="E221" s="1720">
        <v>-35.520000000000003</v>
      </c>
      <c r="F221" s="1720">
        <v>-57.42</v>
      </c>
      <c r="G221" s="1720">
        <v>-75.11</v>
      </c>
      <c r="H221" s="1720">
        <v>-92.08</v>
      </c>
      <c r="I221" s="1720">
        <v>-109.12</v>
      </c>
      <c r="J221" s="1720">
        <v>-124.84</v>
      </c>
      <c r="K221" s="1720">
        <v>-140.9</v>
      </c>
      <c r="L221" s="1720">
        <v>-162.21</v>
      </c>
      <c r="M221" s="1720">
        <v>-178.93</v>
      </c>
      <c r="N221" s="1720">
        <v>-195.51</v>
      </c>
      <c r="O221" s="1720">
        <v>-207.6</v>
      </c>
    </row>
    <row r="222" spans="2:15" ht="14.4">
      <c r="B222" s="1735">
        <v>5680</v>
      </c>
      <c r="C222" s="1720">
        <v>-112.08</v>
      </c>
      <c r="D222" s="1720">
        <v>-8.86</v>
      </c>
      <c r="E222" s="1720">
        <v>-17.62</v>
      </c>
      <c r="F222" s="1720">
        <v>-28.64</v>
      </c>
      <c r="G222" s="1720">
        <v>-37.71</v>
      </c>
      <c r="H222" s="1720">
        <v>-46.74</v>
      </c>
      <c r="I222" s="1720">
        <v>-55.83</v>
      </c>
      <c r="J222" s="1720">
        <v>-63.94</v>
      </c>
      <c r="K222" s="1720">
        <v>-72.42</v>
      </c>
      <c r="L222" s="1720">
        <v>-83.07</v>
      </c>
      <c r="M222" s="1720">
        <v>-91.55</v>
      </c>
      <c r="N222" s="1720">
        <v>-100.18</v>
      </c>
      <c r="O222" s="1720">
        <v>-106.58</v>
      </c>
    </row>
    <row r="223" spans="2:15" ht="14.4">
      <c r="B223" s="1735">
        <v>5690</v>
      </c>
      <c r="C223" s="1720">
        <v>0.26</v>
      </c>
      <c r="D223" s="1720"/>
      <c r="E223" s="1720"/>
      <c r="F223" s="1720">
        <v>3.74</v>
      </c>
      <c r="G223" s="1720">
        <v>3.74</v>
      </c>
      <c r="H223" s="1720">
        <v>3.74</v>
      </c>
      <c r="I223" s="1720">
        <v>3.74</v>
      </c>
      <c r="J223" s="1720">
        <v>3.74</v>
      </c>
      <c r="K223" s="1720">
        <v>3.74</v>
      </c>
      <c r="L223" s="1720">
        <v>3.74</v>
      </c>
      <c r="M223" s="1720">
        <v>3.74</v>
      </c>
      <c r="N223" s="1720">
        <v>3.74</v>
      </c>
      <c r="O223" s="1720">
        <v>3.74</v>
      </c>
    </row>
    <row r="224" spans="2:15" ht="14.4">
      <c r="B224" s="1735">
        <v>5705</v>
      </c>
      <c r="C224" s="1720">
        <v>14717.4</v>
      </c>
      <c r="D224" s="1720">
        <v>1191.6500000000001</v>
      </c>
      <c r="E224" s="1720">
        <v>2229.46</v>
      </c>
      <c r="F224" s="1720">
        <v>3391.88</v>
      </c>
      <c r="G224" s="1720">
        <v>4580.42</v>
      </c>
      <c r="H224" s="1720">
        <v>5746.75</v>
      </c>
      <c r="I224" s="1720">
        <v>6916.59</v>
      </c>
      <c r="J224" s="1720">
        <v>8076.08</v>
      </c>
      <c r="K224" s="1720">
        <v>9232.5300000000007</v>
      </c>
      <c r="L224" s="1720">
        <v>10374.24</v>
      </c>
      <c r="M224" s="1720">
        <v>11590.38</v>
      </c>
      <c r="N224" s="1720">
        <v>12775.69</v>
      </c>
      <c r="O224" s="1720">
        <v>13953.4</v>
      </c>
    </row>
    <row r="225" spans="2:15" ht="14.4">
      <c r="B225" s="1735">
        <v>5715</v>
      </c>
      <c r="C225" s="1720">
        <v>2654.09</v>
      </c>
      <c r="D225" s="1720">
        <v>39.090000000000003</v>
      </c>
      <c r="E225" s="1720">
        <v>109.55</v>
      </c>
      <c r="F225" s="1720">
        <v>147.91999999999999</v>
      </c>
      <c r="G225" s="1720">
        <v>293.51</v>
      </c>
      <c r="H225" s="1720">
        <v>463.93</v>
      </c>
      <c r="I225" s="1720">
        <v>799.1</v>
      </c>
      <c r="J225" s="1720">
        <v>1199.72</v>
      </c>
      <c r="K225" s="1720">
        <v>1290.5899999999999</v>
      </c>
      <c r="L225" s="1720">
        <v>1613.63</v>
      </c>
      <c r="M225" s="1720">
        <v>2203.1999999999998</v>
      </c>
      <c r="N225" s="1720">
        <v>3208.83</v>
      </c>
      <c r="O225" s="1720">
        <v>3046.61</v>
      </c>
    </row>
    <row r="226" spans="2:15" ht="14.4">
      <c r="B226" s="1735">
        <v>5735</v>
      </c>
      <c r="C226" s="1720">
        <v>4752.4799999999996</v>
      </c>
      <c r="D226" s="1720">
        <v>273.51</v>
      </c>
      <c r="E226" s="1720">
        <v>558.98</v>
      </c>
      <c r="F226" s="1720">
        <v>1098.6400000000001</v>
      </c>
      <c r="G226" s="1720">
        <v>1561.5</v>
      </c>
      <c r="H226" s="1720">
        <v>2012.66</v>
      </c>
      <c r="I226" s="1720">
        <v>2455.91</v>
      </c>
      <c r="J226" s="1720">
        <v>2842.88</v>
      </c>
      <c r="K226" s="1720">
        <v>3321.48</v>
      </c>
      <c r="L226" s="1720">
        <v>3784.13</v>
      </c>
      <c r="M226" s="1720">
        <v>4174.0200000000004</v>
      </c>
      <c r="N226" s="1720">
        <v>4602.8</v>
      </c>
      <c r="O226" s="1720">
        <v>5060.42</v>
      </c>
    </row>
    <row r="227" spans="2:15" ht="14.4">
      <c r="B227" s="1735">
        <v>5740</v>
      </c>
      <c r="C227" s="1720">
        <v>2.13</v>
      </c>
      <c r="D227" s="1720"/>
      <c r="E227" s="1720"/>
      <c r="F227" s="1720"/>
      <c r="G227" s="1720"/>
      <c r="H227" s="1720"/>
      <c r="I227" s="1720"/>
      <c r="J227" s="1720"/>
      <c r="K227" s="1720"/>
      <c r="L227" s="1720"/>
      <c r="M227" s="1720"/>
      <c r="N227" s="1720">
        <v>1.18</v>
      </c>
      <c r="O227" s="1720">
        <v>-0.65</v>
      </c>
    </row>
    <row r="228" spans="2:15" ht="14.4">
      <c r="B228" s="1735">
        <v>5745</v>
      </c>
      <c r="C228" s="1720">
        <v>-0.03</v>
      </c>
      <c r="D228" s="1720"/>
      <c r="E228" s="1720"/>
      <c r="F228" s="1720"/>
      <c r="G228" s="1720"/>
      <c r="H228" s="1720"/>
      <c r="I228" s="1720"/>
      <c r="J228" s="1720"/>
      <c r="K228" s="1720"/>
      <c r="L228" s="1720"/>
      <c r="M228" s="1720"/>
      <c r="N228" s="1720"/>
      <c r="O228" s="1720"/>
    </row>
    <row r="229" spans="2:15" ht="14.4">
      <c r="B229" s="1735">
        <v>5750</v>
      </c>
      <c r="C229" s="1720">
        <v>759.14</v>
      </c>
      <c r="D229" s="1720">
        <v>61.4</v>
      </c>
      <c r="E229" s="1720">
        <v>125.06</v>
      </c>
      <c r="F229" s="1720">
        <v>185.58</v>
      </c>
      <c r="G229" s="1720">
        <v>243.06</v>
      </c>
      <c r="H229" s="1720">
        <v>315.49</v>
      </c>
      <c r="I229" s="1720">
        <v>382.56</v>
      </c>
      <c r="J229" s="1720">
        <v>453.81</v>
      </c>
      <c r="K229" s="1720">
        <v>528.74</v>
      </c>
      <c r="L229" s="1720">
        <v>609.74</v>
      </c>
      <c r="M229" s="1720">
        <v>880.67</v>
      </c>
      <c r="N229" s="1720">
        <v>1006.81</v>
      </c>
      <c r="O229" s="1720">
        <v>1067.46</v>
      </c>
    </row>
    <row r="230" spans="2:15" ht="14.4">
      <c r="B230" s="1735">
        <v>5785</v>
      </c>
      <c r="C230" s="1720">
        <v>368.7</v>
      </c>
      <c r="D230" s="1720"/>
      <c r="E230" s="1720"/>
      <c r="F230" s="1720"/>
      <c r="G230" s="1720"/>
      <c r="H230" s="1720"/>
      <c r="I230" s="1720"/>
      <c r="J230" s="1720"/>
      <c r="K230" s="1720"/>
      <c r="L230" s="1720"/>
      <c r="M230" s="1720"/>
      <c r="N230" s="1720"/>
      <c r="O230" s="1720"/>
    </row>
    <row r="231" spans="2:15" ht="14.4">
      <c r="B231" s="1735">
        <v>5790</v>
      </c>
      <c r="C231" s="1720">
        <v>670.44</v>
      </c>
      <c r="D231" s="1720">
        <v>41.92</v>
      </c>
      <c r="E231" s="1720">
        <v>75.760000000000005</v>
      </c>
      <c r="F231" s="1720">
        <v>133.26</v>
      </c>
      <c r="G231" s="1720">
        <v>181.58</v>
      </c>
      <c r="H231" s="1720">
        <v>231.03</v>
      </c>
      <c r="I231" s="1720">
        <v>276.42</v>
      </c>
      <c r="J231" s="1720">
        <v>327.42</v>
      </c>
      <c r="K231" s="1720">
        <v>380.18</v>
      </c>
      <c r="L231" s="1720">
        <v>431.28</v>
      </c>
      <c r="M231" s="1720">
        <v>481.79</v>
      </c>
      <c r="N231" s="1720">
        <v>530.67999999999995</v>
      </c>
      <c r="O231" s="1720">
        <v>578.49</v>
      </c>
    </row>
    <row r="232" spans="2:15" ht="14.4">
      <c r="B232" s="1735">
        <v>5795</v>
      </c>
      <c r="C232" s="1720">
        <v>0.09</v>
      </c>
      <c r="D232" s="1720"/>
      <c r="E232" s="1720"/>
      <c r="F232" s="1720"/>
      <c r="G232" s="1720"/>
      <c r="H232" s="1720">
        <v>3.15</v>
      </c>
      <c r="I232" s="1720">
        <v>3.15</v>
      </c>
      <c r="J232" s="1720">
        <v>3.15</v>
      </c>
      <c r="K232" s="1720">
        <v>3.15</v>
      </c>
      <c r="L232" s="1720">
        <v>3.15</v>
      </c>
      <c r="M232" s="1720">
        <v>3.15</v>
      </c>
      <c r="N232" s="1720">
        <v>3.15</v>
      </c>
      <c r="O232" s="1720">
        <v>12.53</v>
      </c>
    </row>
    <row r="233" spans="2:15" ht="14.4">
      <c r="B233" s="1735">
        <v>5800</v>
      </c>
      <c r="C233" s="1720"/>
      <c r="D233" s="1720"/>
      <c r="E233" s="1720"/>
      <c r="F233" s="1720">
        <v>0.82</v>
      </c>
      <c r="G233" s="1720">
        <v>0.82</v>
      </c>
      <c r="H233" s="1720">
        <v>0.82</v>
      </c>
      <c r="I233" s="1720">
        <v>0.82</v>
      </c>
      <c r="J233" s="1720">
        <v>0.82</v>
      </c>
      <c r="K233" s="1720">
        <v>0.82</v>
      </c>
      <c r="L233" s="1720">
        <v>0.82</v>
      </c>
      <c r="M233" s="1720">
        <v>0.82</v>
      </c>
      <c r="N233" s="1720">
        <v>0.82</v>
      </c>
      <c r="O233" s="1720">
        <v>0.82</v>
      </c>
    </row>
    <row r="234" spans="2:15" ht="14.4">
      <c r="B234" s="1735">
        <v>5805</v>
      </c>
      <c r="C234" s="1720">
        <v>3.86</v>
      </c>
      <c r="D234" s="1720"/>
      <c r="E234" s="1720"/>
      <c r="F234" s="1720"/>
      <c r="G234" s="1720">
        <v>126.02</v>
      </c>
      <c r="H234" s="1720">
        <v>126.02</v>
      </c>
      <c r="I234" s="1720">
        <v>126.02</v>
      </c>
      <c r="J234" s="1720">
        <v>126.61</v>
      </c>
      <c r="K234" s="1720">
        <v>126.61</v>
      </c>
      <c r="L234" s="1720">
        <v>126.61</v>
      </c>
      <c r="M234" s="1720">
        <v>126.61</v>
      </c>
      <c r="N234" s="1720">
        <v>127.5</v>
      </c>
      <c r="O234" s="1720">
        <v>129.24</v>
      </c>
    </row>
    <row r="235" spans="2:15" ht="14.4">
      <c r="B235" s="1735">
        <v>5810</v>
      </c>
      <c r="C235" s="1720">
        <v>550.38</v>
      </c>
      <c r="D235" s="1720"/>
      <c r="E235" s="1720">
        <v>38.409999999999997</v>
      </c>
      <c r="F235" s="1720">
        <v>348.84</v>
      </c>
      <c r="G235" s="1720">
        <v>620.39</v>
      </c>
      <c r="H235" s="1720">
        <v>636.16</v>
      </c>
      <c r="I235" s="1720">
        <v>637.12</v>
      </c>
      <c r="J235" s="1720">
        <v>646.66</v>
      </c>
      <c r="K235" s="1720">
        <v>512.76</v>
      </c>
      <c r="L235" s="1720">
        <v>547.45000000000005</v>
      </c>
      <c r="M235" s="1720">
        <v>548.62</v>
      </c>
      <c r="N235" s="1720">
        <v>555.44000000000005</v>
      </c>
      <c r="O235" s="1720">
        <v>646.88</v>
      </c>
    </row>
    <row r="236" spans="2:15" ht="14.4">
      <c r="B236" s="1735">
        <v>5815</v>
      </c>
      <c r="C236" s="1720">
        <v>0.92</v>
      </c>
      <c r="D236" s="1720"/>
      <c r="E236" s="1720"/>
      <c r="F236" s="1720"/>
      <c r="G236" s="1720"/>
      <c r="H236" s="1720"/>
      <c r="I236" s="1720"/>
      <c r="J236" s="1720"/>
      <c r="K236" s="1720"/>
      <c r="L236" s="1720"/>
      <c r="M236" s="1720"/>
      <c r="N236" s="1720"/>
      <c r="O236" s="1720"/>
    </row>
    <row r="237" spans="2:15" ht="14.4">
      <c r="B237" s="1735">
        <v>5820</v>
      </c>
      <c r="C237" s="1720">
        <v>177.23</v>
      </c>
      <c r="D237" s="1720"/>
      <c r="E237" s="1720"/>
      <c r="F237" s="1720">
        <v>6.98</v>
      </c>
      <c r="G237" s="1720">
        <v>209.13</v>
      </c>
      <c r="H237" s="1720">
        <v>224.16</v>
      </c>
      <c r="I237" s="1720">
        <v>259.73</v>
      </c>
      <c r="J237" s="1720">
        <v>341.71</v>
      </c>
      <c r="K237" s="1720">
        <v>332.22</v>
      </c>
      <c r="L237" s="1720">
        <v>346.73</v>
      </c>
      <c r="M237" s="1720">
        <v>359.45</v>
      </c>
      <c r="N237" s="1720">
        <v>362.69</v>
      </c>
      <c r="O237" s="1720">
        <v>360.14</v>
      </c>
    </row>
    <row r="238" spans="2:15" ht="14.4">
      <c r="B238" s="1735">
        <v>5825</v>
      </c>
      <c r="C238" s="1720">
        <v>1230.6300000000001</v>
      </c>
      <c r="D238" s="1720">
        <v>14.68</v>
      </c>
      <c r="E238" s="1720">
        <v>21.8</v>
      </c>
      <c r="F238" s="1720">
        <v>25.42</v>
      </c>
      <c r="G238" s="1720">
        <v>55.6</v>
      </c>
      <c r="H238" s="1720">
        <v>56.29</v>
      </c>
      <c r="I238" s="1720">
        <v>59.62</v>
      </c>
      <c r="J238" s="1720">
        <v>25.65</v>
      </c>
      <c r="K238" s="1720">
        <v>33.130000000000003</v>
      </c>
      <c r="L238" s="1720">
        <v>43.68</v>
      </c>
      <c r="M238" s="1720">
        <v>47.26</v>
      </c>
      <c r="N238" s="1720">
        <v>59.72</v>
      </c>
      <c r="O238" s="1720">
        <v>39.520000000000003</v>
      </c>
    </row>
    <row r="239" spans="2:15" ht="14.4">
      <c r="B239" s="1735">
        <v>5855</v>
      </c>
      <c r="C239" s="1720">
        <v>161.41999999999999</v>
      </c>
      <c r="D239" s="1720"/>
      <c r="E239" s="1720">
        <v>26.53</v>
      </c>
      <c r="F239" s="1720">
        <v>33.76</v>
      </c>
      <c r="G239" s="1720">
        <v>54.31</v>
      </c>
      <c r="H239" s="1720">
        <v>54.31</v>
      </c>
      <c r="I239" s="1720">
        <v>73.8</v>
      </c>
      <c r="J239" s="1720">
        <v>87.09</v>
      </c>
      <c r="K239" s="1720">
        <v>87.09</v>
      </c>
      <c r="L239" s="1720">
        <v>100.18</v>
      </c>
      <c r="M239" s="1720">
        <v>127.05</v>
      </c>
      <c r="N239" s="1720">
        <v>140.71</v>
      </c>
      <c r="O239" s="1720">
        <v>156.19</v>
      </c>
    </row>
    <row r="240" spans="2:15" ht="14.4">
      <c r="B240" s="1735">
        <v>5860</v>
      </c>
      <c r="C240" s="1720">
        <v>80.680000000000007</v>
      </c>
      <c r="D240" s="1720">
        <v>8.41</v>
      </c>
      <c r="E240" s="1720">
        <v>56.46</v>
      </c>
      <c r="F240" s="1720">
        <v>60.51</v>
      </c>
      <c r="G240" s="1720">
        <v>65.83</v>
      </c>
      <c r="H240" s="1720">
        <v>67.069999999999993</v>
      </c>
      <c r="I240" s="1720">
        <v>111.97</v>
      </c>
      <c r="J240" s="1720">
        <v>122.95</v>
      </c>
      <c r="K240" s="1720">
        <v>131.44999999999999</v>
      </c>
      <c r="L240" s="1720">
        <v>188.14</v>
      </c>
      <c r="M240" s="1720">
        <v>198.08</v>
      </c>
      <c r="N240" s="1720">
        <v>210.19</v>
      </c>
      <c r="O240" s="1720">
        <v>219.57</v>
      </c>
    </row>
    <row r="241" spans="2:15" ht="14.4">
      <c r="B241" s="1735">
        <v>5865</v>
      </c>
      <c r="C241" s="1720">
        <v>66.39</v>
      </c>
      <c r="D241" s="1720"/>
      <c r="E241" s="1720">
        <v>4.37</v>
      </c>
      <c r="F241" s="1720">
        <v>6.21</v>
      </c>
      <c r="G241" s="1720">
        <v>13.08</v>
      </c>
      <c r="H241" s="1720">
        <v>15.67</v>
      </c>
      <c r="I241" s="1720">
        <v>17.260000000000002</v>
      </c>
      <c r="J241" s="1720">
        <v>19.63</v>
      </c>
      <c r="K241" s="1720">
        <v>23.42</v>
      </c>
      <c r="L241" s="1720">
        <v>31.4</v>
      </c>
      <c r="M241" s="1720">
        <v>39.19</v>
      </c>
      <c r="N241" s="1720">
        <v>47.36</v>
      </c>
      <c r="O241" s="1720">
        <v>49.3</v>
      </c>
    </row>
    <row r="242" spans="2:15" ht="14.4">
      <c r="B242" s="1735">
        <v>5870</v>
      </c>
      <c r="C242" s="1720">
        <v>423.36</v>
      </c>
      <c r="D242" s="1720">
        <v>50.64</v>
      </c>
      <c r="E242" s="1720">
        <v>66.06</v>
      </c>
      <c r="F242" s="1720">
        <v>66.06</v>
      </c>
      <c r="G242" s="1720">
        <v>66.06</v>
      </c>
      <c r="H242" s="1720">
        <v>67.150000000000006</v>
      </c>
      <c r="I242" s="1720">
        <v>68.55</v>
      </c>
      <c r="J242" s="1720">
        <v>68.55</v>
      </c>
      <c r="K242" s="1720">
        <v>68.55</v>
      </c>
      <c r="L242" s="1720">
        <v>68.55</v>
      </c>
      <c r="M242" s="1720">
        <v>69.5</v>
      </c>
      <c r="N242" s="1720">
        <v>72.709999999999994</v>
      </c>
      <c r="O242" s="1720">
        <v>371</v>
      </c>
    </row>
    <row r="243" spans="2:15" ht="14.4">
      <c r="B243" s="1735">
        <v>5875</v>
      </c>
      <c r="C243" s="1720">
        <v>40.6</v>
      </c>
      <c r="D243" s="1720">
        <v>2.0699999999999998</v>
      </c>
      <c r="E243" s="1720">
        <v>3.1</v>
      </c>
      <c r="F243" s="1720">
        <v>6.06</v>
      </c>
      <c r="G243" s="1720">
        <v>6.39</v>
      </c>
      <c r="H243" s="1720">
        <v>8.2799999999999994</v>
      </c>
      <c r="I243" s="1720">
        <v>9.74</v>
      </c>
      <c r="J243" s="1720">
        <v>11.41</v>
      </c>
      <c r="K243" s="1720">
        <v>13.77</v>
      </c>
      <c r="L243" s="1720">
        <v>15.7</v>
      </c>
      <c r="M243" s="1720">
        <v>17.89</v>
      </c>
      <c r="N243" s="1720">
        <v>20.27</v>
      </c>
      <c r="O243" s="1720">
        <v>22.37</v>
      </c>
    </row>
    <row r="244" spans="2:15" ht="14.4">
      <c r="B244" s="1735">
        <v>5880</v>
      </c>
      <c r="C244" s="1720">
        <v>572.29</v>
      </c>
      <c r="D244" s="1720">
        <v>7.98</v>
      </c>
      <c r="E244" s="1720">
        <v>23.51</v>
      </c>
      <c r="F244" s="1720">
        <v>37.26</v>
      </c>
      <c r="G244" s="1720">
        <v>51.02</v>
      </c>
      <c r="H244" s="1720">
        <v>65.77</v>
      </c>
      <c r="I244" s="1720">
        <v>111.6</v>
      </c>
      <c r="J244" s="1720">
        <v>325.58</v>
      </c>
      <c r="K244" s="1720">
        <v>340.24</v>
      </c>
      <c r="L244" s="1720">
        <v>344.92</v>
      </c>
      <c r="M244" s="1720">
        <v>357.62</v>
      </c>
      <c r="N244" s="1720">
        <v>366.33</v>
      </c>
      <c r="O244" s="1720">
        <v>379.33</v>
      </c>
    </row>
    <row r="245" spans="2:15" ht="14.4">
      <c r="B245" s="1735">
        <v>5885</v>
      </c>
      <c r="C245" s="1720">
        <v>85.92</v>
      </c>
      <c r="D245" s="1720">
        <v>0.22</v>
      </c>
      <c r="E245" s="1720">
        <v>3.64</v>
      </c>
      <c r="F245" s="1720">
        <v>44.49</v>
      </c>
      <c r="G245" s="1720">
        <v>44.49</v>
      </c>
      <c r="H245" s="1720">
        <v>45.54</v>
      </c>
      <c r="I245" s="1720">
        <v>46.62</v>
      </c>
      <c r="J245" s="1720">
        <v>76.88</v>
      </c>
      <c r="K245" s="1720">
        <v>105.21</v>
      </c>
      <c r="L245" s="1720">
        <v>111.24</v>
      </c>
      <c r="M245" s="1720">
        <v>111.24</v>
      </c>
      <c r="N245" s="1720">
        <v>120.32</v>
      </c>
      <c r="O245" s="1720">
        <v>120.32</v>
      </c>
    </row>
    <row r="246" spans="2:15" ht="14.4">
      <c r="B246" s="1735">
        <v>5890</v>
      </c>
      <c r="C246" s="1720">
        <v>32.770000000000003</v>
      </c>
      <c r="D246" s="1720">
        <v>11.88</v>
      </c>
      <c r="E246" s="1720">
        <v>13.74</v>
      </c>
      <c r="F246" s="1720">
        <v>15.59</v>
      </c>
      <c r="G246" s="1720">
        <v>17.440000000000001</v>
      </c>
      <c r="H246" s="1720">
        <v>19.29</v>
      </c>
      <c r="I246" s="1720">
        <v>21.13</v>
      </c>
      <c r="J246" s="1720">
        <v>23.15</v>
      </c>
      <c r="K246" s="1720">
        <v>24.98</v>
      </c>
      <c r="L246" s="1720">
        <v>26.8</v>
      </c>
      <c r="M246" s="1720">
        <v>28.62</v>
      </c>
      <c r="N246" s="1720">
        <v>30.43</v>
      </c>
      <c r="O246" s="1720">
        <v>32.229999999999997</v>
      </c>
    </row>
    <row r="247" spans="2:15" ht="14.4">
      <c r="B247" s="1735">
        <v>5895</v>
      </c>
      <c r="C247" s="1720">
        <v>427.89</v>
      </c>
      <c r="D247" s="1720">
        <v>7.77</v>
      </c>
      <c r="E247" s="1720">
        <v>17.22</v>
      </c>
      <c r="F247" s="1720">
        <v>44.64</v>
      </c>
      <c r="G247" s="1720">
        <v>55.12</v>
      </c>
      <c r="H247" s="1720">
        <v>83.4</v>
      </c>
      <c r="I247" s="1720">
        <v>96.08</v>
      </c>
      <c r="J247" s="1720">
        <v>125.95</v>
      </c>
      <c r="K247" s="1720">
        <v>163.49</v>
      </c>
      <c r="L247" s="1720">
        <v>171.59</v>
      </c>
      <c r="M247" s="1720">
        <v>203.85</v>
      </c>
      <c r="N247" s="1720">
        <v>211.16</v>
      </c>
      <c r="O247" s="1720">
        <v>238.55</v>
      </c>
    </row>
    <row r="248" spans="2:15" ht="14.4">
      <c r="B248" s="1735">
        <v>5900</v>
      </c>
      <c r="C248" s="1720">
        <v>235.71</v>
      </c>
      <c r="D248" s="1720">
        <v>13.63</v>
      </c>
      <c r="E248" s="1720">
        <v>17.21</v>
      </c>
      <c r="F248" s="1720">
        <v>49.17</v>
      </c>
      <c r="G248" s="1720">
        <v>53.64</v>
      </c>
      <c r="H248" s="1720">
        <v>72.44</v>
      </c>
      <c r="I248" s="1720">
        <v>77.150000000000006</v>
      </c>
      <c r="J248" s="1720">
        <v>109.99</v>
      </c>
      <c r="K248" s="1720">
        <v>118.3</v>
      </c>
      <c r="L248" s="1720">
        <v>128.32</v>
      </c>
      <c r="M248" s="1720">
        <v>143.09</v>
      </c>
      <c r="N248" s="1720">
        <v>185.57</v>
      </c>
      <c r="O248" s="1720">
        <v>211.88</v>
      </c>
    </row>
    <row r="249" spans="2:15" ht="14.4">
      <c r="B249" s="1735">
        <v>5930</v>
      </c>
      <c r="C249" s="1720">
        <v>502.16</v>
      </c>
      <c r="D249" s="1720">
        <v>45.55</v>
      </c>
      <c r="E249" s="1720">
        <v>88.04</v>
      </c>
      <c r="F249" s="1720">
        <v>129.38</v>
      </c>
      <c r="G249" s="1720">
        <v>171.81</v>
      </c>
      <c r="H249" s="1720">
        <v>209.6</v>
      </c>
      <c r="I249" s="1720">
        <v>252.63</v>
      </c>
      <c r="J249" s="1720">
        <v>296.8</v>
      </c>
      <c r="K249" s="1720">
        <v>343.27</v>
      </c>
      <c r="L249" s="1720">
        <v>387.57</v>
      </c>
      <c r="M249" s="1720">
        <v>425.82</v>
      </c>
      <c r="N249" s="1720">
        <v>462.1</v>
      </c>
      <c r="O249" s="1720">
        <v>498.14</v>
      </c>
    </row>
    <row r="250" spans="2:15" ht="14.4">
      <c r="B250" s="1735">
        <v>5935</v>
      </c>
      <c r="C250" s="1720">
        <v>49.31</v>
      </c>
      <c r="D250" s="1720">
        <v>13.91</v>
      </c>
      <c r="E250" s="1720">
        <v>20.91</v>
      </c>
      <c r="F250" s="1720">
        <v>27.12</v>
      </c>
      <c r="G250" s="1720">
        <v>30.42</v>
      </c>
      <c r="H250" s="1720">
        <v>32.29</v>
      </c>
      <c r="I250" s="1720">
        <v>33.700000000000003</v>
      </c>
      <c r="J250" s="1720">
        <v>34.28</v>
      </c>
      <c r="K250" s="1720">
        <v>34.880000000000003</v>
      </c>
      <c r="L250" s="1720">
        <v>34.880000000000003</v>
      </c>
      <c r="M250" s="1720">
        <v>36.11</v>
      </c>
      <c r="N250" s="1720">
        <v>36.11</v>
      </c>
      <c r="O250" s="1720">
        <v>38.5</v>
      </c>
    </row>
    <row r="251" spans="2:15" ht="14.4">
      <c r="B251" s="1735">
        <v>5940</v>
      </c>
      <c r="C251" s="1720">
        <v>6.3</v>
      </c>
      <c r="D251" s="1720"/>
      <c r="E251" s="1720">
        <v>2.21</v>
      </c>
      <c r="F251" s="1720">
        <v>2.21</v>
      </c>
      <c r="G251" s="1720">
        <v>2.21</v>
      </c>
      <c r="H251" s="1720">
        <v>5.22</v>
      </c>
      <c r="I251" s="1720">
        <v>5.22</v>
      </c>
      <c r="J251" s="1720">
        <v>5.22</v>
      </c>
      <c r="K251" s="1720">
        <v>7.99</v>
      </c>
      <c r="L251" s="1720">
        <v>7.99</v>
      </c>
      <c r="M251" s="1720">
        <v>7.99</v>
      </c>
      <c r="N251" s="1720">
        <v>10.3</v>
      </c>
      <c r="O251" s="1720">
        <v>10.08</v>
      </c>
    </row>
    <row r="252" spans="2:15" ht="14.4">
      <c r="B252" s="1735">
        <v>5945</v>
      </c>
      <c r="C252" s="1720">
        <v>7287.14</v>
      </c>
      <c r="D252" s="1720">
        <v>604.69000000000005</v>
      </c>
      <c r="E252" s="1720">
        <v>1258.96</v>
      </c>
      <c r="F252" s="1720">
        <v>1943.71</v>
      </c>
      <c r="G252" s="1720">
        <v>2625.52</v>
      </c>
      <c r="H252" s="1720">
        <v>3296.14</v>
      </c>
      <c r="I252" s="1720">
        <v>3969.84</v>
      </c>
      <c r="J252" s="1720">
        <v>4641.82</v>
      </c>
      <c r="K252" s="1720">
        <v>5272.45</v>
      </c>
      <c r="L252" s="1720">
        <v>5882.73</v>
      </c>
      <c r="M252" s="1720">
        <v>6521.57</v>
      </c>
      <c r="N252" s="1720">
        <v>7125.55</v>
      </c>
      <c r="O252" s="1720">
        <v>7743.16</v>
      </c>
    </row>
    <row r="253" spans="2:15" ht="14.4">
      <c r="B253" s="1735">
        <v>5950</v>
      </c>
      <c r="C253" s="1720">
        <v>3401.92</v>
      </c>
      <c r="D253" s="1720">
        <v>321.05</v>
      </c>
      <c r="E253" s="1720">
        <v>633.78</v>
      </c>
      <c r="F253" s="1720">
        <v>930.41</v>
      </c>
      <c r="G253" s="1720">
        <v>1226.78</v>
      </c>
      <c r="H253" s="1720">
        <v>1521.45</v>
      </c>
      <c r="I253" s="1720">
        <v>1850.78</v>
      </c>
      <c r="J253" s="1720">
        <v>2517.63</v>
      </c>
      <c r="K253" s="1720">
        <v>2517.63</v>
      </c>
      <c r="L253" s="1720">
        <v>2847.42</v>
      </c>
      <c r="M253" s="1720">
        <v>3187.19</v>
      </c>
      <c r="N253" s="1720">
        <v>3514.14</v>
      </c>
      <c r="O253" s="1720">
        <v>4161.8900000000003</v>
      </c>
    </row>
    <row r="254" spans="2:15" ht="14.4">
      <c r="B254" s="1735">
        <v>5955</v>
      </c>
      <c r="C254" s="1720">
        <v>1912.6</v>
      </c>
      <c r="D254" s="1720">
        <v>10.84</v>
      </c>
      <c r="E254" s="1720">
        <v>25.93</v>
      </c>
      <c r="F254" s="1720">
        <v>36.630000000000003</v>
      </c>
      <c r="G254" s="1720">
        <v>71.97</v>
      </c>
      <c r="H254" s="1720">
        <v>82.67</v>
      </c>
      <c r="I254" s="1720">
        <v>802.68</v>
      </c>
      <c r="J254" s="1720">
        <v>813.31</v>
      </c>
      <c r="K254" s="1720">
        <v>828.15</v>
      </c>
      <c r="L254" s="1720">
        <v>838.71</v>
      </c>
      <c r="M254" s="1720">
        <v>920.9</v>
      </c>
      <c r="N254" s="1720">
        <v>931.4</v>
      </c>
      <c r="O254" s="1720">
        <v>983.14</v>
      </c>
    </row>
    <row r="255" spans="2:15" ht="14.4">
      <c r="B255" s="1735">
        <v>5960</v>
      </c>
      <c r="C255" s="1720">
        <v>2220.11</v>
      </c>
      <c r="D255" s="1720">
        <v>36.46</v>
      </c>
      <c r="E255" s="1720">
        <v>38.81</v>
      </c>
      <c r="F255" s="1720">
        <v>566</v>
      </c>
      <c r="G255" s="1720">
        <v>767.16</v>
      </c>
      <c r="H255" s="1720">
        <v>942.7</v>
      </c>
      <c r="I255" s="1720">
        <v>1118.24</v>
      </c>
      <c r="J255" s="1720">
        <v>1316.82</v>
      </c>
      <c r="K255" s="1720">
        <v>1492.36</v>
      </c>
      <c r="L255" s="1720">
        <v>1492.36</v>
      </c>
      <c r="M255" s="1720">
        <v>1866.17</v>
      </c>
      <c r="N255" s="1720">
        <v>2041.71</v>
      </c>
      <c r="O255" s="1720">
        <v>2041.71</v>
      </c>
    </row>
    <row r="256" spans="2:15" ht="14.4">
      <c r="B256" s="1735">
        <v>5965</v>
      </c>
      <c r="C256" s="1720">
        <v>640.63</v>
      </c>
      <c r="D256" s="1720">
        <v>21.88</v>
      </c>
      <c r="E256" s="1720">
        <v>54.52</v>
      </c>
      <c r="F256" s="1720">
        <v>101.2</v>
      </c>
      <c r="G256" s="1720">
        <v>380.82</v>
      </c>
      <c r="H256" s="1720">
        <v>437.3</v>
      </c>
      <c r="I256" s="1720">
        <v>499.96</v>
      </c>
      <c r="J256" s="1720">
        <v>700.21</v>
      </c>
      <c r="K256" s="1720">
        <v>763.85</v>
      </c>
      <c r="L256" s="1720">
        <v>820.8</v>
      </c>
      <c r="M256" s="1720">
        <v>867.38</v>
      </c>
      <c r="N256" s="1720">
        <v>940.99</v>
      </c>
      <c r="O256" s="1720">
        <v>992.3</v>
      </c>
    </row>
    <row r="257" spans="2:15" ht="14.4">
      <c r="B257" s="1735">
        <v>5970</v>
      </c>
      <c r="C257" s="1720">
        <v>595.30999999999995</v>
      </c>
      <c r="D257" s="1720">
        <v>26.42</v>
      </c>
      <c r="E257" s="1720">
        <v>52.56</v>
      </c>
      <c r="F257" s="1720">
        <v>78.53</v>
      </c>
      <c r="G257" s="1720">
        <v>104.63</v>
      </c>
      <c r="H257" s="1720">
        <v>130.66</v>
      </c>
      <c r="I257" s="1720">
        <v>156.69999999999999</v>
      </c>
      <c r="J257" s="1720">
        <v>182.58</v>
      </c>
      <c r="K257" s="1720">
        <v>208.38</v>
      </c>
      <c r="L257" s="1720">
        <v>233.95</v>
      </c>
      <c r="M257" s="1720">
        <v>259.45</v>
      </c>
      <c r="N257" s="1720">
        <v>300.12</v>
      </c>
      <c r="O257" s="1720">
        <v>325.37</v>
      </c>
    </row>
    <row r="258" spans="2:15" ht="14.4">
      <c r="B258" s="1735">
        <v>5975</v>
      </c>
      <c r="C258" s="1720">
        <v>1118.75</v>
      </c>
      <c r="D258" s="1720"/>
      <c r="E258" s="1720">
        <v>264.97000000000003</v>
      </c>
      <c r="F258" s="1720">
        <v>258.10000000000002</v>
      </c>
      <c r="G258" s="1720">
        <v>258.10000000000002</v>
      </c>
      <c r="H258" s="1720">
        <v>531.98</v>
      </c>
      <c r="I258" s="1720">
        <v>531.98</v>
      </c>
      <c r="J258" s="1720">
        <v>542.83000000000004</v>
      </c>
      <c r="K258" s="1720">
        <v>809.38</v>
      </c>
      <c r="L258" s="1720">
        <v>809.38</v>
      </c>
      <c r="M258" s="1720">
        <v>809.38</v>
      </c>
      <c r="N258" s="1720">
        <v>1112.76</v>
      </c>
      <c r="O258" s="1720">
        <v>1112.76</v>
      </c>
    </row>
    <row r="259" spans="2:15" ht="14.4">
      <c r="B259" s="1735">
        <v>5980</v>
      </c>
      <c r="C259" s="1720">
        <v>1.03</v>
      </c>
      <c r="D259" s="1720"/>
      <c r="E259" s="1720"/>
      <c r="F259" s="1720">
        <v>0.35</v>
      </c>
      <c r="G259" s="1720">
        <v>0.35</v>
      </c>
      <c r="H259" s="1720">
        <v>0.35</v>
      </c>
      <c r="I259" s="1720">
        <v>0.69</v>
      </c>
      <c r="J259" s="1720">
        <v>0.69</v>
      </c>
      <c r="K259" s="1720">
        <v>0.69</v>
      </c>
      <c r="L259" s="1720">
        <v>0.96</v>
      </c>
      <c r="M259" s="1720">
        <v>0.96</v>
      </c>
      <c r="N259" s="1720">
        <v>0.96</v>
      </c>
      <c r="O259" s="1720">
        <v>-48.77</v>
      </c>
    </row>
    <row r="260" spans="2:15" ht="14.4">
      <c r="B260" s="1735">
        <v>5985</v>
      </c>
      <c r="C260" s="1720"/>
      <c r="D260" s="1720"/>
      <c r="E260" s="1720"/>
      <c r="F260" s="1720"/>
      <c r="G260" s="1720"/>
      <c r="H260" s="1720"/>
      <c r="I260" s="1720"/>
      <c r="J260" s="1720"/>
      <c r="K260" s="1720"/>
      <c r="L260" s="1720"/>
      <c r="M260" s="1720"/>
      <c r="N260" s="1720"/>
      <c r="O260" s="1720">
        <v>1192.5</v>
      </c>
    </row>
    <row r="261" spans="2:15" ht="14.4">
      <c r="B261" s="1735">
        <v>6010</v>
      </c>
      <c r="C261" s="1720">
        <v>2817.77</v>
      </c>
      <c r="D261" s="1720">
        <v>141.51</v>
      </c>
      <c r="E261" s="1720">
        <v>288.05</v>
      </c>
      <c r="F261" s="1720">
        <v>427.96</v>
      </c>
      <c r="G261" s="1720">
        <v>567.54999999999995</v>
      </c>
      <c r="H261" s="1720">
        <v>706.81</v>
      </c>
      <c r="I261" s="1720">
        <v>846.16</v>
      </c>
      <c r="J261" s="1720">
        <v>1047.29</v>
      </c>
      <c r="K261" s="1720">
        <v>1247.78</v>
      </c>
      <c r="L261" s="1720">
        <v>1445.82</v>
      </c>
      <c r="M261" s="1720">
        <v>1643.35</v>
      </c>
      <c r="N261" s="1720">
        <v>1913.87</v>
      </c>
      <c r="O261" s="1720">
        <v>2202.4899999999998</v>
      </c>
    </row>
    <row r="262" spans="2:15" ht="14.4">
      <c r="B262" s="1735">
        <v>6015</v>
      </c>
      <c r="C262" s="1720">
        <v>15.85</v>
      </c>
      <c r="D262" s="1720">
        <v>1.05</v>
      </c>
      <c r="E262" s="1720">
        <v>1.1599999999999999</v>
      </c>
      <c r="F262" s="1720">
        <v>1.99</v>
      </c>
      <c r="G262" s="1720">
        <v>1.99</v>
      </c>
      <c r="H262" s="1720">
        <v>2.15</v>
      </c>
      <c r="I262" s="1720">
        <v>2.15</v>
      </c>
      <c r="J262" s="1720">
        <v>2.31</v>
      </c>
      <c r="K262" s="1720">
        <v>2.31</v>
      </c>
      <c r="L262" s="1720">
        <v>2.46</v>
      </c>
      <c r="M262" s="1720">
        <v>2.46</v>
      </c>
      <c r="N262" s="1720">
        <v>9.83</v>
      </c>
      <c r="O262" s="1720">
        <v>9.83</v>
      </c>
    </row>
    <row r="263" spans="2:15" ht="14.4">
      <c r="B263" s="1735">
        <v>6020</v>
      </c>
      <c r="C263" s="1720">
        <v>54</v>
      </c>
      <c r="D263" s="1720"/>
      <c r="E263" s="1720"/>
      <c r="F263" s="1720"/>
      <c r="G263" s="1720"/>
      <c r="H263" s="1720"/>
      <c r="I263" s="1720"/>
      <c r="J263" s="1720"/>
      <c r="K263" s="1720">
        <v>77.27</v>
      </c>
      <c r="L263" s="1720">
        <v>0.28999999999999998</v>
      </c>
      <c r="M263" s="1720">
        <v>0.28999999999999998</v>
      </c>
      <c r="N263" s="1720">
        <v>0.28999999999999998</v>
      </c>
      <c r="O263" s="1720">
        <v>0.28999999999999998</v>
      </c>
    </row>
    <row r="264" spans="2:15" ht="14.4">
      <c r="B264" s="1735">
        <v>6025</v>
      </c>
      <c r="C264" s="1720">
        <v>199.99</v>
      </c>
      <c r="D264" s="1720"/>
      <c r="E264" s="1720">
        <v>3.82</v>
      </c>
      <c r="F264" s="1720">
        <v>3.82</v>
      </c>
      <c r="G264" s="1720">
        <v>3.82</v>
      </c>
      <c r="H264" s="1720">
        <v>3.82</v>
      </c>
      <c r="I264" s="1720">
        <v>3.82</v>
      </c>
      <c r="J264" s="1720">
        <v>3.82</v>
      </c>
      <c r="K264" s="1720">
        <v>-154.69</v>
      </c>
      <c r="L264" s="1720">
        <v>-154.69</v>
      </c>
      <c r="M264" s="1720">
        <v>-141.13999999999999</v>
      </c>
      <c r="N264" s="1720">
        <v>-141.13999999999999</v>
      </c>
      <c r="O264" s="1720">
        <v>-92.37</v>
      </c>
    </row>
    <row r="265" spans="2:15" ht="14.4">
      <c r="B265" s="1735">
        <v>6035</v>
      </c>
      <c r="C265" s="1720">
        <v>588.21</v>
      </c>
      <c r="D265" s="1720">
        <v>75.23</v>
      </c>
      <c r="E265" s="1720">
        <v>118.59</v>
      </c>
      <c r="F265" s="1720">
        <v>162.63999999999999</v>
      </c>
      <c r="G265" s="1720">
        <v>218.81</v>
      </c>
      <c r="H265" s="1720">
        <v>264.14</v>
      </c>
      <c r="I265" s="1720">
        <v>316.92</v>
      </c>
      <c r="J265" s="1720">
        <v>372.6</v>
      </c>
      <c r="K265" s="1720">
        <v>417.22</v>
      </c>
      <c r="L265" s="1720">
        <v>460.14</v>
      </c>
      <c r="M265" s="1720">
        <v>508.79</v>
      </c>
      <c r="N265" s="1720">
        <v>554.24</v>
      </c>
      <c r="O265" s="1720">
        <v>602.49</v>
      </c>
    </row>
    <row r="266" spans="2:15" ht="14.4">
      <c r="B266" s="1735">
        <v>6040</v>
      </c>
      <c r="C266" s="1720">
        <v>5951.94</v>
      </c>
      <c r="D266" s="1720">
        <v>203.99</v>
      </c>
      <c r="E266" s="1720">
        <v>405.11</v>
      </c>
      <c r="F266" s="1720">
        <v>628.75</v>
      </c>
      <c r="G266" s="1720">
        <v>829.97</v>
      </c>
      <c r="H266" s="1720">
        <v>1030.71</v>
      </c>
      <c r="I266" s="1720">
        <v>1231.5899999999999</v>
      </c>
      <c r="J266" s="1720">
        <v>1431.15</v>
      </c>
      <c r="K266" s="1720">
        <v>1630.08</v>
      </c>
      <c r="L266" s="1720">
        <v>1826.58</v>
      </c>
      <c r="M266" s="1720">
        <v>2022.57</v>
      </c>
      <c r="N266" s="1720">
        <v>2218.08</v>
      </c>
      <c r="O266" s="1720">
        <v>2393.62</v>
      </c>
    </row>
    <row r="267" spans="2:15" ht="14.4">
      <c r="B267" s="1735">
        <v>6045</v>
      </c>
      <c r="C267" s="1720">
        <v>117.91</v>
      </c>
      <c r="D267" s="1720"/>
      <c r="E267" s="1720"/>
      <c r="F267" s="1720">
        <v>0.86</v>
      </c>
      <c r="G267" s="1720">
        <v>0.86</v>
      </c>
      <c r="H267" s="1720">
        <v>0.86</v>
      </c>
      <c r="I267" s="1720">
        <v>0.86</v>
      </c>
      <c r="J267" s="1720">
        <v>0.86</v>
      </c>
      <c r="K267" s="1720">
        <v>0.86</v>
      </c>
      <c r="L267" s="1720">
        <v>9.36</v>
      </c>
      <c r="M267" s="1720">
        <v>47.33</v>
      </c>
      <c r="N267" s="1720">
        <v>62.99</v>
      </c>
      <c r="O267" s="1720">
        <v>97.33</v>
      </c>
    </row>
    <row r="268" spans="2:15" ht="14.4">
      <c r="B268" s="1735">
        <v>6050</v>
      </c>
      <c r="C268" s="1720">
        <v>3087.31</v>
      </c>
      <c r="D268" s="1720">
        <v>133.96</v>
      </c>
      <c r="E268" s="1720">
        <v>436.63</v>
      </c>
      <c r="F268" s="1720">
        <v>726.4</v>
      </c>
      <c r="G268" s="1720">
        <v>1011.65</v>
      </c>
      <c r="H268" s="1720">
        <v>1217.8900000000001</v>
      </c>
      <c r="I268" s="1720">
        <v>1423.3</v>
      </c>
      <c r="J268" s="1720">
        <v>1824.03</v>
      </c>
      <c r="K268" s="1720">
        <v>2113.96</v>
      </c>
      <c r="L268" s="1720">
        <v>2283.11</v>
      </c>
      <c r="M268" s="1720">
        <v>2503.0700000000002</v>
      </c>
      <c r="N268" s="1720">
        <v>2688.64</v>
      </c>
      <c r="O268" s="1720">
        <v>3090.51</v>
      </c>
    </row>
    <row r="269" spans="2:15" ht="14.4">
      <c r="B269" s="1735">
        <v>6065</v>
      </c>
      <c r="C269" s="1720">
        <v>12655.74</v>
      </c>
      <c r="D269" s="1720"/>
      <c r="E269" s="1720"/>
      <c r="F269" s="1720"/>
      <c r="G269" s="1720"/>
      <c r="H269" s="1720"/>
      <c r="I269" s="1720"/>
      <c r="J269" s="1720"/>
      <c r="K269" s="1720"/>
      <c r="L269" s="1720"/>
      <c r="M269" s="1720"/>
      <c r="N269" s="1720"/>
      <c r="O269" s="1720"/>
    </row>
    <row r="270" spans="2:15" ht="14.4">
      <c r="B270" s="1735">
        <v>6070</v>
      </c>
      <c r="C270" s="1720">
        <v>4737.09</v>
      </c>
      <c r="D270" s="1720">
        <v>-148.94999999999999</v>
      </c>
      <c r="E270" s="1720">
        <v>-151.78</v>
      </c>
      <c r="F270" s="1720">
        <v>-142.94</v>
      </c>
      <c r="G270" s="1720">
        <v>-142.94</v>
      </c>
      <c r="H270" s="1720">
        <v>-116.95</v>
      </c>
      <c r="I270" s="1720">
        <v>-90</v>
      </c>
      <c r="J270" s="1720">
        <v>-80.959999999999994</v>
      </c>
      <c r="K270" s="1720">
        <v>-72.38</v>
      </c>
      <c r="L270" s="1720">
        <v>-72.38</v>
      </c>
      <c r="M270" s="1720">
        <v>29.57</v>
      </c>
      <c r="N270" s="1720">
        <v>32.4</v>
      </c>
      <c r="O270" s="1720">
        <v>120.91</v>
      </c>
    </row>
    <row r="271" spans="2:15" ht="14.4">
      <c r="B271" s="1735">
        <v>6090</v>
      </c>
      <c r="C271" s="1720">
        <v>126.4</v>
      </c>
      <c r="D271" s="1720">
        <v>10.92</v>
      </c>
      <c r="E271" s="1720">
        <v>21.69</v>
      </c>
      <c r="F271" s="1720">
        <v>32.71</v>
      </c>
      <c r="G271" s="1720">
        <v>43.8</v>
      </c>
      <c r="H271" s="1720">
        <v>55.26</v>
      </c>
      <c r="I271" s="1720">
        <v>66.73</v>
      </c>
      <c r="J271" s="1720">
        <v>78.48</v>
      </c>
      <c r="K271" s="1720">
        <v>90.19</v>
      </c>
      <c r="L271" s="1720">
        <v>101.76</v>
      </c>
      <c r="M271" s="1720">
        <v>113.3</v>
      </c>
      <c r="N271" s="1720">
        <v>124.81</v>
      </c>
      <c r="O271" s="1720">
        <v>147.66</v>
      </c>
    </row>
    <row r="272" spans="2:15" ht="14.4">
      <c r="B272" s="1735">
        <v>6110</v>
      </c>
      <c r="C272" s="1720">
        <v>6463.66</v>
      </c>
      <c r="D272" s="1720">
        <v>537.87</v>
      </c>
      <c r="E272" s="1720">
        <v>1025.28</v>
      </c>
      <c r="F272" s="1720">
        <v>1622.25</v>
      </c>
      <c r="G272" s="1720">
        <v>2285.84</v>
      </c>
      <c r="H272" s="1720">
        <v>2836.5</v>
      </c>
      <c r="I272" s="1720">
        <v>3394.71</v>
      </c>
      <c r="J272" s="1720">
        <v>3955.46</v>
      </c>
      <c r="K272" s="1720">
        <v>4489.47</v>
      </c>
      <c r="L272" s="1720">
        <v>5037.0200000000004</v>
      </c>
      <c r="M272" s="1720">
        <v>5589.9</v>
      </c>
      <c r="N272" s="1720">
        <v>6067.06</v>
      </c>
      <c r="O272" s="1720">
        <v>6621.16</v>
      </c>
    </row>
    <row r="273" spans="2:15" ht="14.4">
      <c r="B273" s="1735">
        <v>6115</v>
      </c>
      <c r="C273" s="1720">
        <v>976.82</v>
      </c>
      <c r="D273" s="1720">
        <v>99.86</v>
      </c>
      <c r="E273" s="1720">
        <v>172.17</v>
      </c>
      <c r="F273" s="1720">
        <v>265.54000000000002</v>
      </c>
      <c r="G273" s="1720">
        <v>387.9</v>
      </c>
      <c r="H273" s="1720">
        <v>469.56</v>
      </c>
      <c r="I273" s="1720">
        <v>553.53</v>
      </c>
      <c r="J273" s="1720">
        <v>645.29999999999995</v>
      </c>
      <c r="K273" s="1720">
        <v>746.27</v>
      </c>
      <c r="L273" s="1720">
        <v>849.18</v>
      </c>
      <c r="M273" s="1720">
        <v>953.6</v>
      </c>
      <c r="N273" s="1720">
        <v>1056.1400000000001</v>
      </c>
      <c r="O273" s="1720">
        <v>1170.5</v>
      </c>
    </row>
    <row r="274" spans="2:15" ht="14.4">
      <c r="B274" s="1735">
        <v>6120</v>
      </c>
      <c r="C274" s="1720">
        <v>6829.02</v>
      </c>
      <c r="D274" s="1720">
        <v>434.63</v>
      </c>
      <c r="E274" s="1720">
        <v>876.49</v>
      </c>
      <c r="F274" s="1720">
        <v>1299.72</v>
      </c>
      <c r="G274" s="1720">
        <v>1741.63</v>
      </c>
      <c r="H274" s="1720">
        <v>2175.35</v>
      </c>
      <c r="I274" s="1720">
        <v>2609.9699999999998</v>
      </c>
      <c r="J274" s="1720">
        <v>3163.71</v>
      </c>
      <c r="K274" s="1720">
        <v>3494.97</v>
      </c>
      <c r="L274" s="1720">
        <v>3914.58</v>
      </c>
      <c r="M274" s="1720">
        <v>4342.32</v>
      </c>
      <c r="N274" s="1720">
        <v>5383.16</v>
      </c>
      <c r="O274" s="1720">
        <v>5419.52</v>
      </c>
    </row>
    <row r="275" spans="2:15" ht="14.4">
      <c r="B275" s="1735">
        <v>6125</v>
      </c>
      <c r="C275" s="1720">
        <v>957.49</v>
      </c>
      <c r="D275" s="1720">
        <v>84.72</v>
      </c>
      <c r="E275" s="1720">
        <v>169.44</v>
      </c>
      <c r="F275" s="1720">
        <v>254.35</v>
      </c>
      <c r="G275" s="1720">
        <v>340.47</v>
      </c>
      <c r="H275" s="1720">
        <v>429.11</v>
      </c>
      <c r="I275" s="1720">
        <v>517.58000000000004</v>
      </c>
      <c r="J275" s="1720">
        <v>605.47</v>
      </c>
      <c r="K275" s="1720">
        <v>692.41</v>
      </c>
      <c r="L275" s="1720">
        <v>778.51</v>
      </c>
      <c r="M275" s="1720">
        <v>866.97</v>
      </c>
      <c r="N275" s="1720">
        <v>953.3</v>
      </c>
      <c r="O275" s="1720">
        <v>1038.77</v>
      </c>
    </row>
    <row r="276" spans="2:15" ht="14.4">
      <c r="B276" s="1735">
        <v>6130</v>
      </c>
      <c r="C276" s="1720">
        <v>2365.1</v>
      </c>
      <c r="D276" s="1720">
        <v>201.66</v>
      </c>
      <c r="E276" s="1720">
        <v>392.58</v>
      </c>
      <c r="F276" s="1720">
        <v>574.35</v>
      </c>
      <c r="G276" s="1720">
        <v>771.69</v>
      </c>
      <c r="H276" s="1720">
        <v>967.46</v>
      </c>
      <c r="I276" s="1720">
        <v>1164.46</v>
      </c>
      <c r="J276" s="1720">
        <v>1364.64</v>
      </c>
      <c r="K276" s="1720">
        <v>1574.38</v>
      </c>
      <c r="L276" s="1720">
        <v>1792.02</v>
      </c>
      <c r="M276" s="1720">
        <v>2000.82</v>
      </c>
      <c r="N276" s="1720">
        <v>2211.33</v>
      </c>
      <c r="O276" s="1720">
        <v>2421.59</v>
      </c>
    </row>
    <row r="277" spans="2:15" ht="14.4">
      <c r="B277" s="1735">
        <v>6135</v>
      </c>
      <c r="C277" s="1720">
        <v>12001.18</v>
      </c>
      <c r="D277" s="1720">
        <v>1127.8399999999999</v>
      </c>
      <c r="E277" s="1720">
        <v>2291.48</v>
      </c>
      <c r="F277" s="1720">
        <v>3541.17</v>
      </c>
      <c r="G277" s="1720">
        <v>4686.82</v>
      </c>
      <c r="H277" s="1720">
        <v>5935.23</v>
      </c>
      <c r="I277" s="1720">
        <v>7470.3</v>
      </c>
      <c r="J277" s="1720">
        <v>9253.14</v>
      </c>
      <c r="K277" s="1720">
        <v>10892.54</v>
      </c>
      <c r="L277" s="1720">
        <v>12522.63</v>
      </c>
      <c r="M277" s="1720">
        <v>14047.5</v>
      </c>
      <c r="N277" s="1720">
        <v>15622.99</v>
      </c>
      <c r="O277" s="1720">
        <v>17503.34</v>
      </c>
    </row>
    <row r="278" spans="2:15" ht="14.4">
      <c r="B278" s="1735">
        <v>6140</v>
      </c>
      <c r="C278" s="1720">
        <v>2960.47</v>
      </c>
      <c r="D278" s="1720">
        <v>115.32</v>
      </c>
      <c r="E278" s="1720">
        <v>265.27999999999997</v>
      </c>
      <c r="F278" s="1720">
        <v>432.97</v>
      </c>
      <c r="G278" s="1720">
        <v>612.4</v>
      </c>
      <c r="H278" s="1720">
        <v>765.68</v>
      </c>
      <c r="I278" s="1720">
        <v>933.28</v>
      </c>
      <c r="J278" s="1720">
        <v>1097.49</v>
      </c>
      <c r="K278" s="1720">
        <v>1264.25</v>
      </c>
      <c r="L278" s="1720">
        <v>1435.14</v>
      </c>
      <c r="M278" s="1720">
        <v>1599.44</v>
      </c>
      <c r="N278" s="1720">
        <v>1764.86</v>
      </c>
      <c r="O278" s="1720">
        <v>1927.53</v>
      </c>
    </row>
    <row r="279" spans="2:15" ht="14.4">
      <c r="B279" s="1735">
        <v>6145</v>
      </c>
      <c r="C279" s="1720">
        <v>6618.72</v>
      </c>
      <c r="D279" s="1720">
        <v>556.77</v>
      </c>
      <c r="E279" s="1720">
        <v>1066.72</v>
      </c>
      <c r="F279" s="1720">
        <v>1584.64</v>
      </c>
      <c r="G279" s="1720">
        <v>2130.36</v>
      </c>
      <c r="H279" s="1720">
        <v>2665.83</v>
      </c>
      <c r="I279" s="1720">
        <v>3233.43</v>
      </c>
      <c r="J279" s="1720">
        <v>3804.28</v>
      </c>
      <c r="K279" s="1720">
        <v>4334.84</v>
      </c>
      <c r="L279" s="1720">
        <v>4872.13</v>
      </c>
      <c r="M279" s="1720">
        <v>5402.36</v>
      </c>
      <c r="N279" s="1720">
        <v>5934.06</v>
      </c>
      <c r="O279" s="1720">
        <v>6499.32</v>
      </c>
    </row>
    <row r="280" spans="2:15" ht="14.4">
      <c r="B280" s="1735">
        <v>6146</v>
      </c>
      <c r="C280" s="1720">
        <v>2942.9</v>
      </c>
      <c r="D280" s="1720">
        <v>233.43</v>
      </c>
      <c r="E280" s="1720">
        <v>450.11</v>
      </c>
      <c r="F280" s="1720">
        <v>676.43</v>
      </c>
      <c r="G280" s="1720">
        <v>952.56</v>
      </c>
      <c r="H280" s="1720">
        <v>1179.1300000000001</v>
      </c>
      <c r="I280" s="1720">
        <v>1412.3</v>
      </c>
      <c r="J280" s="1720">
        <v>1624.96</v>
      </c>
      <c r="K280" s="1720">
        <v>1832.82</v>
      </c>
      <c r="L280" s="1720">
        <v>2076.4699999999998</v>
      </c>
      <c r="M280" s="1720">
        <v>2289.56</v>
      </c>
      <c r="N280" s="1720">
        <v>2505.64</v>
      </c>
      <c r="O280" s="1720">
        <v>2735.9</v>
      </c>
    </row>
    <row r="281" spans="2:15" ht="14.4">
      <c r="B281" s="1735">
        <v>6150</v>
      </c>
      <c r="C281" s="1720">
        <v>95188.1</v>
      </c>
      <c r="D281" s="1720">
        <v>8896.7099999999991</v>
      </c>
      <c r="E281" s="1720">
        <v>15424.69</v>
      </c>
      <c r="F281" s="1720">
        <v>22513.21</v>
      </c>
      <c r="G281" s="1720">
        <v>30866.13</v>
      </c>
      <c r="H281" s="1720">
        <v>38790.06</v>
      </c>
      <c r="I281" s="1720">
        <v>46604.52</v>
      </c>
      <c r="J281" s="1720">
        <v>54760.98</v>
      </c>
      <c r="K281" s="1720">
        <v>63602.93</v>
      </c>
      <c r="L281" s="1720">
        <v>70541.45</v>
      </c>
      <c r="M281" s="1720">
        <v>77927.02</v>
      </c>
      <c r="N281" s="1720">
        <v>86364.04</v>
      </c>
      <c r="O281" s="1720">
        <v>96746.83</v>
      </c>
    </row>
    <row r="282" spans="2:15" ht="14.4">
      <c r="B282" s="1735">
        <v>6155</v>
      </c>
      <c r="C282" s="1720">
        <v>1896.58</v>
      </c>
      <c r="D282" s="1720">
        <v>131.69999999999999</v>
      </c>
      <c r="E282" s="1720">
        <v>265.17</v>
      </c>
      <c r="F282" s="1720">
        <v>421.39</v>
      </c>
      <c r="G282" s="1720">
        <v>583.49</v>
      </c>
      <c r="H282" s="1720">
        <v>737.81</v>
      </c>
      <c r="I282" s="1720">
        <v>907.36</v>
      </c>
      <c r="J282" s="1720">
        <v>1075.1300000000001</v>
      </c>
      <c r="K282" s="1720">
        <v>1228.2</v>
      </c>
      <c r="L282" s="1720">
        <v>1388.06</v>
      </c>
      <c r="M282" s="1720">
        <v>1535.06</v>
      </c>
      <c r="N282" s="1720">
        <v>1675.56</v>
      </c>
      <c r="O282" s="1720">
        <v>1820.29</v>
      </c>
    </row>
    <row r="283" spans="2:15" ht="14.4">
      <c r="B283" s="1735">
        <v>6165</v>
      </c>
      <c r="C283" s="1720">
        <v>-11735.67</v>
      </c>
      <c r="D283" s="1720">
        <v>-1172.27</v>
      </c>
      <c r="E283" s="1720">
        <v>-1454.71</v>
      </c>
      <c r="F283" s="1720">
        <v>-2216.9299999999998</v>
      </c>
      <c r="G283" s="1720">
        <v>-2707.25</v>
      </c>
      <c r="H283" s="1720">
        <v>-3045.76</v>
      </c>
      <c r="I283" s="1720">
        <v>-3182.3</v>
      </c>
      <c r="J283" s="1720">
        <v>-3544.97</v>
      </c>
      <c r="K283" s="1720">
        <v>-4640.17</v>
      </c>
      <c r="L283" s="1720">
        <v>-4777.05</v>
      </c>
      <c r="M283" s="1720">
        <v>-4779.53</v>
      </c>
      <c r="N283" s="1720">
        <v>-5418.28</v>
      </c>
      <c r="O283" s="1720">
        <v>-6960.94</v>
      </c>
    </row>
    <row r="284" spans="2:15" ht="14.4">
      <c r="B284" s="1735">
        <v>6185</v>
      </c>
      <c r="C284" s="1720">
        <v>364.01</v>
      </c>
      <c r="D284" s="1720">
        <v>2.65</v>
      </c>
      <c r="E284" s="1720">
        <v>32.68</v>
      </c>
      <c r="F284" s="1720">
        <v>104.74</v>
      </c>
      <c r="G284" s="1720">
        <v>87.1</v>
      </c>
      <c r="H284" s="1720">
        <v>90.93</v>
      </c>
      <c r="I284" s="1720">
        <v>108.87</v>
      </c>
      <c r="J284" s="1720">
        <v>153.21</v>
      </c>
      <c r="K284" s="1720">
        <v>186.07</v>
      </c>
      <c r="L284" s="1720">
        <v>205.32</v>
      </c>
      <c r="M284" s="1720">
        <v>222.91</v>
      </c>
      <c r="N284" s="1720">
        <v>291.82</v>
      </c>
      <c r="O284" s="1720">
        <v>301.98</v>
      </c>
    </row>
    <row r="285" spans="2:15" ht="14.4">
      <c r="B285" s="1735">
        <v>6190</v>
      </c>
      <c r="C285" s="1720">
        <v>287.57</v>
      </c>
      <c r="D285" s="1720">
        <v>3.56</v>
      </c>
      <c r="E285" s="1720">
        <v>15.43</v>
      </c>
      <c r="F285" s="1720">
        <v>40.14</v>
      </c>
      <c r="G285" s="1720">
        <v>45.11</v>
      </c>
      <c r="H285" s="1720">
        <v>65.89</v>
      </c>
      <c r="I285" s="1720">
        <v>75.760000000000005</v>
      </c>
      <c r="J285" s="1720">
        <v>112.75</v>
      </c>
      <c r="K285" s="1720">
        <v>116.48</v>
      </c>
      <c r="L285" s="1720">
        <v>156.31</v>
      </c>
      <c r="M285" s="1720">
        <v>219.45</v>
      </c>
      <c r="N285" s="1720">
        <v>242.16</v>
      </c>
      <c r="O285" s="1720">
        <v>257.26</v>
      </c>
    </row>
    <row r="286" spans="2:15" ht="14.4">
      <c r="B286" s="1735">
        <v>6195</v>
      </c>
      <c r="C286" s="1720">
        <v>69.19</v>
      </c>
      <c r="D286" s="1720">
        <v>0.18</v>
      </c>
      <c r="E286" s="1720">
        <v>2.91</v>
      </c>
      <c r="F286" s="1720">
        <v>5.25</v>
      </c>
      <c r="G286" s="1720">
        <v>9.51</v>
      </c>
      <c r="H286" s="1720">
        <v>11.18</v>
      </c>
      <c r="I286" s="1720">
        <v>13</v>
      </c>
      <c r="J286" s="1720">
        <v>48.03</v>
      </c>
      <c r="K286" s="1720">
        <v>49.66</v>
      </c>
      <c r="L286" s="1720">
        <v>55.53</v>
      </c>
      <c r="M286" s="1720">
        <v>61</v>
      </c>
      <c r="N286" s="1720">
        <v>67.23</v>
      </c>
      <c r="O286" s="1720">
        <v>72.650000000000006</v>
      </c>
    </row>
    <row r="287" spans="2:15" ht="14.4">
      <c r="B287" s="1735">
        <v>6200</v>
      </c>
      <c r="C287" s="1720">
        <v>253.23</v>
      </c>
      <c r="D287" s="1720">
        <v>3.52</v>
      </c>
      <c r="E287" s="1720">
        <v>13.67</v>
      </c>
      <c r="F287" s="1720">
        <v>87.92</v>
      </c>
      <c r="G287" s="1720">
        <v>89.73</v>
      </c>
      <c r="H287" s="1720">
        <v>116.07</v>
      </c>
      <c r="I287" s="1720">
        <v>127.52</v>
      </c>
      <c r="J287" s="1720">
        <v>149.46</v>
      </c>
      <c r="K287" s="1720">
        <v>152.25</v>
      </c>
      <c r="L287" s="1720">
        <v>153.84</v>
      </c>
      <c r="M287" s="1720">
        <v>161.91999999999999</v>
      </c>
      <c r="N287" s="1720">
        <v>184.29</v>
      </c>
      <c r="O287" s="1720">
        <v>195.45</v>
      </c>
    </row>
    <row r="288" spans="2:15" ht="14.4">
      <c r="B288" s="1735">
        <v>6205</v>
      </c>
      <c r="C288" s="1720">
        <v>15.77</v>
      </c>
      <c r="D288" s="1720"/>
      <c r="E288" s="1720">
        <v>0.57999999999999996</v>
      </c>
      <c r="F288" s="1720">
        <v>0.57999999999999996</v>
      </c>
      <c r="G288" s="1720">
        <v>5.0999999999999996</v>
      </c>
      <c r="H288" s="1720">
        <v>5.41</v>
      </c>
      <c r="I288" s="1720">
        <v>6.54</v>
      </c>
      <c r="J288" s="1720">
        <v>6.99</v>
      </c>
      <c r="K288" s="1720">
        <v>8.8000000000000007</v>
      </c>
      <c r="L288" s="1720">
        <v>9</v>
      </c>
      <c r="M288" s="1720">
        <v>9</v>
      </c>
      <c r="N288" s="1720">
        <v>16.54</v>
      </c>
      <c r="O288" s="1720">
        <v>16.54</v>
      </c>
    </row>
    <row r="289" spans="2:15" ht="14.4">
      <c r="B289" s="1735">
        <v>6207</v>
      </c>
      <c r="C289" s="1720">
        <v>288.05</v>
      </c>
      <c r="D289" s="1720">
        <v>28.29</v>
      </c>
      <c r="E289" s="1720">
        <v>82.64</v>
      </c>
      <c r="F289" s="1720">
        <v>115.57</v>
      </c>
      <c r="G289" s="1720">
        <v>291.20999999999998</v>
      </c>
      <c r="H289" s="1720">
        <v>164.9</v>
      </c>
      <c r="I289" s="1720">
        <v>167.98</v>
      </c>
      <c r="J289" s="1720">
        <v>224.43</v>
      </c>
      <c r="K289" s="1720">
        <v>251.35</v>
      </c>
      <c r="L289" s="1720">
        <v>273.01</v>
      </c>
      <c r="M289" s="1720">
        <v>300.45</v>
      </c>
      <c r="N289" s="1720">
        <v>357.25</v>
      </c>
      <c r="O289" s="1720">
        <v>377.52</v>
      </c>
    </row>
    <row r="290" spans="2:15" ht="14.4">
      <c r="B290" s="1735">
        <v>6215</v>
      </c>
      <c r="C290" s="1720">
        <v>6651.56</v>
      </c>
      <c r="D290" s="1720">
        <v>329.69</v>
      </c>
      <c r="E290" s="1720">
        <v>652.75</v>
      </c>
      <c r="F290" s="1720">
        <v>1048.3800000000001</v>
      </c>
      <c r="G290" s="1720">
        <v>1437.92</v>
      </c>
      <c r="H290" s="1720">
        <v>1846.92</v>
      </c>
      <c r="I290" s="1720">
        <v>2298.87</v>
      </c>
      <c r="J290" s="1720">
        <v>2737.1</v>
      </c>
      <c r="K290" s="1720">
        <v>3148.27</v>
      </c>
      <c r="L290" s="1720">
        <v>3493.31</v>
      </c>
      <c r="M290" s="1720">
        <v>3854.81</v>
      </c>
      <c r="N290" s="1720">
        <v>4181.79</v>
      </c>
      <c r="O290" s="1720">
        <v>4494.88</v>
      </c>
    </row>
    <row r="291" spans="2:15" ht="14.4">
      <c r="B291" s="1735">
        <v>6220</v>
      </c>
      <c r="C291" s="1720">
        <v>2680.51</v>
      </c>
      <c r="D291" s="1720">
        <v>135.24</v>
      </c>
      <c r="E291" s="1720">
        <v>316.01</v>
      </c>
      <c r="F291" s="1720">
        <v>427.58</v>
      </c>
      <c r="G291" s="1720">
        <v>716.51</v>
      </c>
      <c r="H291" s="1720">
        <v>921.27</v>
      </c>
      <c r="I291" s="1720">
        <v>1086.96</v>
      </c>
      <c r="J291" s="1720">
        <v>1301.29</v>
      </c>
      <c r="K291" s="1720">
        <v>1460.56</v>
      </c>
      <c r="L291" s="1720">
        <v>1665.19</v>
      </c>
      <c r="M291" s="1720">
        <v>1813.49</v>
      </c>
      <c r="N291" s="1720">
        <v>2008.11</v>
      </c>
      <c r="O291" s="1720">
        <v>2165.11</v>
      </c>
    </row>
    <row r="292" spans="2:15" ht="14.4">
      <c r="B292" s="1735">
        <v>6225</v>
      </c>
      <c r="C292" s="1720">
        <v>225.42</v>
      </c>
      <c r="D292" s="1720"/>
      <c r="E292" s="1720"/>
      <c r="F292" s="1720"/>
      <c r="G292" s="1720"/>
      <c r="H292" s="1720">
        <v>108.8</v>
      </c>
      <c r="I292" s="1720">
        <v>108.02</v>
      </c>
      <c r="J292" s="1720">
        <v>108.02</v>
      </c>
      <c r="K292" s="1720">
        <v>108.02</v>
      </c>
      <c r="L292" s="1720">
        <v>108.02</v>
      </c>
      <c r="M292" s="1720">
        <v>108.02</v>
      </c>
      <c r="N292" s="1720">
        <v>170.2</v>
      </c>
      <c r="O292" s="1720">
        <v>170.28</v>
      </c>
    </row>
    <row r="293" spans="2:15" ht="14.4">
      <c r="B293" s="1735">
        <v>6230</v>
      </c>
      <c r="C293" s="1720">
        <v>246.17</v>
      </c>
      <c r="D293" s="1720">
        <v>35.770000000000003</v>
      </c>
      <c r="E293" s="1720">
        <v>71.44</v>
      </c>
      <c r="F293" s="1720">
        <v>106.86</v>
      </c>
      <c r="G293" s="1720">
        <v>142.24</v>
      </c>
      <c r="H293" s="1720">
        <v>199.11</v>
      </c>
      <c r="I293" s="1720">
        <v>243.92</v>
      </c>
      <c r="J293" s="1720">
        <v>243.92</v>
      </c>
      <c r="K293" s="1720">
        <v>282.88</v>
      </c>
      <c r="L293" s="1720">
        <v>282.88</v>
      </c>
      <c r="M293" s="1720">
        <v>430.37</v>
      </c>
      <c r="N293" s="1720">
        <v>430.37</v>
      </c>
      <c r="O293" s="1720">
        <v>500.49</v>
      </c>
    </row>
    <row r="294" spans="2:15" ht="14.4">
      <c r="B294" s="1735">
        <v>6260</v>
      </c>
      <c r="C294" s="1720">
        <v>1592.97</v>
      </c>
      <c r="D294" s="1720"/>
      <c r="E294" s="1720">
        <v>187.33</v>
      </c>
      <c r="F294" s="1720">
        <v>229.11</v>
      </c>
      <c r="G294" s="1720">
        <v>422.28</v>
      </c>
      <c r="H294" s="1720">
        <v>422.28</v>
      </c>
      <c r="I294" s="1720">
        <v>422.28</v>
      </c>
      <c r="J294" s="1720">
        <v>615.27</v>
      </c>
      <c r="K294" s="1720">
        <v>615.27</v>
      </c>
      <c r="L294" s="1720">
        <v>615.27</v>
      </c>
      <c r="M294" s="1720">
        <v>989.46</v>
      </c>
      <c r="N294" s="1720">
        <v>1152.42</v>
      </c>
      <c r="O294" s="1720">
        <v>1152.42</v>
      </c>
    </row>
    <row r="295" spans="2:15" ht="14.4">
      <c r="B295" s="1735">
        <v>6270</v>
      </c>
      <c r="C295" s="1720">
        <v>7122.5</v>
      </c>
      <c r="D295" s="1720">
        <v>166.91</v>
      </c>
      <c r="E295" s="1720">
        <v>656.01</v>
      </c>
      <c r="F295" s="1720">
        <v>1685.01</v>
      </c>
      <c r="G295" s="1720">
        <v>1685.01</v>
      </c>
      <c r="H295" s="1720">
        <v>1685.01</v>
      </c>
      <c r="I295" s="1720">
        <v>3469.21</v>
      </c>
      <c r="J295" s="1720">
        <v>3469.21</v>
      </c>
      <c r="K295" s="1720">
        <v>3844.21</v>
      </c>
      <c r="L295" s="1720">
        <v>4314.21</v>
      </c>
      <c r="M295" s="1720">
        <v>4594.21</v>
      </c>
      <c r="N295" s="1720">
        <v>4874.21</v>
      </c>
      <c r="O295" s="1720">
        <v>6574.21</v>
      </c>
    </row>
    <row r="296" spans="2:15" ht="14.4">
      <c r="B296" s="1735">
        <v>6320</v>
      </c>
      <c r="C296" s="1720">
        <v>1981.1</v>
      </c>
      <c r="D296" s="1720"/>
      <c r="E296" s="1720"/>
      <c r="F296" s="1720"/>
      <c r="G296" s="1720"/>
      <c r="H296" s="1720"/>
      <c r="I296" s="1720"/>
      <c r="J296" s="1720"/>
      <c r="K296" s="1720">
        <v>183.23</v>
      </c>
      <c r="L296" s="1720">
        <v>183.23</v>
      </c>
      <c r="M296" s="1720">
        <v>183.23</v>
      </c>
      <c r="N296" s="1720">
        <v>584.29</v>
      </c>
      <c r="O296" s="1720">
        <v>663.55</v>
      </c>
    </row>
    <row r="297" spans="2:15" ht="14.4">
      <c r="B297" s="1735">
        <v>6325</v>
      </c>
      <c r="C297" s="1720">
        <v>853.86</v>
      </c>
      <c r="D297" s="1720">
        <v>360</v>
      </c>
      <c r="E297" s="1720">
        <v>360</v>
      </c>
      <c r="F297" s="1720">
        <v>360</v>
      </c>
      <c r="G297" s="1720">
        <v>360</v>
      </c>
      <c r="H297" s="1720">
        <v>360</v>
      </c>
      <c r="I297" s="1720">
        <v>360</v>
      </c>
      <c r="J297" s="1720">
        <v>360</v>
      </c>
      <c r="K297" s="1720">
        <v>1131.23</v>
      </c>
      <c r="L297" s="1720">
        <v>1131.23</v>
      </c>
      <c r="M297" s="1720">
        <v>1353.43</v>
      </c>
      <c r="N297" s="1720">
        <v>1353.43</v>
      </c>
      <c r="O297" s="1720">
        <v>1433.43</v>
      </c>
    </row>
    <row r="298" spans="2:15" ht="14.4">
      <c r="B298" s="1735">
        <v>6335</v>
      </c>
      <c r="C298" s="1720">
        <v>180</v>
      </c>
      <c r="D298" s="1720"/>
      <c r="E298" s="1720"/>
      <c r="F298" s="1720"/>
      <c r="G298" s="1720"/>
      <c r="H298" s="1720"/>
      <c r="I298" s="1720"/>
      <c r="J298" s="1720"/>
      <c r="K298" s="1720"/>
      <c r="L298" s="1720"/>
      <c r="M298" s="1720"/>
      <c r="N298" s="1720"/>
      <c r="O298" s="1720"/>
    </row>
    <row r="299" spans="2:15" ht="14.4">
      <c r="B299" s="1735">
        <v>6345</v>
      </c>
      <c r="C299" s="1720">
        <v>3091.39</v>
      </c>
      <c r="D299" s="1720"/>
      <c r="E299" s="1720">
        <v>15.33</v>
      </c>
      <c r="F299" s="1720">
        <v>559.33000000000004</v>
      </c>
      <c r="G299" s="1720">
        <v>761.19</v>
      </c>
      <c r="H299" s="1720">
        <v>763.05</v>
      </c>
      <c r="I299" s="1720">
        <v>1243.98</v>
      </c>
      <c r="J299" s="1720">
        <v>1349.68</v>
      </c>
      <c r="K299" s="1720">
        <v>1349.68</v>
      </c>
      <c r="L299" s="1720">
        <v>1349.68</v>
      </c>
      <c r="M299" s="1720">
        <v>1621.6</v>
      </c>
      <c r="N299" s="1720">
        <v>1627.75</v>
      </c>
      <c r="O299" s="1720">
        <v>1751.25</v>
      </c>
    </row>
    <row r="300" spans="2:15" ht="14.4">
      <c r="B300" s="1735">
        <v>6360</v>
      </c>
      <c r="C300" s="1720">
        <v>21.59</v>
      </c>
      <c r="D300" s="1720"/>
      <c r="E300" s="1720"/>
      <c r="F300" s="1720"/>
      <c r="G300" s="1720"/>
      <c r="H300" s="1720"/>
      <c r="I300" s="1720"/>
      <c r="J300" s="1720"/>
      <c r="K300" s="1720"/>
      <c r="L300" s="1720"/>
      <c r="M300" s="1720"/>
      <c r="N300" s="1720"/>
      <c r="O300" s="1720">
        <v>969.17</v>
      </c>
    </row>
    <row r="301" spans="2:15" ht="14.4">
      <c r="B301" s="1735">
        <v>6365</v>
      </c>
      <c r="C301" s="1720"/>
      <c r="D301" s="1720"/>
      <c r="E301" s="1720"/>
      <c r="F301" s="1720">
        <v>14.87</v>
      </c>
      <c r="G301" s="1720">
        <v>14.87</v>
      </c>
      <c r="H301" s="1720">
        <v>14.87</v>
      </c>
      <c r="I301" s="1720">
        <v>14.87</v>
      </c>
      <c r="J301" s="1720">
        <v>14.87</v>
      </c>
      <c r="K301" s="1720">
        <v>14.87</v>
      </c>
      <c r="L301" s="1720">
        <v>14.87</v>
      </c>
      <c r="M301" s="1720">
        <v>14.87</v>
      </c>
      <c r="N301" s="1720">
        <v>14.87</v>
      </c>
      <c r="O301" s="1720">
        <v>22.15</v>
      </c>
    </row>
    <row r="302" spans="2:15" ht="14.4">
      <c r="B302" s="1735">
        <v>6385</v>
      </c>
      <c r="C302" s="1720">
        <v>106.47</v>
      </c>
      <c r="D302" s="1720"/>
      <c r="E302" s="1720"/>
      <c r="F302" s="1720">
        <v>1.91</v>
      </c>
      <c r="G302" s="1720">
        <v>1.91</v>
      </c>
      <c r="H302" s="1720">
        <v>2.02</v>
      </c>
      <c r="I302" s="1720">
        <v>16.32</v>
      </c>
      <c r="J302" s="1720">
        <v>17.690000000000001</v>
      </c>
      <c r="K302" s="1720">
        <v>17.690000000000001</v>
      </c>
      <c r="L302" s="1720">
        <v>17.690000000000001</v>
      </c>
      <c r="M302" s="1720">
        <v>17.690000000000001</v>
      </c>
      <c r="N302" s="1720">
        <v>117.69</v>
      </c>
      <c r="O302" s="1720">
        <v>117.69</v>
      </c>
    </row>
    <row r="303" spans="2:15" ht="14.4">
      <c r="B303" s="1735">
        <v>6390</v>
      </c>
      <c r="C303" s="1720">
        <v>1656.31</v>
      </c>
      <c r="D303" s="1720">
        <v>3.95</v>
      </c>
      <c r="E303" s="1720">
        <v>7.22</v>
      </c>
      <c r="F303" s="1720">
        <v>14.17</v>
      </c>
      <c r="G303" s="1720">
        <v>520.41999999999996</v>
      </c>
      <c r="H303" s="1720">
        <v>527.66999999999996</v>
      </c>
      <c r="I303" s="1720">
        <v>535.54</v>
      </c>
      <c r="J303" s="1720">
        <v>544.80999999999995</v>
      </c>
      <c r="K303" s="1720">
        <v>550.11</v>
      </c>
      <c r="L303" s="1720">
        <v>552.92999999999995</v>
      </c>
      <c r="M303" s="1720">
        <v>556.29</v>
      </c>
      <c r="N303" s="1720">
        <v>964.59</v>
      </c>
      <c r="O303" s="1720">
        <v>968.39</v>
      </c>
    </row>
    <row r="304" spans="2:15" ht="14.4">
      <c r="B304" s="1735">
        <v>6410</v>
      </c>
      <c r="C304" s="1720">
        <v>20569.849999999999</v>
      </c>
      <c r="D304" s="1720">
        <v>847.54</v>
      </c>
      <c r="E304" s="1720">
        <v>2501.34</v>
      </c>
      <c r="F304" s="1720">
        <v>5626.34</v>
      </c>
      <c r="G304" s="1720">
        <v>7501.34</v>
      </c>
      <c r="H304" s="1720">
        <v>8751.34</v>
      </c>
      <c r="I304" s="1720">
        <v>10626.34</v>
      </c>
      <c r="J304" s="1720">
        <v>12501.34</v>
      </c>
      <c r="K304" s="1720">
        <v>13751.34</v>
      </c>
      <c r="L304" s="1720">
        <v>15626.34</v>
      </c>
      <c r="M304" s="1720">
        <v>17501.34</v>
      </c>
      <c r="N304" s="1720">
        <v>18751.34</v>
      </c>
      <c r="O304" s="1720">
        <v>21251.34</v>
      </c>
    </row>
    <row r="305" spans="2:15" ht="14.4">
      <c r="B305" s="1735"/>
      <c r="C305" s="1749"/>
      <c r="D305" s="1720"/>
      <c r="E305" s="1720"/>
      <c r="F305" s="1720"/>
      <c r="G305" s="1720"/>
      <c r="H305" s="1720"/>
      <c r="I305" s="1720"/>
      <c r="J305" s="1720"/>
      <c r="K305" s="1720"/>
      <c r="L305" s="1720"/>
      <c r="M305" s="1720"/>
      <c r="N305" s="1720"/>
      <c r="O305" s="1720"/>
    </row>
    <row r="306" spans="2:15" ht="14.4">
      <c r="B306" s="1734" t="s">
        <v>1992</v>
      </c>
      <c r="C306" s="1749"/>
      <c r="D306" s="1720"/>
      <c r="E306" s="1720"/>
      <c r="F306" s="1720"/>
      <c r="G306" s="1720"/>
      <c r="H306" s="1720"/>
      <c r="I306" s="1720"/>
      <c r="J306" s="1720"/>
      <c r="K306" s="1720"/>
      <c r="L306" s="1720"/>
      <c r="M306" s="1720"/>
      <c r="N306" s="1720"/>
      <c r="O306" s="1720"/>
    </row>
    <row r="307" spans="2:15" ht="14.4">
      <c r="B307" s="1735">
        <v>6640</v>
      </c>
      <c r="C307" s="1749"/>
      <c r="D307" s="1720"/>
      <c r="E307" s="1720"/>
      <c r="F307" s="1720"/>
      <c r="G307" s="1720">
        <v>147.58000000000001</v>
      </c>
      <c r="H307" s="1720">
        <v>295.16000000000003</v>
      </c>
      <c r="I307" s="1720">
        <v>442.74</v>
      </c>
      <c r="J307" s="1720">
        <v>590.32000000000005</v>
      </c>
      <c r="K307" s="1720">
        <v>737.9</v>
      </c>
      <c r="L307" s="1720">
        <v>885.48</v>
      </c>
      <c r="M307" s="1720">
        <v>1033.06</v>
      </c>
      <c r="N307" s="1720">
        <v>1180.6400000000001</v>
      </c>
      <c r="O307" s="1720">
        <v>1328.22</v>
      </c>
    </row>
    <row r="308" spans="2:15" ht="14.4">
      <c r="B308" s="1735">
        <v>6655</v>
      </c>
      <c r="C308" s="1720">
        <v>236.52</v>
      </c>
      <c r="D308" s="1720">
        <v>19.71</v>
      </c>
      <c r="E308" s="1720">
        <v>39.42</v>
      </c>
      <c r="F308" s="1720">
        <v>59.13</v>
      </c>
      <c r="G308" s="1720">
        <v>78.84</v>
      </c>
      <c r="H308" s="1720">
        <v>98.55</v>
      </c>
      <c r="I308" s="1720">
        <v>88.03</v>
      </c>
      <c r="J308" s="1720">
        <v>107.74</v>
      </c>
      <c r="K308" s="1720">
        <v>127.45</v>
      </c>
      <c r="L308" s="1720">
        <v>147.16</v>
      </c>
      <c r="M308" s="1720">
        <v>166.87</v>
      </c>
      <c r="N308" s="1720">
        <v>186.58</v>
      </c>
      <c r="O308" s="1720">
        <v>206.29</v>
      </c>
    </row>
    <row r="309" spans="2:15" ht="14.4">
      <c r="B309" s="1735">
        <v>6660</v>
      </c>
      <c r="C309" s="1720">
        <v>26160.43</v>
      </c>
      <c r="D309" s="1720">
        <v>2213.77</v>
      </c>
      <c r="E309" s="1720">
        <v>4450.57</v>
      </c>
      <c r="F309" s="1720">
        <v>6671.72</v>
      </c>
      <c r="G309" s="1720">
        <v>8909.15</v>
      </c>
      <c r="H309" s="1720">
        <v>11138.72</v>
      </c>
      <c r="I309" s="1720">
        <v>13384.72</v>
      </c>
      <c r="J309" s="1720">
        <v>15629.44</v>
      </c>
      <c r="K309" s="1720">
        <v>17894.080000000002</v>
      </c>
      <c r="L309" s="1720">
        <v>20168.669999999998</v>
      </c>
      <c r="M309" s="1720">
        <v>22443.26</v>
      </c>
      <c r="N309" s="1720">
        <v>24738.53</v>
      </c>
      <c r="O309" s="1720">
        <v>27072.06</v>
      </c>
    </row>
    <row r="310" spans="2:15" ht="14.4">
      <c r="B310" s="1735">
        <v>6665</v>
      </c>
      <c r="C310" s="1720">
        <v>40700.699999999997</v>
      </c>
      <c r="D310" s="1720">
        <v>3400.2</v>
      </c>
      <c r="E310" s="1720">
        <v>6800.4</v>
      </c>
      <c r="F310" s="1720">
        <v>10209.75</v>
      </c>
      <c r="G310" s="1720">
        <v>13619.1</v>
      </c>
      <c r="H310" s="1720">
        <v>17028.45</v>
      </c>
      <c r="I310" s="1720">
        <v>20437.8</v>
      </c>
      <c r="J310" s="1720">
        <v>23847.15</v>
      </c>
      <c r="K310" s="1720">
        <v>27256.5</v>
      </c>
      <c r="L310" s="1720">
        <v>30672.59</v>
      </c>
      <c r="M310" s="1720">
        <v>34088.68</v>
      </c>
      <c r="N310" s="1720">
        <v>37504.769999999997</v>
      </c>
      <c r="O310" s="1720">
        <v>40920.86</v>
      </c>
    </row>
    <row r="311" spans="2:15" ht="14.4">
      <c r="B311" s="1735">
        <v>6680</v>
      </c>
      <c r="C311" s="1720">
        <v>37.79</v>
      </c>
      <c r="D311" s="1720">
        <v>3.35</v>
      </c>
      <c r="E311" s="1720">
        <v>6.7</v>
      </c>
      <c r="F311" s="1720">
        <v>10.050000000000001</v>
      </c>
      <c r="G311" s="1720">
        <v>13.4</v>
      </c>
      <c r="H311" s="1720">
        <v>16.75</v>
      </c>
      <c r="I311" s="1720">
        <v>-11579.03</v>
      </c>
      <c r="J311" s="1720">
        <v>-11575.68</v>
      </c>
      <c r="K311" s="1720">
        <v>-11572.33</v>
      </c>
      <c r="L311" s="1720">
        <v>-11568.98</v>
      </c>
      <c r="M311" s="1720">
        <v>-11565.63</v>
      </c>
      <c r="N311" s="1720">
        <v>-11562.28</v>
      </c>
      <c r="O311" s="1720">
        <v>-11558.93</v>
      </c>
    </row>
    <row r="312" spans="2:15" ht="14.4">
      <c r="B312" s="1735">
        <v>6685</v>
      </c>
      <c r="C312" s="1720">
        <v>22.2</v>
      </c>
      <c r="D312" s="1720">
        <v>1.85</v>
      </c>
      <c r="E312" s="1720">
        <v>3.7</v>
      </c>
      <c r="F312" s="1720">
        <v>5.55</v>
      </c>
      <c r="G312" s="1720">
        <v>7.4</v>
      </c>
      <c r="H312" s="1720">
        <v>9.25</v>
      </c>
      <c r="I312" s="1720">
        <v>11.1</v>
      </c>
      <c r="J312" s="1720">
        <v>12.95</v>
      </c>
      <c r="K312" s="1720">
        <v>14.8</v>
      </c>
      <c r="L312" s="1720">
        <v>16.649999999999999</v>
      </c>
      <c r="M312" s="1720">
        <v>18.5</v>
      </c>
      <c r="N312" s="1720">
        <v>20.350000000000001</v>
      </c>
      <c r="O312" s="1720">
        <v>22.2</v>
      </c>
    </row>
    <row r="313" spans="2:15" ht="14.4">
      <c r="B313" s="1735">
        <v>6710</v>
      </c>
      <c r="C313" s="1720">
        <v>795.43</v>
      </c>
      <c r="D313" s="1720">
        <v>65.569999999999993</v>
      </c>
      <c r="E313" s="1720">
        <v>131.13999999999999</v>
      </c>
      <c r="F313" s="1720">
        <v>197.33</v>
      </c>
      <c r="G313" s="1720">
        <v>263.52</v>
      </c>
      <c r="H313" s="1720">
        <v>329.82</v>
      </c>
      <c r="I313" s="1720">
        <v>396.12</v>
      </c>
      <c r="J313" s="1720">
        <v>462.42</v>
      </c>
      <c r="K313" s="1720">
        <v>528.72</v>
      </c>
      <c r="L313" s="1720">
        <v>595.02</v>
      </c>
      <c r="M313" s="1720">
        <v>661.32</v>
      </c>
      <c r="N313" s="1720">
        <v>727.62</v>
      </c>
      <c r="O313" s="1720">
        <v>793.92</v>
      </c>
    </row>
    <row r="314" spans="2:15" ht="14.4">
      <c r="B314" s="1735">
        <v>6715</v>
      </c>
      <c r="C314" s="1720">
        <v>17673.43</v>
      </c>
      <c r="D314" s="1720">
        <v>1476.74</v>
      </c>
      <c r="E314" s="1720">
        <v>2953.48</v>
      </c>
      <c r="F314" s="1720">
        <v>4430.26</v>
      </c>
      <c r="G314" s="1720">
        <v>5907.71</v>
      </c>
      <c r="H314" s="1720">
        <v>7385.16</v>
      </c>
      <c r="I314" s="1720">
        <v>8862.61</v>
      </c>
      <c r="J314" s="1720">
        <v>10340.57</v>
      </c>
      <c r="K314" s="1720">
        <v>11818.68</v>
      </c>
      <c r="L314" s="1720">
        <v>13297.03</v>
      </c>
      <c r="M314" s="1720">
        <v>14775.38</v>
      </c>
      <c r="N314" s="1720">
        <v>16254.7</v>
      </c>
      <c r="O314" s="1720">
        <v>17734.919999999998</v>
      </c>
    </row>
    <row r="315" spans="2:15" ht="14.4">
      <c r="B315" s="1735">
        <v>6717</v>
      </c>
      <c r="C315" s="1720">
        <v>10144.08</v>
      </c>
      <c r="D315" s="1720">
        <v>845.34</v>
      </c>
      <c r="E315" s="1720">
        <v>1690.68</v>
      </c>
      <c r="F315" s="1720">
        <v>2536.02</v>
      </c>
      <c r="G315" s="1720">
        <v>3381.36</v>
      </c>
      <c r="H315" s="1720">
        <v>4226.7</v>
      </c>
      <c r="I315" s="1720">
        <v>5072.04</v>
      </c>
      <c r="J315" s="1720">
        <v>5917.38</v>
      </c>
      <c r="K315" s="1720">
        <v>6762.72</v>
      </c>
      <c r="L315" s="1720">
        <v>7608.06</v>
      </c>
      <c r="M315" s="1720">
        <v>8453.4</v>
      </c>
      <c r="N315" s="1720">
        <v>9298.74</v>
      </c>
      <c r="O315" s="1720">
        <v>10144.08</v>
      </c>
    </row>
    <row r="316" spans="2:15" ht="14.4">
      <c r="B316" s="1735">
        <v>6725</v>
      </c>
      <c r="C316" s="1720">
        <v>2103.9899999999998</v>
      </c>
      <c r="D316" s="1720">
        <v>175.45</v>
      </c>
      <c r="E316" s="1720">
        <v>350.9</v>
      </c>
      <c r="F316" s="1720">
        <v>526.35</v>
      </c>
      <c r="G316" s="1720">
        <v>701.8</v>
      </c>
      <c r="H316" s="1720">
        <v>877.25</v>
      </c>
      <c r="I316" s="1720">
        <v>1052.7</v>
      </c>
      <c r="J316" s="1720">
        <v>1228.1500000000001</v>
      </c>
      <c r="K316" s="1720">
        <v>1403.6</v>
      </c>
      <c r="L316" s="1720">
        <v>1579.05</v>
      </c>
      <c r="M316" s="1720">
        <v>1754.5</v>
      </c>
      <c r="N316" s="1720">
        <v>1929.95</v>
      </c>
      <c r="O316" s="1720">
        <v>2106.02</v>
      </c>
    </row>
    <row r="317" spans="2:15" ht="14.4">
      <c r="B317" s="1735">
        <v>6730</v>
      </c>
      <c r="C317" s="1720">
        <v>175.2</v>
      </c>
      <c r="D317" s="1720">
        <v>14.6</v>
      </c>
      <c r="E317" s="1720">
        <v>29.2</v>
      </c>
      <c r="F317" s="1720">
        <v>43.8</v>
      </c>
      <c r="G317" s="1720">
        <v>58.4</v>
      </c>
      <c r="H317" s="1720">
        <v>73</v>
      </c>
      <c r="I317" s="1720">
        <v>87.6</v>
      </c>
      <c r="J317" s="1720">
        <v>102.2</v>
      </c>
      <c r="K317" s="1720">
        <v>116.8</v>
      </c>
      <c r="L317" s="1720">
        <v>131.4</v>
      </c>
      <c r="M317" s="1720">
        <v>146</v>
      </c>
      <c r="N317" s="1720">
        <v>160.6</v>
      </c>
      <c r="O317" s="1720">
        <v>175.2</v>
      </c>
    </row>
    <row r="318" spans="2:15" ht="14.4">
      <c r="B318" s="1735">
        <v>6740</v>
      </c>
      <c r="C318" s="1720">
        <v>223.02</v>
      </c>
      <c r="D318" s="1720">
        <v>15.93</v>
      </c>
      <c r="E318" s="1720">
        <v>31.86</v>
      </c>
      <c r="F318" s="1720">
        <v>47.79</v>
      </c>
      <c r="G318" s="1720">
        <v>63.72</v>
      </c>
      <c r="H318" s="1720">
        <v>79.650000000000006</v>
      </c>
      <c r="I318" s="1720">
        <v>95.58</v>
      </c>
      <c r="J318" s="1720">
        <v>111.51</v>
      </c>
      <c r="K318" s="1720">
        <v>127.44</v>
      </c>
      <c r="L318" s="1720">
        <v>143.37</v>
      </c>
      <c r="M318" s="1720">
        <v>159.30000000000001</v>
      </c>
      <c r="N318" s="1720">
        <v>175.23</v>
      </c>
      <c r="O318" s="1720">
        <v>191.16</v>
      </c>
    </row>
    <row r="319" spans="2:15" ht="14.4">
      <c r="B319" s="1735">
        <v>6745</v>
      </c>
      <c r="C319" s="1720">
        <v>-441.68</v>
      </c>
      <c r="D319" s="1720">
        <v>-31.22</v>
      </c>
      <c r="E319" s="1720">
        <v>-62.44</v>
      </c>
      <c r="F319" s="1720">
        <v>-93.66</v>
      </c>
      <c r="G319" s="1720">
        <v>-124.88</v>
      </c>
      <c r="H319" s="1720">
        <v>-156.1</v>
      </c>
      <c r="I319" s="1720">
        <v>-187.32</v>
      </c>
      <c r="J319" s="1720">
        <v>-218.54</v>
      </c>
      <c r="K319" s="1720">
        <v>-223.16</v>
      </c>
      <c r="L319" s="1720">
        <v>-227.78</v>
      </c>
      <c r="M319" s="1720">
        <v>-232.4</v>
      </c>
      <c r="N319" s="1720">
        <v>-237.02</v>
      </c>
      <c r="O319" s="1720">
        <v>-241.64</v>
      </c>
    </row>
    <row r="320" spans="2:15" ht="14.4">
      <c r="B320" s="1735">
        <v>6760</v>
      </c>
      <c r="C320" s="1720">
        <v>11751.72</v>
      </c>
      <c r="D320" s="1720">
        <v>979.31</v>
      </c>
      <c r="E320" s="1720">
        <v>1958.62</v>
      </c>
      <c r="F320" s="1720">
        <v>2937.93</v>
      </c>
      <c r="G320" s="1720">
        <v>3917.24</v>
      </c>
      <c r="H320" s="1720">
        <v>4896.55</v>
      </c>
      <c r="I320" s="1720">
        <v>5875.86</v>
      </c>
      <c r="J320" s="1720">
        <v>6855.17</v>
      </c>
      <c r="K320" s="1720">
        <v>7834.48</v>
      </c>
      <c r="L320" s="1720">
        <v>8813.7900000000009</v>
      </c>
      <c r="M320" s="1720">
        <v>9793.1</v>
      </c>
      <c r="N320" s="1720">
        <v>10772.41</v>
      </c>
      <c r="O320" s="1720">
        <v>11751.72</v>
      </c>
    </row>
    <row r="321" spans="2:15" ht="14.4">
      <c r="B321" s="1735">
        <v>6765</v>
      </c>
      <c r="C321" s="1720">
        <v>16982.61</v>
      </c>
      <c r="D321" s="1720">
        <v>1481.98</v>
      </c>
      <c r="E321" s="1720">
        <v>2963.96</v>
      </c>
      <c r="F321" s="1720">
        <v>4445.9399999999996</v>
      </c>
      <c r="G321" s="1720">
        <v>5927.92</v>
      </c>
      <c r="H321" s="1720">
        <v>7409.9</v>
      </c>
      <c r="I321" s="1720">
        <v>8891.8799999999992</v>
      </c>
      <c r="J321" s="1720">
        <v>10373.86</v>
      </c>
      <c r="K321" s="1720">
        <v>16948.169999999998</v>
      </c>
      <c r="L321" s="1720">
        <v>18558.669999999998</v>
      </c>
      <c r="M321" s="1720">
        <v>20170.439999999999</v>
      </c>
      <c r="N321" s="1720">
        <v>21782.21</v>
      </c>
      <c r="O321" s="1720">
        <v>23393.98</v>
      </c>
    </row>
    <row r="322" spans="2:15" ht="14.4">
      <c r="B322" s="1735">
        <v>6775</v>
      </c>
      <c r="C322" s="1720">
        <v>480.75</v>
      </c>
      <c r="D322" s="1720">
        <v>40.799999999999997</v>
      </c>
      <c r="E322" s="1720">
        <v>81.599999999999994</v>
      </c>
      <c r="F322" s="1720">
        <v>122.4</v>
      </c>
      <c r="G322" s="1720">
        <v>163.19999999999999</v>
      </c>
      <c r="H322" s="1720">
        <v>204</v>
      </c>
      <c r="I322" s="1720">
        <v>218.86</v>
      </c>
      <c r="J322" s="1720">
        <v>259.66000000000003</v>
      </c>
      <c r="K322" s="1720">
        <v>300.45999999999998</v>
      </c>
      <c r="L322" s="1720">
        <v>341.26</v>
      </c>
      <c r="M322" s="1720">
        <v>382.06</v>
      </c>
      <c r="N322" s="1720">
        <v>422.86</v>
      </c>
      <c r="O322" s="1720">
        <v>463.66</v>
      </c>
    </row>
    <row r="323" spans="2:15" ht="14.4">
      <c r="B323" s="1735">
        <v>6785</v>
      </c>
      <c r="C323" s="1720"/>
      <c r="D323" s="1720"/>
      <c r="E323" s="1720"/>
      <c r="F323" s="1720"/>
      <c r="G323" s="1720"/>
      <c r="H323" s="1720"/>
      <c r="I323" s="1720"/>
      <c r="J323" s="1720"/>
      <c r="K323" s="1720"/>
      <c r="L323" s="1720"/>
      <c r="M323" s="1720">
        <v>10.84</v>
      </c>
      <c r="N323" s="1720">
        <v>21.68</v>
      </c>
      <c r="O323" s="1720">
        <v>32.520000000000003</v>
      </c>
    </row>
    <row r="324" spans="2:15" ht="14.4">
      <c r="B324" s="1735">
        <v>6800</v>
      </c>
      <c r="C324" s="1720">
        <v>132.12</v>
      </c>
      <c r="D324" s="1720">
        <v>11.01</v>
      </c>
      <c r="E324" s="1720">
        <v>22.02</v>
      </c>
      <c r="F324" s="1720">
        <v>33.03</v>
      </c>
      <c r="G324" s="1720">
        <v>44.04</v>
      </c>
      <c r="H324" s="1720">
        <v>55.05</v>
      </c>
      <c r="I324" s="1720">
        <v>66.06</v>
      </c>
      <c r="J324" s="1720">
        <v>77.069999999999993</v>
      </c>
      <c r="K324" s="1720">
        <v>88.08</v>
      </c>
      <c r="L324" s="1720">
        <v>99.09</v>
      </c>
      <c r="M324" s="1720">
        <v>110.1</v>
      </c>
      <c r="N324" s="1720">
        <v>121.11</v>
      </c>
      <c r="O324" s="1720">
        <v>132.12</v>
      </c>
    </row>
    <row r="325" spans="2:15" ht="14.4">
      <c r="B325" s="1735">
        <v>6805</v>
      </c>
      <c r="C325" s="1720">
        <v>495</v>
      </c>
      <c r="D325" s="1720">
        <v>41.25</v>
      </c>
      <c r="E325" s="1720">
        <v>82.5</v>
      </c>
      <c r="F325" s="1720">
        <v>123.75</v>
      </c>
      <c r="G325" s="1720">
        <v>165</v>
      </c>
      <c r="H325" s="1720">
        <v>206.25</v>
      </c>
      <c r="I325" s="1720">
        <v>247.5</v>
      </c>
      <c r="J325" s="1720">
        <v>288.75</v>
      </c>
      <c r="K325" s="1720">
        <v>330</v>
      </c>
      <c r="L325" s="1720">
        <v>371.25</v>
      </c>
      <c r="M325" s="1720">
        <v>412.5</v>
      </c>
      <c r="N325" s="1720">
        <v>453.75</v>
      </c>
      <c r="O325" s="1720">
        <v>495</v>
      </c>
    </row>
    <row r="326" spans="2:15" ht="14.4">
      <c r="B326" s="1735">
        <v>6820</v>
      </c>
      <c r="C326" s="1720">
        <v>418.8</v>
      </c>
      <c r="D326" s="1720">
        <v>34.9</v>
      </c>
      <c r="E326" s="1720">
        <v>69.8</v>
      </c>
      <c r="F326" s="1720">
        <v>104.7</v>
      </c>
      <c r="G326" s="1720">
        <v>139.6</v>
      </c>
      <c r="H326" s="1720">
        <v>174.5</v>
      </c>
      <c r="I326" s="1720">
        <v>209.4</v>
      </c>
      <c r="J326" s="1720">
        <v>244.3</v>
      </c>
      <c r="K326" s="1720">
        <v>279.2</v>
      </c>
      <c r="L326" s="1720">
        <v>314.10000000000002</v>
      </c>
      <c r="M326" s="1720">
        <v>349</v>
      </c>
      <c r="N326" s="1720">
        <v>383.9</v>
      </c>
      <c r="O326" s="1720">
        <v>418.8</v>
      </c>
    </row>
    <row r="327" spans="2:15" ht="14.4">
      <c r="B327" s="1735">
        <v>6825</v>
      </c>
      <c r="C327" s="1720">
        <v>577.91999999999996</v>
      </c>
      <c r="D327" s="1720">
        <v>48.16</v>
      </c>
      <c r="E327" s="1720">
        <v>96.32</v>
      </c>
      <c r="F327" s="1720">
        <v>144.47999999999999</v>
      </c>
      <c r="G327" s="1720">
        <v>192.64</v>
      </c>
      <c r="H327" s="1720">
        <v>240.8</v>
      </c>
      <c r="I327" s="1720">
        <v>288.95999999999998</v>
      </c>
      <c r="J327" s="1720">
        <v>337.12</v>
      </c>
      <c r="K327" s="1720">
        <v>385.28</v>
      </c>
      <c r="L327" s="1720">
        <v>433.44</v>
      </c>
      <c r="M327" s="1720">
        <v>481.6</v>
      </c>
      <c r="N327" s="1720">
        <v>531.26</v>
      </c>
      <c r="O327" s="1720">
        <v>580.91999999999996</v>
      </c>
    </row>
    <row r="328" spans="2:15" ht="14.4">
      <c r="B328" s="1735">
        <v>6835</v>
      </c>
      <c r="C328" s="1720">
        <v>932.51</v>
      </c>
      <c r="D328" s="1720">
        <v>77.430000000000007</v>
      </c>
      <c r="E328" s="1720">
        <v>154.86000000000001</v>
      </c>
      <c r="F328" s="1720">
        <v>232.29</v>
      </c>
      <c r="G328" s="1720">
        <v>309.72000000000003</v>
      </c>
      <c r="H328" s="1720">
        <v>387.15</v>
      </c>
      <c r="I328" s="1720">
        <v>464.58</v>
      </c>
      <c r="J328" s="1720">
        <v>543.30999999999995</v>
      </c>
      <c r="K328" s="1720">
        <v>622.04</v>
      </c>
      <c r="L328" s="1720">
        <v>700.77</v>
      </c>
      <c r="M328" s="1720">
        <v>779.49</v>
      </c>
      <c r="N328" s="1720">
        <v>858.21</v>
      </c>
      <c r="O328" s="1720">
        <v>938.41</v>
      </c>
    </row>
    <row r="329" spans="2:15" ht="14.4">
      <c r="B329" s="1735">
        <v>6840</v>
      </c>
      <c r="C329" s="1720">
        <v>231.88</v>
      </c>
      <c r="D329" s="1720">
        <v>17.37</v>
      </c>
      <c r="E329" s="1720">
        <v>34.74</v>
      </c>
      <c r="F329" s="1720">
        <v>52.11</v>
      </c>
      <c r="G329" s="1720">
        <v>69.48</v>
      </c>
      <c r="H329" s="1720">
        <v>86.85</v>
      </c>
      <c r="I329" s="1720">
        <v>104.22</v>
      </c>
      <c r="J329" s="1720">
        <v>121.59</v>
      </c>
      <c r="K329" s="1720">
        <v>138.96</v>
      </c>
      <c r="L329" s="1720">
        <v>156.33000000000001</v>
      </c>
      <c r="M329" s="1720">
        <v>173.7</v>
      </c>
      <c r="N329" s="1720">
        <v>191.07</v>
      </c>
      <c r="O329" s="1720">
        <v>208.44</v>
      </c>
    </row>
    <row r="330" spans="2:15" ht="14.4">
      <c r="B330" s="1735">
        <v>6845</v>
      </c>
      <c r="C330" s="1720">
        <v>131.52000000000001</v>
      </c>
      <c r="D330" s="1720">
        <v>10.96</v>
      </c>
      <c r="E330" s="1720">
        <v>21.92</v>
      </c>
      <c r="F330" s="1720">
        <v>32.880000000000003</v>
      </c>
      <c r="G330" s="1720">
        <v>43.84</v>
      </c>
      <c r="H330" s="1720">
        <v>54.8</v>
      </c>
      <c r="I330" s="1720">
        <v>65.760000000000005</v>
      </c>
      <c r="J330" s="1720">
        <v>76.72</v>
      </c>
      <c r="K330" s="1720">
        <v>87.68</v>
      </c>
      <c r="L330" s="1720">
        <v>98.64</v>
      </c>
      <c r="M330" s="1720">
        <v>109.6</v>
      </c>
      <c r="N330" s="1720">
        <v>120.56</v>
      </c>
      <c r="O330" s="1720">
        <v>131.52000000000001</v>
      </c>
    </row>
    <row r="331" spans="2:15" ht="14.4">
      <c r="B331" s="1735">
        <v>6850</v>
      </c>
      <c r="C331" s="1720">
        <v>504.72</v>
      </c>
      <c r="D331" s="1720">
        <v>42.06</v>
      </c>
      <c r="E331" s="1720">
        <v>84.12</v>
      </c>
      <c r="F331" s="1720">
        <v>126.18</v>
      </c>
      <c r="G331" s="1720">
        <v>168.24</v>
      </c>
      <c r="H331" s="1720">
        <v>210.3</v>
      </c>
      <c r="I331" s="1720">
        <v>252.36</v>
      </c>
      <c r="J331" s="1720">
        <v>294.42</v>
      </c>
      <c r="K331" s="1720">
        <v>336.48</v>
      </c>
      <c r="L331" s="1720">
        <v>378.54</v>
      </c>
      <c r="M331" s="1720">
        <v>420.6</v>
      </c>
      <c r="N331" s="1720">
        <v>462.66</v>
      </c>
      <c r="O331" s="1720">
        <v>504.72</v>
      </c>
    </row>
    <row r="332" spans="2:15" ht="14.4">
      <c r="B332" s="1735">
        <v>6855</v>
      </c>
      <c r="C332" s="1720">
        <v>995.4</v>
      </c>
      <c r="D332" s="1720">
        <v>82.95</v>
      </c>
      <c r="E332" s="1720">
        <v>165.9</v>
      </c>
      <c r="F332" s="1720">
        <v>248.85</v>
      </c>
      <c r="G332" s="1720">
        <v>331.8</v>
      </c>
      <c r="H332" s="1720">
        <v>414.75</v>
      </c>
      <c r="I332" s="1720">
        <v>497.7</v>
      </c>
      <c r="J332" s="1720">
        <v>580.65</v>
      </c>
      <c r="K332" s="1720">
        <v>663.6</v>
      </c>
      <c r="L332" s="1720">
        <v>746.55</v>
      </c>
      <c r="M332" s="1720">
        <v>829.5</v>
      </c>
      <c r="N332" s="1720">
        <v>912.45</v>
      </c>
      <c r="O332" s="1720">
        <v>995.4</v>
      </c>
    </row>
    <row r="333" spans="2:15" ht="14.4">
      <c r="B333" s="1735">
        <v>6860</v>
      </c>
      <c r="C333" s="1720">
        <v>111.12</v>
      </c>
      <c r="D333" s="1720">
        <v>9.26</v>
      </c>
      <c r="E333" s="1720">
        <v>18.52</v>
      </c>
      <c r="F333" s="1720">
        <v>27.78</v>
      </c>
      <c r="G333" s="1720">
        <v>37.04</v>
      </c>
      <c r="H333" s="1720">
        <v>46.3</v>
      </c>
      <c r="I333" s="1720">
        <v>55.56</v>
      </c>
      <c r="J333" s="1720">
        <v>64.819999999999993</v>
      </c>
      <c r="K333" s="1720">
        <v>74.08</v>
      </c>
      <c r="L333" s="1720">
        <v>83.34</v>
      </c>
      <c r="M333" s="1720">
        <v>92.6</v>
      </c>
      <c r="N333" s="1720">
        <v>101.86</v>
      </c>
      <c r="O333" s="1720">
        <v>111.12</v>
      </c>
    </row>
    <row r="334" spans="2:15" ht="14.4">
      <c r="B334" s="1735">
        <v>6885</v>
      </c>
      <c r="C334" s="1720">
        <v>249.79</v>
      </c>
      <c r="D334" s="1720">
        <v>24.43</v>
      </c>
      <c r="E334" s="1720">
        <v>49.23</v>
      </c>
      <c r="F334" s="1720">
        <v>74.760000000000005</v>
      </c>
      <c r="G334" s="1720">
        <v>100.29</v>
      </c>
      <c r="H334" s="1720">
        <v>125.82</v>
      </c>
      <c r="I334" s="1720">
        <v>151.35</v>
      </c>
      <c r="J334" s="1720">
        <v>176.88</v>
      </c>
      <c r="K334" s="1720">
        <v>202.41</v>
      </c>
      <c r="L334" s="1720">
        <v>227.94</v>
      </c>
      <c r="M334" s="1720">
        <v>253.47</v>
      </c>
      <c r="N334" s="1720">
        <v>279</v>
      </c>
      <c r="O334" s="1720">
        <v>304.52999999999997</v>
      </c>
    </row>
    <row r="335" spans="2:15" ht="14.4">
      <c r="B335" s="1735">
        <v>6890</v>
      </c>
      <c r="C335" s="1720">
        <v>7.68</v>
      </c>
      <c r="D335" s="1720">
        <v>0.76</v>
      </c>
      <c r="E335" s="1720">
        <v>1.52</v>
      </c>
      <c r="F335" s="1720">
        <v>2.2799999999999998</v>
      </c>
      <c r="G335" s="1720">
        <v>3.04</v>
      </c>
      <c r="H335" s="1720">
        <v>3.8</v>
      </c>
      <c r="I335" s="1720">
        <v>4.5599999999999996</v>
      </c>
      <c r="J335" s="1720">
        <v>5.32</v>
      </c>
      <c r="K335" s="1720">
        <v>6.08</v>
      </c>
      <c r="L335" s="1720">
        <v>6.84</v>
      </c>
      <c r="M335" s="1720">
        <v>7.6</v>
      </c>
      <c r="N335" s="1720">
        <v>8.36</v>
      </c>
      <c r="O335" s="1720">
        <v>9.1199999999999992</v>
      </c>
    </row>
    <row r="336" spans="2:15" ht="14.4">
      <c r="B336" s="1735">
        <v>6905</v>
      </c>
      <c r="C336" s="1720">
        <v>5376.23</v>
      </c>
      <c r="D336" s="1720">
        <v>863.41</v>
      </c>
      <c r="E336" s="1720">
        <v>1301.8</v>
      </c>
      <c r="F336" s="1720">
        <v>4261.66</v>
      </c>
      <c r="G336" s="1720">
        <v>4799.24</v>
      </c>
      <c r="H336" s="1720">
        <v>5338.2</v>
      </c>
      <c r="I336" s="1720">
        <v>5875.08</v>
      </c>
      <c r="J336" s="1720">
        <v>6454.98</v>
      </c>
      <c r="K336" s="1720">
        <v>6994.17</v>
      </c>
      <c r="L336" s="1720">
        <v>7581.75</v>
      </c>
      <c r="M336" s="1720">
        <v>8204.24</v>
      </c>
      <c r="N336" s="1720">
        <v>8769.67</v>
      </c>
      <c r="O336" s="1720">
        <v>9419.16</v>
      </c>
    </row>
    <row r="337" spans="2:15" ht="14.4">
      <c r="B337" s="1735">
        <v>6920</v>
      </c>
      <c r="C337" s="1720">
        <v>23214.97</v>
      </c>
      <c r="D337" s="1720">
        <v>1935.8</v>
      </c>
      <c r="E337" s="1720">
        <v>3865.38</v>
      </c>
      <c r="F337" s="1720">
        <v>5795.46</v>
      </c>
      <c r="G337" s="1720">
        <v>7954.29</v>
      </c>
      <c r="H337" s="1720">
        <v>9910.89</v>
      </c>
      <c r="I337" s="1720">
        <v>11746.48</v>
      </c>
      <c r="J337" s="1720">
        <v>13738.97</v>
      </c>
      <c r="K337" s="1720">
        <v>15779.55</v>
      </c>
      <c r="L337" s="1720">
        <v>17774.330000000002</v>
      </c>
      <c r="M337" s="1720">
        <v>19765.2</v>
      </c>
      <c r="N337" s="1720">
        <v>21752.1</v>
      </c>
      <c r="O337" s="1720">
        <v>23642.95</v>
      </c>
    </row>
    <row r="338" spans="2:15" ht="14.4">
      <c r="B338" s="1735">
        <v>6965</v>
      </c>
      <c r="C338" s="1720">
        <v>-7.08</v>
      </c>
      <c r="D338" s="1720">
        <v>-0.59</v>
      </c>
      <c r="E338" s="1720">
        <v>-1.18</v>
      </c>
      <c r="F338" s="1720">
        <v>-1.77</v>
      </c>
      <c r="G338" s="1720">
        <v>-2.36</v>
      </c>
      <c r="H338" s="1720">
        <v>-2.95</v>
      </c>
      <c r="I338" s="1720">
        <v>-3.54</v>
      </c>
      <c r="J338" s="1720">
        <v>-4.13</v>
      </c>
      <c r="K338" s="1720">
        <v>-4.72</v>
      </c>
      <c r="L338" s="1720">
        <v>-5.31</v>
      </c>
      <c r="M338" s="1720">
        <v>-5.9</v>
      </c>
      <c r="N338" s="1720">
        <v>-6.49</v>
      </c>
      <c r="O338" s="1720">
        <v>-7.08</v>
      </c>
    </row>
    <row r="339" spans="2:15" ht="14.4">
      <c r="B339" s="1735"/>
      <c r="C339" s="1720"/>
      <c r="D339" s="1720"/>
      <c r="E339" s="1720"/>
      <c r="F339" s="1720"/>
      <c r="G339" s="1720"/>
      <c r="H339" s="1720"/>
      <c r="I339" s="1720"/>
      <c r="J339" s="1720"/>
      <c r="K339" s="1720"/>
      <c r="L339" s="1720"/>
      <c r="M339" s="1720"/>
      <c r="N339" s="1720"/>
      <c r="O339" s="1720"/>
    </row>
    <row r="340" spans="2:15" ht="14.4">
      <c r="B340" s="1743" t="s">
        <v>1993</v>
      </c>
      <c r="C340" s="1720"/>
      <c r="D340" s="1720"/>
      <c r="E340" s="1720"/>
      <c r="F340" s="1720"/>
      <c r="G340" s="1720"/>
      <c r="H340" s="1720"/>
      <c r="I340" s="1720"/>
      <c r="J340" s="1720"/>
      <c r="K340" s="1720"/>
      <c r="L340" s="1720"/>
      <c r="M340" s="1720"/>
      <c r="N340" s="1720"/>
      <c r="O340" s="1720"/>
    </row>
    <row r="341" spans="2:15" ht="14.4">
      <c r="B341" s="1735">
        <v>7225</v>
      </c>
      <c r="C341" s="1720">
        <v>-2983.08</v>
      </c>
      <c r="D341" s="1720">
        <v>-248.59</v>
      </c>
      <c r="E341" s="1720">
        <v>-497.18</v>
      </c>
      <c r="F341" s="1720">
        <v>-745.77</v>
      </c>
      <c r="G341" s="1720">
        <v>-994.36</v>
      </c>
      <c r="H341" s="1720">
        <v>-1242.95</v>
      </c>
      <c r="I341" s="1720">
        <v>-1491.54</v>
      </c>
      <c r="J341" s="1720">
        <v>-1740.13</v>
      </c>
      <c r="K341" s="1720">
        <v>-1988.72</v>
      </c>
      <c r="L341" s="1720">
        <v>-2237.31</v>
      </c>
      <c r="M341" s="1720">
        <v>-2485.9</v>
      </c>
      <c r="N341" s="1720">
        <v>-2734.49</v>
      </c>
      <c r="O341" s="1720">
        <v>-2983.08</v>
      </c>
    </row>
    <row r="342" spans="2:15" ht="14.4">
      <c r="B342" s="1735">
        <v>7230</v>
      </c>
      <c r="C342" s="1720">
        <v>-21526.32</v>
      </c>
      <c r="D342" s="1720">
        <v>-1793.86</v>
      </c>
      <c r="E342" s="1720">
        <v>-3587.72</v>
      </c>
      <c r="F342" s="1720">
        <v>-5381.58</v>
      </c>
      <c r="G342" s="1720">
        <v>-7175.44</v>
      </c>
      <c r="H342" s="1720">
        <v>-8969.2999999999993</v>
      </c>
      <c r="I342" s="1720">
        <v>-10763.16</v>
      </c>
      <c r="J342" s="1720">
        <v>-12557.02</v>
      </c>
      <c r="K342" s="1720">
        <v>-14350.88</v>
      </c>
      <c r="L342" s="1720">
        <v>-16144.74</v>
      </c>
      <c r="M342" s="1720">
        <v>-17938.599999999999</v>
      </c>
      <c r="N342" s="1720">
        <v>-19732.46</v>
      </c>
      <c r="O342" s="1720">
        <v>-21526.32</v>
      </c>
    </row>
    <row r="343" spans="2:15" ht="14.4">
      <c r="B343" s="1735">
        <v>7245</v>
      </c>
      <c r="C343" s="1720">
        <v>-6.58</v>
      </c>
      <c r="D343" s="1720"/>
      <c r="E343" s="1720"/>
      <c r="F343" s="1720"/>
      <c r="G343" s="1720"/>
      <c r="H343" s="1720"/>
      <c r="I343" s="1720"/>
      <c r="J343" s="1720"/>
      <c r="K343" s="1720"/>
      <c r="L343" s="1720"/>
      <c r="M343" s="1720"/>
      <c r="N343" s="1720"/>
      <c r="O343" s="1720"/>
    </row>
    <row r="344" spans="2:15" ht="14.4">
      <c r="B344" s="1735">
        <v>7275</v>
      </c>
      <c r="C344" s="1720">
        <v>-1286.4000000000001</v>
      </c>
      <c r="D344" s="1720">
        <v>-107.2</v>
      </c>
      <c r="E344" s="1720">
        <v>-214.4</v>
      </c>
      <c r="F344" s="1720">
        <v>-321.60000000000002</v>
      </c>
      <c r="G344" s="1720">
        <v>-428.8</v>
      </c>
      <c r="H344" s="1720">
        <v>-536</v>
      </c>
      <c r="I344" s="1720">
        <v>-643.20000000000005</v>
      </c>
      <c r="J344" s="1720">
        <v>-750.4</v>
      </c>
      <c r="K344" s="1720">
        <v>-857.6</v>
      </c>
      <c r="L344" s="1720">
        <v>-964.8</v>
      </c>
      <c r="M344" s="1720">
        <v>-1072</v>
      </c>
      <c r="N344" s="1720">
        <v>-1179.2</v>
      </c>
      <c r="O344" s="1720">
        <v>-1286.4000000000001</v>
      </c>
    </row>
    <row r="345" spans="2:15" ht="14.4">
      <c r="B345" s="1735">
        <v>7280</v>
      </c>
      <c r="C345" s="1720">
        <v>-10578.6</v>
      </c>
      <c r="D345" s="1720">
        <v>-881.55</v>
      </c>
      <c r="E345" s="1720">
        <v>-1763.1</v>
      </c>
      <c r="F345" s="1720">
        <v>-2644.65</v>
      </c>
      <c r="G345" s="1720">
        <v>-3526.2</v>
      </c>
      <c r="H345" s="1720">
        <v>-4407.75</v>
      </c>
      <c r="I345" s="1720">
        <v>-5289.3</v>
      </c>
      <c r="J345" s="1720">
        <v>-6170.85</v>
      </c>
      <c r="K345" s="1720">
        <v>-7052.4</v>
      </c>
      <c r="L345" s="1720">
        <v>-7933.95</v>
      </c>
      <c r="M345" s="1720">
        <v>-8815.5</v>
      </c>
      <c r="N345" s="1720">
        <v>-9697.0499999999993</v>
      </c>
      <c r="O345" s="1720">
        <v>-10578.6</v>
      </c>
    </row>
    <row r="346" spans="2:15" ht="14.4">
      <c r="B346" s="1735">
        <v>7283</v>
      </c>
      <c r="C346" s="1720">
        <v>-2511.6</v>
      </c>
      <c r="D346" s="1720">
        <v>-209.3</v>
      </c>
      <c r="E346" s="1720">
        <v>-418.6</v>
      </c>
      <c r="F346" s="1720">
        <v>-627.9</v>
      </c>
      <c r="G346" s="1720">
        <v>-837.2</v>
      </c>
      <c r="H346" s="1720">
        <v>-1046.5</v>
      </c>
      <c r="I346" s="1720">
        <v>-1255.8</v>
      </c>
      <c r="J346" s="1720">
        <v>-1465.1</v>
      </c>
      <c r="K346" s="1720">
        <v>-1674.4</v>
      </c>
      <c r="L346" s="1720">
        <v>-1883.7</v>
      </c>
      <c r="M346" s="1720">
        <v>-2093</v>
      </c>
      <c r="N346" s="1720">
        <v>-2302.3000000000002</v>
      </c>
      <c r="O346" s="1720">
        <v>-2511.6</v>
      </c>
    </row>
    <row r="347" spans="2:15" ht="14.4">
      <c r="B347" s="1735">
        <v>7290</v>
      </c>
      <c r="C347" s="1720">
        <v>-1050.8399999999999</v>
      </c>
      <c r="D347" s="1720">
        <v>-87.57</v>
      </c>
      <c r="E347" s="1720">
        <v>-175.14</v>
      </c>
      <c r="F347" s="1720">
        <v>-262.70999999999998</v>
      </c>
      <c r="G347" s="1720">
        <v>-350.28</v>
      </c>
      <c r="H347" s="1720">
        <v>-437.85</v>
      </c>
      <c r="I347" s="1720">
        <v>-525.41999999999996</v>
      </c>
      <c r="J347" s="1720">
        <v>-612.99</v>
      </c>
      <c r="K347" s="1720">
        <v>-700.56</v>
      </c>
      <c r="L347" s="1720">
        <v>-788.13</v>
      </c>
      <c r="M347" s="1720">
        <v>-875.7</v>
      </c>
      <c r="N347" s="1720">
        <v>-963.27</v>
      </c>
      <c r="O347" s="1720">
        <v>-1050.8399999999999</v>
      </c>
    </row>
    <row r="348" spans="2:15" ht="14.4">
      <c r="B348" s="1735">
        <v>7325</v>
      </c>
      <c r="C348" s="1720">
        <v>-2713.44</v>
      </c>
      <c r="D348" s="1720">
        <v>-226.12</v>
      </c>
      <c r="E348" s="1720">
        <v>-452.24</v>
      </c>
      <c r="F348" s="1720">
        <v>-678.36</v>
      </c>
      <c r="G348" s="1720">
        <v>-904.48</v>
      </c>
      <c r="H348" s="1720">
        <v>-1130.5999999999999</v>
      </c>
      <c r="I348" s="1720">
        <v>-1356.72</v>
      </c>
      <c r="J348" s="1720">
        <v>-1582.84</v>
      </c>
      <c r="K348" s="1720">
        <v>-1808.96</v>
      </c>
      <c r="L348" s="1720">
        <v>-2035.08</v>
      </c>
      <c r="M348" s="1720">
        <v>-2261.1999999999998</v>
      </c>
      <c r="N348" s="1720">
        <v>-2487.3200000000002</v>
      </c>
      <c r="O348" s="1720">
        <v>-2713.44</v>
      </c>
    </row>
    <row r="349" spans="2:15" ht="14.4">
      <c r="B349" s="1735">
        <v>7330</v>
      </c>
      <c r="C349" s="1720">
        <v>-6735.72</v>
      </c>
      <c r="D349" s="1720">
        <v>-561.30999999999995</v>
      </c>
      <c r="E349" s="1720">
        <v>-1122.6199999999999</v>
      </c>
      <c r="F349" s="1720">
        <v>-1683.93</v>
      </c>
      <c r="G349" s="1720">
        <v>-2245.2399999999998</v>
      </c>
      <c r="H349" s="1720">
        <v>-2806.55</v>
      </c>
      <c r="I349" s="1720">
        <v>-3367.86</v>
      </c>
      <c r="J349" s="1720">
        <v>-3929.17</v>
      </c>
      <c r="K349" s="1720">
        <v>-4490.4799999999996</v>
      </c>
      <c r="L349" s="1720">
        <v>-5051.79</v>
      </c>
      <c r="M349" s="1720">
        <v>-5613.1</v>
      </c>
      <c r="N349" s="1720">
        <v>-6174.41</v>
      </c>
      <c r="O349" s="1720">
        <v>-6735.72</v>
      </c>
    </row>
    <row r="350" spans="2:15" ht="14.4">
      <c r="B350" s="1735">
        <v>7430</v>
      </c>
      <c r="C350" s="1720">
        <v>-646.08000000000004</v>
      </c>
      <c r="D350" s="1720">
        <v>-53.84</v>
      </c>
      <c r="E350" s="1720">
        <v>-107.68</v>
      </c>
      <c r="F350" s="1720">
        <v>-161.52000000000001</v>
      </c>
      <c r="G350" s="1720">
        <v>-215.36</v>
      </c>
      <c r="H350" s="1720">
        <v>-269.2</v>
      </c>
      <c r="I350" s="1720">
        <v>-323.04000000000002</v>
      </c>
      <c r="J350" s="1720">
        <v>-376.88</v>
      </c>
      <c r="K350" s="1720">
        <v>-430.72</v>
      </c>
      <c r="L350" s="1720">
        <v>-484.56</v>
      </c>
      <c r="M350" s="1720">
        <v>-538.4</v>
      </c>
      <c r="N350" s="1720">
        <v>-592.24</v>
      </c>
      <c r="O350" s="1720">
        <v>-646.08000000000004</v>
      </c>
    </row>
    <row r="351" spans="2:15" ht="14.4">
      <c r="B351" s="1735">
        <v>7440</v>
      </c>
      <c r="C351" s="1720">
        <v>-171.24</v>
      </c>
      <c r="D351" s="1720">
        <v>-14.27</v>
      </c>
      <c r="E351" s="1720">
        <v>-28.54</v>
      </c>
      <c r="F351" s="1720">
        <v>-42.81</v>
      </c>
      <c r="G351" s="1720">
        <v>-57.08</v>
      </c>
      <c r="H351" s="1720">
        <v>-71.349999999999994</v>
      </c>
      <c r="I351" s="1720">
        <v>-85.62</v>
      </c>
      <c r="J351" s="1720">
        <v>-99.89</v>
      </c>
      <c r="K351" s="1720">
        <v>-114.16</v>
      </c>
      <c r="L351" s="1720">
        <v>-129</v>
      </c>
      <c r="M351" s="1720">
        <v>-143.84</v>
      </c>
      <c r="N351" s="1720">
        <v>-158.68</v>
      </c>
      <c r="O351" s="1720">
        <v>-173.52</v>
      </c>
    </row>
    <row r="352" spans="2:15" ht="14.4">
      <c r="B352" s="1735"/>
      <c r="C352" s="1720"/>
      <c r="D352" s="1720"/>
      <c r="E352" s="1720"/>
      <c r="F352" s="1720"/>
      <c r="G352" s="1720"/>
      <c r="H352" s="1720"/>
      <c r="I352" s="1720"/>
      <c r="J352" s="1720"/>
      <c r="K352" s="1720"/>
      <c r="L352" s="1720"/>
      <c r="M352" s="1720"/>
      <c r="N352" s="1720"/>
      <c r="O352" s="1720"/>
    </row>
    <row r="353" spans="2:15" ht="14.4">
      <c r="B353" s="1734" t="s">
        <v>1994</v>
      </c>
      <c r="C353" s="1720"/>
      <c r="D353" s="1720"/>
      <c r="E353" s="1720"/>
      <c r="F353" s="1720"/>
      <c r="G353" s="1720"/>
      <c r="H353" s="1720"/>
      <c r="I353" s="1720"/>
      <c r="J353" s="1720"/>
      <c r="K353" s="1720"/>
      <c r="L353" s="1720"/>
      <c r="M353" s="1720"/>
      <c r="N353" s="1720"/>
      <c r="O353" s="1720"/>
    </row>
    <row r="354" spans="2:15" ht="14.4">
      <c r="B354" s="1735">
        <v>7510</v>
      </c>
      <c r="C354" s="1720">
        <v>8366.2099999999991</v>
      </c>
      <c r="D354" s="1720">
        <v>760.17</v>
      </c>
      <c r="E354" s="1720">
        <v>1540</v>
      </c>
      <c r="F354" s="1720">
        <v>2274.66</v>
      </c>
      <c r="G354" s="1720">
        <v>3062.41</v>
      </c>
      <c r="H354" s="1720">
        <v>3745.4</v>
      </c>
      <c r="I354" s="1720">
        <v>4460.75</v>
      </c>
      <c r="J354" s="1720">
        <v>5204.75</v>
      </c>
      <c r="K354" s="1720">
        <v>5898.42</v>
      </c>
      <c r="L354" s="1720">
        <v>6597.1</v>
      </c>
      <c r="M354" s="1720">
        <v>7294.91</v>
      </c>
      <c r="N354" s="1720">
        <v>7957.2</v>
      </c>
      <c r="O354" s="1720">
        <v>8676.23</v>
      </c>
    </row>
    <row r="355" spans="2:15" ht="14.4">
      <c r="B355" s="1735">
        <v>7515</v>
      </c>
      <c r="C355" s="1720">
        <v>0.64</v>
      </c>
      <c r="D355" s="1720">
        <v>157.21</v>
      </c>
      <c r="E355" s="1720">
        <v>181.48</v>
      </c>
      <c r="F355" s="1720">
        <v>190.23</v>
      </c>
      <c r="G355" s="1720">
        <v>191.66</v>
      </c>
      <c r="H355" s="1720">
        <v>192.79</v>
      </c>
      <c r="I355" s="1720">
        <v>194.25</v>
      </c>
      <c r="J355" s="1720">
        <v>196.44</v>
      </c>
      <c r="K355" s="1720">
        <v>197.67</v>
      </c>
      <c r="L355" s="1720">
        <v>198.23</v>
      </c>
      <c r="M355" s="1720">
        <v>199.82</v>
      </c>
      <c r="N355" s="1720">
        <v>200.96</v>
      </c>
      <c r="O355" s="1720">
        <v>201.79</v>
      </c>
    </row>
    <row r="356" spans="2:15" ht="14.4">
      <c r="B356" s="1735">
        <v>7520</v>
      </c>
      <c r="C356" s="1720">
        <v>945.42</v>
      </c>
      <c r="D356" s="1720">
        <v>304.89</v>
      </c>
      <c r="E356" s="1720">
        <v>434.71</v>
      </c>
      <c r="F356" s="1720">
        <v>508.92</v>
      </c>
      <c r="G356" s="1720">
        <v>530.04999999999995</v>
      </c>
      <c r="H356" s="1720">
        <v>542.94000000000005</v>
      </c>
      <c r="I356" s="1720">
        <v>557.21</v>
      </c>
      <c r="J356" s="1720">
        <v>415.51</v>
      </c>
      <c r="K356" s="1720">
        <v>427.53</v>
      </c>
      <c r="L356" s="1720">
        <v>435.21</v>
      </c>
      <c r="M356" s="1720">
        <v>446.21</v>
      </c>
      <c r="N356" s="1720">
        <v>454.36</v>
      </c>
      <c r="O356" s="1720">
        <v>350.92</v>
      </c>
    </row>
    <row r="357" spans="2:15" ht="14.4">
      <c r="B357" s="1735">
        <v>7535</v>
      </c>
      <c r="C357" s="1720">
        <v>158.96</v>
      </c>
      <c r="D357" s="1720"/>
      <c r="E357" s="1720">
        <v>0.05</v>
      </c>
      <c r="F357" s="1720">
        <v>0.05</v>
      </c>
      <c r="G357" s="1720">
        <v>3.84</v>
      </c>
      <c r="H357" s="1720">
        <v>162.93</v>
      </c>
      <c r="I357" s="1720">
        <v>199.02</v>
      </c>
      <c r="J357" s="1720">
        <v>199.02</v>
      </c>
      <c r="K357" s="1720">
        <v>199.11</v>
      </c>
      <c r="L357" s="1720">
        <v>199.11</v>
      </c>
      <c r="M357" s="1720">
        <v>199.11</v>
      </c>
      <c r="N357" s="1720">
        <v>199.77</v>
      </c>
      <c r="O357" s="1720">
        <v>204.99</v>
      </c>
    </row>
    <row r="358" spans="2:15" ht="14.4">
      <c r="B358" s="1735">
        <v>7540</v>
      </c>
      <c r="C358" s="1720">
        <v>36361.449999999997</v>
      </c>
      <c r="D358" s="1720">
        <v>18085.400000000001</v>
      </c>
      <c r="E358" s="1720">
        <v>18085.400000000001</v>
      </c>
      <c r="F358" s="1720">
        <v>18085.400000000001</v>
      </c>
      <c r="G358" s="1720">
        <v>18085.400000000001</v>
      </c>
      <c r="H358" s="1720">
        <v>18085.400000000001</v>
      </c>
      <c r="I358" s="1720">
        <v>18085.400000000001</v>
      </c>
      <c r="J358" s="1720">
        <v>35984.120000000003</v>
      </c>
      <c r="K358" s="1720">
        <v>35984.120000000003</v>
      </c>
      <c r="L358" s="1720">
        <v>35984.120000000003</v>
      </c>
      <c r="M358" s="1720">
        <v>35984.120000000003</v>
      </c>
      <c r="N358" s="1720">
        <v>35984.120000000003</v>
      </c>
      <c r="O358" s="1720">
        <v>36285.519999999997</v>
      </c>
    </row>
    <row r="359" spans="2:15" ht="14.4">
      <c r="B359" s="1735">
        <v>7545</v>
      </c>
      <c r="C359" s="1720">
        <v>33820.949999999997</v>
      </c>
      <c r="D359" s="1720"/>
      <c r="E359" s="1720"/>
      <c r="F359" s="1720">
        <v>1.88</v>
      </c>
      <c r="G359" s="1720">
        <v>1.88</v>
      </c>
      <c r="H359" s="1720">
        <v>1.88</v>
      </c>
      <c r="I359" s="1720">
        <v>1.88</v>
      </c>
      <c r="J359" s="1720">
        <v>1.88</v>
      </c>
      <c r="K359" s="1720">
        <v>1.88</v>
      </c>
      <c r="L359" s="1720">
        <v>1.88</v>
      </c>
      <c r="M359" s="1720">
        <v>1.88</v>
      </c>
      <c r="N359" s="1720">
        <v>32645.86</v>
      </c>
      <c r="O359" s="1720">
        <v>32645.86</v>
      </c>
    </row>
    <row r="360" spans="2:15" ht="14.4">
      <c r="B360" s="1735">
        <v>7550</v>
      </c>
      <c r="C360" s="1720">
        <v>-4.82</v>
      </c>
      <c r="D360" s="1720">
        <v>-10810.34</v>
      </c>
      <c r="E360" s="1720">
        <v>-3787.22</v>
      </c>
      <c r="F360" s="1720">
        <v>3484.58</v>
      </c>
      <c r="G360" s="1720">
        <v>10754.78</v>
      </c>
      <c r="H360" s="1720">
        <v>17877.580000000002</v>
      </c>
      <c r="I360" s="1720">
        <v>25151.49</v>
      </c>
      <c r="J360" s="1720">
        <v>14312.74</v>
      </c>
      <c r="K360" s="1720">
        <v>21586.080000000002</v>
      </c>
      <c r="L360" s="1720">
        <v>28858.92</v>
      </c>
      <c r="M360" s="1720">
        <v>36131.64</v>
      </c>
      <c r="N360" s="1720">
        <v>313.58</v>
      </c>
      <c r="O360" s="1720">
        <v>-0.35</v>
      </c>
    </row>
    <row r="361" spans="2:15" ht="14.4">
      <c r="B361" s="1735">
        <v>7555</v>
      </c>
      <c r="C361" s="1720">
        <v>10956.75</v>
      </c>
      <c r="D361" s="1720"/>
      <c r="E361" s="1720">
        <v>250.8</v>
      </c>
      <c r="F361" s="1720">
        <v>250.8</v>
      </c>
      <c r="G361" s="1720">
        <v>250.8</v>
      </c>
      <c r="H361" s="1720">
        <v>250.8</v>
      </c>
      <c r="I361" s="1720">
        <v>250.8</v>
      </c>
      <c r="J361" s="1720">
        <v>464.14</v>
      </c>
      <c r="K361" s="1720">
        <v>464.14</v>
      </c>
      <c r="L361" s="1720">
        <v>464.14</v>
      </c>
      <c r="M361" s="1720">
        <v>464.14</v>
      </c>
      <c r="N361" s="1720">
        <v>10910.02</v>
      </c>
      <c r="O361" s="1720">
        <v>10930.15</v>
      </c>
    </row>
    <row r="362" spans="2:15" ht="14.4">
      <c r="B362" s="1735">
        <v>7595</v>
      </c>
      <c r="C362" s="1720">
        <v>47707.39</v>
      </c>
      <c r="D362" s="1720"/>
      <c r="E362" s="1720"/>
      <c r="F362" s="1720"/>
      <c r="G362" s="1720"/>
      <c r="H362" s="1720"/>
      <c r="I362" s="1720"/>
      <c r="J362" s="1720"/>
      <c r="K362" s="1720"/>
      <c r="L362" s="1720"/>
      <c r="M362" s="1720"/>
      <c r="N362" s="1720"/>
      <c r="O362" s="1720">
        <v>6761.86</v>
      </c>
    </row>
    <row r="363" spans="2:15" ht="14.4">
      <c r="B363" s="1735">
        <v>7600</v>
      </c>
      <c r="C363" s="1720">
        <v>-815.33</v>
      </c>
      <c r="D363" s="1720"/>
      <c r="E363" s="1720"/>
      <c r="F363" s="1720"/>
      <c r="G363" s="1720"/>
      <c r="H363" s="1720"/>
      <c r="I363" s="1720"/>
      <c r="J363" s="1720"/>
      <c r="K363" s="1720"/>
      <c r="L363" s="1720"/>
      <c r="M363" s="1720"/>
      <c r="N363" s="1720"/>
      <c r="O363" s="1720">
        <v>-619.82000000000005</v>
      </c>
    </row>
    <row r="364" spans="2:15" ht="14.4">
      <c r="B364" s="1735">
        <v>7610</v>
      </c>
      <c r="C364" s="1720">
        <v>15791.68</v>
      </c>
      <c r="D364" s="1720"/>
      <c r="E364" s="1720"/>
      <c r="F364" s="1720"/>
      <c r="G364" s="1720"/>
      <c r="H364" s="1720"/>
      <c r="I364" s="1720"/>
      <c r="J364" s="1720"/>
      <c r="K364" s="1720"/>
      <c r="L364" s="1720"/>
      <c r="M364" s="1720"/>
      <c r="N364" s="1720"/>
      <c r="O364" s="1720">
        <v>9633.99</v>
      </c>
    </row>
    <row r="365" spans="2:15" ht="14.4">
      <c r="B365" s="1735">
        <v>7660</v>
      </c>
      <c r="C365" s="1720">
        <v>410.52</v>
      </c>
      <c r="D365" s="1720"/>
      <c r="E365" s="1720"/>
      <c r="F365" s="1720"/>
      <c r="G365" s="1720"/>
      <c r="H365" s="1720"/>
      <c r="I365" s="1720"/>
      <c r="J365" s="1720"/>
      <c r="K365" s="1720"/>
      <c r="L365" s="1720"/>
      <c r="M365" s="1720"/>
      <c r="N365" s="1720"/>
      <c r="O365" s="1720"/>
    </row>
    <row r="366" spans="2:15" ht="14.4">
      <c r="B366" s="1735">
        <v>7710</v>
      </c>
      <c r="C366" s="1720">
        <v>51041.36</v>
      </c>
      <c r="D366" s="1720"/>
      <c r="E366" s="1720"/>
      <c r="F366" s="1720">
        <v>11981.01</v>
      </c>
      <c r="G366" s="1720">
        <v>11981.01</v>
      </c>
      <c r="H366" s="1720">
        <v>11981.01</v>
      </c>
      <c r="I366" s="1720">
        <v>24024</v>
      </c>
      <c r="J366" s="1720">
        <v>24024</v>
      </c>
      <c r="K366" s="1720">
        <v>24024</v>
      </c>
      <c r="L366" s="1720">
        <v>35353.019999999997</v>
      </c>
      <c r="M366" s="1720">
        <v>35353.019999999997</v>
      </c>
      <c r="N366" s="1720">
        <v>35353.019999999997</v>
      </c>
      <c r="O366" s="1720">
        <v>47471.7</v>
      </c>
    </row>
    <row r="367" spans="2:15" ht="14.4">
      <c r="B367" s="1735">
        <v>7735</v>
      </c>
      <c r="C367" s="1720">
        <v>1890.6999999999998</v>
      </c>
      <c r="D367" s="1720">
        <v>85.3</v>
      </c>
      <c r="E367" s="1720">
        <v>204.06</v>
      </c>
      <c r="F367" s="1720">
        <v>314.82000000000005</v>
      </c>
      <c r="G367" s="1720">
        <v>430.37</v>
      </c>
      <c r="H367" s="1720">
        <v>790.2</v>
      </c>
      <c r="I367" s="1720">
        <v>898.75</v>
      </c>
      <c r="J367" s="1720">
        <v>995.25</v>
      </c>
      <c r="K367" s="1720">
        <v>1101.2</v>
      </c>
      <c r="L367" s="1720">
        <v>1207.2</v>
      </c>
      <c r="M367" s="1720">
        <v>1568.11</v>
      </c>
      <c r="N367" s="1720">
        <v>1668.2400000000002</v>
      </c>
      <c r="O367" s="1720">
        <v>1907.49</v>
      </c>
    </row>
    <row r="368" spans="2:15" ht="14.4">
      <c r="B368" s="1735">
        <v>7750</v>
      </c>
      <c r="C368" s="1720"/>
      <c r="D368" s="1720"/>
      <c r="E368" s="1720"/>
      <c r="F368" s="1720">
        <v>-0.01</v>
      </c>
      <c r="G368" s="1720">
        <v>-5.01</v>
      </c>
      <c r="H368" s="1720">
        <v>-10.07</v>
      </c>
      <c r="I368" s="1720">
        <v>-19.09</v>
      </c>
      <c r="J368" s="1720">
        <v>-30.33</v>
      </c>
      <c r="K368" s="1720">
        <v>-43.03</v>
      </c>
      <c r="L368" s="1720">
        <v>-58.79</v>
      </c>
      <c r="M368" s="1720">
        <v>-76.510000000000005</v>
      </c>
      <c r="N368" s="1720">
        <v>-94.48</v>
      </c>
      <c r="O368" s="1720">
        <v>-114.63</v>
      </c>
    </row>
    <row r="369" spans="2:15" ht="14.4">
      <c r="B369" s="1735">
        <v>7765</v>
      </c>
      <c r="C369" s="1720">
        <v>-602.11</v>
      </c>
      <c r="D369" s="1720"/>
      <c r="E369" s="1720"/>
      <c r="F369" s="1720"/>
      <c r="G369" s="1720">
        <v>-120.66</v>
      </c>
      <c r="H369" s="1720">
        <v>-120.66</v>
      </c>
      <c r="I369" s="1720">
        <v>-120.66</v>
      </c>
      <c r="J369" s="1720">
        <v>-120.66</v>
      </c>
      <c r="K369" s="1720">
        <v>-120.66</v>
      </c>
      <c r="L369" s="1720">
        <v>-120.66</v>
      </c>
      <c r="M369" s="1720">
        <v>-120.66</v>
      </c>
      <c r="N369" s="1720">
        <v>-120.66</v>
      </c>
      <c r="O369" s="1720">
        <v>-120.66</v>
      </c>
    </row>
    <row r="370" spans="2:15" ht="14.4">
      <c r="B370" s="1744" t="s">
        <v>1971</v>
      </c>
      <c r="C370" s="1750">
        <v>5.3729536375612952E-9</v>
      </c>
      <c r="D370" s="1750">
        <v>7.5196737725491403E-10</v>
      </c>
      <c r="E370" s="1750">
        <v>1.4377974366652779E-9</v>
      </c>
      <c r="F370" s="1750">
        <v>4.202424861224352E-9</v>
      </c>
      <c r="G370" s="1750">
        <v>1.4217249599823845E-9</v>
      </c>
      <c r="H370" s="1750">
        <v>3.1039064651849912E-9</v>
      </c>
      <c r="I370" s="1750">
        <v>3.3105607144534588E-9</v>
      </c>
      <c r="J370" s="1750">
        <v>1.2494325574152754E-9</v>
      </c>
      <c r="K370" s="1750">
        <v>2.5809754333749879E-9</v>
      </c>
      <c r="L370" s="1750">
        <v>2.1610162548313383E-9</v>
      </c>
      <c r="M370" s="1750">
        <v>2.7697097948475857E-9</v>
      </c>
      <c r="N370" s="1750">
        <v>2.0244073084541014E-9</v>
      </c>
      <c r="O370" s="1750">
        <v>1.18890852718323E-9</v>
      </c>
    </row>
    <row r="372" spans="2:15">
      <c r="B372" s="1721" t="s">
        <v>2007</v>
      </c>
      <c r="C372" s="1736">
        <v>-100251.65999999964</v>
      </c>
      <c r="D372" s="1736">
        <v>-16222.55000000001</v>
      </c>
      <c r="E372" s="1736">
        <v>-36859.999999999971</v>
      </c>
      <c r="F372" s="1736">
        <v>-38362.209999999941</v>
      </c>
      <c r="G372" s="1736">
        <v>-54313.120000000061</v>
      </c>
      <c r="H372" s="1736">
        <v>-75407.409999999945</v>
      </c>
      <c r="I372" s="1736">
        <v>-91082.910000000033</v>
      </c>
      <c r="J372" s="1736">
        <v>-106009.9999999998</v>
      </c>
      <c r="K372" s="1736">
        <v>-118324.96000000009</v>
      </c>
      <c r="L372" s="1736">
        <v>-128195.71999999965</v>
      </c>
      <c r="M372" s="1736">
        <v>-142989.60999999993</v>
      </c>
      <c r="N372" s="1736">
        <v>-156879.20000000051</v>
      </c>
      <c r="O372" s="1736">
        <v>-145702.45000000039</v>
      </c>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sheetPr codeName="Sheet103"/>
  <dimension ref="A1:R182"/>
  <sheetViews>
    <sheetView workbookViewId="0">
      <selection activeCell="O17" sqref="O17"/>
    </sheetView>
  </sheetViews>
  <sheetFormatPr defaultColWidth="9.109375" defaultRowHeight="13.2"/>
  <cols>
    <col min="1" max="3" width="9.109375" style="1721"/>
    <col min="4" max="15" width="10.88671875" style="1721" bestFit="1" customWidth="1"/>
    <col min="16" max="16" width="11.88671875" style="1721" bestFit="1" customWidth="1"/>
    <col min="17" max="17" width="12.88671875" style="1721" bestFit="1" customWidth="1"/>
    <col min="18" max="16384" width="9.109375" style="1721"/>
  </cols>
  <sheetData>
    <row r="1" spans="2:18" ht="14.4">
      <c r="B1" s="1734" t="s">
        <v>1990</v>
      </c>
    </row>
    <row r="2" spans="2:18" ht="14.4">
      <c r="B2" s="1735">
        <v>5100</v>
      </c>
      <c r="D2" s="1736">
        <v>-57181.31</v>
      </c>
      <c r="E2" s="1736">
        <v>-56914.680000000008</v>
      </c>
      <c r="F2" s="1736">
        <v>-56884.92</v>
      </c>
      <c r="G2" s="1736">
        <v>-57172.350000000006</v>
      </c>
      <c r="H2" s="1736">
        <v>-56929.109999999986</v>
      </c>
      <c r="I2" s="1736">
        <v>-57417.109999999986</v>
      </c>
      <c r="J2" s="1736">
        <v>-56663.030000000028</v>
      </c>
      <c r="K2" s="1736">
        <v>-56852.19</v>
      </c>
      <c r="L2" s="1736">
        <v>-56730.049999999988</v>
      </c>
      <c r="M2" s="1736">
        <v>-56524.979999999981</v>
      </c>
      <c r="N2" s="1736">
        <v>-56251.25</v>
      </c>
      <c r="O2" s="1736">
        <v>-56766.359999999986</v>
      </c>
      <c r="P2" s="1736">
        <v>-682287.34</v>
      </c>
      <c r="Q2" s="1736">
        <v>0</v>
      </c>
    </row>
    <row r="3" spans="2:18" ht="14.4">
      <c r="B3" s="1735">
        <v>5105</v>
      </c>
      <c r="D3" s="1736">
        <v>275</v>
      </c>
      <c r="E3" s="1736">
        <v>1287</v>
      </c>
      <c r="F3" s="1736">
        <v>-932</v>
      </c>
      <c r="G3" s="1736">
        <v>-157</v>
      </c>
      <c r="H3" s="1736">
        <v>-1158</v>
      </c>
      <c r="I3" s="1736">
        <v>1118</v>
      </c>
      <c r="J3" s="1736">
        <v>-119</v>
      </c>
      <c r="K3" s="1736">
        <v>44</v>
      </c>
      <c r="L3" s="1736">
        <v>303</v>
      </c>
      <c r="M3" s="1736">
        <v>-502</v>
      </c>
      <c r="N3" s="1736">
        <v>-586</v>
      </c>
      <c r="O3" s="1736">
        <v>1413</v>
      </c>
      <c r="P3" s="1736">
        <v>986</v>
      </c>
      <c r="Q3" s="1736">
        <v>0</v>
      </c>
    </row>
    <row r="4" spans="2:18" ht="14.4">
      <c r="B4" s="1735">
        <v>5155</v>
      </c>
      <c r="D4" s="1736">
        <v>-8214.44</v>
      </c>
      <c r="E4" s="1736">
        <v>-9078.8900000000012</v>
      </c>
      <c r="F4" s="1736">
        <v>-7544.2999999999993</v>
      </c>
      <c r="G4" s="1736">
        <v>-8057.77</v>
      </c>
      <c r="H4" s="1736">
        <v>-7682.1100000000006</v>
      </c>
      <c r="I4" s="1736">
        <v>-10235.290000000001</v>
      </c>
      <c r="J4" s="1736">
        <v>-8890.8499999999985</v>
      </c>
      <c r="K4" s="1736">
        <v>-8991.6500000000015</v>
      </c>
      <c r="L4" s="1736">
        <v>-9155.8499999999913</v>
      </c>
      <c r="M4" s="1736">
        <v>-8024.570000000007</v>
      </c>
      <c r="N4" s="1736">
        <v>-8239.4100000000035</v>
      </c>
      <c r="O4" s="1736">
        <v>-9656.2099999999919</v>
      </c>
      <c r="P4" s="1736">
        <v>-103771.34</v>
      </c>
      <c r="Q4" s="1736">
        <v>0</v>
      </c>
    </row>
    <row r="5" spans="2:18" ht="14.4">
      <c r="B5" s="1735">
        <v>5265</v>
      </c>
      <c r="D5" s="1736">
        <v>-539.28</v>
      </c>
      <c r="E5" s="1736">
        <v>-413.93000000000006</v>
      </c>
      <c r="F5" s="1736">
        <v>-371.23</v>
      </c>
      <c r="G5" s="1736">
        <v>-362.25</v>
      </c>
      <c r="H5" s="1736">
        <v>-460.36000000000013</v>
      </c>
      <c r="I5" s="1736">
        <v>-374.08999999999969</v>
      </c>
      <c r="J5" s="1736">
        <v>-479.61000000000013</v>
      </c>
      <c r="K5" s="1736">
        <v>-384.13999999999987</v>
      </c>
      <c r="L5" s="1736">
        <v>-443.70000000000027</v>
      </c>
      <c r="M5" s="1736">
        <v>-463.35999999999967</v>
      </c>
      <c r="N5" s="1736">
        <v>-408.94000000000051</v>
      </c>
      <c r="O5" s="1736">
        <v>-445.50999999999931</v>
      </c>
      <c r="P5" s="1736">
        <v>-5146.3999999999996</v>
      </c>
      <c r="Q5" s="1736">
        <v>0</v>
      </c>
    </row>
    <row r="6" spans="2:18" ht="14.4">
      <c r="B6" s="1735">
        <v>5270</v>
      </c>
      <c r="D6" s="1736">
        <v>0</v>
      </c>
      <c r="E6" s="1736">
        <v>0</v>
      </c>
      <c r="F6" s="1736">
        <v>0</v>
      </c>
      <c r="G6" s="1736">
        <v>0</v>
      </c>
      <c r="H6" s="1736">
        <v>0</v>
      </c>
      <c r="I6" s="1736">
        <v>0</v>
      </c>
      <c r="J6" s="1736">
        <v>0</v>
      </c>
      <c r="K6" s="1736">
        <v>0</v>
      </c>
      <c r="L6" s="1736">
        <v>-1962.63</v>
      </c>
      <c r="M6" s="1736">
        <v>0</v>
      </c>
      <c r="N6" s="1736">
        <v>0</v>
      </c>
      <c r="O6" s="1736">
        <v>0</v>
      </c>
      <c r="P6" s="1736">
        <v>-1962.63</v>
      </c>
      <c r="Q6" s="1736">
        <v>0</v>
      </c>
    </row>
    <row r="7" spans="2:18" ht="14.4">
      <c r="B7" s="1735">
        <v>5285</v>
      </c>
      <c r="D7" s="1736">
        <v>-358</v>
      </c>
      <c r="E7" s="1736">
        <v>-353</v>
      </c>
      <c r="F7" s="1736">
        <v>-336</v>
      </c>
      <c r="G7" s="1736">
        <v>-630</v>
      </c>
      <c r="H7" s="1736">
        <v>-252</v>
      </c>
      <c r="I7" s="1736">
        <v>-420</v>
      </c>
      <c r="J7" s="1736">
        <v>-252</v>
      </c>
      <c r="K7" s="1736">
        <v>-336</v>
      </c>
      <c r="L7" s="1736">
        <v>-277</v>
      </c>
      <c r="M7" s="1736">
        <v>-357</v>
      </c>
      <c r="N7" s="1736">
        <v>-348</v>
      </c>
      <c r="O7" s="1736">
        <v>-361</v>
      </c>
      <c r="P7" s="1736">
        <v>-4280</v>
      </c>
      <c r="Q7" s="1736">
        <v>0</v>
      </c>
    </row>
    <row r="8" spans="2:18" ht="14.4">
      <c r="B8" s="1735">
        <v>5405</v>
      </c>
      <c r="D8" s="1736">
        <v>-2078</v>
      </c>
      <c r="E8" s="1736">
        <v>-2078</v>
      </c>
      <c r="F8" s="1736">
        <v>-2078</v>
      </c>
      <c r="G8" s="1736">
        <v>-2078</v>
      </c>
      <c r="H8" s="1736">
        <v>-4156</v>
      </c>
      <c r="I8" s="1736">
        <v>-2078</v>
      </c>
      <c r="J8" s="1736">
        <v>-2078</v>
      </c>
      <c r="K8" s="1736">
        <v>-2125.0999999999985</v>
      </c>
      <c r="L8" s="1736">
        <v>-2161.1200000000026</v>
      </c>
      <c r="M8" s="1736">
        <v>-2161.119999999999</v>
      </c>
      <c r="N8" s="1736">
        <v>-2161.119999999999</v>
      </c>
      <c r="O8" s="1736">
        <v>-2161.1200000000026</v>
      </c>
      <c r="P8" s="1736">
        <v>-27393.58</v>
      </c>
      <c r="Q8" s="1736">
        <v>0</v>
      </c>
      <c r="R8" s="1721" t="s">
        <v>2195</v>
      </c>
    </row>
    <row r="9" spans="2:18" ht="14.4">
      <c r="B9" s="1737">
        <v>5440</v>
      </c>
      <c r="C9" s="1738"/>
      <c r="D9" s="1739">
        <v>0</v>
      </c>
      <c r="E9" s="1739">
        <v>47.1</v>
      </c>
      <c r="F9" s="1739">
        <v>47.1</v>
      </c>
      <c r="G9" s="1739">
        <v>54.100000000000009</v>
      </c>
      <c r="H9" s="1739">
        <v>69.949999999999989</v>
      </c>
      <c r="I9" s="1739">
        <v>52.350000000000023</v>
      </c>
      <c r="J9" s="1739">
        <v>180.01999999999998</v>
      </c>
      <c r="K9" s="1739">
        <v>41.670000000000016</v>
      </c>
      <c r="L9" s="1739">
        <v>39.920000000000016</v>
      </c>
      <c r="M9" s="1739">
        <v>45.169999999999959</v>
      </c>
      <c r="N9" s="1739">
        <v>50.769999999999982</v>
      </c>
      <c r="O9" s="1739">
        <v>79.840000000000032</v>
      </c>
      <c r="P9" s="1739">
        <v>707.99</v>
      </c>
      <c r="Q9" s="1739">
        <v>0</v>
      </c>
    </row>
    <row r="10" spans="2:18" ht="14.4">
      <c r="B10" s="1735">
        <v>5470</v>
      </c>
      <c r="D10" s="1736">
        <v>9402.5400000000009</v>
      </c>
      <c r="E10" s="1736">
        <v>8954.25</v>
      </c>
      <c r="F10" s="1736">
        <v>8921.98</v>
      </c>
      <c r="G10" s="1736">
        <v>8818.98</v>
      </c>
      <c r="H10" s="1736">
        <v>8887.0400000000009</v>
      </c>
      <c r="I10" s="1736">
        <v>8226.5299999999988</v>
      </c>
      <c r="J10" s="1736">
        <v>9106.3099999999977</v>
      </c>
      <c r="K10" s="1736">
        <v>8780.0400000000009</v>
      </c>
      <c r="L10" s="1736">
        <v>8386.64</v>
      </c>
      <c r="M10" s="1736">
        <v>8556.8300000000017</v>
      </c>
      <c r="N10" s="1736">
        <v>9949.6999999999971</v>
      </c>
      <c r="O10" s="1736">
        <v>8265.61</v>
      </c>
      <c r="P10" s="1736">
        <v>106256.45</v>
      </c>
      <c r="Q10" s="1736">
        <v>0</v>
      </c>
    </row>
    <row r="11" spans="2:18" ht="14.4">
      <c r="B11" s="1735">
        <v>5480</v>
      </c>
      <c r="D11" s="1736">
        <v>1000</v>
      </c>
      <c r="E11" s="1736">
        <v>700</v>
      </c>
      <c r="F11" s="1736">
        <v>1484</v>
      </c>
      <c r="G11" s="1736">
        <v>1020</v>
      </c>
      <c r="H11" s="1736">
        <v>1076</v>
      </c>
      <c r="I11" s="1736">
        <v>988</v>
      </c>
      <c r="J11" s="1736">
        <v>960</v>
      </c>
      <c r="K11" s="1736">
        <v>1524</v>
      </c>
      <c r="L11" s="1736">
        <v>1044</v>
      </c>
      <c r="M11" s="1736">
        <v>1100</v>
      </c>
      <c r="N11" s="1736">
        <v>1100</v>
      </c>
      <c r="O11" s="1736">
        <v>1410</v>
      </c>
      <c r="P11" s="1736">
        <v>13406</v>
      </c>
      <c r="Q11" s="1736">
        <v>0</v>
      </c>
    </row>
    <row r="12" spans="2:18" ht="14.4">
      <c r="B12" s="1735">
        <v>5485</v>
      </c>
      <c r="D12" s="1736">
        <v>0</v>
      </c>
      <c r="E12" s="1736">
        <v>0</v>
      </c>
      <c r="F12" s="1736">
        <v>0</v>
      </c>
      <c r="G12" s="1736">
        <v>0</v>
      </c>
      <c r="H12" s="1736">
        <v>0</v>
      </c>
      <c r="I12" s="1736">
        <v>0</v>
      </c>
      <c r="J12" s="1736">
        <v>0</v>
      </c>
      <c r="K12" s="1736">
        <v>0</v>
      </c>
      <c r="L12" s="1736">
        <v>0</v>
      </c>
      <c r="M12" s="1736">
        <v>0</v>
      </c>
      <c r="N12" s="1736">
        <v>0</v>
      </c>
      <c r="O12" s="1736">
        <v>0</v>
      </c>
      <c r="P12" s="1736">
        <v>0</v>
      </c>
      <c r="Q12" s="1736">
        <v>0</v>
      </c>
    </row>
    <row r="13" spans="2:18" ht="14.4">
      <c r="B13" s="1735">
        <v>5490</v>
      </c>
      <c r="D13" s="1736">
        <v>828</v>
      </c>
      <c r="E13" s="1736">
        <v>-3.6900000000000546</v>
      </c>
      <c r="F13" s="1736">
        <v>0</v>
      </c>
      <c r="G13" s="1736">
        <v>824.31</v>
      </c>
      <c r="H13" s="1736">
        <v>0</v>
      </c>
      <c r="I13" s="1736">
        <v>0</v>
      </c>
      <c r="J13" s="1736">
        <v>824.31</v>
      </c>
      <c r="K13" s="1736">
        <v>0</v>
      </c>
      <c r="L13" s="1736">
        <v>0</v>
      </c>
      <c r="M13" s="1736">
        <v>824.31</v>
      </c>
      <c r="N13" s="1736">
        <v>0</v>
      </c>
      <c r="O13" s="1736">
        <v>824.3100000000004</v>
      </c>
      <c r="P13" s="1736">
        <v>4121.55</v>
      </c>
      <c r="Q13" s="1736">
        <v>0</v>
      </c>
    </row>
    <row r="14" spans="2:18" ht="14.4">
      <c r="B14" s="1735">
        <v>5505</v>
      </c>
      <c r="D14" s="1736">
        <v>6.52</v>
      </c>
      <c r="E14" s="1736">
        <v>-5.39</v>
      </c>
      <c r="F14" s="1736">
        <v>14.34</v>
      </c>
      <c r="G14" s="1736">
        <v>12.679999999999998</v>
      </c>
      <c r="H14" s="1736">
        <v>8.8000000000000043</v>
      </c>
      <c r="I14" s="1736">
        <v>8.009999999999998</v>
      </c>
      <c r="J14" s="1736">
        <v>6.9699999999999989</v>
      </c>
      <c r="K14" s="1736">
        <v>7.4799999999999969</v>
      </c>
      <c r="L14" s="1736">
        <v>5.7000000000000028</v>
      </c>
      <c r="M14" s="1736">
        <v>8.5499999999999972</v>
      </c>
      <c r="N14" s="1736">
        <v>7.9200000000000017</v>
      </c>
      <c r="O14" s="1736">
        <v>6.9099999999999966</v>
      </c>
      <c r="P14" s="1736">
        <v>88.49</v>
      </c>
      <c r="Q14" s="1736">
        <v>0</v>
      </c>
    </row>
    <row r="15" spans="2:18" ht="14.4">
      <c r="B15" s="1735">
        <v>5510</v>
      </c>
      <c r="D15" s="1736">
        <v>262.91000000000003</v>
      </c>
      <c r="E15" s="1736">
        <v>784.76</v>
      </c>
      <c r="F15" s="1736">
        <v>320.8599999999999</v>
      </c>
      <c r="G15" s="1736">
        <v>517.21</v>
      </c>
      <c r="H15" s="1736">
        <v>439.47</v>
      </c>
      <c r="I15" s="1736">
        <v>410.67000000000007</v>
      </c>
      <c r="J15" s="1736">
        <v>1228.71</v>
      </c>
      <c r="K15" s="1736">
        <v>734.59999999999945</v>
      </c>
      <c r="L15" s="1736">
        <v>964.20000000000073</v>
      </c>
      <c r="M15" s="1736">
        <v>-349.13000000000011</v>
      </c>
      <c r="N15" s="1736">
        <v>885.05000000000018</v>
      </c>
      <c r="O15" s="1736">
        <v>-280.98000000000047</v>
      </c>
      <c r="P15" s="1736">
        <v>5918.33</v>
      </c>
      <c r="Q15" s="1736">
        <v>0</v>
      </c>
    </row>
    <row r="16" spans="2:18" ht="14.4">
      <c r="B16" s="1735">
        <v>5515</v>
      </c>
      <c r="D16" s="1736">
        <v>606</v>
      </c>
      <c r="E16" s="1736">
        <v>-1236</v>
      </c>
      <c r="F16" s="1736">
        <v>484</v>
      </c>
      <c r="G16" s="1736">
        <v>240</v>
      </c>
      <c r="H16" s="1736">
        <v>542</v>
      </c>
      <c r="I16" s="1736">
        <v>193</v>
      </c>
      <c r="J16" s="1736">
        <v>-34</v>
      </c>
      <c r="K16" s="1736">
        <v>-213</v>
      </c>
      <c r="L16" s="1736">
        <v>-172</v>
      </c>
      <c r="M16" s="1736">
        <v>549</v>
      </c>
      <c r="N16" s="1736">
        <v>-453</v>
      </c>
      <c r="O16" s="1736">
        <v>861</v>
      </c>
      <c r="P16" s="1736">
        <v>1367</v>
      </c>
      <c r="Q16" s="1736">
        <v>0</v>
      </c>
    </row>
    <row r="17" spans="2:17" ht="14.4">
      <c r="B17" s="1735">
        <v>5525</v>
      </c>
      <c r="D17" s="1736">
        <v>14.63</v>
      </c>
      <c r="E17" s="1736">
        <v>14.389999999999999</v>
      </c>
      <c r="F17" s="1736">
        <v>15.190000000000001</v>
      </c>
      <c r="G17" s="1736">
        <v>15.759999999999998</v>
      </c>
      <c r="H17" s="1736">
        <v>16.010000000000005</v>
      </c>
      <c r="I17" s="1736">
        <v>16.189999999999998</v>
      </c>
      <c r="J17" s="1736">
        <v>11.049999999999997</v>
      </c>
      <c r="K17" s="1736">
        <v>14.070000000000007</v>
      </c>
      <c r="L17" s="1736">
        <v>7.3299999999999983</v>
      </c>
      <c r="M17" s="1736">
        <v>20.009999999999991</v>
      </c>
      <c r="N17" s="1736">
        <v>9.3600000000000136</v>
      </c>
      <c r="O17" s="1736">
        <v>11.719999999999999</v>
      </c>
      <c r="P17" s="1736">
        <v>165.71</v>
      </c>
      <c r="Q17" s="1736">
        <v>0</v>
      </c>
    </row>
    <row r="18" spans="2:17" ht="14.4">
      <c r="B18" s="1735">
        <v>5535</v>
      </c>
      <c r="D18" s="1736">
        <v>25.76</v>
      </c>
      <c r="E18" s="1736">
        <v>26.63</v>
      </c>
      <c r="F18" s="1736">
        <v>24.379999999999995</v>
      </c>
      <c r="G18" s="1736">
        <v>22.910000000000011</v>
      </c>
      <c r="H18" s="1736">
        <v>25.75</v>
      </c>
      <c r="I18" s="1736">
        <v>22.590000000000003</v>
      </c>
      <c r="J18" s="1736">
        <v>21.560000000000002</v>
      </c>
      <c r="K18" s="1736">
        <v>27.089999999999975</v>
      </c>
      <c r="L18" s="1736">
        <v>15.600000000000023</v>
      </c>
      <c r="M18" s="1736">
        <v>39.090000000000003</v>
      </c>
      <c r="N18" s="1736">
        <v>19.96999999999997</v>
      </c>
      <c r="O18" s="1736">
        <v>21.759999999999991</v>
      </c>
      <c r="P18" s="1736">
        <v>293.08999999999997</v>
      </c>
      <c r="Q18" s="1736">
        <v>0</v>
      </c>
    </row>
    <row r="19" spans="2:17" ht="14.4">
      <c r="B19" s="1735">
        <v>5540</v>
      </c>
      <c r="D19" s="1736">
        <v>520.33000000000004</v>
      </c>
      <c r="E19" s="1736">
        <v>331.71999999999991</v>
      </c>
      <c r="F19" s="1736">
        <v>409.42000000000007</v>
      </c>
      <c r="G19" s="1736">
        <v>423.54999999999995</v>
      </c>
      <c r="H19" s="1736">
        <v>364.55000000000018</v>
      </c>
      <c r="I19" s="1736">
        <v>457.57999999999993</v>
      </c>
      <c r="J19" s="1736">
        <v>357.88999999999987</v>
      </c>
      <c r="K19" s="1736">
        <v>483.92999999999984</v>
      </c>
      <c r="L19" s="1736">
        <v>393.29000000000042</v>
      </c>
      <c r="M19" s="1736">
        <v>377.05000000000018</v>
      </c>
      <c r="N19" s="1736">
        <v>356.4399999999996</v>
      </c>
      <c r="O19" s="1736">
        <v>438.85999999999967</v>
      </c>
      <c r="P19" s="1736">
        <v>4914.6099999999997</v>
      </c>
      <c r="Q19" s="1736">
        <v>0</v>
      </c>
    </row>
    <row r="20" spans="2:17" ht="14.4">
      <c r="B20" s="1735">
        <v>5545</v>
      </c>
      <c r="D20" s="1736">
        <v>5.35</v>
      </c>
      <c r="E20" s="1736">
        <v>0</v>
      </c>
      <c r="F20" s="1736">
        <v>0</v>
      </c>
      <c r="G20" s="1736">
        <v>25.729999999999997</v>
      </c>
      <c r="H20" s="1736">
        <v>11.93</v>
      </c>
      <c r="I20" s="1736">
        <v>10.950000000000003</v>
      </c>
      <c r="J20" s="1736">
        <v>12.690000000000005</v>
      </c>
      <c r="K20" s="1736">
        <v>13.099999999999994</v>
      </c>
      <c r="L20" s="1736">
        <v>602.77</v>
      </c>
      <c r="M20" s="1736">
        <v>462.36000000000013</v>
      </c>
      <c r="N20" s="1736">
        <v>12.759999999999991</v>
      </c>
      <c r="O20" s="1736">
        <v>0</v>
      </c>
      <c r="P20" s="1736">
        <v>1157.6400000000001</v>
      </c>
      <c r="Q20" s="1736">
        <v>0</v>
      </c>
    </row>
    <row r="21" spans="2:17" ht="14.4">
      <c r="B21" s="1735">
        <v>5625</v>
      </c>
      <c r="D21" s="1736">
        <v>489.99</v>
      </c>
      <c r="E21" s="1736">
        <v>483.08000000000004</v>
      </c>
      <c r="F21" s="1736">
        <v>480.28999999999985</v>
      </c>
      <c r="G21" s="1736">
        <v>488.54000000000019</v>
      </c>
      <c r="H21" s="1736">
        <v>487.36000000000013</v>
      </c>
      <c r="I21" s="1736">
        <v>487.69999999999982</v>
      </c>
      <c r="J21" s="1736">
        <v>484.5</v>
      </c>
      <c r="K21" s="1736">
        <v>613.90000000000009</v>
      </c>
      <c r="L21" s="1736">
        <v>504.78999999999951</v>
      </c>
      <c r="M21" s="1736">
        <v>494.27000000000044</v>
      </c>
      <c r="N21" s="1736">
        <v>493.05000000000018</v>
      </c>
      <c r="O21" s="1736">
        <v>489.39999999999964</v>
      </c>
      <c r="P21" s="1736">
        <v>5996.87</v>
      </c>
      <c r="Q21" s="1736">
        <v>0</v>
      </c>
    </row>
    <row r="22" spans="2:17" ht="14.4">
      <c r="B22" s="1735">
        <v>5630</v>
      </c>
      <c r="D22" s="1736">
        <v>458.88</v>
      </c>
      <c r="E22" s="1736">
        <v>340.15</v>
      </c>
      <c r="F22" s="1736">
        <v>340.73</v>
      </c>
      <c r="G22" s="1736">
        <v>348.45000000000005</v>
      </c>
      <c r="H22" s="1736">
        <v>348.49</v>
      </c>
      <c r="I22" s="1736">
        <v>344.97</v>
      </c>
      <c r="J22" s="1736">
        <v>348.09000000000015</v>
      </c>
      <c r="K22" s="1736">
        <v>345.84999999999991</v>
      </c>
      <c r="L22" s="1736">
        <v>330.7199999999998</v>
      </c>
      <c r="M22" s="1736">
        <v>400.61000000000013</v>
      </c>
      <c r="N22" s="1736">
        <v>406.48999999999978</v>
      </c>
      <c r="O22" s="1736">
        <v>393.38999999999987</v>
      </c>
      <c r="P22" s="1736">
        <v>4406.82</v>
      </c>
      <c r="Q22" s="1736">
        <v>0</v>
      </c>
    </row>
    <row r="23" spans="2:17" ht="14.4">
      <c r="B23" s="1735">
        <v>5635</v>
      </c>
      <c r="D23" s="1736">
        <v>73.22</v>
      </c>
      <c r="E23" s="1736">
        <v>54.16</v>
      </c>
      <c r="F23" s="1736">
        <v>77.400000000000006</v>
      </c>
      <c r="G23" s="1736">
        <v>40.28</v>
      </c>
      <c r="H23" s="1736">
        <v>78.529999999999973</v>
      </c>
      <c r="I23" s="1736">
        <v>73.890000000000043</v>
      </c>
      <c r="J23" s="1736">
        <v>83.529999999999973</v>
      </c>
      <c r="K23" s="1736">
        <v>85.159999999999968</v>
      </c>
      <c r="L23" s="1736">
        <v>30.270000000000095</v>
      </c>
      <c r="M23" s="1736">
        <v>60.979999999999905</v>
      </c>
      <c r="N23" s="1736">
        <v>44.400000000000091</v>
      </c>
      <c r="O23" s="1736">
        <v>54.049999999999955</v>
      </c>
      <c r="P23" s="1736">
        <v>755.87</v>
      </c>
      <c r="Q23" s="1736">
        <v>0</v>
      </c>
    </row>
    <row r="24" spans="2:17" ht="14.4">
      <c r="B24" s="1735">
        <v>5645</v>
      </c>
      <c r="D24" s="1736">
        <v>-495.05</v>
      </c>
      <c r="E24" s="1736">
        <v>-511.29</v>
      </c>
      <c r="F24" s="1736">
        <v>-688.69999999999993</v>
      </c>
      <c r="G24" s="1736">
        <v>-500.94999999999982</v>
      </c>
      <c r="H24" s="1736">
        <v>-512.42000000000007</v>
      </c>
      <c r="I24" s="1736">
        <v>-527.69000000000005</v>
      </c>
      <c r="J24" s="1736">
        <v>-559.7800000000002</v>
      </c>
      <c r="K24" s="1736">
        <v>-536.56999999999971</v>
      </c>
      <c r="L24" s="1736">
        <v>-695.13000000000011</v>
      </c>
      <c r="M24" s="1736">
        <v>-517.14000000000033</v>
      </c>
      <c r="N24" s="1736">
        <v>-520.44999999999982</v>
      </c>
      <c r="O24" s="1736">
        <v>-325.42000000000007</v>
      </c>
      <c r="P24" s="1736">
        <v>-6390.59</v>
      </c>
      <c r="Q24" s="1736">
        <v>0</v>
      </c>
    </row>
    <row r="25" spans="2:17" ht="14.4">
      <c r="B25" s="1735">
        <v>5650</v>
      </c>
      <c r="D25" s="1736">
        <v>0.54</v>
      </c>
      <c r="E25" s="1736">
        <v>11.45</v>
      </c>
      <c r="F25" s="1736">
        <v>14.13</v>
      </c>
      <c r="G25" s="1736">
        <v>0.25</v>
      </c>
      <c r="H25" s="1736">
        <v>14.739999999999998</v>
      </c>
      <c r="I25" s="1736">
        <v>25.379999999999995</v>
      </c>
      <c r="J25" s="1736">
        <v>27.460000000000008</v>
      </c>
      <c r="K25" s="1736">
        <v>25.47</v>
      </c>
      <c r="L25" s="1736">
        <v>21.230000000000004</v>
      </c>
      <c r="M25" s="1736">
        <v>9.960000000000008</v>
      </c>
      <c r="N25" s="1736">
        <v>1.8499999999999943</v>
      </c>
      <c r="O25" s="1736">
        <v>28.650000000000006</v>
      </c>
      <c r="P25" s="1736">
        <v>181.11</v>
      </c>
      <c r="Q25" s="1736">
        <v>0</v>
      </c>
    </row>
    <row r="26" spans="2:17" ht="14.4">
      <c r="B26" s="1735">
        <v>5655</v>
      </c>
      <c r="D26" s="1736">
        <v>3751.98</v>
      </c>
      <c r="E26" s="1736">
        <v>2592.8700000000003</v>
      </c>
      <c r="F26" s="1736">
        <v>2199.59</v>
      </c>
      <c r="G26" s="1736">
        <v>1857.2600000000002</v>
      </c>
      <c r="H26" s="1736">
        <v>2127.369999999999</v>
      </c>
      <c r="I26" s="1736">
        <v>3127.5500000000011</v>
      </c>
      <c r="J26" s="1736">
        <v>2224.7600000000002</v>
      </c>
      <c r="K26" s="1736">
        <v>2550.1100000000006</v>
      </c>
      <c r="L26" s="1736">
        <v>1784.6499999999978</v>
      </c>
      <c r="M26" s="1736">
        <v>2506.2299999999996</v>
      </c>
      <c r="N26" s="1736">
        <v>2638.380000000001</v>
      </c>
      <c r="O26" s="1736">
        <v>3333.5699999999997</v>
      </c>
      <c r="P26" s="1736">
        <v>30694.32</v>
      </c>
      <c r="Q26" s="1736">
        <v>0</v>
      </c>
    </row>
    <row r="27" spans="2:17" ht="14.4">
      <c r="B27" s="1735">
        <v>5660</v>
      </c>
      <c r="D27" s="1736">
        <v>1.47</v>
      </c>
      <c r="E27" s="1736">
        <v>11.03</v>
      </c>
      <c r="F27" s="1736">
        <v>24.090000000000003</v>
      </c>
      <c r="G27" s="1736">
        <v>13.009999999999998</v>
      </c>
      <c r="H27" s="1736">
        <v>7.5399999999999991</v>
      </c>
      <c r="I27" s="1736">
        <v>26.319999999999993</v>
      </c>
      <c r="J27" s="1736">
        <v>5.8000000000000114</v>
      </c>
      <c r="K27" s="1736">
        <v>14.11</v>
      </c>
      <c r="L27" s="1736">
        <v>4.0099999999999909</v>
      </c>
      <c r="M27" s="1736">
        <v>12.27000000000001</v>
      </c>
      <c r="N27" s="1736">
        <v>16.049999999999983</v>
      </c>
      <c r="O27" s="1736">
        <v>32.760000000000019</v>
      </c>
      <c r="P27" s="1736">
        <v>168.46</v>
      </c>
      <c r="Q27" s="1736">
        <v>0</v>
      </c>
    </row>
    <row r="28" spans="2:17" ht="14.4">
      <c r="B28" s="1735">
        <v>5665</v>
      </c>
      <c r="D28" s="1736">
        <v>171.7</v>
      </c>
      <c r="E28" s="1736">
        <v>196.68</v>
      </c>
      <c r="F28" s="1736">
        <v>207.75</v>
      </c>
      <c r="G28" s="1736">
        <v>150.36000000000001</v>
      </c>
      <c r="H28" s="1736">
        <v>209.01</v>
      </c>
      <c r="I28" s="1736">
        <v>170.93000000000006</v>
      </c>
      <c r="J28" s="1736">
        <v>166.61999999999989</v>
      </c>
      <c r="K28" s="1736">
        <v>160.51999999999998</v>
      </c>
      <c r="L28" s="1736">
        <v>190.45000000000005</v>
      </c>
      <c r="M28" s="1736">
        <v>156.07999999999993</v>
      </c>
      <c r="N28" s="1736">
        <v>151.81000000000017</v>
      </c>
      <c r="O28" s="1736">
        <v>153.20999999999981</v>
      </c>
      <c r="P28" s="1736">
        <v>2085.12</v>
      </c>
      <c r="Q28" s="1736">
        <v>0</v>
      </c>
    </row>
    <row r="29" spans="2:17" ht="14.4">
      <c r="B29" s="1735">
        <v>5670</v>
      </c>
      <c r="D29" s="1736">
        <v>84.86</v>
      </c>
      <c r="E29" s="1736">
        <v>84.98</v>
      </c>
      <c r="F29" s="1736">
        <v>84.949999999999989</v>
      </c>
      <c r="G29" s="1736">
        <v>85.239999999999981</v>
      </c>
      <c r="H29" s="1736">
        <v>28.220000000000027</v>
      </c>
      <c r="I29" s="1736">
        <v>143.31</v>
      </c>
      <c r="J29" s="1736">
        <v>84.43</v>
      </c>
      <c r="K29" s="1736">
        <v>84.909999999999968</v>
      </c>
      <c r="L29" s="1736">
        <v>85.149999999999977</v>
      </c>
      <c r="M29" s="1736">
        <v>85.100000000000023</v>
      </c>
      <c r="N29" s="1736">
        <v>85.159999999999968</v>
      </c>
      <c r="O29" s="1736">
        <v>82.610000000000014</v>
      </c>
      <c r="P29" s="1736">
        <v>1018.92</v>
      </c>
      <c r="Q29" s="1736">
        <v>0</v>
      </c>
    </row>
    <row r="30" spans="2:17" ht="14.4">
      <c r="B30" s="1735">
        <v>5675</v>
      </c>
      <c r="D30" s="1736">
        <v>-17.75</v>
      </c>
      <c r="E30" s="1736">
        <v>-17.770000000000003</v>
      </c>
      <c r="F30" s="1736">
        <v>-21.9</v>
      </c>
      <c r="G30" s="1736">
        <v>-17.689999999999998</v>
      </c>
      <c r="H30" s="1736">
        <v>-16.97</v>
      </c>
      <c r="I30" s="1736">
        <v>-17.040000000000006</v>
      </c>
      <c r="J30" s="1736">
        <v>-15.719999999999999</v>
      </c>
      <c r="K30" s="1736">
        <v>-16.060000000000002</v>
      </c>
      <c r="L30" s="1736">
        <v>-21.310000000000002</v>
      </c>
      <c r="M30" s="1736">
        <v>-16.72</v>
      </c>
      <c r="N30" s="1736">
        <v>-16.579999999999984</v>
      </c>
      <c r="O30" s="1736">
        <v>-12.090000000000003</v>
      </c>
      <c r="P30" s="1736">
        <v>-207.6</v>
      </c>
      <c r="Q30" s="1736">
        <v>0</v>
      </c>
    </row>
    <row r="31" spans="2:17" ht="14.4">
      <c r="B31" s="1735">
        <v>5680</v>
      </c>
      <c r="D31" s="1736">
        <v>-8.86</v>
      </c>
      <c r="E31" s="1736">
        <v>-8.7600000000000016</v>
      </c>
      <c r="F31" s="1736">
        <v>-11.02</v>
      </c>
      <c r="G31" s="1736">
        <v>-9.07</v>
      </c>
      <c r="H31" s="1736">
        <v>-9.0300000000000011</v>
      </c>
      <c r="I31" s="1736">
        <v>-9.0899999999999963</v>
      </c>
      <c r="J31" s="1736">
        <v>-8.11</v>
      </c>
      <c r="K31" s="1736">
        <v>-8.480000000000004</v>
      </c>
      <c r="L31" s="1736">
        <v>-10.649999999999991</v>
      </c>
      <c r="M31" s="1736">
        <v>-8.480000000000004</v>
      </c>
      <c r="N31" s="1736">
        <v>-8.6300000000000097</v>
      </c>
      <c r="O31" s="1736">
        <v>-6.3999999999999915</v>
      </c>
      <c r="P31" s="1736">
        <v>-106.58</v>
      </c>
      <c r="Q31" s="1736">
        <v>0</v>
      </c>
    </row>
    <row r="32" spans="2:17" ht="14.4">
      <c r="B32" s="1735">
        <v>5690</v>
      </c>
      <c r="D32" s="1736">
        <v>0</v>
      </c>
      <c r="E32" s="1736">
        <v>0</v>
      </c>
      <c r="F32" s="1736">
        <v>3.74</v>
      </c>
      <c r="G32" s="1736">
        <v>0</v>
      </c>
      <c r="H32" s="1736">
        <v>0</v>
      </c>
      <c r="I32" s="1736">
        <v>0</v>
      </c>
      <c r="J32" s="1736">
        <v>0</v>
      </c>
      <c r="K32" s="1736">
        <v>0</v>
      </c>
      <c r="L32" s="1736">
        <v>0</v>
      </c>
      <c r="M32" s="1736">
        <v>0</v>
      </c>
      <c r="N32" s="1736">
        <v>0</v>
      </c>
      <c r="O32" s="1736">
        <v>0</v>
      </c>
      <c r="P32" s="1736">
        <v>3.74</v>
      </c>
      <c r="Q32" s="1736">
        <v>0</v>
      </c>
    </row>
    <row r="33" spans="2:17" ht="14.4">
      <c r="B33" s="1735">
        <v>5705</v>
      </c>
      <c r="D33" s="1736">
        <v>1191.6500000000001</v>
      </c>
      <c r="E33" s="1736">
        <v>1037.81</v>
      </c>
      <c r="F33" s="1736">
        <v>1162.42</v>
      </c>
      <c r="G33" s="1736">
        <v>1188.54</v>
      </c>
      <c r="H33" s="1736">
        <v>1166.33</v>
      </c>
      <c r="I33" s="1736">
        <v>1169.8400000000001</v>
      </c>
      <c r="J33" s="1736">
        <v>1159.4899999999998</v>
      </c>
      <c r="K33" s="1736">
        <v>1156.4500000000007</v>
      </c>
      <c r="L33" s="1736">
        <v>1141.7099999999991</v>
      </c>
      <c r="M33" s="1736">
        <v>1216.1399999999994</v>
      </c>
      <c r="N33" s="1736">
        <v>1185.3100000000013</v>
      </c>
      <c r="O33" s="1736">
        <v>1177.7099999999991</v>
      </c>
      <c r="P33" s="1736">
        <v>13953.4</v>
      </c>
      <c r="Q33" s="1736">
        <v>0</v>
      </c>
    </row>
    <row r="34" spans="2:17" ht="14.4">
      <c r="B34" s="1735">
        <v>5715</v>
      </c>
      <c r="D34" s="1736">
        <v>39.090000000000003</v>
      </c>
      <c r="E34" s="1736">
        <v>70.459999999999994</v>
      </c>
      <c r="F34" s="1736">
        <v>38.36999999999999</v>
      </c>
      <c r="G34" s="1736">
        <v>145.59</v>
      </c>
      <c r="H34" s="1736">
        <v>170.42000000000002</v>
      </c>
      <c r="I34" s="1736">
        <v>335.17</v>
      </c>
      <c r="J34" s="1736">
        <v>400.62</v>
      </c>
      <c r="K34" s="1736">
        <v>90.869999999999891</v>
      </c>
      <c r="L34" s="1736">
        <v>323.04000000000019</v>
      </c>
      <c r="M34" s="1736">
        <v>589.56999999999971</v>
      </c>
      <c r="N34" s="1736">
        <v>1005.6300000000001</v>
      </c>
      <c r="O34" s="1736">
        <v>-162.2199999999998</v>
      </c>
      <c r="P34" s="1736">
        <v>3046.61</v>
      </c>
      <c r="Q34" s="1736">
        <v>0</v>
      </c>
    </row>
    <row r="35" spans="2:17" ht="14.4">
      <c r="B35" s="1735">
        <v>5735</v>
      </c>
      <c r="D35" s="1736">
        <v>273.51</v>
      </c>
      <c r="E35" s="1736">
        <v>285.47000000000003</v>
      </c>
      <c r="F35" s="1736">
        <v>539.66000000000008</v>
      </c>
      <c r="G35" s="1736">
        <v>462.8599999999999</v>
      </c>
      <c r="H35" s="1736">
        <v>451.16000000000008</v>
      </c>
      <c r="I35" s="1736">
        <v>443.24999999999977</v>
      </c>
      <c r="J35" s="1736">
        <v>386.97000000000025</v>
      </c>
      <c r="K35" s="1736">
        <v>478.59999999999991</v>
      </c>
      <c r="L35" s="1736">
        <v>462.65000000000009</v>
      </c>
      <c r="M35" s="1736">
        <v>389.89000000000033</v>
      </c>
      <c r="N35" s="1736">
        <v>428.77999999999975</v>
      </c>
      <c r="O35" s="1736">
        <v>457.61999999999989</v>
      </c>
      <c r="P35" s="1736">
        <v>5060.42</v>
      </c>
      <c r="Q35" s="1736">
        <v>0</v>
      </c>
    </row>
    <row r="36" spans="2:17" ht="14.4">
      <c r="B36" s="1735">
        <v>5740</v>
      </c>
      <c r="D36" s="1736">
        <v>0</v>
      </c>
      <c r="E36" s="1736">
        <v>0</v>
      </c>
      <c r="F36" s="1736">
        <v>0</v>
      </c>
      <c r="G36" s="1736">
        <v>0</v>
      </c>
      <c r="H36" s="1736">
        <v>0</v>
      </c>
      <c r="I36" s="1736">
        <v>0</v>
      </c>
      <c r="J36" s="1736">
        <v>0</v>
      </c>
      <c r="K36" s="1736">
        <v>0</v>
      </c>
      <c r="L36" s="1736">
        <v>0</v>
      </c>
      <c r="M36" s="1736">
        <v>0</v>
      </c>
      <c r="N36" s="1736">
        <v>1.18</v>
      </c>
      <c r="O36" s="1736">
        <v>-1.83</v>
      </c>
      <c r="P36" s="1736">
        <v>-0.65000000000000013</v>
      </c>
      <c r="Q36" s="1736">
        <v>0</v>
      </c>
    </row>
    <row r="37" spans="2:17" ht="14.4">
      <c r="B37" s="1735">
        <v>5745</v>
      </c>
      <c r="D37" s="1736">
        <v>0</v>
      </c>
      <c r="E37" s="1736">
        <v>0</v>
      </c>
      <c r="F37" s="1736">
        <v>0</v>
      </c>
      <c r="G37" s="1736">
        <v>0</v>
      </c>
      <c r="H37" s="1736">
        <v>0</v>
      </c>
      <c r="I37" s="1736">
        <v>0</v>
      </c>
      <c r="J37" s="1736">
        <v>0</v>
      </c>
      <c r="K37" s="1736">
        <v>0</v>
      </c>
      <c r="L37" s="1736">
        <v>0</v>
      </c>
      <c r="M37" s="1736">
        <v>0</v>
      </c>
      <c r="N37" s="1736">
        <v>0</v>
      </c>
      <c r="O37" s="1736">
        <v>0</v>
      </c>
      <c r="P37" s="1736">
        <v>0</v>
      </c>
      <c r="Q37" s="1736">
        <v>0</v>
      </c>
    </row>
    <row r="38" spans="2:17" ht="14.4">
      <c r="B38" s="1735">
        <v>5750</v>
      </c>
      <c r="D38" s="1736">
        <v>61.4</v>
      </c>
      <c r="E38" s="1736">
        <v>63.660000000000004</v>
      </c>
      <c r="F38" s="1736">
        <v>60.52000000000001</v>
      </c>
      <c r="G38" s="1736">
        <v>57.47999999999999</v>
      </c>
      <c r="H38" s="1736">
        <v>72.430000000000007</v>
      </c>
      <c r="I38" s="1736">
        <v>67.069999999999993</v>
      </c>
      <c r="J38" s="1736">
        <v>71.25</v>
      </c>
      <c r="K38" s="1736">
        <v>74.930000000000007</v>
      </c>
      <c r="L38" s="1736">
        <v>81</v>
      </c>
      <c r="M38" s="1736">
        <v>270.92999999999995</v>
      </c>
      <c r="N38" s="1736">
        <v>126.13999999999999</v>
      </c>
      <c r="O38" s="1736">
        <v>60.650000000000091</v>
      </c>
      <c r="P38" s="1736">
        <v>1067.46</v>
      </c>
      <c r="Q38" s="1736">
        <v>0</v>
      </c>
    </row>
    <row r="39" spans="2:17" ht="14.4">
      <c r="B39" s="1735">
        <v>5785</v>
      </c>
      <c r="D39" s="1736">
        <v>0</v>
      </c>
      <c r="E39" s="1736">
        <v>0</v>
      </c>
      <c r="F39" s="1736">
        <v>0</v>
      </c>
      <c r="G39" s="1736">
        <v>0</v>
      </c>
      <c r="H39" s="1736">
        <v>0</v>
      </c>
      <c r="I39" s="1736">
        <v>0</v>
      </c>
      <c r="J39" s="1736">
        <v>0</v>
      </c>
      <c r="K39" s="1736">
        <v>0</v>
      </c>
      <c r="L39" s="1736">
        <v>0</v>
      </c>
      <c r="M39" s="1736">
        <v>0</v>
      </c>
      <c r="N39" s="1736">
        <v>0</v>
      </c>
      <c r="O39" s="1736">
        <v>0</v>
      </c>
      <c r="P39" s="1736">
        <v>0</v>
      </c>
      <c r="Q39" s="1736">
        <v>0</v>
      </c>
    </row>
    <row r="40" spans="2:17" ht="14.4">
      <c r="B40" s="1735">
        <v>5790</v>
      </c>
      <c r="D40" s="1736">
        <v>41.92</v>
      </c>
      <c r="E40" s="1736">
        <v>33.840000000000003</v>
      </c>
      <c r="F40" s="1736">
        <v>57.499999999999986</v>
      </c>
      <c r="G40" s="1736">
        <v>48.320000000000022</v>
      </c>
      <c r="H40" s="1736">
        <v>49.449999999999989</v>
      </c>
      <c r="I40" s="1736">
        <v>45.390000000000015</v>
      </c>
      <c r="J40" s="1736">
        <v>51</v>
      </c>
      <c r="K40" s="1736">
        <v>52.759999999999991</v>
      </c>
      <c r="L40" s="1736">
        <v>51.099999999999966</v>
      </c>
      <c r="M40" s="1736">
        <v>50.510000000000048</v>
      </c>
      <c r="N40" s="1736">
        <v>48.88999999999993</v>
      </c>
      <c r="O40" s="1736">
        <v>47.810000000000059</v>
      </c>
      <c r="P40" s="1736">
        <v>578.49</v>
      </c>
      <c r="Q40" s="1736">
        <v>0</v>
      </c>
    </row>
    <row r="41" spans="2:17" ht="14.4">
      <c r="B41" s="1735">
        <v>5795</v>
      </c>
      <c r="D41" s="1736">
        <v>0</v>
      </c>
      <c r="E41" s="1736">
        <v>0</v>
      </c>
      <c r="F41" s="1736">
        <v>0</v>
      </c>
      <c r="G41" s="1736">
        <v>0</v>
      </c>
      <c r="H41" s="1736">
        <v>3.15</v>
      </c>
      <c r="I41" s="1736">
        <v>0</v>
      </c>
      <c r="J41" s="1736">
        <v>0</v>
      </c>
      <c r="K41" s="1736">
        <v>0</v>
      </c>
      <c r="L41" s="1736">
        <v>0</v>
      </c>
      <c r="M41" s="1736">
        <v>0</v>
      </c>
      <c r="N41" s="1736">
        <v>0</v>
      </c>
      <c r="O41" s="1736">
        <v>9.379999999999999</v>
      </c>
      <c r="P41" s="1736">
        <v>12.53</v>
      </c>
      <c r="Q41" s="1736">
        <v>0</v>
      </c>
    </row>
    <row r="42" spans="2:17" ht="14.4">
      <c r="B42" s="1735">
        <v>5800</v>
      </c>
      <c r="D42" s="1736">
        <v>0</v>
      </c>
      <c r="E42" s="1736">
        <v>0</v>
      </c>
      <c r="F42" s="1736">
        <v>0.82</v>
      </c>
      <c r="G42" s="1736">
        <v>0</v>
      </c>
      <c r="H42" s="1736">
        <v>0</v>
      </c>
      <c r="I42" s="1736">
        <v>0</v>
      </c>
      <c r="J42" s="1736">
        <v>0</v>
      </c>
      <c r="K42" s="1736">
        <v>0</v>
      </c>
      <c r="L42" s="1736">
        <v>0</v>
      </c>
      <c r="M42" s="1736">
        <v>0</v>
      </c>
      <c r="N42" s="1736">
        <v>0</v>
      </c>
      <c r="O42" s="1736">
        <v>0</v>
      </c>
      <c r="P42" s="1736">
        <v>0.82</v>
      </c>
      <c r="Q42" s="1736">
        <v>0</v>
      </c>
    </row>
    <row r="43" spans="2:17" ht="14.4">
      <c r="B43" s="1735">
        <v>5805</v>
      </c>
      <c r="D43" s="1736">
        <v>0</v>
      </c>
      <c r="E43" s="1736">
        <v>0</v>
      </c>
      <c r="F43" s="1736">
        <v>0</v>
      </c>
      <c r="G43" s="1736">
        <v>126.02</v>
      </c>
      <c r="H43" s="1736">
        <v>0</v>
      </c>
      <c r="I43" s="1736">
        <v>0</v>
      </c>
      <c r="J43" s="1736">
        <v>0.59000000000000341</v>
      </c>
      <c r="K43" s="1736">
        <v>0</v>
      </c>
      <c r="L43" s="1736">
        <v>0</v>
      </c>
      <c r="M43" s="1736">
        <v>0</v>
      </c>
      <c r="N43" s="1736">
        <v>0.89000000000000057</v>
      </c>
      <c r="O43" s="1736">
        <v>1.7400000000000091</v>
      </c>
      <c r="P43" s="1736">
        <v>129.24</v>
      </c>
      <c r="Q43" s="1736">
        <v>0</v>
      </c>
    </row>
    <row r="44" spans="2:17" ht="14.4">
      <c r="B44" s="1735">
        <v>5810</v>
      </c>
      <c r="D44" s="1736">
        <v>0</v>
      </c>
      <c r="E44" s="1736">
        <v>38.409999999999997</v>
      </c>
      <c r="F44" s="1736">
        <v>310.42999999999995</v>
      </c>
      <c r="G44" s="1736">
        <v>271.55</v>
      </c>
      <c r="H44" s="1736">
        <v>15.769999999999982</v>
      </c>
      <c r="I44" s="1736">
        <v>0.96000000000003638</v>
      </c>
      <c r="J44" s="1736">
        <v>9.5399999999999636</v>
      </c>
      <c r="K44" s="1736">
        <v>-133.89999999999998</v>
      </c>
      <c r="L44" s="1736">
        <v>34.690000000000055</v>
      </c>
      <c r="M44" s="1736">
        <v>1.1699999999999591</v>
      </c>
      <c r="N44" s="1736">
        <v>6.82000000000005</v>
      </c>
      <c r="O44" s="1736">
        <v>91.439999999999941</v>
      </c>
      <c r="P44" s="1736">
        <v>646.87999999999988</v>
      </c>
      <c r="Q44" s="1736">
        <v>0</v>
      </c>
    </row>
    <row r="45" spans="2:17" ht="14.4">
      <c r="B45" s="1735">
        <v>5815</v>
      </c>
      <c r="D45" s="1736">
        <v>0</v>
      </c>
      <c r="E45" s="1736">
        <v>0</v>
      </c>
      <c r="F45" s="1736">
        <v>0</v>
      </c>
      <c r="G45" s="1736">
        <v>0</v>
      </c>
      <c r="H45" s="1736">
        <v>0</v>
      </c>
      <c r="I45" s="1736">
        <v>0</v>
      </c>
      <c r="J45" s="1736">
        <v>0</v>
      </c>
      <c r="K45" s="1736">
        <v>0</v>
      </c>
      <c r="L45" s="1736">
        <v>0</v>
      </c>
      <c r="M45" s="1736">
        <v>0</v>
      </c>
      <c r="N45" s="1736">
        <v>0</v>
      </c>
      <c r="O45" s="1736">
        <v>0</v>
      </c>
      <c r="P45" s="1736">
        <v>0</v>
      </c>
      <c r="Q45" s="1736">
        <v>0</v>
      </c>
    </row>
    <row r="46" spans="2:17" ht="14.4">
      <c r="B46" s="1735">
        <v>5820</v>
      </c>
      <c r="D46" s="1736">
        <v>0</v>
      </c>
      <c r="E46" s="1736">
        <v>0</v>
      </c>
      <c r="F46" s="1736">
        <v>6.98</v>
      </c>
      <c r="G46" s="1736">
        <v>202.15</v>
      </c>
      <c r="H46" s="1736">
        <v>15.030000000000001</v>
      </c>
      <c r="I46" s="1736">
        <v>35.570000000000022</v>
      </c>
      <c r="J46" s="1736">
        <v>81.979999999999961</v>
      </c>
      <c r="K46" s="1736">
        <v>-9.4899999999999523</v>
      </c>
      <c r="L46" s="1736">
        <v>14.509999999999991</v>
      </c>
      <c r="M46" s="1736">
        <v>12.71999999999997</v>
      </c>
      <c r="N46" s="1736">
        <v>3.2400000000000091</v>
      </c>
      <c r="O46" s="1736">
        <v>-2.5500000000000114</v>
      </c>
      <c r="P46" s="1736">
        <v>360.14</v>
      </c>
      <c r="Q46" s="1736">
        <v>0</v>
      </c>
    </row>
    <row r="47" spans="2:17" ht="14.4">
      <c r="B47" s="1735">
        <v>5825</v>
      </c>
      <c r="D47" s="1736">
        <v>14.68</v>
      </c>
      <c r="E47" s="1736">
        <v>7.120000000000001</v>
      </c>
      <c r="F47" s="1736">
        <v>3.620000000000001</v>
      </c>
      <c r="G47" s="1736">
        <v>30.18</v>
      </c>
      <c r="H47" s="1736">
        <v>0.68999999999999773</v>
      </c>
      <c r="I47" s="1736">
        <v>3.3299999999999983</v>
      </c>
      <c r="J47" s="1736">
        <v>-33.97</v>
      </c>
      <c r="K47" s="1736">
        <v>7.480000000000004</v>
      </c>
      <c r="L47" s="1736">
        <v>10.549999999999997</v>
      </c>
      <c r="M47" s="1736">
        <v>3.5799999999999983</v>
      </c>
      <c r="N47" s="1736">
        <v>12.46</v>
      </c>
      <c r="O47" s="1736">
        <v>-20.199999999999996</v>
      </c>
      <c r="P47" s="1736">
        <v>39.520000000000003</v>
      </c>
      <c r="Q47" s="1736">
        <v>0</v>
      </c>
    </row>
    <row r="48" spans="2:17" ht="14.4">
      <c r="B48" s="1735">
        <v>5855</v>
      </c>
      <c r="D48" s="1736">
        <v>0</v>
      </c>
      <c r="E48" s="1736">
        <v>26.53</v>
      </c>
      <c r="F48" s="1736">
        <v>7.2299999999999969</v>
      </c>
      <c r="G48" s="1736">
        <v>20.550000000000004</v>
      </c>
      <c r="H48" s="1736">
        <v>0</v>
      </c>
      <c r="I48" s="1736">
        <v>19.489999999999995</v>
      </c>
      <c r="J48" s="1736">
        <v>13.290000000000006</v>
      </c>
      <c r="K48" s="1736">
        <v>0</v>
      </c>
      <c r="L48" s="1736">
        <v>13.090000000000003</v>
      </c>
      <c r="M48" s="1736">
        <v>26.86999999999999</v>
      </c>
      <c r="N48" s="1736">
        <v>13.660000000000011</v>
      </c>
      <c r="O48" s="1736">
        <v>15.47999999999999</v>
      </c>
      <c r="P48" s="1736">
        <v>156.19</v>
      </c>
      <c r="Q48" s="1736">
        <v>0</v>
      </c>
    </row>
    <row r="49" spans="2:17" ht="14.4">
      <c r="B49" s="1735">
        <v>5860</v>
      </c>
      <c r="D49" s="1736">
        <v>8.41</v>
      </c>
      <c r="E49" s="1736">
        <v>48.05</v>
      </c>
      <c r="F49" s="1736">
        <v>4.0499999999999972</v>
      </c>
      <c r="G49" s="1736">
        <v>5.32</v>
      </c>
      <c r="H49" s="1736">
        <v>1.2399999999999949</v>
      </c>
      <c r="I49" s="1736">
        <v>44.900000000000006</v>
      </c>
      <c r="J49" s="1736">
        <v>10.980000000000004</v>
      </c>
      <c r="K49" s="1736">
        <v>8.4999999999999858</v>
      </c>
      <c r="L49" s="1736">
        <v>56.69</v>
      </c>
      <c r="M49" s="1736">
        <v>9.9400000000000261</v>
      </c>
      <c r="N49" s="1736">
        <v>12.109999999999985</v>
      </c>
      <c r="O49" s="1736">
        <v>9.3799999999999955</v>
      </c>
      <c r="P49" s="1736">
        <v>219.57</v>
      </c>
      <c r="Q49" s="1736">
        <v>0</v>
      </c>
    </row>
    <row r="50" spans="2:17" ht="14.4">
      <c r="B50" s="1735">
        <v>5865</v>
      </c>
      <c r="D50" s="1736">
        <v>0</v>
      </c>
      <c r="E50" s="1736">
        <v>4.37</v>
      </c>
      <c r="F50" s="1736">
        <v>1.8399999999999999</v>
      </c>
      <c r="G50" s="1736">
        <v>6.87</v>
      </c>
      <c r="H50" s="1736">
        <v>2.59</v>
      </c>
      <c r="I50" s="1736">
        <v>1.5900000000000016</v>
      </c>
      <c r="J50" s="1736">
        <v>2.3699999999999974</v>
      </c>
      <c r="K50" s="1736">
        <v>3.7900000000000027</v>
      </c>
      <c r="L50" s="1736">
        <v>7.9799999999999969</v>
      </c>
      <c r="M50" s="1736">
        <v>7.7899999999999991</v>
      </c>
      <c r="N50" s="1736">
        <v>8.1700000000000017</v>
      </c>
      <c r="O50" s="1736">
        <v>1.9399999999999977</v>
      </c>
      <c r="P50" s="1736">
        <v>49.3</v>
      </c>
      <c r="Q50" s="1736">
        <v>0</v>
      </c>
    </row>
    <row r="51" spans="2:17" ht="14.4">
      <c r="B51" s="1735">
        <v>5870</v>
      </c>
      <c r="D51" s="1736">
        <v>50.64</v>
      </c>
      <c r="E51" s="1736">
        <v>15.420000000000002</v>
      </c>
      <c r="F51" s="1736">
        <v>0</v>
      </c>
      <c r="G51" s="1736">
        <v>0</v>
      </c>
      <c r="H51" s="1736">
        <v>1.0900000000000034</v>
      </c>
      <c r="I51" s="1736">
        <v>1.3999999999999915</v>
      </c>
      <c r="J51" s="1736">
        <v>0</v>
      </c>
      <c r="K51" s="1736">
        <v>0</v>
      </c>
      <c r="L51" s="1736">
        <v>0</v>
      </c>
      <c r="M51" s="1736">
        <v>0.95000000000000284</v>
      </c>
      <c r="N51" s="1736">
        <v>3.2099999999999937</v>
      </c>
      <c r="O51" s="1736">
        <v>298.29000000000002</v>
      </c>
      <c r="P51" s="1736">
        <v>371</v>
      </c>
      <c r="Q51" s="1736">
        <v>0</v>
      </c>
    </row>
    <row r="52" spans="2:17" ht="14.4">
      <c r="B52" s="1735">
        <v>5875</v>
      </c>
      <c r="D52" s="1736">
        <v>2.0699999999999998</v>
      </c>
      <c r="E52" s="1736">
        <v>1.0300000000000002</v>
      </c>
      <c r="F52" s="1736">
        <v>2.9599999999999995</v>
      </c>
      <c r="G52" s="1736">
        <v>0.33000000000000007</v>
      </c>
      <c r="H52" s="1736">
        <v>1.8899999999999997</v>
      </c>
      <c r="I52" s="1736">
        <v>1.4600000000000009</v>
      </c>
      <c r="J52" s="1736">
        <v>1.67</v>
      </c>
      <c r="K52" s="1736">
        <v>2.3599999999999994</v>
      </c>
      <c r="L52" s="1736">
        <v>1.9299999999999997</v>
      </c>
      <c r="M52" s="1736">
        <v>2.1900000000000013</v>
      </c>
      <c r="N52" s="1736">
        <v>2.379999999999999</v>
      </c>
      <c r="O52" s="1736">
        <v>2.1000000000000014</v>
      </c>
      <c r="P52" s="1736">
        <v>22.37</v>
      </c>
      <c r="Q52" s="1736">
        <v>0</v>
      </c>
    </row>
    <row r="53" spans="2:17" ht="14.4">
      <c r="B53" s="1735">
        <v>5880</v>
      </c>
      <c r="D53" s="1736">
        <v>7.98</v>
      </c>
      <c r="E53" s="1736">
        <v>15.530000000000001</v>
      </c>
      <c r="F53" s="1736">
        <v>13.749999999999996</v>
      </c>
      <c r="G53" s="1736">
        <v>13.760000000000005</v>
      </c>
      <c r="H53" s="1736">
        <v>14.749999999999993</v>
      </c>
      <c r="I53" s="1736">
        <v>45.83</v>
      </c>
      <c r="J53" s="1736">
        <v>213.98</v>
      </c>
      <c r="K53" s="1736">
        <v>14.660000000000025</v>
      </c>
      <c r="L53" s="1736">
        <v>4.6800000000000068</v>
      </c>
      <c r="M53" s="1736">
        <v>12.699999999999989</v>
      </c>
      <c r="N53" s="1736">
        <v>8.7099999999999795</v>
      </c>
      <c r="O53" s="1736">
        <v>13</v>
      </c>
      <c r="P53" s="1736">
        <v>379.33</v>
      </c>
      <c r="Q53" s="1736">
        <v>0</v>
      </c>
    </row>
    <row r="54" spans="2:17" ht="14.4">
      <c r="B54" s="1735">
        <v>5885</v>
      </c>
      <c r="D54" s="1736">
        <v>0.22</v>
      </c>
      <c r="E54" s="1736">
        <v>3.42</v>
      </c>
      <c r="F54" s="1736">
        <v>40.85</v>
      </c>
      <c r="G54" s="1736">
        <v>0</v>
      </c>
      <c r="H54" s="1736">
        <v>1.0499999999999972</v>
      </c>
      <c r="I54" s="1736">
        <v>1.0799999999999983</v>
      </c>
      <c r="J54" s="1736">
        <v>30.259999999999998</v>
      </c>
      <c r="K54" s="1736">
        <v>28.33</v>
      </c>
      <c r="L54" s="1736">
        <v>6.0300000000000011</v>
      </c>
      <c r="M54" s="1736">
        <v>0</v>
      </c>
      <c r="N54" s="1736">
        <v>9.0799999999999983</v>
      </c>
      <c r="O54" s="1736">
        <v>0</v>
      </c>
      <c r="P54" s="1736">
        <v>120.32</v>
      </c>
      <c r="Q54" s="1736">
        <v>0</v>
      </c>
    </row>
    <row r="55" spans="2:17" ht="14.4">
      <c r="B55" s="1735">
        <v>5890</v>
      </c>
      <c r="D55" s="1736">
        <v>11.88</v>
      </c>
      <c r="E55" s="1736">
        <v>1.8599999999999994</v>
      </c>
      <c r="F55" s="1736">
        <v>1.8499999999999996</v>
      </c>
      <c r="G55" s="1736">
        <v>1.8500000000000014</v>
      </c>
      <c r="H55" s="1736">
        <v>1.8499999999999979</v>
      </c>
      <c r="I55" s="1736">
        <v>1.8399999999999999</v>
      </c>
      <c r="J55" s="1736">
        <v>2.0199999999999996</v>
      </c>
      <c r="K55" s="1736">
        <v>1.8300000000000018</v>
      </c>
      <c r="L55" s="1736">
        <v>1.8200000000000003</v>
      </c>
      <c r="M55" s="1736">
        <v>1.8200000000000003</v>
      </c>
      <c r="N55" s="1736">
        <v>1.8099999999999987</v>
      </c>
      <c r="O55" s="1736">
        <v>1.7999999999999972</v>
      </c>
      <c r="P55" s="1736">
        <v>32.229999999999997</v>
      </c>
      <c r="Q55" s="1736">
        <v>0</v>
      </c>
    </row>
    <row r="56" spans="2:17" ht="14.4">
      <c r="B56" s="1735">
        <v>5895</v>
      </c>
      <c r="D56" s="1736">
        <v>7.77</v>
      </c>
      <c r="E56" s="1736">
        <v>9.4499999999999993</v>
      </c>
      <c r="F56" s="1736">
        <v>27.42</v>
      </c>
      <c r="G56" s="1736">
        <v>10.479999999999997</v>
      </c>
      <c r="H56" s="1736">
        <v>28.280000000000008</v>
      </c>
      <c r="I56" s="1736">
        <v>12.679999999999993</v>
      </c>
      <c r="J56" s="1736">
        <v>29.870000000000005</v>
      </c>
      <c r="K56" s="1736">
        <v>37.540000000000006</v>
      </c>
      <c r="L56" s="1736">
        <v>8.0999999999999943</v>
      </c>
      <c r="M56" s="1736">
        <v>32.259999999999991</v>
      </c>
      <c r="N56" s="1736">
        <v>7.3100000000000023</v>
      </c>
      <c r="O56" s="1736">
        <v>27.390000000000015</v>
      </c>
      <c r="P56" s="1736">
        <v>238.55</v>
      </c>
      <c r="Q56" s="1736">
        <v>0</v>
      </c>
    </row>
    <row r="57" spans="2:17" ht="14.4">
      <c r="B57" s="1735">
        <v>5900</v>
      </c>
      <c r="D57" s="1736">
        <v>13.63</v>
      </c>
      <c r="E57" s="1736">
        <v>3.58</v>
      </c>
      <c r="F57" s="1736">
        <v>31.96</v>
      </c>
      <c r="G57" s="1736">
        <v>4.4699999999999989</v>
      </c>
      <c r="H57" s="1736">
        <v>18.799999999999997</v>
      </c>
      <c r="I57" s="1736">
        <v>4.710000000000008</v>
      </c>
      <c r="J57" s="1736">
        <v>32.839999999999989</v>
      </c>
      <c r="K57" s="1736">
        <v>8.3100000000000023</v>
      </c>
      <c r="L57" s="1736">
        <v>10.019999999999996</v>
      </c>
      <c r="M57" s="1736">
        <v>14.77000000000001</v>
      </c>
      <c r="N57" s="1736">
        <v>42.47999999999999</v>
      </c>
      <c r="O57" s="1736">
        <v>26.310000000000002</v>
      </c>
      <c r="P57" s="1736">
        <v>211.88</v>
      </c>
      <c r="Q57" s="1736">
        <v>0</v>
      </c>
    </row>
    <row r="58" spans="2:17" ht="14.4">
      <c r="B58" s="1735">
        <v>5930</v>
      </c>
      <c r="D58" s="1736">
        <v>45.55</v>
      </c>
      <c r="E58" s="1736">
        <v>42.490000000000009</v>
      </c>
      <c r="F58" s="1736">
        <v>41.339999999999989</v>
      </c>
      <c r="G58" s="1736">
        <v>42.430000000000007</v>
      </c>
      <c r="H58" s="1736">
        <v>37.789999999999992</v>
      </c>
      <c r="I58" s="1736">
        <v>43.03</v>
      </c>
      <c r="J58" s="1736">
        <v>44.170000000000016</v>
      </c>
      <c r="K58" s="1736">
        <v>46.46999999999997</v>
      </c>
      <c r="L58" s="1736">
        <v>44.300000000000011</v>
      </c>
      <c r="M58" s="1736">
        <v>38.25</v>
      </c>
      <c r="N58" s="1736">
        <v>36.28000000000003</v>
      </c>
      <c r="O58" s="1736">
        <v>36.039999999999964</v>
      </c>
      <c r="P58" s="1736">
        <v>498.14</v>
      </c>
      <c r="Q58" s="1736">
        <v>0</v>
      </c>
    </row>
    <row r="59" spans="2:17" ht="14.4">
      <c r="B59" s="1735">
        <v>5935</v>
      </c>
      <c r="D59" s="1736">
        <v>13.91</v>
      </c>
      <c r="E59" s="1736">
        <v>7</v>
      </c>
      <c r="F59" s="1736">
        <v>6.2100000000000009</v>
      </c>
      <c r="G59" s="1736">
        <v>3.3000000000000007</v>
      </c>
      <c r="H59" s="1736">
        <v>1.8699999999999974</v>
      </c>
      <c r="I59" s="1736">
        <v>1.4100000000000037</v>
      </c>
      <c r="J59" s="1736">
        <v>0.57999999999999829</v>
      </c>
      <c r="K59" s="1736">
        <v>0.60000000000000142</v>
      </c>
      <c r="L59" s="1736">
        <v>0</v>
      </c>
      <c r="M59" s="1736">
        <v>1.2299999999999969</v>
      </c>
      <c r="N59" s="1736">
        <v>0</v>
      </c>
      <c r="O59" s="1736">
        <v>2.3900000000000006</v>
      </c>
      <c r="P59" s="1736">
        <v>38.5</v>
      </c>
      <c r="Q59" s="1736">
        <v>0</v>
      </c>
    </row>
    <row r="60" spans="2:17" ht="14.4">
      <c r="B60" s="1735">
        <v>5940</v>
      </c>
      <c r="D60" s="1736">
        <v>0</v>
      </c>
      <c r="E60" s="1736">
        <v>2.21</v>
      </c>
      <c r="F60" s="1736">
        <v>0</v>
      </c>
      <c r="G60" s="1736">
        <v>0</v>
      </c>
      <c r="H60" s="1736">
        <v>3.01</v>
      </c>
      <c r="I60" s="1736">
        <v>0</v>
      </c>
      <c r="J60" s="1736">
        <v>0</v>
      </c>
      <c r="K60" s="1736">
        <v>2.7700000000000005</v>
      </c>
      <c r="L60" s="1736">
        <v>0</v>
      </c>
      <c r="M60" s="1736">
        <v>0</v>
      </c>
      <c r="N60" s="1736">
        <v>2.3100000000000005</v>
      </c>
      <c r="O60" s="1736">
        <v>-0.22000000000000064</v>
      </c>
      <c r="P60" s="1736">
        <v>10.08</v>
      </c>
      <c r="Q60" s="1736">
        <v>0</v>
      </c>
    </row>
    <row r="61" spans="2:17" ht="14.4">
      <c r="B61" s="1735">
        <v>5945</v>
      </c>
      <c r="D61" s="1736">
        <v>604.69000000000005</v>
      </c>
      <c r="E61" s="1736">
        <v>654.27</v>
      </c>
      <c r="F61" s="1736">
        <v>684.75</v>
      </c>
      <c r="G61" s="1736">
        <v>681.81</v>
      </c>
      <c r="H61" s="1736">
        <v>670.61999999999989</v>
      </c>
      <c r="I61" s="1736">
        <v>673.70000000000027</v>
      </c>
      <c r="J61" s="1736">
        <v>671.97999999999956</v>
      </c>
      <c r="K61" s="1736">
        <v>630.63000000000011</v>
      </c>
      <c r="L61" s="1736">
        <v>610.27999999999975</v>
      </c>
      <c r="M61" s="1736">
        <v>638.84000000000015</v>
      </c>
      <c r="N61" s="1736">
        <v>603.98000000000047</v>
      </c>
      <c r="O61" s="1736">
        <v>617.60999999999967</v>
      </c>
      <c r="P61" s="1736">
        <v>7743.16</v>
      </c>
      <c r="Q61" s="1736">
        <v>0</v>
      </c>
    </row>
    <row r="62" spans="2:17" ht="14.4">
      <c r="B62" s="1735">
        <v>5950</v>
      </c>
      <c r="D62" s="1736">
        <v>321.05</v>
      </c>
      <c r="E62" s="1736">
        <v>312.72999999999996</v>
      </c>
      <c r="F62" s="1736">
        <v>296.63</v>
      </c>
      <c r="G62" s="1736">
        <v>296.37</v>
      </c>
      <c r="H62" s="1736">
        <v>294.67000000000007</v>
      </c>
      <c r="I62" s="1736">
        <v>329.32999999999993</v>
      </c>
      <c r="J62" s="1736">
        <v>666.85000000000014</v>
      </c>
      <c r="K62" s="1736">
        <v>0</v>
      </c>
      <c r="L62" s="1736">
        <v>329.78999999999996</v>
      </c>
      <c r="M62" s="1736">
        <v>339.77</v>
      </c>
      <c r="N62" s="1736">
        <v>326.94999999999982</v>
      </c>
      <c r="O62" s="1736">
        <v>647.75000000000045</v>
      </c>
      <c r="P62" s="1736">
        <v>4161.8900000000003</v>
      </c>
      <c r="Q62" s="1736">
        <v>0</v>
      </c>
    </row>
    <row r="63" spans="2:17" ht="14.4">
      <c r="B63" s="1735">
        <v>5955</v>
      </c>
      <c r="D63" s="1736">
        <v>10.84</v>
      </c>
      <c r="E63" s="1736">
        <v>15.09</v>
      </c>
      <c r="F63" s="1736">
        <v>10.700000000000003</v>
      </c>
      <c r="G63" s="1736">
        <v>35.339999999999996</v>
      </c>
      <c r="H63" s="1736">
        <v>10.700000000000003</v>
      </c>
      <c r="I63" s="1736">
        <v>720.01</v>
      </c>
      <c r="J63" s="1736">
        <v>10.629999999999995</v>
      </c>
      <c r="K63" s="1736">
        <v>14.840000000000032</v>
      </c>
      <c r="L63" s="1736">
        <v>10.560000000000059</v>
      </c>
      <c r="M63" s="1736">
        <v>82.189999999999941</v>
      </c>
      <c r="N63" s="1736">
        <v>10.5</v>
      </c>
      <c r="O63" s="1736">
        <v>51.740000000000009</v>
      </c>
      <c r="P63" s="1736">
        <v>983.14</v>
      </c>
      <c r="Q63" s="1736">
        <v>0</v>
      </c>
    </row>
    <row r="64" spans="2:17" ht="14.4">
      <c r="B64" s="1735">
        <v>5960</v>
      </c>
      <c r="D64" s="1736">
        <v>36.46</v>
      </c>
      <c r="E64" s="1736">
        <v>2.3500000000000014</v>
      </c>
      <c r="F64" s="1736">
        <v>527.19000000000005</v>
      </c>
      <c r="G64" s="1736">
        <v>201.15999999999997</v>
      </c>
      <c r="H64" s="1736">
        <v>175.54000000000008</v>
      </c>
      <c r="I64" s="1736">
        <v>175.53999999999996</v>
      </c>
      <c r="J64" s="1736">
        <v>198.57999999999993</v>
      </c>
      <c r="K64" s="1736">
        <v>175.53999999999996</v>
      </c>
      <c r="L64" s="1736">
        <v>0</v>
      </c>
      <c r="M64" s="1736">
        <v>373.81000000000017</v>
      </c>
      <c r="N64" s="1736">
        <v>175.53999999999996</v>
      </c>
      <c r="O64" s="1736">
        <v>0</v>
      </c>
      <c r="P64" s="1736">
        <v>2041.71</v>
      </c>
      <c r="Q64" s="1736">
        <v>0</v>
      </c>
    </row>
    <row r="65" spans="2:17" ht="14.4">
      <c r="B65" s="1735">
        <v>5965</v>
      </c>
      <c r="D65" s="1736">
        <v>21.88</v>
      </c>
      <c r="E65" s="1736">
        <v>32.64</v>
      </c>
      <c r="F65" s="1736">
        <v>46.68</v>
      </c>
      <c r="G65" s="1736">
        <v>279.62</v>
      </c>
      <c r="H65" s="1736">
        <v>56.480000000000018</v>
      </c>
      <c r="I65" s="1736">
        <v>62.659999999999968</v>
      </c>
      <c r="J65" s="1736">
        <v>200.25000000000006</v>
      </c>
      <c r="K65" s="1736">
        <v>63.639999999999986</v>
      </c>
      <c r="L65" s="1736">
        <v>56.949999999999932</v>
      </c>
      <c r="M65" s="1736">
        <v>46.580000000000041</v>
      </c>
      <c r="N65" s="1736">
        <v>73.610000000000014</v>
      </c>
      <c r="O65" s="1736">
        <v>51.309999999999945</v>
      </c>
      <c r="P65" s="1736">
        <v>992.3</v>
      </c>
      <c r="Q65" s="1736">
        <v>0</v>
      </c>
    </row>
    <row r="66" spans="2:17" ht="14.4">
      <c r="B66" s="1735">
        <v>5970</v>
      </c>
      <c r="D66" s="1736">
        <v>26.42</v>
      </c>
      <c r="E66" s="1736">
        <v>26.14</v>
      </c>
      <c r="F66" s="1736">
        <v>25.97</v>
      </c>
      <c r="G66" s="1736">
        <v>26.099999999999994</v>
      </c>
      <c r="H66" s="1736">
        <v>26.03</v>
      </c>
      <c r="I66" s="1736">
        <v>26.039999999999992</v>
      </c>
      <c r="J66" s="1736">
        <v>25.880000000000024</v>
      </c>
      <c r="K66" s="1736">
        <v>25.799999999999983</v>
      </c>
      <c r="L66" s="1736">
        <v>25.569999999999993</v>
      </c>
      <c r="M66" s="1736">
        <v>25.5</v>
      </c>
      <c r="N66" s="1736">
        <v>40.670000000000016</v>
      </c>
      <c r="O66" s="1736">
        <v>25.25</v>
      </c>
      <c r="P66" s="1736">
        <v>325.37</v>
      </c>
      <c r="Q66" s="1736">
        <v>0</v>
      </c>
    </row>
    <row r="67" spans="2:17" ht="14.4">
      <c r="B67" s="1735">
        <v>5975</v>
      </c>
      <c r="D67" s="1736">
        <v>0</v>
      </c>
      <c r="E67" s="1736">
        <v>264.97000000000003</v>
      </c>
      <c r="F67" s="1736">
        <v>-6.8700000000000045</v>
      </c>
      <c r="G67" s="1736">
        <v>0</v>
      </c>
      <c r="H67" s="1736">
        <v>273.88</v>
      </c>
      <c r="I67" s="1736">
        <v>0</v>
      </c>
      <c r="J67" s="1736">
        <v>10.850000000000023</v>
      </c>
      <c r="K67" s="1736">
        <v>266.54999999999995</v>
      </c>
      <c r="L67" s="1736">
        <v>0</v>
      </c>
      <c r="M67" s="1736">
        <v>0</v>
      </c>
      <c r="N67" s="1736">
        <v>303.38</v>
      </c>
      <c r="O67" s="1736">
        <v>0</v>
      </c>
      <c r="P67" s="1736">
        <v>1112.76</v>
      </c>
      <c r="Q67" s="1736">
        <v>0</v>
      </c>
    </row>
    <row r="68" spans="2:17" ht="14.4">
      <c r="B68" s="1735">
        <v>5980</v>
      </c>
      <c r="D68" s="1736">
        <v>0</v>
      </c>
      <c r="E68" s="1736">
        <v>0</v>
      </c>
      <c r="F68" s="1736">
        <v>0.35</v>
      </c>
      <c r="G68" s="1736">
        <v>0</v>
      </c>
      <c r="H68" s="1736">
        <v>0</v>
      </c>
      <c r="I68" s="1736">
        <v>0.33999999999999997</v>
      </c>
      <c r="J68" s="1736">
        <v>0</v>
      </c>
      <c r="K68" s="1736">
        <v>0</v>
      </c>
      <c r="L68" s="1736">
        <v>0.27</v>
      </c>
      <c r="M68" s="1736">
        <v>0</v>
      </c>
      <c r="N68" s="1736">
        <v>0</v>
      </c>
      <c r="O68" s="1736">
        <v>-49.730000000000004</v>
      </c>
      <c r="P68" s="1736">
        <v>-48.77</v>
      </c>
      <c r="Q68" s="1736">
        <v>0</v>
      </c>
    </row>
    <row r="69" spans="2:17" ht="14.4">
      <c r="B69" s="1735">
        <v>5985</v>
      </c>
      <c r="D69" s="1736">
        <v>0</v>
      </c>
      <c r="E69" s="1736">
        <v>0</v>
      </c>
      <c r="F69" s="1736">
        <v>0</v>
      </c>
      <c r="G69" s="1736">
        <v>0</v>
      </c>
      <c r="H69" s="1736">
        <v>0</v>
      </c>
      <c r="I69" s="1736">
        <v>0</v>
      </c>
      <c r="J69" s="1736">
        <v>0</v>
      </c>
      <c r="K69" s="1736">
        <v>0</v>
      </c>
      <c r="L69" s="1736">
        <v>0</v>
      </c>
      <c r="M69" s="1736">
        <v>0</v>
      </c>
      <c r="N69" s="1736">
        <v>0</v>
      </c>
      <c r="O69" s="1736">
        <v>1192.5</v>
      </c>
      <c r="P69" s="1736">
        <v>1192.5</v>
      </c>
      <c r="Q69" s="1736">
        <v>0</v>
      </c>
    </row>
    <row r="70" spans="2:17" ht="14.4">
      <c r="B70" s="1735">
        <v>6010</v>
      </c>
      <c r="D70" s="1736">
        <v>141.51</v>
      </c>
      <c r="E70" s="1736">
        <v>146.54000000000002</v>
      </c>
      <c r="F70" s="1736">
        <v>139.90999999999997</v>
      </c>
      <c r="G70" s="1736">
        <v>139.58999999999997</v>
      </c>
      <c r="H70" s="1736">
        <v>139.26</v>
      </c>
      <c r="I70" s="1736">
        <v>139.35000000000002</v>
      </c>
      <c r="J70" s="1736">
        <v>201.13</v>
      </c>
      <c r="K70" s="1736">
        <v>200.49</v>
      </c>
      <c r="L70" s="1736">
        <v>198.03999999999996</v>
      </c>
      <c r="M70" s="1736">
        <v>197.52999999999997</v>
      </c>
      <c r="N70" s="1736">
        <v>270.52</v>
      </c>
      <c r="O70" s="1736">
        <v>288.61999999999989</v>
      </c>
      <c r="P70" s="1736">
        <v>2202.4899999999998</v>
      </c>
      <c r="Q70" s="1736">
        <v>0</v>
      </c>
    </row>
    <row r="71" spans="2:17" ht="14.4">
      <c r="B71" s="1735">
        <v>6015</v>
      </c>
      <c r="D71" s="1736">
        <v>1.05</v>
      </c>
      <c r="E71" s="1736">
        <v>0.10999999999999988</v>
      </c>
      <c r="F71" s="1736">
        <v>0.83000000000000007</v>
      </c>
      <c r="G71" s="1736">
        <v>0</v>
      </c>
      <c r="H71" s="1736">
        <v>0.15999999999999992</v>
      </c>
      <c r="I71" s="1736">
        <v>0</v>
      </c>
      <c r="J71" s="1736">
        <v>0.16000000000000014</v>
      </c>
      <c r="K71" s="1736">
        <v>0</v>
      </c>
      <c r="L71" s="1736">
        <v>0.14999999999999991</v>
      </c>
      <c r="M71" s="1736">
        <v>0</v>
      </c>
      <c r="N71" s="1736">
        <v>7.37</v>
      </c>
      <c r="O71" s="1736">
        <v>0</v>
      </c>
      <c r="P71" s="1736">
        <v>9.83</v>
      </c>
      <c r="Q71" s="1736">
        <v>0</v>
      </c>
    </row>
    <row r="72" spans="2:17" ht="14.4">
      <c r="B72" s="1735">
        <v>6020</v>
      </c>
      <c r="D72" s="1736">
        <v>0</v>
      </c>
      <c r="E72" s="1736">
        <v>0</v>
      </c>
      <c r="F72" s="1736">
        <v>0</v>
      </c>
      <c r="G72" s="1736">
        <v>0</v>
      </c>
      <c r="H72" s="1736">
        <v>0</v>
      </c>
      <c r="I72" s="1736">
        <v>0</v>
      </c>
      <c r="J72" s="1736">
        <v>0</v>
      </c>
      <c r="K72" s="1736">
        <v>77.27</v>
      </c>
      <c r="L72" s="1736">
        <v>-76.97999999999999</v>
      </c>
      <c r="M72" s="1736">
        <v>0</v>
      </c>
      <c r="N72" s="1736">
        <v>0</v>
      </c>
      <c r="O72" s="1736">
        <v>0</v>
      </c>
      <c r="P72" s="1736">
        <v>0.29000000000000625</v>
      </c>
      <c r="Q72" s="1736">
        <v>6.2727600891321345E-15</v>
      </c>
    </row>
    <row r="73" spans="2:17" ht="14.4">
      <c r="B73" s="1735">
        <v>6025</v>
      </c>
      <c r="D73" s="1736">
        <v>0</v>
      </c>
      <c r="E73" s="1736">
        <v>3.82</v>
      </c>
      <c r="F73" s="1736">
        <v>0</v>
      </c>
      <c r="G73" s="1736">
        <v>0</v>
      </c>
      <c r="H73" s="1736">
        <v>0</v>
      </c>
      <c r="I73" s="1736">
        <v>0</v>
      </c>
      <c r="J73" s="1736">
        <v>0</v>
      </c>
      <c r="K73" s="1736">
        <v>-158.51</v>
      </c>
      <c r="L73" s="1736">
        <v>0</v>
      </c>
      <c r="M73" s="1736">
        <v>13.550000000000011</v>
      </c>
      <c r="N73" s="1736">
        <v>0</v>
      </c>
      <c r="O73" s="1736">
        <v>48.769999999999982</v>
      </c>
      <c r="P73" s="1736">
        <v>-92.37</v>
      </c>
      <c r="Q73" s="1736">
        <v>0</v>
      </c>
    </row>
    <row r="74" spans="2:17" ht="14.4">
      <c r="B74" s="1735">
        <v>6035</v>
      </c>
      <c r="D74" s="1736">
        <v>75.23</v>
      </c>
      <c r="E74" s="1736">
        <v>43.36</v>
      </c>
      <c r="F74" s="1736">
        <v>44.049999999999983</v>
      </c>
      <c r="G74" s="1736">
        <v>56.170000000000016</v>
      </c>
      <c r="H74" s="1736">
        <v>45.329999999999984</v>
      </c>
      <c r="I74" s="1736">
        <v>52.78000000000003</v>
      </c>
      <c r="J74" s="1736">
        <v>55.680000000000007</v>
      </c>
      <c r="K74" s="1736">
        <v>44.620000000000005</v>
      </c>
      <c r="L74" s="1736">
        <v>42.919999999999959</v>
      </c>
      <c r="M74" s="1736">
        <v>48.650000000000034</v>
      </c>
      <c r="N74" s="1736">
        <v>45.449999999999989</v>
      </c>
      <c r="O74" s="1736">
        <v>48.25</v>
      </c>
      <c r="P74" s="1736">
        <v>602.49</v>
      </c>
      <c r="Q74" s="1736">
        <v>0</v>
      </c>
    </row>
    <row r="75" spans="2:17" ht="14.4">
      <c r="B75" s="1735">
        <v>6040</v>
      </c>
      <c r="D75" s="1736">
        <v>203.99</v>
      </c>
      <c r="E75" s="1736">
        <v>201.12</v>
      </c>
      <c r="F75" s="1736">
        <v>223.64</v>
      </c>
      <c r="G75" s="1736">
        <v>201.22000000000003</v>
      </c>
      <c r="H75" s="1736">
        <v>200.74</v>
      </c>
      <c r="I75" s="1736">
        <v>200.87999999999988</v>
      </c>
      <c r="J75" s="1736">
        <v>199.56000000000017</v>
      </c>
      <c r="K75" s="1736">
        <v>198.92999999999984</v>
      </c>
      <c r="L75" s="1736">
        <v>196.5</v>
      </c>
      <c r="M75" s="1736">
        <v>195.99</v>
      </c>
      <c r="N75" s="1736">
        <v>195.51</v>
      </c>
      <c r="O75" s="1736">
        <v>175.53999999999996</v>
      </c>
      <c r="P75" s="1736">
        <v>2393.62</v>
      </c>
      <c r="Q75" s="1736">
        <v>0</v>
      </c>
    </row>
    <row r="76" spans="2:17" ht="14.4">
      <c r="B76" s="1735">
        <v>6045</v>
      </c>
      <c r="D76" s="1736">
        <v>0</v>
      </c>
      <c r="E76" s="1736">
        <v>0</v>
      </c>
      <c r="F76" s="1736">
        <v>0.86</v>
      </c>
      <c r="G76" s="1736">
        <v>0</v>
      </c>
      <c r="H76" s="1736">
        <v>0</v>
      </c>
      <c r="I76" s="1736">
        <v>0</v>
      </c>
      <c r="J76" s="1736">
        <v>0</v>
      </c>
      <c r="K76" s="1736">
        <v>0</v>
      </c>
      <c r="L76" s="1736">
        <v>8.5</v>
      </c>
      <c r="M76" s="1736">
        <v>37.97</v>
      </c>
      <c r="N76" s="1736">
        <v>15.660000000000004</v>
      </c>
      <c r="O76" s="1736">
        <v>34.339999999999996</v>
      </c>
      <c r="P76" s="1736">
        <v>97.33</v>
      </c>
      <c r="Q76" s="1736">
        <v>0</v>
      </c>
    </row>
    <row r="77" spans="2:17" ht="14.4">
      <c r="B77" s="1735">
        <v>6050</v>
      </c>
      <c r="D77" s="1736">
        <v>133.96</v>
      </c>
      <c r="E77" s="1736">
        <v>302.66999999999996</v>
      </c>
      <c r="F77" s="1736">
        <v>289.77</v>
      </c>
      <c r="G77" s="1736">
        <v>285.25</v>
      </c>
      <c r="H77" s="1736">
        <v>206.24000000000012</v>
      </c>
      <c r="I77" s="1736">
        <v>205.40999999999985</v>
      </c>
      <c r="J77" s="1736">
        <v>400.73</v>
      </c>
      <c r="K77" s="1736">
        <v>289.93000000000006</v>
      </c>
      <c r="L77" s="1736">
        <v>169.15000000000009</v>
      </c>
      <c r="M77" s="1736">
        <v>219.96000000000004</v>
      </c>
      <c r="N77" s="1736">
        <v>185.56999999999971</v>
      </c>
      <c r="O77" s="1736">
        <v>401.87000000000035</v>
      </c>
      <c r="P77" s="1736">
        <v>3090.51</v>
      </c>
      <c r="Q77" s="1736">
        <v>0</v>
      </c>
    </row>
    <row r="78" spans="2:17" ht="14.4">
      <c r="B78" s="1735">
        <v>6065</v>
      </c>
      <c r="D78" s="1736">
        <v>0</v>
      </c>
      <c r="E78" s="1736">
        <v>0</v>
      </c>
      <c r="F78" s="1736">
        <v>0</v>
      </c>
      <c r="G78" s="1736">
        <v>0</v>
      </c>
      <c r="H78" s="1736">
        <v>0</v>
      </c>
      <c r="I78" s="1736">
        <v>0</v>
      </c>
      <c r="J78" s="1736">
        <v>0</v>
      </c>
      <c r="K78" s="1736">
        <v>0</v>
      </c>
      <c r="L78" s="1736">
        <v>0</v>
      </c>
      <c r="M78" s="1736">
        <v>0</v>
      </c>
      <c r="N78" s="1736">
        <v>0</v>
      </c>
      <c r="O78" s="1736">
        <v>0</v>
      </c>
      <c r="P78" s="1736">
        <v>0</v>
      </c>
      <c r="Q78" s="1736">
        <v>0</v>
      </c>
    </row>
    <row r="79" spans="2:17" ht="14.4">
      <c r="B79" s="1735">
        <v>6070</v>
      </c>
      <c r="D79" s="1736">
        <v>-148.94999999999999</v>
      </c>
      <c r="E79" s="1736">
        <v>-2.8300000000000125</v>
      </c>
      <c r="F79" s="1736">
        <v>8.8400000000000034</v>
      </c>
      <c r="G79" s="1736">
        <v>0</v>
      </c>
      <c r="H79" s="1736">
        <v>25.989999999999995</v>
      </c>
      <c r="I79" s="1736">
        <v>26.950000000000003</v>
      </c>
      <c r="J79" s="1736">
        <v>9.0400000000000063</v>
      </c>
      <c r="K79" s="1736">
        <v>8.5799999999999983</v>
      </c>
      <c r="L79" s="1736">
        <v>0</v>
      </c>
      <c r="M79" s="1736">
        <v>101.94999999999999</v>
      </c>
      <c r="N79" s="1736">
        <v>2.8299999999999983</v>
      </c>
      <c r="O79" s="1736">
        <v>88.509999999999991</v>
      </c>
      <c r="P79" s="1736">
        <v>120.90999999999998</v>
      </c>
      <c r="Q79" s="1736">
        <v>0</v>
      </c>
    </row>
    <row r="80" spans="2:17" ht="14.4">
      <c r="B80" s="1735">
        <v>6090</v>
      </c>
      <c r="D80" s="1736">
        <v>10.92</v>
      </c>
      <c r="E80" s="1736">
        <v>10.770000000000001</v>
      </c>
      <c r="F80" s="1736">
        <v>11.02</v>
      </c>
      <c r="G80" s="1736">
        <v>11.089999999999996</v>
      </c>
      <c r="H80" s="1736">
        <v>11.46</v>
      </c>
      <c r="I80" s="1736">
        <v>11.470000000000006</v>
      </c>
      <c r="J80" s="1736">
        <v>11.75</v>
      </c>
      <c r="K80" s="1736">
        <v>11.709999999999994</v>
      </c>
      <c r="L80" s="1736">
        <v>11.570000000000007</v>
      </c>
      <c r="M80" s="1736">
        <v>11.539999999999992</v>
      </c>
      <c r="N80" s="1736">
        <v>11.510000000000005</v>
      </c>
      <c r="O80" s="1736">
        <v>22.849999999999994</v>
      </c>
      <c r="P80" s="1736">
        <v>147.66</v>
      </c>
      <c r="Q80" s="1736">
        <v>0</v>
      </c>
    </row>
    <row r="81" spans="2:17" ht="14.4">
      <c r="B81" s="1735">
        <v>6110</v>
      </c>
      <c r="D81" s="1736">
        <v>537.87</v>
      </c>
      <c r="E81" s="1736">
        <v>487.40999999999997</v>
      </c>
      <c r="F81" s="1736">
        <v>596.97</v>
      </c>
      <c r="G81" s="1736">
        <v>663.59000000000015</v>
      </c>
      <c r="H81" s="1736">
        <v>550.65999999999985</v>
      </c>
      <c r="I81" s="1736">
        <v>558.21</v>
      </c>
      <c r="J81" s="1736">
        <v>560.75</v>
      </c>
      <c r="K81" s="1736">
        <v>534.01000000000022</v>
      </c>
      <c r="L81" s="1736">
        <v>547.55000000000018</v>
      </c>
      <c r="M81" s="1736">
        <v>552.8799999999992</v>
      </c>
      <c r="N81" s="1736">
        <v>477.16000000000076</v>
      </c>
      <c r="O81" s="1736">
        <v>554.09999999999945</v>
      </c>
      <c r="P81" s="1736">
        <v>6621.16</v>
      </c>
      <c r="Q81" s="1736">
        <v>0</v>
      </c>
    </row>
    <row r="82" spans="2:17" ht="14.4">
      <c r="B82" s="1735">
        <v>6115</v>
      </c>
      <c r="D82" s="1736">
        <v>99.86</v>
      </c>
      <c r="E82" s="1736">
        <v>72.309999999999988</v>
      </c>
      <c r="F82" s="1736">
        <v>93.370000000000033</v>
      </c>
      <c r="G82" s="1736">
        <v>122.35999999999996</v>
      </c>
      <c r="H82" s="1736">
        <v>81.660000000000025</v>
      </c>
      <c r="I82" s="1736">
        <v>83.96999999999997</v>
      </c>
      <c r="J82" s="1736">
        <v>91.769999999999982</v>
      </c>
      <c r="K82" s="1736">
        <v>100.97000000000003</v>
      </c>
      <c r="L82" s="1736">
        <v>102.90999999999997</v>
      </c>
      <c r="M82" s="1736">
        <v>104.42000000000007</v>
      </c>
      <c r="N82" s="1736">
        <v>102.54000000000008</v>
      </c>
      <c r="O82" s="1736">
        <v>114.3599999999999</v>
      </c>
      <c r="P82" s="1736">
        <v>1170.5</v>
      </c>
      <c r="Q82" s="1736">
        <v>0</v>
      </c>
    </row>
    <row r="83" spans="2:17" ht="14.4">
      <c r="B83" s="1735">
        <v>6120</v>
      </c>
      <c r="D83" s="1736">
        <v>434.63</v>
      </c>
      <c r="E83" s="1736">
        <v>441.86</v>
      </c>
      <c r="F83" s="1736">
        <v>423.23</v>
      </c>
      <c r="G83" s="1736">
        <v>441.91000000000008</v>
      </c>
      <c r="H83" s="1736">
        <v>433.7199999999998</v>
      </c>
      <c r="I83" s="1736">
        <v>434.61999999999989</v>
      </c>
      <c r="J83" s="1736">
        <v>553.74000000000024</v>
      </c>
      <c r="K83" s="1736">
        <v>331.25999999999976</v>
      </c>
      <c r="L83" s="1736">
        <v>419.61000000000013</v>
      </c>
      <c r="M83" s="1736">
        <v>427.73999999999978</v>
      </c>
      <c r="N83" s="1736">
        <v>1040.8400000000001</v>
      </c>
      <c r="O83" s="1736">
        <v>36.360000000000582</v>
      </c>
      <c r="P83" s="1736">
        <v>5419.52</v>
      </c>
      <c r="Q83" s="1736">
        <v>0</v>
      </c>
    </row>
    <row r="84" spans="2:17" ht="14.4">
      <c r="B84" s="1735">
        <v>6125</v>
      </c>
      <c r="D84" s="1736">
        <v>84.72</v>
      </c>
      <c r="E84" s="1736">
        <v>84.72</v>
      </c>
      <c r="F84" s="1736">
        <v>84.91</v>
      </c>
      <c r="G84" s="1736">
        <v>86.120000000000033</v>
      </c>
      <c r="H84" s="1736">
        <v>88.639999999999986</v>
      </c>
      <c r="I84" s="1736">
        <v>88.470000000000027</v>
      </c>
      <c r="J84" s="1736">
        <v>87.889999999999986</v>
      </c>
      <c r="K84" s="1736">
        <v>86.939999999999941</v>
      </c>
      <c r="L84" s="1736">
        <v>86.100000000000023</v>
      </c>
      <c r="M84" s="1736">
        <v>88.460000000000036</v>
      </c>
      <c r="N84" s="1736">
        <v>86.329999999999927</v>
      </c>
      <c r="O84" s="1736">
        <v>85.470000000000027</v>
      </c>
      <c r="P84" s="1736">
        <v>1038.77</v>
      </c>
      <c r="Q84" s="1736">
        <v>0</v>
      </c>
    </row>
    <row r="85" spans="2:17" ht="14.4">
      <c r="B85" s="1735">
        <v>6130</v>
      </c>
      <c r="D85" s="1736">
        <v>201.66</v>
      </c>
      <c r="E85" s="1736">
        <v>190.92</v>
      </c>
      <c r="F85" s="1736">
        <v>181.77000000000004</v>
      </c>
      <c r="G85" s="1736">
        <v>197.34000000000003</v>
      </c>
      <c r="H85" s="1736">
        <v>195.76999999999998</v>
      </c>
      <c r="I85" s="1736">
        <v>197</v>
      </c>
      <c r="J85" s="1736">
        <v>200.18000000000006</v>
      </c>
      <c r="K85" s="1736">
        <v>209.74</v>
      </c>
      <c r="L85" s="1736">
        <v>217.63999999999987</v>
      </c>
      <c r="M85" s="1736">
        <v>208.79999999999995</v>
      </c>
      <c r="N85" s="1736">
        <v>210.51</v>
      </c>
      <c r="O85" s="1736">
        <v>210.26000000000022</v>
      </c>
      <c r="P85" s="1736">
        <v>2421.59</v>
      </c>
      <c r="Q85" s="1736">
        <v>0</v>
      </c>
    </row>
    <row r="86" spans="2:17" ht="14.4">
      <c r="B86" s="1735">
        <v>6135</v>
      </c>
      <c r="D86" s="1736">
        <v>1127.8399999999999</v>
      </c>
      <c r="E86" s="1736">
        <v>1163.6400000000001</v>
      </c>
      <c r="F86" s="1736">
        <v>1249.69</v>
      </c>
      <c r="G86" s="1736">
        <v>1145.6499999999996</v>
      </c>
      <c r="H86" s="1736">
        <v>1248.4099999999999</v>
      </c>
      <c r="I86" s="1736">
        <v>1535.0700000000006</v>
      </c>
      <c r="J86" s="1736">
        <v>1782.8399999999992</v>
      </c>
      <c r="K86" s="1736">
        <v>1639.4000000000015</v>
      </c>
      <c r="L86" s="1736">
        <v>1630.0899999999983</v>
      </c>
      <c r="M86" s="1736">
        <v>1524.8700000000008</v>
      </c>
      <c r="N86" s="1736">
        <v>1575.4899999999998</v>
      </c>
      <c r="O86" s="1736">
        <v>1880.3500000000004</v>
      </c>
      <c r="P86" s="1736">
        <v>17503.34</v>
      </c>
      <c r="Q86" s="1736">
        <v>0</v>
      </c>
    </row>
    <row r="87" spans="2:17" ht="14.4">
      <c r="B87" s="1735">
        <v>6140</v>
      </c>
      <c r="D87" s="1736">
        <v>115.32</v>
      </c>
      <c r="E87" s="1736">
        <v>149.95999999999998</v>
      </c>
      <c r="F87" s="1736">
        <v>167.69000000000005</v>
      </c>
      <c r="G87" s="1736">
        <v>179.42999999999995</v>
      </c>
      <c r="H87" s="1736">
        <v>153.27999999999997</v>
      </c>
      <c r="I87" s="1736">
        <v>167.60000000000002</v>
      </c>
      <c r="J87" s="1736">
        <v>164.21000000000004</v>
      </c>
      <c r="K87" s="1736">
        <v>166.76</v>
      </c>
      <c r="L87" s="1736">
        <v>170.8900000000001</v>
      </c>
      <c r="M87" s="1736">
        <v>164.29999999999995</v>
      </c>
      <c r="N87" s="1736">
        <v>165.41999999999985</v>
      </c>
      <c r="O87" s="1736">
        <v>162.67000000000007</v>
      </c>
      <c r="P87" s="1736">
        <v>1927.53</v>
      </c>
      <c r="Q87" s="1736">
        <v>0</v>
      </c>
    </row>
    <row r="88" spans="2:17" ht="14.4">
      <c r="B88" s="1735">
        <v>6145</v>
      </c>
      <c r="D88" s="1736">
        <v>556.77</v>
      </c>
      <c r="E88" s="1736">
        <v>509.95000000000005</v>
      </c>
      <c r="F88" s="1736">
        <v>517.92000000000007</v>
      </c>
      <c r="G88" s="1736">
        <v>545.72</v>
      </c>
      <c r="H88" s="1736">
        <v>535.4699999999998</v>
      </c>
      <c r="I88" s="1736">
        <v>567.59999999999991</v>
      </c>
      <c r="J88" s="1736">
        <v>570.85000000000036</v>
      </c>
      <c r="K88" s="1736">
        <v>530.55999999999995</v>
      </c>
      <c r="L88" s="1736">
        <v>537.29</v>
      </c>
      <c r="M88" s="1736">
        <v>530.22999999999956</v>
      </c>
      <c r="N88" s="1736">
        <v>531.70000000000073</v>
      </c>
      <c r="O88" s="1736">
        <v>565.25999999999931</v>
      </c>
      <c r="P88" s="1736">
        <v>6499.32</v>
      </c>
      <c r="Q88" s="1736">
        <v>0</v>
      </c>
    </row>
    <row r="89" spans="2:17" ht="14.4">
      <c r="B89" s="1735">
        <v>6146</v>
      </c>
      <c r="D89" s="1736">
        <v>233.43</v>
      </c>
      <c r="E89" s="1736">
        <v>216.68</v>
      </c>
      <c r="F89" s="1736">
        <v>226.31999999999994</v>
      </c>
      <c r="G89" s="1736">
        <v>276.13</v>
      </c>
      <c r="H89" s="1736">
        <v>226.57000000000016</v>
      </c>
      <c r="I89" s="1736">
        <v>233.16999999999985</v>
      </c>
      <c r="J89" s="1736">
        <v>212.66000000000008</v>
      </c>
      <c r="K89" s="1736">
        <v>207.8599999999999</v>
      </c>
      <c r="L89" s="1736">
        <v>243.64999999999986</v>
      </c>
      <c r="M89" s="1736">
        <v>213.09000000000015</v>
      </c>
      <c r="N89" s="1736">
        <v>216.07999999999993</v>
      </c>
      <c r="O89" s="1736">
        <v>230.26000000000022</v>
      </c>
      <c r="P89" s="1736">
        <v>2735.9</v>
      </c>
      <c r="Q89" s="1736">
        <v>0</v>
      </c>
    </row>
    <row r="90" spans="2:17" ht="14.4">
      <c r="B90" s="1735">
        <v>6150</v>
      </c>
      <c r="D90" s="1736">
        <v>8896.7099999999991</v>
      </c>
      <c r="E90" s="1736">
        <v>6527.9800000000014</v>
      </c>
      <c r="F90" s="1736">
        <v>7088.5199999999986</v>
      </c>
      <c r="G90" s="1736">
        <v>8352.9200000000019</v>
      </c>
      <c r="H90" s="1736">
        <v>7923.9299999999967</v>
      </c>
      <c r="I90" s="1736">
        <v>7814.4599999999991</v>
      </c>
      <c r="J90" s="1736">
        <v>8156.4600000000064</v>
      </c>
      <c r="K90" s="1736">
        <v>8841.9499999999971</v>
      </c>
      <c r="L90" s="1736">
        <v>6938.5199999999968</v>
      </c>
      <c r="M90" s="1736">
        <v>7385.570000000007</v>
      </c>
      <c r="N90" s="1736">
        <v>8437.0199999999895</v>
      </c>
      <c r="O90" s="1736">
        <v>10382.790000000008</v>
      </c>
      <c r="P90" s="1736">
        <v>96746.83</v>
      </c>
      <c r="Q90" s="1736">
        <v>0</v>
      </c>
    </row>
    <row r="91" spans="2:17" ht="14.4">
      <c r="B91" s="1735">
        <v>6155</v>
      </c>
      <c r="D91" s="1736">
        <v>131.69999999999999</v>
      </c>
      <c r="E91" s="1736">
        <v>133.47000000000003</v>
      </c>
      <c r="F91" s="1736">
        <v>156.21999999999997</v>
      </c>
      <c r="G91" s="1736">
        <v>162.10000000000002</v>
      </c>
      <c r="H91" s="1736">
        <v>154.31999999999994</v>
      </c>
      <c r="I91" s="1736">
        <v>169.55000000000007</v>
      </c>
      <c r="J91" s="1736">
        <v>167.7700000000001</v>
      </c>
      <c r="K91" s="1736">
        <v>153.06999999999994</v>
      </c>
      <c r="L91" s="1736">
        <v>159.8599999999999</v>
      </c>
      <c r="M91" s="1736">
        <v>147</v>
      </c>
      <c r="N91" s="1736">
        <v>140.5</v>
      </c>
      <c r="O91" s="1736">
        <v>144.73000000000002</v>
      </c>
      <c r="P91" s="1736">
        <v>1820.29</v>
      </c>
      <c r="Q91" s="1736">
        <v>0</v>
      </c>
    </row>
    <row r="92" spans="2:17" ht="14.4">
      <c r="B92" s="1735">
        <v>6165</v>
      </c>
      <c r="D92" s="1736">
        <v>-1172.27</v>
      </c>
      <c r="E92" s="1736">
        <v>-282.44000000000005</v>
      </c>
      <c r="F92" s="1736">
        <v>-762.2199999999998</v>
      </c>
      <c r="G92" s="1736">
        <v>-490.32000000000016</v>
      </c>
      <c r="H92" s="1736">
        <v>-338.51000000000022</v>
      </c>
      <c r="I92" s="1736">
        <v>-136.53999999999996</v>
      </c>
      <c r="J92" s="1736">
        <v>-362.66999999999962</v>
      </c>
      <c r="K92" s="1736">
        <v>-1095.2000000000003</v>
      </c>
      <c r="L92" s="1736">
        <v>-136.88000000000011</v>
      </c>
      <c r="M92" s="1736">
        <v>-2.4799999999995634</v>
      </c>
      <c r="N92" s="1736">
        <v>-638.75</v>
      </c>
      <c r="O92" s="1736">
        <v>-1542.6599999999999</v>
      </c>
      <c r="P92" s="1736">
        <v>-6960.94</v>
      </c>
      <c r="Q92" s="1736">
        <v>0</v>
      </c>
    </row>
    <row r="93" spans="2:17" ht="14.4">
      <c r="B93" s="1735">
        <v>6185</v>
      </c>
      <c r="D93" s="1736">
        <v>2.65</v>
      </c>
      <c r="E93" s="1736">
        <v>30.03</v>
      </c>
      <c r="F93" s="1736">
        <v>72.06</v>
      </c>
      <c r="G93" s="1736">
        <v>-17.64</v>
      </c>
      <c r="H93" s="1736">
        <v>3.8300000000000125</v>
      </c>
      <c r="I93" s="1736">
        <v>17.939999999999998</v>
      </c>
      <c r="J93" s="1736">
        <v>44.34</v>
      </c>
      <c r="K93" s="1736">
        <v>32.859999999999985</v>
      </c>
      <c r="L93" s="1736">
        <v>19.25</v>
      </c>
      <c r="M93" s="1736">
        <v>17.590000000000003</v>
      </c>
      <c r="N93" s="1736">
        <v>68.91</v>
      </c>
      <c r="O93" s="1736">
        <v>10.160000000000025</v>
      </c>
      <c r="P93" s="1736">
        <v>301.98000000000008</v>
      </c>
      <c r="Q93" s="1736">
        <v>0</v>
      </c>
    </row>
    <row r="94" spans="2:17" ht="14.4">
      <c r="B94" s="1735">
        <v>6190</v>
      </c>
      <c r="D94" s="1736">
        <v>3.56</v>
      </c>
      <c r="E94" s="1736">
        <v>11.87</v>
      </c>
      <c r="F94" s="1736">
        <v>24.71</v>
      </c>
      <c r="G94" s="1736">
        <v>4.9699999999999989</v>
      </c>
      <c r="H94" s="1736">
        <v>20.78</v>
      </c>
      <c r="I94" s="1736">
        <v>9.8700000000000045</v>
      </c>
      <c r="J94" s="1736">
        <v>36.989999999999995</v>
      </c>
      <c r="K94" s="1736">
        <v>3.730000000000004</v>
      </c>
      <c r="L94" s="1736">
        <v>39.83</v>
      </c>
      <c r="M94" s="1736">
        <v>63.139999999999986</v>
      </c>
      <c r="N94" s="1736">
        <v>22.710000000000008</v>
      </c>
      <c r="O94" s="1736">
        <v>15.099999999999994</v>
      </c>
      <c r="P94" s="1736">
        <v>257.26</v>
      </c>
      <c r="Q94" s="1736">
        <v>0</v>
      </c>
    </row>
    <row r="95" spans="2:17" ht="14.4">
      <c r="B95" s="1735">
        <v>6195</v>
      </c>
      <c r="D95" s="1736">
        <v>0.18</v>
      </c>
      <c r="E95" s="1736">
        <v>2.73</v>
      </c>
      <c r="F95" s="1736">
        <v>2.34</v>
      </c>
      <c r="G95" s="1736">
        <v>4.26</v>
      </c>
      <c r="H95" s="1736">
        <v>1.67</v>
      </c>
      <c r="I95" s="1736">
        <v>1.8200000000000003</v>
      </c>
      <c r="J95" s="1736">
        <v>35.03</v>
      </c>
      <c r="K95" s="1736">
        <v>1.6299999999999955</v>
      </c>
      <c r="L95" s="1736">
        <v>5.8700000000000045</v>
      </c>
      <c r="M95" s="1736">
        <v>5.4699999999999989</v>
      </c>
      <c r="N95" s="1736">
        <v>6.230000000000004</v>
      </c>
      <c r="O95" s="1736">
        <v>5.4200000000000017</v>
      </c>
      <c r="P95" s="1736">
        <v>72.650000000000006</v>
      </c>
      <c r="Q95" s="1736">
        <v>0</v>
      </c>
    </row>
    <row r="96" spans="2:17" ht="14.4">
      <c r="B96" s="1735">
        <v>6200</v>
      </c>
      <c r="D96" s="1736">
        <v>3.52</v>
      </c>
      <c r="E96" s="1736">
        <v>10.15</v>
      </c>
      <c r="F96" s="1736">
        <v>74.25</v>
      </c>
      <c r="G96" s="1736">
        <v>1.8100000000000023</v>
      </c>
      <c r="H96" s="1736">
        <v>26.339999999999989</v>
      </c>
      <c r="I96" s="1736">
        <v>11.450000000000003</v>
      </c>
      <c r="J96" s="1736">
        <v>21.940000000000012</v>
      </c>
      <c r="K96" s="1736">
        <v>2.789999999999992</v>
      </c>
      <c r="L96" s="1736">
        <v>1.5900000000000034</v>
      </c>
      <c r="M96" s="1736">
        <v>8.0799999999999841</v>
      </c>
      <c r="N96" s="1736">
        <v>22.370000000000005</v>
      </c>
      <c r="O96" s="1736">
        <v>11.159999999999997</v>
      </c>
      <c r="P96" s="1736">
        <v>195.45</v>
      </c>
      <c r="Q96" s="1736">
        <v>0</v>
      </c>
    </row>
    <row r="97" spans="2:17" ht="14.4">
      <c r="B97" s="1735">
        <v>6205</v>
      </c>
      <c r="D97" s="1736">
        <v>0</v>
      </c>
      <c r="E97" s="1736">
        <v>0.57999999999999996</v>
      </c>
      <c r="F97" s="1736">
        <v>0</v>
      </c>
      <c r="G97" s="1736">
        <v>4.5199999999999996</v>
      </c>
      <c r="H97" s="1736">
        <v>0.3100000000000005</v>
      </c>
      <c r="I97" s="1736">
        <v>1.1299999999999999</v>
      </c>
      <c r="J97" s="1736">
        <v>0.45000000000000018</v>
      </c>
      <c r="K97" s="1736">
        <v>1.8100000000000005</v>
      </c>
      <c r="L97" s="1736">
        <v>0.19999999999999929</v>
      </c>
      <c r="M97" s="1736">
        <v>0</v>
      </c>
      <c r="N97" s="1736">
        <v>7.5399999999999991</v>
      </c>
      <c r="O97" s="1736">
        <v>0</v>
      </c>
      <c r="P97" s="1736">
        <v>16.54</v>
      </c>
      <c r="Q97" s="1736">
        <v>0</v>
      </c>
    </row>
    <row r="98" spans="2:17" ht="14.4">
      <c r="B98" s="1735">
        <v>6207</v>
      </c>
      <c r="D98" s="1736">
        <v>28.29</v>
      </c>
      <c r="E98" s="1736">
        <v>54.35</v>
      </c>
      <c r="F98" s="1736">
        <v>32.929999999999993</v>
      </c>
      <c r="G98" s="1736">
        <v>175.64</v>
      </c>
      <c r="H98" s="1736">
        <v>-126.30999999999997</v>
      </c>
      <c r="I98" s="1736">
        <v>3.0799999999999841</v>
      </c>
      <c r="J98" s="1736">
        <v>56.450000000000017</v>
      </c>
      <c r="K98" s="1736">
        <v>26.919999999999987</v>
      </c>
      <c r="L98" s="1736">
        <v>21.659999999999997</v>
      </c>
      <c r="M98" s="1736">
        <v>27.439999999999998</v>
      </c>
      <c r="N98" s="1736">
        <v>56.800000000000011</v>
      </c>
      <c r="O98" s="1736">
        <v>20.269999999999982</v>
      </c>
      <c r="P98" s="1736">
        <v>377.52</v>
      </c>
      <c r="Q98" s="1736">
        <v>0</v>
      </c>
    </row>
    <row r="99" spans="2:17" ht="14.4">
      <c r="B99" s="1735">
        <v>6215</v>
      </c>
      <c r="D99" s="1736">
        <v>329.69</v>
      </c>
      <c r="E99" s="1736">
        <v>323.06</v>
      </c>
      <c r="F99" s="1736">
        <v>395.63000000000011</v>
      </c>
      <c r="G99" s="1736">
        <v>389.53999999999996</v>
      </c>
      <c r="H99" s="1736">
        <v>409</v>
      </c>
      <c r="I99" s="1736">
        <v>451.94999999999982</v>
      </c>
      <c r="J99" s="1736">
        <v>438.23</v>
      </c>
      <c r="K99" s="1736">
        <v>411.17000000000007</v>
      </c>
      <c r="L99" s="1736">
        <v>345.03999999999996</v>
      </c>
      <c r="M99" s="1736">
        <v>361.5</v>
      </c>
      <c r="N99" s="1736">
        <v>326.98</v>
      </c>
      <c r="O99" s="1736">
        <v>313.09000000000015</v>
      </c>
      <c r="P99" s="1736">
        <v>4494.88</v>
      </c>
      <c r="Q99" s="1736">
        <v>0</v>
      </c>
    </row>
    <row r="100" spans="2:17" ht="14.4">
      <c r="B100" s="1735">
        <v>6220</v>
      </c>
      <c r="D100" s="1736">
        <v>135.24</v>
      </c>
      <c r="E100" s="1736">
        <v>180.76999999999998</v>
      </c>
      <c r="F100" s="1736">
        <v>111.57</v>
      </c>
      <c r="G100" s="1736">
        <v>288.93</v>
      </c>
      <c r="H100" s="1736">
        <v>204.76</v>
      </c>
      <c r="I100" s="1736">
        <v>165.69000000000005</v>
      </c>
      <c r="J100" s="1736">
        <v>214.32999999999993</v>
      </c>
      <c r="K100" s="1736">
        <v>159.26999999999998</v>
      </c>
      <c r="L100" s="1736">
        <v>204.63000000000011</v>
      </c>
      <c r="M100" s="1736">
        <v>148.29999999999995</v>
      </c>
      <c r="N100" s="1736">
        <v>194.61999999999989</v>
      </c>
      <c r="O100" s="1736">
        <v>157.00000000000023</v>
      </c>
      <c r="P100" s="1736">
        <v>2165.11</v>
      </c>
      <c r="Q100" s="1736">
        <v>0</v>
      </c>
    </row>
    <row r="101" spans="2:17" ht="14.4">
      <c r="B101" s="1735">
        <v>6225</v>
      </c>
      <c r="D101" s="1736">
        <v>0</v>
      </c>
      <c r="E101" s="1736">
        <v>0</v>
      </c>
      <c r="F101" s="1736">
        <v>0</v>
      </c>
      <c r="G101" s="1736">
        <v>0</v>
      </c>
      <c r="H101" s="1736">
        <v>108.8</v>
      </c>
      <c r="I101" s="1736">
        <v>-0.78000000000000114</v>
      </c>
      <c r="J101" s="1736">
        <v>0</v>
      </c>
      <c r="K101" s="1736">
        <v>0</v>
      </c>
      <c r="L101" s="1736">
        <v>0</v>
      </c>
      <c r="M101" s="1736">
        <v>0</v>
      </c>
      <c r="N101" s="1736">
        <v>62.179999999999993</v>
      </c>
      <c r="O101" s="1736">
        <v>8.0000000000012506E-2</v>
      </c>
      <c r="P101" s="1736">
        <v>170.28</v>
      </c>
      <c r="Q101" s="1736">
        <v>0</v>
      </c>
    </row>
    <row r="102" spans="2:17" ht="14.4">
      <c r="B102" s="1735">
        <v>6230</v>
      </c>
      <c r="D102" s="1736">
        <v>35.770000000000003</v>
      </c>
      <c r="E102" s="1736">
        <v>35.669999999999995</v>
      </c>
      <c r="F102" s="1736">
        <v>35.42</v>
      </c>
      <c r="G102" s="1736">
        <v>35.38000000000001</v>
      </c>
      <c r="H102" s="1736">
        <v>56.870000000000005</v>
      </c>
      <c r="I102" s="1736">
        <v>44.809999999999974</v>
      </c>
      <c r="J102" s="1736">
        <v>0</v>
      </c>
      <c r="K102" s="1736">
        <v>38.960000000000008</v>
      </c>
      <c r="L102" s="1736">
        <v>0</v>
      </c>
      <c r="M102" s="1736">
        <v>147.49</v>
      </c>
      <c r="N102" s="1736">
        <v>0</v>
      </c>
      <c r="O102" s="1736">
        <v>70.12</v>
      </c>
      <c r="P102" s="1736">
        <v>500.49</v>
      </c>
      <c r="Q102" s="1736">
        <v>0</v>
      </c>
    </row>
    <row r="103" spans="2:17" ht="14.4">
      <c r="B103" s="1735">
        <v>6260</v>
      </c>
      <c r="D103" s="1736">
        <v>0</v>
      </c>
      <c r="E103" s="1736">
        <v>187.33</v>
      </c>
      <c r="F103" s="1736">
        <v>41.78</v>
      </c>
      <c r="G103" s="1736">
        <v>193.16999999999996</v>
      </c>
      <c r="H103" s="1736">
        <v>0</v>
      </c>
      <c r="I103" s="1736">
        <v>0</v>
      </c>
      <c r="J103" s="1736">
        <v>192.99</v>
      </c>
      <c r="K103" s="1736">
        <v>0</v>
      </c>
      <c r="L103" s="1736">
        <v>0</v>
      </c>
      <c r="M103" s="1736">
        <v>374.19000000000005</v>
      </c>
      <c r="N103" s="1736">
        <v>162.96000000000004</v>
      </c>
      <c r="O103" s="1736">
        <v>0</v>
      </c>
      <c r="P103" s="1736">
        <v>1152.42</v>
      </c>
      <c r="Q103" s="1736">
        <v>0</v>
      </c>
    </row>
    <row r="104" spans="2:17" ht="14.4">
      <c r="B104" s="1735">
        <v>6270</v>
      </c>
      <c r="D104" s="1736">
        <v>166.91</v>
      </c>
      <c r="E104" s="1736">
        <v>489.1</v>
      </c>
      <c r="F104" s="1736">
        <v>1029</v>
      </c>
      <c r="G104" s="1736">
        <v>0</v>
      </c>
      <c r="H104" s="1736">
        <v>0</v>
      </c>
      <c r="I104" s="1736">
        <v>1784.2</v>
      </c>
      <c r="J104" s="1736">
        <v>0</v>
      </c>
      <c r="K104" s="1736">
        <v>375</v>
      </c>
      <c r="L104" s="1736">
        <v>470</v>
      </c>
      <c r="M104" s="1736">
        <v>280</v>
      </c>
      <c r="N104" s="1736">
        <v>280</v>
      </c>
      <c r="O104" s="1736">
        <v>1700</v>
      </c>
      <c r="P104" s="1736">
        <v>6574.21</v>
      </c>
      <c r="Q104" s="1736">
        <v>0</v>
      </c>
    </row>
    <row r="105" spans="2:17" ht="14.4">
      <c r="B105" s="1735">
        <v>6320</v>
      </c>
      <c r="D105" s="1736">
        <v>0</v>
      </c>
      <c r="E105" s="1736">
        <v>0</v>
      </c>
      <c r="F105" s="1736">
        <v>0</v>
      </c>
      <c r="G105" s="1736">
        <v>0</v>
      </c>
      <c r="H105" s="1736">
        <v>0</v>
      </c>
      <c r="I105" s="1736">
        <v>0</v>
      </c>
      <c r="J105" s="1736">
        <v>0</v>
      </c>
      <c r="K105" s="1736">
        <v>183.23</v>
      </c>
      <c r="L105" s="1736">
        <v>0</v>
      </c>
      <c r="M105" s="1736">
        <v>0</v>
      </c>
      <c r="N105" s="1736">
        <v>401.05999999999995</v>
      </c>
      <c r="O105" s="1736">
        <v>79.259999999999991</v>
      </c>
      <c r="P105" s="1736">
        <v>663.55</v>
      </c>
      <c r="Q105" s="1736">
        <v>0</v>
      </c>
    </row>
    <row r="106" spans="2:17" ht="14.4">
      <c r="B106" s="1735">
        <v>6325</v>
      </c>
      <c r="D106" s="1736">
        <v>360</v>
      </c>
      <c r="E106" s="1736">
        <v>0</v>
      </c>
      <c r="F106" s="1736">
        <v>0</v>
      </c>
      <c r="G106" s="1736">
        <v>0</v>
      </c>
      <c r="H106" s="1736">
        <v>0</v>
      </c>
      <c r="I106" s="1736">
        <v>0</v>
      </c>
      <c r="J106" s="1736">
        <v>0</v>
      </c>
      <c r="K106" s="1736">
        <v>771.23</v>
      </c>
      <c r="L106" s="1736">
        <v>0</v>
      </c>
      <c r="M106" s="1736">
        <v>222.20000000000005</v>
      </c>
      <c r="N106" s="1736">
        <v>0</v>
      </c>
      <c r="O106" s="1736">
        <v>80</v>
      </c>
      <c r="P106" s="1736">
        <v>1433.43</v>
      </c>
      <c r="Q106" s="1736">
        <v>0</v>
      </c>
    </row>
    <row r="107" spans="2:17" ht="14.4">
      <c r="B107" s="1735">
        <v>6335</v>
      </c>
      <c r="D107" s="1736">
        <v>0</v>
      </c>
      <c r="E107" s="1736">
        <v>0</v>
      </c>
      <c r="F107" s="1736">
        <v>0</v>
      </c>
      <c r="G107" s="1736">
        <v>0</v>
      </c>
      <c r="H107" s="1736">
        <v>0</v>
      </c>
      <c r="I107" s="1736">
        <v>0</v>
      </c>
      <c r="J107" s="1736">
        <v>0</v>
      </c>
      <c r="K107" s="1736">
        <v>0</v>
      </c>
      <c r="L107" s="1736">
        <v>0</v>
      </c>
      <c r="M107" s="1736">
        <v>0</v>
      </c>
      <c r="N107" s="1736">
        <v>0</v>
      </c>
      <c r="O107" s="1736">
        <v>0</v>
      </c>
      <c r="P107" s="1736">
        <v>0</v>
      </c>
      <c r="Q107" s="1736">
        <v>0</v>
      </c>
    </row>
    <row r="108" spans="2:17" ht="14.4">
      <c r="B108" s="1735">
        <v>6345</v>
      </c>
      <c r="D108" s="1736">
        <v>0</v>
      </c>
      <c r="E108" s="1736">
        <v>15.33</v>
      </c>
      <c r="F108" s="1736">
        <v>544</v>
      </c>
      <c r="G108" s="1736">
        <v>201.86</v>
      </c>
      <c r="H108" s="1736">
        <v>1.8599999999999</v>
      </c>
      <c r="I108" s="1736">
        <v>480.93000000000006</v>
      </c>
      <c r="J108" s="1736">
        <v>105.70000000000005</v>
      </c>
      <c r="K108" s="1736">
        <v>0</v>
      </c>
      <c r="L108" s="1736">
        <v>0</v>
      </c>
      <c r="M108" s="1736">
        <v>271.91999999999985</v>
      </c>
      <c r="N108" s="1736">
        <v>6.1500000000000909</v>
      </c>
      <c r="O108" s="1736">
        <v>123.5</v>
      </c>
      <c r="P108" s="1736">
        <v>1751.25</v>
      </c>
      <c r="Q108" s="1736">
        <v>0</v>
      </c>
    </row>
    <row r="109" spans="2:17" ht="14.4">
      <c r="B109" s="1735">
        <v>6360</v>
      </c>
      <c r="D109" s="1736">
        <v>0</v>
      </c>
      <c r="E109" s="1736">
        <v>0</v>
      </c>
      <c r="F109" s="1736">
        <v>0</v>
      </c>
      <c r="G109" s="1736">
        <v>0</v>
      </c>
      <c r="H109" s="1736">
        <v>0</v>
      </c>
      <c r="I109" s="1736">
        <v>0</v>
      </c>
      <c r="J109" s="1736">
        <v>0</v>
      </c>
      <c r="K109" s="1736">
        <v>0</v>
      </c>
      <c r="L109" s="1736">
        <v>0</v>
      </c>
      <c r="M109" s="1736">
        <v>0</v>
      </c>
      <c r="N109" s="1736">
        <v>0</v>
      </c>
      <c r="O109" s="1736">
        <v>969.17</v>
      </c>
      <c r="P109" s="1736">
        <v>969.17</v>
      </c>
      <c r="Q109" s="1736">
        <v>0</v>
      </c>
    </row>
    <row r="110" spans="2:17" ht="14.4">
      <c r="B110" s="1735">
        <v>6365</v>
      </c>
      <c r="D110" s="1736">
        <v>0</v>
      </c>
      <c r="E110" s="1736">
        <v>0</v>
      </c>
      <c r="F110" s="1736">
        <v>14.87</v>
      </c>
      <c r="G110" s="1736">
        <v>0</v>
      </c>
      <c r="H110" s="1736">
        <v>0</v>
      </c>
      <c r="I110" s="1736">
        <v>0</v>
      </c>
      <c r="J110" s="1736">
        <v>0</v>
      </c>
      <c r="K110" s="1736">
        <v>0</v>
      </c>
      <c r="L110" s="1736">
        <v>0</v>
      </c>
      <c r="M110" s="1736">
        <v>0</v>
      </c>
      <c r="N110" s="1736">
        <v>0</v>
      </c>
      <c r="O110" s="1736">
        <v>7.2799999999999994</v>
      </c>
      <c r="P110" s="1736">
        <v>22.15</v>
      </c>
      <c r="Q110" s="1736">
        <v>0</v>
      </c>
    </row>
    <row r="111" spans="2:17" ht="14.4">
      <c r="B111" s="1735">
        <v>6385</v>
      </c>
      <c r="D111" s="1736">
        <v>0</v>
      </c>
      <c r="E111" s="1736">
        <v>0</v>
      </c>
      <c r="F111" s="1736">
        <v>1.91</v>
      </c>
      <c r="G111" s="1736">
        <v>0</v>
      </c>
      <c r="H111" s="1736">
        <v>0.1100000000000001</v>
      </c>
      <c r="I111" s="1736">
        <v>14.3</v>
      </c>
      <c r="J111" s="1736">
        <v>1.370000000000001</v>
      </c>
      <c r="K111" s="1736">
        <v>0</v>
      </c>
      <c r="L111" s="1736">
        <v>0</v>
      </c>
      <c r="M111" s="1736">
        <v>0</v>
      </c>
      <c r="N111" s="1736">
        <v>100</v>
      </c>
      <c r="O111" s="1736">
        <v>0</v>
      </c>
      <c r="P111" s="1736">
        <v>117.69</v>
      </c>
      <c r="Q111" s="1736">
        <v>0</v>
      </c>
    </row>
    <row r="112" spans="2:17" ht="14.4">
      <c r="B112" s="1735">
        <v>6390</v>
      </c>
      <c r="D112" s="1736">
        <v>3.95</v>
      </c>
      <c r="E112" s="1736">
        <v>3.2699999999999996</v>
      </c>
      <c r="F112" s="1736">
        <v>6.95</v>
      </c>
      <c r="G112" s="1736">
        <v>506.24999999999994</v>
      </c>
      <c r="H112" s="1736">
        <v>7.25</v>
      </c>
      <c r="I112" s="1736">
        <v>7.8700000000000045</v>
      </c>
      <c r="J112" s="1736">
        <v>9.2699999999999818</v>
      </c>
      <c r="K112" s="1736">
        <v>5.3000000000000682</v>
      </c>
      <c r="L112" s="1736">
        <v>2.8199999999999363</v>
      </c>
      <c r="M112" s="1736">
        <v>3.3600000000000136</v>
      </c>
      <c r="N112" s="1736">
        <v>408.30000000000007</v>
      </c>
      <c r="O112" s="1736">
        <v>3.7999999999999545</v>
      </c>
      <c r="P112" s="1736">
        <v>968.39</v>
      </c>
      <c r="Q112" s="1736">
        <v>0</v>
      </c>
    </row>
    <row r="113" spans="2:17" ht="14.4">
      <c r="B113" s="1735">
        <v>6410</v>
      </c>
      <c r="D113" s="1736">
        <v>847.54</v>
      </c>
      <c r="E113" s="1736">
        <v>1653.8000000000002</v>
      </c>
      <c r="F113" s="1736">
        <v>3125</v>
      </c>
      <c r="G113" s="1736">
        <v>1875</v>
      </c>
      <c r="H113" s="1736">
        <v>1250</v>
      </c>
      <c r="I113" s="1736">
        <v>1875</v>
      </c>
      <c r="J113" s="1736">
        <v>1875</v>
      </c>
      <c r="K113" s="1736">
        <v>1250</v>
      </c>
      <c r="L113" s="1736">
        <v>1875</v>
      </c>
      <c r="M113" s="1736">
        <v>1875</v>
      </c>
      <c r="N113" s="1736">
        <v>1250</v>
      </c>
      <c r="O113" s="1736">
        <v>2500</v>
      </c>
      <c r="P113" s="1736">
        <v>21251.34</v>
      </c>
      <c r="Q113" s="1736">
        <v>0</v>
      </c>
    </row>
    <row r="114" spans="2:17" ht="14.4">
      <c r="B114" s="1735"/>
      <c r="D114" s="1740">
        <v>33571.920000000006</v>
      </c>
      <c r="E114" s="1740">
        <v>29276.31</v>
      </c>
      <c r="F114" s="1740">
        <v>34633.229999999981</v>
      </c>
      <c r="G114" s="1740">
        <v>34633.32</v>
      </c>
      <c r="H114" s="1740">
        <v>31619.270000000004</v>
      </c>
      <c r="I114" s="1740">
        <v>35719</v>
      </c>
      <c r="J114" s="1740">
        <v>35908.199999999983</v>
      </c>
      <c r="K114" s="1740">
        <v>33426.000000000007</v>
      </c>
      <c r="L114" s="1740">
        <v>31271.910000000003</v>
      </c>
      <c r="M114" s="1740">
        <v>34984.07</v>
      </c>
      <c r="N114" s="1740">
        <v>36188.05000000001</v>
      </c>
      <c r="O114" s="1740">
        <v>40490.750000000015</v>
      </c>
      <c r="P114" s="1740">
        <v>411722.03</v>
      </c>
    </row>
    <row r="115" spans="2:17" ht="14.4">
      <c r="B115" s="1735"/>
      <c r="D115" s="1741"/>
      <c r="E115" s="1741"/>
      <c r="F115" s="1741"/>
      <c r="G115" s="1741"/>
      <c r="H115" s="1741"/>
      <c r="I115" s="1741"/>
      <c r="J115" s="1741"/>
      <c r="K115" s="1741"/>
      <c r="L115" s="1741"/>
      <c r="M115" s="1741"/>
      <c r="N115" s="1741"/>
      <c r="O115" s="1741"/>
      <c r="P115" s="1741"/>
    </row>
    <row r="116" spans="2:17" ht="14.4">
      <c r="B116" s="1734" t="s">
        <v>1992</v>
      </c>
    </row>
    <row r="117" spans="2:17" ht="14.4">
      <c r="B117" s="1735">
        <v>6640</v>
      </c>
      <c r="D117" s="1736">
        <v>0</v>
      </c>
      <c r="E117" s="1736">
        <v>0</v>
      </c>
      <c r="F117" s="1736">
        <v>0</v>
      </c>
      <c r="G117" s="1736">
        <v>147.58000000000001</v>
      </c>
      <c r="H117" s="1736">
        <v>147.58000000000001</v>
      </c>
      <c r="I117" s="1736">
        <v>147.57999999999998</v>
      </c>
      <c r="J117" s="1736">
        <v>147.58000000000004</v>
      </c>
      <c r="K117" s="1736">
        <v>147.57999999999993</v>
      </c>
      <c r="L117" s="1736">
        <v>147.58000000000004</v>
      </c>
      <c r="M117" s="1736">
        <v>147.57999999999993</v>
      </c>
      <c r="N117" s="1736">
        <v>147.58000000000015</v>
      </c>
      <c r="O117" s="1736">
        <v>147.57999999999993</v>
      </c>
      <c r="P117" s="1736">
        <v>1328.22</v>
      </c>
      <c r="Q117" s="1736">
        <v>0</v>
      </c>
    </row>
    <row r="118" spans="2:17" ht="14.4">
      <c r="B118" s="1735">
        <v>6655</v>
      </c>
      <c r="D118" s="1736">
        <v>19.71</v>
      </c>
      <c r="E118" s="1736">
        <v>19.71</v>
      </c>
      <c r="F118" s="1736">
        <v>19.71</v>
      </c>
      <c r="G118" s="1736">
        <v>19.71</v>
      </c>
      <c r="H118" s="1736">
        <v>19.709999999999994</v>
      </c>
      <c r="I118" s="1736">
        <v>-10.519999999999996</v>
      </c>
      <c r="J118" s="1736">
        <v>19.709999999999994</v>
      </c>
      <c r="K118" s="1736">
        <v>19.710000000000008</v>
      </c>
      <c r="L118" s="1736">
        <v>19.709999999999994</v>
      </c>
      <c r="M118" s="1736">
        <v>19.710000000000008</v>
      </c>
      <c r="N118" s="1736">
        <v>19.710000000000008</v>
      </c>
      <c r="O118" s="1736">
        <v>19.70999999999998</v>
      </c>
      <c r="P118" s="1736">
        <v>206.29</v>
      </c>
      <c r="Q118" s="1736">
        <v>0</v>
      </c>
    </row>
    <row r="119" spans="2:17" ht="14.4">
      <c r="B119" s="1735">
        <v>6660</v>
      </c>
      <c r="D119" s="1736">
        <v>2213.77</v>
      </c>
      <c r="E119" s="1736">
        <v>2236.7999999999997</v>
      </c>
      <c r="F119" s="1736">
        <v>2221.1500000000005</v>
      </c>
      <c r="G119" s="1736">
        <v>2237.4299999999994</v>
      </c>
      <c r="H119" s="1736">
        <v>2229.5699999999997</v>
      </c>
      <c r="I119" s="1736">
        <v>2246</v>
      </c>
      <c r="J119" s="1736">
        <v>2244.7200000000012</v>
      </c>
      <c r="K119" s="1736">
        <v>2264.6400000000012</v>
      </c>
      <c r="L119" s="1736">
        <v>2274.5899999999965</v>
      </c>
      <c r="M119" s="1736">
        <v>2274.59</v>
      </c>
      <c r="N119" s="1736">
        <v>2295.2700000000004</v>
      </c>
      <c r="O119" s="1736">
        <v>2333.5300000000025</v>
      </c>
      <c r="P119" s="1736">
        <v>27072.06</v>
      </c>
      <c r="Q119" s="1736">
        <v>0</v>
      </c>
    </row>
    <row r="120" spans="2:17" ht="14.4">
      <c r="B120" s="1735">
        <v>6665</v>
      </c>
      <c r="D120" s="1736">
        <v>3400.2</v>
      </c>
      <c r="E120" s="1736">
        <v>3400.2</v>
      </c>
      <c r="F120" s="1736">
        <v>3409.3500000000004</v>
      </c>
      <c r="G120" s="1736">
        <v>3409.3500000000004</v>
      </c>
      <c r="H120" s="1736">
        <v>3409.3500000000004</v>
      </c>
      <c r="I120" s="1736">
        <v>3409.3499999999985</v>
      </c>
      <c r="J120" s="1736">
        <v>3409.3500000000022</v>
      </c>
      <c r="K120" s="1736">
        <v>3409.3499999999985</v>
      </c>
      <c r="L120" s="1736">
        <v>3416.09</v>
      </c>
      <c r="M120" s="1736">
        <v>3416.09</v>
      </c>
      <c r="N120" s="1736">
        <v>3416.0899999999965</v>
      </c>
      <c r="O120" s="1736">
        <v>3416.0900000000038</v>
      </c>
      <c r="P120" s="1736">
        <v>40920.86</v>
      </c>
      <c r="Q120" s="1736">
        <v>0</v>
      </c>
    </row>
    <row r="121" spans="2:17" ht="14.4">
      <c r="B121" s="1735">
        <v>6680</v>
      </c>
      <c r="D121" s="1736">
        <v>3.35</v>
      </c>
      <c r="E121" s="1736">
        <v>3.35</v>
      </c>
      <c r="F121" s="1736">
        <v>3.3500000000000005</v>
      </c>
      <c r="G121" s="1736">
        <v>3.3499999999999996</v>
      </c>
      <c r="H121" s="1736">
        <v>3.3499999999999996</v>
      </c>
      <c r="I121" s="1736">
        <v>-11595.78</v>
      </c>
      <c r="J121" s="1736">
        <v>3.3500000000003638</v>
      </c>
      <c r="K121" s="1736">
        <v>3.3500000000003638</v>
      </c>
      <c r="L121" s="1736">
        <v>3.3500000000003638</v>
      </c>
      <c r="M121" s="1736">
        <v>3.3500000000003638</v>
      </c>
      <c r="N121" s="1736">
        <v>3.3499999999985448</v>
      </c>
      <c r="O121" s="1736">
        <v>3.3500000000003638</v>
      </c>
      <c r="P121" s="1736">
        <v>-11558.93</v>
      </c>
      <c r="Q121" s="1736">
        <v>0</v>
      </c>
    </row>
    <row r="122" spans="2:17" ht="14.4">
      <c r="B122" s="1735">
        <v>6685</v>
      </c>
      <c r="D122" s="1736">
        <v>1.85</v>
      </c>
      <c r="E122" s="1736">
        <v>1.85</v>
      </c>
      <c r="F122" s="1736">
        <v>1.8499999999999996</v>
      </c>
      <c r="G122" s="1736">
        <v>1.8500000000000005</v>
      </c>
      <c r="H122" s="1736">
        <v>1.8499999999999996</v>
      </c>
      <c r="I122" s="1736">
        <v>1.8499999999999996</v>
      </c>
      <c r="J122" s="1736">
        <v>1.8499999999999996</v>
      </c>
      <c r="K122" s="1736">
        <v>1.8500000000000014</v>
      </c>
      <c r="L122" s="1736">
        <v>1.8499999999999979</v>
      </c>
      <c r="M122" s="1736">
        <v>1.8500000000000014</v>
      </c>
      <c r="N122" s="1736">
        <v>1.8500000000000014</v>
      </c>
      <c r="O122" s="1736">
        <v>1.8499999999999979</v>
      </c>
      <c r="P122" s="1736">
        <v>22.2</v>
      </c>
      <c r="Q122" s="1736">
        <v>0</v>
      </c>
    </row>
    <row r="123" spans="2:17" ht="14.4">
      <c r="B123" s="1735">
        <v>6710</v>
      </c>
      <c r="D123" s="1736">
        <v>65.569999999999993</v>
      </c>
      <c r="E123" s="1736">
        <v>65.569999999999993</v>
      </c>
      <c r="F123" s="1736">
        <v>66.190000000000026</v>
      </c>
      <c r="G123" s="1736">
        <v>66.189999999999969</v>
      </c>
      <c r="H123" s="1736">
        <v>66.300000000000011</v>
      </c>
      <c r="I123" s="1736">
        <v>66.300000000000011</v>
      </c>
      <c r="J123" s="1736">
        <v>66.300000000000011</v>
      </c>
      <c r="K123" s="1736">
        <v>66.300000000000011</v>
      </c>
      <c r="L123" s="1736">
        <v>66.299999999999955</v>
      </c>
      <c r="M123" s="1736">
        <v>66.300000000000068</v>
      </c>
      <c r="N123" s="1736">
        <v>66.299999999999955</v>
      </c>
      <c r="O123" s="1736">
        <v>66.299999999999955</v>
      </c>
      <c r="P123" s="1736">
        <v>793.92</v>
      </c>
      <c r="Q123" s="1736">
        <v>0</v>
      </c>
    </row>
    <row r="124" spans="2:17" ht="14.4">
      <c r="B124" s="1735">
        <v>6715</v>
      </c>
      <c r="D124" s="1736">
        <v>1476.74</v>
      </c>
      <c r="E124" s="1736">
        <v>1476.74</v>
      </c>
      <c r="F124" s="1736">
        <v>1476.7800000000002</v>
      </c>
      <c r="G124" s="1736">
        <v>1477.4499999999998</v>
      </c>
      <c r="H124" s="1736">
        <v>1477.4499999999998</v>
      </c>
      <c r="I124" s="1736">
        <v>1477.4500000000007</v>
      </c>
      <c r="J124" s="1736">
        <v>1477.9599999999991</v>
      </c>
      <c r="K124" s="1736">
        <v>1478.1100000000006</v>
      </c>
      <c r="L124" s="1736">
        <v>1478.3500000000004</v>
      </c>
      <c r="M124" s="1736">
        <v>1478.3499999999985</v>
      </c>
      <c r="N124" s="1736">
        <v>1479.3200000000015</v>
      </c>
      <c r="O124" s="1736">
        <v>1480.2199999999975</v>
      </c>
      <c r="P124" s="1736">
        <v>17734.919999999998</v>
      </c>
      <c r="Q124" s="1736">
        <v>0</v>
      </c>
    </row>
    <row r="125" spans="2:17" ht="14.4">
      <c r="B125" s="1735">
        <v>6717</v>
      </c>
      <c r="D125" s="1736">
        <v>845.34</v>
      </c>
      <c r="E125" s="1736">
        <v>845.34</v>
      </c>
      <c r="F125" s="1736">
        <v>845.33999999999992</v>
      </c>
      <c r="G125" s="1736">
        <v>845.34000000000015</v>
      </c>
      <c r="H125" s="1736">
        <v>845.33999999999969</v>
      </c>
      <c r="I125" s="1736">
        <v>845.34000000000015</v>
      </c>
      <c r="J125" s="1736">
        <v>845.34000000000015</v>
      </c>
      <c r="K125" s="1736">
        <v>845.34000000000015</v>
      </c>
      <c r="L125" s="1736">
        <v>845.34000000000015</v>
      </c>
      <c r="M125" s="1736">
        <v>845.33999999999924</v>
      </c>
      <c r="N125" s="1736">
        <v>845.34000000000015</v>
      </c>
      <c r="O125" s="1736">
        <v>845.34000000000015</v>
      </c>
      <c r="P125" s="1736">
        <v>10144.08</v>
      </c>
      <c r="Q125" s="1736">
        <v>0</v>
      </c>
    </row>
    <row r="126" spans="2:17" ht="14.4">
      <c r="B126" s="1735">
        <v>6725</v>
      </c>
      <c r="D126" s="1736">
        <v>175.45</v>
      </c>
      <c r="E126" s="1736">
        <v>175.45</v>
      </c>
      <c r="F126" s="1736">
        <v>175.45000000000005</v>
      </c>
      <c r="G126" s="1736">
        <v>175.44999999999993</v>
      </c>
      <c r="H126" s="1736">
        <v>175.45000000000005</v>
      </c>
      <c r="I126" s="1736">
        <v>175.45000000000005</v>
      </c>
      <c r="J126" s="1736">
        <v>175.45000000000005</v>
      </c>
      <c r="K126" s="1736">
        <v>175.44999999999982</v>
      </c>
      <c r="L126" s="1736">
        <v>175.45000000000005</v>
      </c>
      <c r="M126" s="1736">
        <v>175.45000000000005</v>
      </c>
      <c r="N126" s="1736">
        <v>175.45000000000005</v>
      </c>
      <c r="O126" s="1736">
        <v>176.06999999999994</v>
      </c>
      <c r="P126" s="1736">
        <v>2106.02</v>
      </c>
      <c r="Q126" s="1736">
        <v>0</v>
      </c>
    </row>
    <row r="127" spans="2:17" ht="14.4">
      <c r="B127" s="1735">
        <v>6730</v>
      </c>
      <c r="D127" s="1736">
        <v>14.6</v>
      </c>
      <c r="E127" s="1736">
        <v>14.6</v>
      </c>
      <c r="F127" s="1736">
        <v>14.599999999999998</v>
      </c>
      <c r="G127" s="1736">
        <v>14.600000000000001</v>
      </c>
      <c r="H127" s="1736">
        <v>14.600000000000001</v>
      </c>
      <c r="I127" s="1736">
        <v>14.599999999999994</v>
      </c>
      <c r="J127" s="1736">
        <v>14.600000000000009</v>
      </c>
      <c r="K127" s="1736">
        <v>14.599999999999994</v>
      </c>
      <c r="L127" s="1736">
        <v>14.600000000000009</v>
      </c>
      <c r="M127" s="1736">
        <v>14.599999999999994</v>
      </c>
      <c r="N127" s="1736">
        <v>14.599999999999994</v>
      </c>
      <c r="O127" s="1736">
        <v>14.599999999999994</v>
      </c>
      <c r="P127" s="1736">
        <v>175.2</v>
      </c>
      <c r="Q127" s="1736">
        <v>0</v>
      </c>
    </row>
    <row r="128" spans="2:17" ht="14.4">
      <c r="B128" s="1735">
        <v>6740</v>
      </c>
      <c r="D128" s="1736">
        <v>15.93</v>
      </c>
      <c r="E128" s="1736">
        <v>15.93</v>
      </c>
      <c r="F128" s="1736">
        <v>15.93</v>
      </c>
      <c r="G128" s="1736">
        <v>15.93</v>
      </c>
      <c r="H128" s="1736">
        <v>15.930000000000007</v>
      </c>
      <c r="I128" s="1736">
        <v>15.929999999999993</v>
      </c>
      <c r="J128" s="1736">
        <v>15.930000000000007</v>
      </c>
      <c r="K128" s="1736">
        <v>15.929999999999993</v>
      </c>
      <c r="L128" s="1736">
        <v>15.930000000000007</v>
      </c>
      <c r="M128" s="1736">
        <v>15.930000000000007</v>
      </c>
      <c r="N128" s="1736">
        <v>15.929999999999978</v>
      </c>
      <c r="O128" s="1736">
        <v>15.930000000000007</v>
      </c>
      <c r="P128" s="1736">
        <v>191.16</v>
      </c>
      <c r="Q128" s="1736">
        <v>0</v>
      </c>
    </row>
    <row r="129" spans="2:17" ht="14.4">
      <c r="B129" s="1735">
        <v>6745</v>
      </c>
      <c r="D129" s="1736">
        <v>-31.22</v>
      </c>
      <c r="E129" s="1736">
        <v>-31.22</v>
      </c>
      <c r="F129" s="1736">
        <v>-31.22</v>
      </c>
      <c r="G129" s="1736">
        <v>-31.22</v>
      </c>
      <c r="H129" s="1736">
        <v>-31.22</v>
      </c>
      <c r="I129" s="1736">
        <v>-31.22</v>
      </c>
      <c r="J129" s="1736">
        <v>-31.22</v>
      </c>
      <c r="K129" s="1736">
        <v>-4.6200000000000045</v>
      </c>
      <c r="L129" s="1736">
        <v>-4.6200000000000045</v>
      </c>
      <c r="M129" s="1736">
        <v>-4.6200000000000045</v>
      </c>
      <c r="N129" s="1736">
        <v>-4.6200000000000045</v>
      </c>
      <c r="O129" s="1736">
        <v>-4.6199999999999761</v>
      </c>
      <c r="P129" s="1736">
        <v>-241.64</v>
      </c>
      <c r="Q129" s="1736">
        <v>0</v>
      </c>
    </row>
    <row r="130" spans="2:17" ht="14.4">
      <c r="B130" s="1735">
        <v>6760</v>
      </c>
      <c r="D130" s="1736">
        <v>979.31</v>
      </c>
      <c r="E130" s="1736">
        <v>979.31</v>
      </c>
      <c r="F130" s="1736">
        <v>979.31</v>
      </c>
      <c r="G130" s="1736">
        <v>979.31</v>
      </c>
      <c r="H130" s="1736">
        <v>979.3100000000004</v>
      </c>
      <c r="I130" s="1736">
        <v>979.30999999999949</v>
      </c>
      <c r="J130" s="1736">
        <v>979.3100000000004</v>
      </c>
      <c r="K130" s="1736">
        <v>979.30999999999949</v>
      </c>
      <c r="L130" s="1736">
        <v>979.31000000000131</v>
      </c>
      <c r="M130" s="1736">
        <v>979.30999999999949</v>
      </c>
      <c r="N130" s="1736">
        <v>979.30999999999949</v>
      </c>
      <c r="O130" s="1736">
        <v>979.30999999999949</v>
      </c>
      <c r="P130" s="1736">
        <v>11751.72</v>
      </c>
      <c r="Q130" s="1736">
        <v>0</v>
      </c>
    </row>
    <row r="131" spans="2:17" ht="14.4">
      <c r="B131" s="1735">
        <v>6765</v>
      </c>
      <c r="D131" s="1736">
        <v>1481.98</v>
      </c>
      <c r="E131" s="1736">
        <v>1481.98</v>
      </c>
      <c r="F131" s="1736">
        <v>1481.9799999999996</v>
      </c>
      <c r="G131" s="1736">
        <v>1481.9800000000005</v>
      </c>
      <c r="H131" s="1736">
        <v>1481.9799999999996</v>
      </c>
      <c r="I131" s="1736">
        <v>1481.9799999999996</v>
      </c>
      <c r="J131" s="1736">
        <v>1481.9800000000014</v>
      </c>
      <c r="K131" s="1736">
        <v>6574.3099999999977</v>
      </c>
      <c r="L131" s="1736">
        <v>1610.5</v>
      </c>
      <c r="M131" s="1736">
        <v>1611.7700000000004</v>
      </c>
      <c r="N131" s="1736">
        <v>1611.7700000000004</v>
      </c>
      <c r="O131" s="1736">
        <v>1611.7700000000004</v>
      </c>
      <c r="P131" s="1736">
        <v>23393.98</v>
      </c>
      <c r="Q131" s="1736">
        <v>0</v>
      </c>
    </row>
    <row r="132" spans="2:17" ht="14.4">
      <c r="B132" s="1735">
        <v>6775</v>
      </c>
      <c r="D132" s="1736">
        <v>40.799999999999997</v>
      </c>
      <c r="E132" s="1736">
        <v>40.799999999999997</v>
      </c>
      <c r="F132" s="1736">
        <v>40.800000000000011</v>
      </c>
      <c r="G132" s="1736">
        <v>40.799999999999983</v>
      </c>
      <c r="H132" s="1736">
        <v>40.800000000000011</v>
      </c>
      <c r="I132" s="1736">
        <v>14.860000000000014</v>
      </c>
      <c r="J132" s="1736">
        <v>40.800000000000011</v>
      </c>
      <c r="K132" s="1736">
        <v>40.799999999999955</v>
      </c>
      <c r="L132" s="1736">
        <v>40.800000000000011</v>
      </c>
      <c r="M132" s="1736">
        <v>40.800000000000011</v>
      </c>
      <c r="N132" s="1736">
        <v>40.800000000000011</v>
      </c>
      <c r="O132" s="1736">
        <v>40.800000000000011</v>
      </c>
      <c r="P132" s="1736">
        <v>463.66</v>
      </c>
      <c r="Q132" s="1736">
        <v>0</v>
      </c>
    </row>
    <row r="133" spans="2:17" ht="14.4">
      <c r="B133" s="1735">
        <v>6785</v>
      </c>
      <c r="D133" s="1736">
        <v>0</v>
      </c>
      <c r="E133" s="1736">
        <v>0</v>
      </c>
      <c r="F133" s="1736">
        <v>0</v>
      </c>
      <c r="G133" s="1736">
        <v>0</v>
      </c>
      <c r="H133" s="1736">
        <v>0</v>
      </c>
      <c r="I133" s="1736">
        <v>0</v>
      </c>
      <c r="J133" s="1736">
        <v>0</v>
      </c>
      <c r="K133" s="1736">
        <v>0</v>
      </c>
      <c r="L133" s="1736">
        <v>0</v>
      </c>
      <c r="M133" s="1736">
        <v>10.84</v>
      </c>
      <c r="N133" s="1736">
        <v>10.84</v>
      </c>
      <c r="O133" s="1736">
        <v>10.840000000000003</v>
      </c>
      <c r="P133" s="1736">
        <v>32.520000000000003</v>
      </c>
      <c r="Q133" s="1736">
        <v>0</v>
      </c>
    </row>
    <row r="134" spans="2:17" ht="14.4">
      <c r="B134" s="1735">
        <v>6800</v>
      </c>
      <c r="D134" s="1736">
        <v>11.01</v>
      </c>
      <c r="E134" s="1736">
        <v>11.01</v>
      </c>
      <c r="F134" s="1736">
        <v>11.010000000000002</v>
      </c>
      <c r="G134" s="1736">
        <v>11.009999999999998</v>
      </c>
      <c r="H134" s="1736">
        <v>11.009999999999998</v>
      </c>
      <c r="I134" s="1736">
        <v>11.010000000000005</v>
      </c>
      <c r="J134" s="1736">
        <v>11.009999999999991</v>
      </c>
      <c r="K134" s="1736">
        <v>11.010000000000005</v>
      </c>
      <c r="L134" s="1736">
        <v>11.010000000000005</v>
      </c>
      <c r="M134" s="1736">
        <v>11.009999999999991</v>
      </c>
      <c r="N134" s="1736">
        <v>11.010000000000005</v>
      </c>
      <c r="O134" s="1736">
        <v>11.010000000000005</v>
      </c>
      <c r="P134" s="1736">
        <v>132.12</v>
      </c>
      <c r="Q134" s="1736">
        <v>0</v>
      </c>
    </row>
    <row r="135" spans="2:17" ht="14.4">
      <c r="B135" s="1735">
        <v>6805</v>
      </c>
      <c r="D135" s="1736">
        <v>41.25</v>
      </c>
      <c r="E135" s="1736">
        <v>41.25</v>
      </c>
      <c r="F135" s="1736">
        <v>41.25</v>
      </c>
      <c r="G135" s="1736">
        <v>41.25</v>
      </c>
      <c r="H135" s="1736">
        <v>41.25</v>
      </c>
      <c r="I135" s="1736">
        <v>41.25</v>
      </c>
      <c r="J135" s="1736">
        <v>41.25</v>
      </c>
      <c r="K135" s="1736">
        <v>41.25</v>
      </c>
      <c r="L135" s="1736">
        <v>41.25</v>
      </c>
      <c r="M135" s="1736">
        <v>41.25</v>
      </c>
      <c r="N135" s="1736">
        <v>41.25</v>
      </c>
      <c r="O135" s="1736">
        <v>41.25</v>
      </c>
      <c r="P135" s="1736">
        <v>495</v>
      </c>
      <c r="Q135" s="1736">
        <v>0</v>
      </c>
    </row>
    <row r="136" spans="2:17" ht="14.4">
      <c r="B136" s="1735">
        <v>6820</v>
      </c>
      <c r="D136" s="1736">
        <v>34.9</v>
      </c>
      <c r="E136" s="1736">
        <v>34.9</v>
      </c>
      <c r="F136" s="1736">
        <v>34.900000000000006</v>
      </c>
      <c r="G136" s="1736">
        <v>34.899999999999991</v>
      </c>
      <c r="H136" s="1736">
        <v>34.900000000000006</v>
      </c>
      <c r="I136" s="1736">
        <v>34.900000000000006</v>
      </c>
      <c r="J136" s="1736">
        <v>34.900000000000006</v>
      </c>
      <c r="K136" s="1736">
        <v>34.899999999999977</v>
      </c>
      <c r="L136" s="1736">
        <v>34.900000000000034</v>
      </c>
      <c r="M136" s="1736">
        <v>34.899999999999977</v>
      </c>
      <c r="N136" s="1736">
        <v>34.899999999999977</v>
      </c>
      <c r="O136" s="1736">
        <v>34.900000000000034</v>
      </c>
      <c r="P136" s="1736">
        <v>418.8</v>
      </c>
      <c r="Q136" s="1736">
        <v>0</v>
      </c>
    </row>
    <row r="137" spans="2:17" ht="14.4">
      <c r="B137" s="1735">
        <v>6825</v>
      </c>
      <c r="D137" s="1736">
        <v>48.16</v>
      </c>
      <c r="E137" s="1736">
        <v>48.16</v>
      </c>
      <c r="F137" s="1736">
        <v>48.16</v>
      </c>
      <c r="G137" s="1736">
        <v>48.16</v>
      </c>
      <c r="H137" s="1736">
        <v>48.160000000000025</v>
      </c>
      <c r="I137" s="1736">
        <v>48.159999999999968</v>
      </c>
      <c r="J137" s="1736">
        <v>48.160000000000025</v>
      </c>
      <c r="K137" s="1736">
        <v>48.159999999999968</v>
      </c>
      <c r="L137" s="1736">
        <v>48.160000000000025</v>
      </c>
      <c r="M137" s="1736">
        <v>48.160000000000025</v>
      </c>
      <c r="N137" s="1736">
        <v>49.659999999999968</v>
      </c>
      <c r="O137" s="1736">
        <v>49.659999999999968</v>
      </c>
      <c r="P137" s="1736">
        <v>580.91999999999996</v>
      </c>
      <c r="Q137" s="1736">
        <v>0</v>
      </c>
    </row>
    <row r="138" spans="2:17" ht="14.4">
      <c r="B138" s="1735">
        <v>6835</v>
      </c>
      <c r="D138" s="1736">
        <v>77.430000000000007</v>
      </c>
      <c r="E138" s="1736">
        <v>77.430000000000007</v>
      </c>
      <c r="F138" s="1736">
        <v>77.429999999999978</v>
      </c>
      <c r="G138" s="1736">
        <v>77.430000000000035</v>
      </c>
      <c r="H138" s="1736">
        <v>77.42999999999995</v>
      </c>
      <c r="I138" s="1736">
        <v>77.430000000000007</v>
      </c>
      <c r="J138" s="1736">
        <v>78.729999999999961</v>
      </c>
      <c r="K138" s="1736">
        <v>78.730000000000018</v>
      </c>
      <c r="L138" s="1736">
        <v>78.730000000000018</v>
      </c>
      <c r="M138" s="1736">
        <v>78.720000000000027</v>
      </c>
      <c r="N138" s="1736">
        <v>78.720000000000027</v>
      </c>
      <c r="O138" s="1736">
        <v>80.199999999999932</v>
      </c>
      <c r="P138" s="1736">
        <v>938.41</v>
      </c>
      <c r="Q138" s="1736">
        <v>0</v>
      </c>
    </row>
    <row r="139" spans="2:17" ht="14.4">
      <c r="B139" s="1735">
        <v>6840</v>
      </c>
      <c r="D139" s="1736">
        <v>17.37</v>
      </c>
      <c r="E139" s="1736">
        <v>17.37</v>
      </c>
      <c r="F139" s="1736">
        <v>17.369999999999997</v>
      </c>
      <c r="G139" s="1736">
        <v>17.370000000000005</v>
      </c>
      <c r="H139" s="1736">
        <v>17.36999999999999</v>
      </c>
      <c r="I139" s="1736">
        <v>17.370000000000005</v>
      </c>
      <c r="J139" s="1736">
        <v>17.370000000000005</v>
      </c>
      <c r="K139" s="1736">
        <v>17.370000000000005</v>
      </c>
      <c r="L139" s="1736">
        <v>17.370000000000005</v>
      </c>
      <c r="M139" s="1736">
        <v>17.369999999999976</v>
      </c>
      <c r="N139" s="1736">
        <v>17.370000000000005</v>
      </c>
      <c r="O139" s="1736">
        <v>17.370000000000005</v>
      </c>
      <c r="P139" s="1736">
        <v>208.44</v>
      </c>
      <c r="Q139" s="1736">
        <v>0</v>
      </c>
    </row>
    <row r="140" spans="2:17" ht="14.4">
      <c r="B140" s="1735">
        <v>6845</v>
      </c>
      <c r="D140" s="1736">
        <v>10.96</v>
      </c>
      <c r="E140" s="1736">
        <v>10.96</v>
      </c>
      <c r="F140" s="1736">
        <v>10.96</v>
      </c>
      <c r="G140" s="1736">
        <v>10.96</v>
      </c>
      <c r="H140" s="1736">
        <v>10.959999999999994</v>
      </c>
      <c r="I140" s="1736">
        <v>10.960000000000008</v>
      </c>
      <c r="J140" s="1736">
        <v>10.959999999999994</v>
      </c>
      <c r="K140" s="1736">
        <v>10.960000000000008</v>
      </c>
      <c r="L140" s="1736">
        <v>10.959999999999994</v>
      </c>
      <c r="M140" s="1736">
        <v>10.959999999999994</v>
      </c>
      <c r="N140" s="1736">
        <v>10.960000000000008</v>
      </c>
      <c r="O140" s="1736">
        <v>10.960000000000008</v>
      </c>
      <c r="P140" s="1736">
        <v>131.52000000000001</v>
      </c>
      <c r="Q140" s="1736">
        <v>0</v>
      </c>
    </row>
    <row r="141" spans="2:17" ht="14.4">
      <c r="B141" s="1735">
        <v>6850</v>
      </c>
      <c r="D141" s="1736">
        <v>42.06</v>
      </c>
      <c r="E141" s="1736">
        <v>42.06</v>
      </c>
      <c r="F141" s="1736">
        <v>42.06</v>
      </c>
      <c r="G141" s="1736">
        <v>42.06</v>
      </c>
      <c r="H141" s="1736">
        <v>42.06</v>
      </c>
      <c r="I141" s="1736">
        <v>42.06</v>
      </c>
      <c r="J141" s="1736">
        <v>42.06</v>
      </c>
      <c r="K141" s="1736">
        <v>42.06</v>
      </c>
      <c r="L141" s="1736">
        <v>42.06</v>
      </c>
      <c r="M141" s="1736">
        <v>42.06</v>
      </c>
      <c r="N141" s="1736">
        <v>42.06</v>
      </c>
      <c r="O141" s="1736">
        <v>42.06</v>
      </c>
      <c r="P141" s="1736">
        <v>504.72</v>
      </c>
      <c r="Q141" s="1736">
        <v>0</v>
      </c>
    </row>
    <row r="142" spans="2:17" ht="14.4">
      <c r="B142" s="1735">
        <v>6855</v>
      </c>
      <c r="D142" s="1736">
        <v>82.95</v>
      </c>
      <c r="E142" s="1736">
        <v>82.95</v>
      </c>
      <c r="F142" s="1736">
        <v>82.949999999999989</v>
      </c>
      <c r="G142" s="1736">
        <v>82.950000000000017</v>
      </c>
      <c r="H142" s="1736">
        <v>82.949999999999989</v>
      </c>
      <c r="I142" s="1736">
        <v>82.949999999999989</v>
      </c>
      <c r="J142" s="1736">
        <v>82.949999999999989</v>
      </c>
      <c r="K142" s="1736">
        <v>82.950000000000045</v>
      </c>
      <c r="L142" s="1736">
        <v>82.949999999999932</v>
      </c>
      <c r="M142" s="1736">
        <v>82.950000000000045</v>
      </c>
      <c r="N142" s="1736">
        <v>82.950000000000045</v>
      </c>
      <c r="O142" s="1736">
        <v>82.949999999999932</v>
      </c>
      <c r="P142" s="1736">
        <v>995.4</v>
      </c>
      <c r="Q142" s="1736">
        <v>0</v>
      </c>
    </row>
    <row r="143" spans="2:17" ht="14.4">
      <c r="B143" s="1735">
        <v>6860</v>
      </c>
      <c r="D143" s="1736">
        <v>9.26</v>
      </c>
      <c r="E143" s="1736">
        <v>9.26</v>
      </c>
      <c r="F143" s="1736">
        <v>9.2600000000000016</v>
      </c>
      <c r="G143" s="1736">
        <v>9.259999999999998</v>
      </c>
      <c r="H143" s="1736">
        <v>9.259999999999998</v>
      </c>
      <c r="I143" s="1736">
        <v>9.2600000000000051</v>
      </c>
      <c r="J143" s="1736">
        <v>9.2599999999999909</v>
      </c>
      <c r="K143" s="1736">
        <v>9.2600000000000051</v>
      </c>
      <c r="L143" s="1736">
        <v>9.2600000000000051</v>
      </c>
      <c r="M143" s="1736">
        <v>9.2599999999999909</v>
      </c>
      <c r="N143" s="1736">
        <v>9.2600000000000051</v>
      </c>
      <c r="O143" s="1736">
        <v>9.2600000000000051</v>
      </c>
      <c r="P143" s="1736">
        <v>111.12</v>
      </c>
      <c r="Q143" s="1736">
        <v>0</v>
      </c>
    </row>
    <row r="144" spans="2:17" ht="14.4">
      <c r="B144" s="1735">
        <v>6885</v>
      </c>
      <c r="D144" s="1736">
        <v>24.43</v>
      </c>
      <c r="E144" s="1736">
        <v>24.799999999999997</v>
      </c>
      <c r="F144" s="1736">
        <v>25.530000000000008</v>
      </c>
      <c r="G144" s="1736">
        <v>25.53</v>
      </c>
      <c r="H144" s="1736">
        <v>25.529999999999987</v>
      </c>
      <c r="I144" s="1736">
        <v>25.53</v>
      </c>
      <c r="J144" s="1736">
        <v>25.53</v>
      </c>
      <c r="K144" s="1736">
        <v>25.53</v>
      </c>
      <c r="L144" s="1736">
        <v>25.53</v>
      </c>
      <c r="M144" s="1736">
        <v>25.53</v>
      </c>
      <c r="N144" s="1736">
        <v>25.53</v>
      </c>
      <c r="O144" s="1736">
        <v>25.529999999999973</v>
      </c>
      <c r="P144" s="1736">
        <v>304.52999999999997</v>
      </c>
      <c r="Q144" s="1736">
        <v>0</v>
      </c>
    </row>
    <row r="145" spans="1:17" ht="14.4">
      <c r="B145" s="1735">
        <v>6890</v>
      </c>
      <c r="D145" s="1736">
        <v>0.76</v>
      </c>
      <c r="E145" s="1736">
        <v>0.76</v>
      </c>
      <c r="F145" s="1736">
        <v>0.75999999999999979</v>
      </c>
      <c r="G145" s="1736">
        <v>0.76000000000000023</v>
      </c>
      <c r="H145" s="1736">
        <v>0.75999999999999979</v>
      </c>
      <c r="I145" s="1736">
        <v>0.75999999999999979</v>
      </c>
      <c r="J145" s="1736">
        <v>0.76000000000000068</v>
      </c>
      <c r="K145" s="1736">
        <v>0.75999999999999979</v>
      </c>
      <c r="L145" s="1736">
        <v>0.75999999999999979</v>
      </c>
      <c r="M145" s="1736">
        <v>0.75999999999999979</v>
      </c>
      <c r="N145" s="1736">
        <v>0.75999999999999979</v>
      </c>
      <c r="O145" s="1736">
        <v>0.75999999999999979</v>
      </c>
      <c r="P145" s="1736">
        <v>9.1199999999999992</v>
      </c>
      <c r="Q145" s="1736">
        <v>0</v>
      </c>
    </row>
    <row r="146" spans="1:17" ht="14.4">
      <c r="B146" s="1735">
        <v>6905</v>
      </c>
      <c r="D146" s="1736">
        <v>863.41</v>
      </c>
      <c r="E146" s="1736">
        <v>438.39</v>
      </c>
      <c r="F146" s="1736">
        <v>2959.8599999999997</v>
      </c>
      <c r="G146" s="1736">
        <v>537.57999999999993</v>
      </c>
      <c r="H146" s="1736">
        <v>538.96</v>
      </c>
      <c r="I146" s="1736">
        <v>536.88000000000011</v>
      </c>
      <c r="J146" s="1736">
        <v>579.89999999999964</v>
      </c>
      <c r="K146" s="1736">
        <v>539.19000000000051</v>
      </c>
      <c r="L146" s="1736">
        <v>587.57999999999993</v>
      </c>
      <c r="M146" s="1736">
        <v>622.48999999999978</v>
      </c>
      <c r="N146" s="1736">
        <v>565.43000000000029</v>
      </c>
      <c r="O146" s="1736">
        <v>649.48999999999978</v>
      </c>
      <c r="P146" s="1736">
        <v>9419.16</v>
      </c>
      <c r="Q146" s="1736">
        <v>0</v>
      </c>
    </row>
    <row r="147" spans="1:17" ht="14.4">
      <c r="B147" s="1735">
        <v>6920</v>
      </c>
      <c r="D147" s="1736">
        <v>1935.8</v>
      </c>
      <c r="E147" s="1736">
        <v>1929.5800000000002</v>
      </c>
      <c r="F147" s="1736">
        <v>1930.08</v>
      </c>
      <c r="G147" s="1736">
        <v>2158.83</v>
      </c>
      <c r="H147" s="1736">
        <v>1956.5999999999995</v>
      </c>
      <c r="I147" s="1736">
        <v>1835.5900000000001</v>
      </c>
      <c r="J147" s="1736">
        <v>1992.4899999999998</v>
      </c>
      <c r="K147" s="1736">
        <v>2040.58</v>
      </c>
      <c r="L147" s="1736">
        <v>1994.7800000000025</v>
      </c>
      <c r="M147" s="1736">
        <v>1990.869999999999</v>
      </c>
      <c r="N147" s="1736">
        <v>1986.8999999999978</v>
      </c>
      <c r="O147" s="1736">
        <v>1890.8500000000022</v>
      </c>
      <c r="P147" s="1736">
        <v>23642.95</v>
      </c>
      <c r="Q147" s="1736">
        <v>0</v>
      </c>
    </row>
    <row r="148" spans="1:17" ht="14.4">
      <c r="B148" s="1735"/>
      <c r="D148" s="1736"/>
      <c r="E148" s="1736"/>
      <c r="F148" s="1736"/>
      <c r="G148" s="1736"/>
      <c r="H148" s="1736"/>
      <c r="I148" s="1736"/>
      <c r="J148" s="1736"/>
      <c r="K148" s="1736"/>
      <c r="L148" s="1736"/>
      <c r="M148" s="1736"/>
      <c r="N148" s="1736"/>
      <c r="O148" s="1736"/>
      <c r="P148" s="1736"/>
      <c r="Q148" s="1736"/>
    </row>
    <row r="149" spans="1:17" ht="14.4">
      <c r="A149" s="1742"/>
      <c r="B149" s="1735" t="s">
        <v>2378</v>
      </c>
      <c r="D149" s="1736"/>
      <c r="E149" s="1736"/>
      <c r="F149" s="1736"/>
      <c r="G149" s="1736"/>
      <c r="H149" s="1736"/>
      <c r="I149" s="1736"/>
      <c r="J149" s="1736"/>
      <c r="K149" s="1736"/>
      <c r="L149" s="1736"/>
      <c r="M149" s="1736"/>
      <c r="N149" s="1736"/>
      <c r="O149" s="1736"/>
      <c r="P149" s="1736"/>
      <c r="Q149" s="1736"/>
    </row>
    <row r="150" spans="1:17" ht="14.4">
      <c r="B150" s="1735">
        <v>6965</v>
      </c>
      <c r="D150" s="1736">
        <v>-0.59</v>
      </c>
      <c r="E150" s="1736">
        <v>-0.59</v>
      </c>
      <c r="F150" s="1736">
        <v>-0.59000000000000008</v>
      </c>
      <c r="G150" s="1736">
        <v>-0.58999999999999986</v>
      </c>
      <c r="H150" s="1736">
        <v>-0.5900000000000003</v>
      </c>
      <c r="I150" s="1736">
        <v>-0.58999999999999986</v>
      </c>
      <c r="J150" s="1736">
        <v>-0.58999999999999986</v>
      </c>
      <c r="K150" s="1736">
        <v>-0.58999999999999986</v>
      </c>
      <c r="L150" s="1736">
        <v>-0.58999999999999986</v>
      </c>
      <c r="M150" s="1736">
        <v>-0.59000000000000075</v>
      </c>
      <c r="N150" s="1736">
        <v>-0.58999999999999986</v>
      </c>
      <c r="O150" s="1736">
        <v>-0.58999999999999986</v>
      </c>
      <c r="P150" s="1736">
        <v>-7.08</v>
      </c>
      <c r="Q150" s="1736">
        <v>0</v>
      </c>
    </row>
    <row r="151" spans="1:17" ht="14.4">
      <c r="B151" s="1735"/>
    </row>
    <row r="152" spans="1:17" ht="14.4">
      <c r="B152" s="1743" t="s">
        <v>1993</v>
      </c>
    </row>
    <row r="153" spans="1:17" ht="14.4">
      <c r="B153" s="1735">
        <v>7225</v>
      </c>
      <c r="D153" s="1736">
        <v>-248.59</v>
      </c>
      <c r="E153" s="1736">
        <v>-248.59</v>
      </c>
      <c r="F153" s="1736">
        <v>-248.58999999999997</v>
      </c>
      <c r="G153" s="1736">
        <v>-248.59000000000003</v>
      </c>
      <c r="H153" s="1736">
        <v>-248.59000000000003</v>
      </c>
      <c r="I153" s="1736">
        <v>-248.58999999999992</v>
      </c>
      <c r="J153" s="1736">
        <v>-248.59000000000015</v>
      </c>
      <c r="K153" s="1736">
        <v>-248.58999999999992</v>
      </c>
      <c r="L153" s="1736">
        <v>-248.58999999999992</v>
      </c>
      <c r="M153" s="1736">
        <v>-248.59000000000015</v>
      </c>
      <c r="N153" s="1736">
        <v>-248.58999999999969</v>
      </c>
      <c r="O153" s="1736">
        <v>-248.59000000000015</v>
      </c>
      <c r="P153" s="1736">
        <v>-2983.08</v>
      </c>
      <c r="Q153" s="1736">
        <v>0</v>
      </c>
    </row>
    <row r="154" spans="1:17" ht="14.4">
      <c r="B154" s="1735">
        <v>7230</v>
      </c>
      <c r="D154" s="1736">
        <v>-1793.86</v>
      </c>
      <c r="E154" s="1736">
        <v>-1793.86</v>
      </c>
      <c r="F154" s="1736">
        <v>-1793.8600000000001</v>
      </c>
      <c r="G154" s="1736">
        <v>-1793.8599999999997</v>
      </c>
      <c r="H154" s="1736">
        <v>-1793.8599999999997</v>
      </c>
      <c r="I154" s="1736">
        <v>-1793.8600000000006</v>
      </c>
      <c r="J154" s="1736">
        <v>-1793.8600000000006</v>
      </c>
      <c r="K154" s="1736">
        <v>-1793.8599999999988</v>
      </c>
      <c r="L154" s="1736">
        <v>-1793.8600000000006</v>
      </c>
      <c r="M154" s="1736">
        <v>-1793.8599999999988</v>
      </c>
      <c r="N154" s="1736">
        <v>-1793.8600000000006</v>
      </c>
      <c r="O154" s="1736">
        <v>-1793.8600000000006</v>
      </c>
      <c r="P154" s="1736">
        <v>-21526.32</v>
      </c>
      <c r="Q154" s="1736">
        <v>0</v>
      </c>
    </row>
    <row r="155" spans="1:17" ht="14.4">
      <c r="B155" s="1735">
        <v>7245</v>
      </c>
      <c r="D155" s="1736">
        <v>0</v>
      </c>
      <c r="E155" s="1736">
        <v>0</v>
      </c>
      <c r="F155" s="1736">
        <v>0</v>
      </c>
      <c r="G155" s="1736">
        <v>0</v>
      </c>
      <c r="H155" s="1736">
        <v>0</v>
      </c>
      <c r="I155" s="1736">
        <v>0</v>
      </c>
      <c r="J155" s="1736">
        <v>0</v>
      </c>
      <c r="K155" s="1736">
        <v>0</v>
      </c>
      <c r="L155" s="1736">
        <v>0</v>
      </c>
      <c r="M155" s="1736">
        <v>0</v>
      </c>
      <c r="N155" s="1736">
        <v>0</v>
      </c>
      <c r="O155" s="1736">
        <v>0</v>
      </c>
      <c r="P155" s="1736">
        <v>0</v>
      </c>
      <c r="Q155" s="1736">
        <v>0</v>
      </c>
    </row>
    <row r="156" spans="1:17" ht="14.4">
      <c r="B156" s="1735">
        <v>7275</v>
      </c>
      <c r="D156" s="1736">
        <v>-107.2</v>
      </c>
      <c r="E156" s="1736">
        <v>-107.2</v>
      </c>
      <c r="F156" s="1736">
        <v>-107.20000000000002</v>
      </c>
      <c r="G156" s="1736">
        <v>-107.19999999999999</v>
      </c>
      <c r="H156" s="1736">
        <v>-107.19999999999999</v>
      </c>
      <c r="I156" s="1736">
        <v>-107.20000000000005</v>
      </c>
      <c r="J156" s="1736">
        <v>-107.19999999999993</v>
      </c>
      <c r="K156" s="1736">
        <v>-107.20000000000005</v>
      </c>
      <c r="L156" s="1736">
        <v>-107.19999999999993</v>
      </c>
      <c r="M156" s="1736">
        <v>-107.20000000000005</v>
      </c>
      <c r="N156" s="1736">
        <v>-107.20000000000005</v>
      </c>
      <c r="O156" s="1736">
        <v>-107.20000000000005</v>
      </c>
      <c r="P156" s="1736">
        <v>-1286.4000000000001</v>
      </c>
      <c r="Q156" s="1736">
        <v>0</v>
      </c>
    </row>
    <row r="157" spans="1:17" ht="14.4">
      <c r="B157" s="1735">
        <v>7280</v>
      </c>
      <c r="D157" s="1736">
        <v>-881.55</v>
      </c>
      <c r="E157" s="1736">
        <v>-881.55</v>
      </c>
      <c r="F157" s="1736">
        <v>-881.55000000000018</v>
      </c>
      <c r="G157" s="1736">
        <v>-881.54999999999973</v>
      </c>
      <c r="H157" s="1736">
        <v>-881.55000000000018</v>
      </c>
      <c r="I157" s="1736">
        <v>-881.55000000000018</v>
      </c>
      <c r="J157" s="1736">
        <v>-881.55000000000018</v>
      </c>
      <c r="K157" s="1736">
        <v>-881.54999999999927</v>
      </c>
      <c r="L157" s="1736">
        <v>-881.55000000000018</v>
      </c>
      <c r="M157" s="1736">
        <v>-881.55000000000018</v>
      </c>
      <c r="N157" s="1736">
        <v>-881.54999999999927</v>
      </c>
      <c r="O157" s="1736">
        <v>-881.55000000000109</v>
      </c>
      <c r="P157" s="1736">
        <v>-10578.6</v>
      </c>
      <c r="Q157" s="1736">
        <v>0</v>
      </c>
    </row>
    <row r="158" spans="1:17" ht="14.4">
      <c r="B158" s="1735">
        <v>7283</v>
      </c>
      <c r="D158" s="1736">
        <v>-209.3</v>
      </c>
      <c r="E158" s="1736">
        <v>-209.3</v>
      </c>
      <c r="F158" s="1736">
        <v>-209.29999999999995</v>
      </c>
      <c r="G158" s="1736">
        <v>-209.30000000000007</v>
      </c>
      <c r="H158" s="1736">
        <v>-209.29999999999995</v>
      </c>
      <c r="I158" s="1736">
        <v>-209.29999999999995</v>
      </c>
      <c r="J158" s="1736">
        <v>-209.29999999999995</v>
      </c>
      <c r="K158" s="1736">
        <v>-209.30000000000018</v>
      </c>
      <c r="L158" s="1736">
        <v>-209.29999999999995</v>
      </c>
      <c r="M158" s="1736">
        <v>-209.29999999999995</v>
      </c>
      <c r="N158" s="1736">
        <v>-209.30000000000018</v>
      </c>
      <c r="O158" s="1736">
        <v>-209.29999999999973</v>
      </c>
      <c r="P158" s="1736">
        <v>-2511.6</v>
      </c>
      <c r="Q158" s="1736">
        <v>0</v>
      </c>
    </row>
    <row r="159" spans="1:17" ht="14.4">
      <c r="B159" s="1735">
        <v>7290</v>
      </c>
      <c r="D159" s="1736">
        <v>-87.57</v>
      </c>
      <c r="E159" s="1736">
        <v>-87.57</v>
      </c>
      <c r="F159" s="1736">
        <v>-87.57</v>
      </c>
      <c r="G159" s="1736">
        <v>-87.57</v>
      </c>
      <c r="H159" s="1736">
        <v>-87.57000000000005</v>
      </c>
      <c r="I159" s="1736">
        <v>-87.569999999999936</v>
      </c>
      <c r="J159" s="1736">
        <v>-87.57000000000005</v>
      </c>
      <c r="K159" s="1736">
        <v>-87.569999999999936</v>
      </c>
      <c r="L159" s="1736">
        <v>-87.57000000000005</v>
      </c>
      <c r="M159" s="1736">
        <v>-87.57000000000005</v>
      </c>
      <c r="N159" s="1736">
        <v>-87.569999999999936</v>
      </c>
      <c r="O159" s="1736">
        <v>-87.569999999999936</v>
      </c>
      <c r="P159" s="1736">
        <v>-1050.8399999999999</v>
      </c>
      <c r="Q159" s="1736">
        <v>0</v>
      </c>
    </row>
    <row r="160" spans="1:17" ht="14.4">
      <c r="B160" s="1735">
        <v>7325</v>
      </c>
      <c r="D160" s="1736">
        <v>-226.12</v>
      </c>
      <c r="E160" s="1736">
        <v>-226.12</v>
      </c>
      <c r="F160" s="1736">
        <v>-226.12</v>
      </c>
      <c r="G160" s="1736">
        <v>-226.12</v>
      </c>
      <c r="H160" s="1736">
        <v>-226.11999999999989</v>
      </c>
      <c r="I160" s="1736">
        <v>-226.12000000000012</v>
      </c>
      <c r="J160" s="1736">
        <v>-226.11999999999989</v>
      </c>
      <c r="K160" s="1736">
        <v>-226.12000000000012</v>
      </c>
      <c r="L160" s="1736">
        <v>-226.11999999999989</v>
      </c>
      <c r="M160" s="1736">
        <v>-226.11999999999989</v>
      </c>
      <c r="N160" s="1736">
        <v>-226.12000000000035</v>
      </c>
      <c r="O160" s="1736">
        <v>-226.11999999999989</v>
      </c>
      <c r="P160" s="1736">
        <v>-2713.44</v>
      </c>
      <c r="Q160" s="1736">
        <v>0</v>
      </c>
    </row>
    <row r="161" spans="2:17" ht="14.4">
      <c r="B161" s="1735">
        <v>7330</v>
      </c>
      <c r="D161" s="1736">
        <v>-561.30999999999995</v>
      </c>
      <c r="E161" s="1736">
        <v>-561.30999999999995</v>
      </c>
      <c r="F161" s="1736">
        <v>-561.31000000000017</v>
      </c>
      <c r="G161" s="1736">
        <v>-561.30999999999972</v>
      </c>
      <c r="H161" s="1736">
        <v>-561.3100000000004</v>
      </c>
      <c r="I161" s="1736">
        <v>-561.30999999999995</v>
      </c>
      <c r="J161" s="1736">
        <v>-561.30999999999995</v>
      </c>
      <c r="K161" s="1736">
        <v>-561.30999999999949</v>
      </c>
      <c r="L161" s="1736">
        <v>-561.3100000000004</v>
      </c>
      <c r="M161" s="1736">
        <v>-561.3100000000004</v>
      </c>
      <c r="N161" s="1736">
        <v>-561.30999999999949</v>
      </c>
      <c r="O161" s="1736">
        <v>-561.3100000000004</v>
      </c>
      <c r="P161" s="1736">
        <v>-6735.72</v>
      </c>
      <c r="Q161" s="1736">
        <v>0</v>
      </c>
    </row>
    <row r="162" spans="2:17" ht="14.4">
      <c r="B162" s="1735">
        <v>7430</v>
      </c>
      <c r="D162" s="1736">
        <v>-53.84</v>
      </c>
      <c r="E162" s="1736">
        <v>-53.84</v>
      </c>
      <c r="F162" s="1736">
        <v>-53.84</v>
      </c>
      <c r="G162" s="1736">
        <v>-53.84</v>
      </c>
      <c r="H162" s="1736">
        <v>-53.839999999999975</v>
      </c>
      <c r="I162" s="1736">
        <v>-53.840000000000032</v>
      </c>
      <c r="J162" s="1736">
        <v>-53.839999999999975</v>
      </c>
      <c r="K162" s="1736">
        <v>-53.840000000000032</v>
      </c>
      <c r="L162" s="1736">
        <v>-53.839999999999975</v>
      </c>
      <c r="M162" s="1736">
        <v>-53.839999999999975</v>
      </c>
      <c r="N162" s="1736">
        <v>-53.840000000000032</v>
      </c>
      <c r="O162" s="1736">
        <v>-53.840000000000032</v>
      </c>
      <c r="P162" s="1736">
        <v>-646.08000000000004</v>
      </c>
      <c r="Q162" s="1736">
        <v>0</v>
      </c>
    </row>
    <row r="163" spans="2:17" ht="14.4">
      <c r="B163" s="1735">
        <v>7440</v>
      </c>
      <c r="D163" s="1736">
        <v>-14.27</v>
      </c>
      <c r="E163" s="1736">
        <v>-14.27</v>
      </c>
      <c r="F163" s="1736">
        <v>-14.270000000000003</v>
      </c>
      <c r="G163" s="1736">
        <v>-14.269999999999996</v>
      </c>
      <c r="H163" s="1736">
        <v>-14.269999999999996</v>
      </c>
      <c r="I163" s="1736">
        <v>-14.27000000000001</v>
      </c>
      <c r="J163" s="1736">
        <v>-14.269999999999996</v>
      </c>
      <c r="K163" s="1736">
        <v>-14.269999999999996</v>
      </c>
      <c r="L163" s="1736">
        <v>-14.840000000000003</v>
      </c>
      <c r="M163" s="1736">
        <v>-14.840000000000003</v>
      </c>
      <c r="N163" s="1736">
        <v>-14.840000000000003</v>
      </c>
      <c r="O163" s="1736">
        <v>-14.840000000000003</v>
      </c>
      <c r="P163" s="1736">
        <v>-173.52</v>
      </c>
      <c r="Q163" s="1736">
        <v>0</v>
      </c>
    </row>
    <row r="164" spans="2:17" ht="14.4">
      <c r="B164" s="1735"/>
    </row>
    <row r="165" spans="2:17" ht="14.4">
      <c r="B165" s="1734" t="s">
        <v>1994</v>
      </c>
    </row>
    <row r="166" spans="2:17" ht="14.4">
      <c r="B166" s="1735">
        <v>7510</v>
      </c>
      <c r="D166" s="1736">
        <v>760.17</v>
      </c>
      <c r="E166" s="1736">
        <v>779.83</v>
      </c>
      <c r="F166" s="1736">
        <v>734.65999999999985</v>
      </c>
      <c r="G166" s="1736">
        <v>787.75</v>
      </c>
      <c r="H166" s="1736">
        <v>682.99000000000024</v>
      </c>
      <c r="I166" s="1736">
        <v>715.34999999999991</v>
      </c>
      <c r="J166" s="1736">
        <v>744</v>
      </c>
      <c r="K166" s="1736">
        <v>693.67000000000007</v>
      </c>
      <c r="L166" s="1736">
        <v>698.68000000000029</v>
      </c>
      <c r="M166" s="1736">
        <v>697.80999999999949</v>
      </c>
      <c r="N166" s="1736">
        <v>662.29</v>
      </c>
      <c r="O166" s="1736">
        <v>719.02999999999975</v>
      </c>
      <c r="P166" s="1736">
        <v>8676.23</v>
      </c>
      <c r="Q166" s="1736">
        <v>0</v>
      </c>
    </row>
    <row r="167" spans="2:17" ht="14.4">
      <c r="B167" s="1735">
        <v>7515</v>
      </c>
      <c r="D167" s="1736">
        <v>157.21</v>
      </c>
      <c r="E167" s="1736">
        <v>24.269999999999982</v>
      </c>
      <c r="F167" s="1736">
        <v>8.75</v>
      </c>
      <c r="G167" s="1736">
        <v>1.4300000000000068</v>
      </c>
      <c r="H167" s="1736">
        <v>1.1299999999999955</v>
      </c>
      <c r="I167" s="1736">
        <v>1.460000000000008</v>
      </c>
      <c r="J167" s="1736">
        <v>2.1899999999999977</v>
      </c>
      <c r="K167" s="1736">
        <v>1.2299999999999898</v>
      </c>
      <c r="L167" s="1736">
        <v>0.56000000000000227</v>
      </c>
      <c r="M167" s="1736">
        <v>1.5900000000000034</v>
      </c>
      <c r="N167" s="1736">
        <v>1.1400000000000148</v>
      </c>
      <c r="O167" s="1736">
        <v>0.82999999999998408</v>
      </c>
      <c r="P167" s="1736">
        <v>201.79</v>
      </c>
      <c r="Q167" s="1736">
        <v>0</v>
      </c>
    </row>
    <row r="168" spans="2:17" ht="14.4">
      <c r="B168" s="1735">
        <v>7520</v>
      </c>
      <c r="D168" s="1736">
        <v>304.89</v>
      </c>
      <c r="E168" s="1736">
        <v>129.82</v>
      </c>
      <c r="F168" s="1736">
        <v>74.210000000000036</v>
      </c>
      <c r="G168" s="1736">
        <v>21.129999999999939</v>
      </c>
      <c r="H168" s="1736">
        <v>12.8900000000001</v>
      </c>
      <c r="I168" s="1736">
        <v>14.269999999999982</v>
      </c>
      <c r="J168" s="1736">
        <v>-141.70000000000005</v>
      </c>
      <c r="K168" s="1736">
        <v>12.019999999999982</v>
      </c>
      <c r="L168" s="1736">
        <v>7.6800000000000068</v>
      </c>
      <c r="M168" s="1736">
        <v>11</v>
      </c>
      <c r="N168" s="1736">
        <v>8.1500000000000341</v>
      </c>
      <c r="O168" s="1736">
        <v>-103.44</v>
      </c>
      <c r="P168" s="1736">
        <v>350.92</v>
      </c>
      <c r="Q168" s="1736">
        <v>0</v>
      </c>
    </row>
    <row r="169" spans="2:17" ht="14.4">
      <c r="B169" s="1735">
        <v>7535</v>
      </c>
      <c r="D169" s="1736">
        <v>0</v>
      </c>
      <c r="E169" s="1736">
        <v>0.05</v>
      </c>
      <c r="F169" s="1736">
        <v>0</v>
      </c>
      <c r="G169" s="1736">
        <v>3.79</v>
      </c>
      <c r="H169" s="1736">
        <v>159.09</v>
      </c>
      <c r="I169" s="1736">
        <v>36.090000000000003</v>
      </c>
      <c r="J169" s="1736">
        <v>0</v>
      </c>
      <c r="K169" s="1736">
        <v>9.0000000000003411E-2</v>
      </c>
      <c r="L169" s="1736">
        <v>0</v>
      </c>
      <c r="M169" s="1736">
        <v>0</v>
      </c>
      <c r="N169" s="1736">
        <v>0.65999999999999659</v>
      </c>
      <c r="O169" s="1736">
        <v>5.2199999999999989</v>
      </c>
      <c r="P169" s="1736">
        <v>204.99</v>
      </c>
      <c r="Q169" s="1736">
        <v>0</v>
      </c>
    </row>
    <row r="170" spans="2:17" ht="14.4">
      <c r="B170" s="1735">
        <v>7540</v>
      </c>
      <c r="D170" s="1736">
        <v>18085.400000000001</v>
      </c>
      <c r="E170" s="1736">
        <v>0</v>
      </c>
      <c r="F170" s="1736">
        <v>0</v>
      </c>
      <c r="G170" s="1736">
        <v>0</v>
      </c>
      <c r="H170" s="1736">
        <v>0</v>
      </c>
      <c r="I170" s="1736">
        <v>0</v>
      </c>
      <c r="J170" s="1736">
        <v>17898.72</v>
      </c>
      <c r="K170" s="1736">
        <v>0</v>
      </c>
      <c r="L170" s="1736">
        <v>0</v>
      </c>
      <c r="M170" s="1736">
        <v>0</v>
      </c>
      <c r="N170" s="1736">
        <v>0</v>
      </c>
      <c r="O170" s="1736">
        <v>301.39999999999418</v>
      </c>
      <c r="P170" s="1736">
        <v>36285.519999999997</v>
      </c>
      <c r="Q170" s="1736">
        <v>0</v>
      </c>
    </row>
    <row r="171" spans="2:17" ht="14.4">
      <c r="B171" s="1735">
        <v>7545</v>
      </c>
      <c r="D171" s="1736">
        <v>0</v>
      </c>
      <c r="E171" s="1736">
        <v>0</v>
      </c>
      <c r="F171" s="1736">
        <v>1.88</v>
      </c>
      <c r="G171" s="1736">
        <v>0</v>
      </c>
      <c r="H171" s="1736">
        <v>0</v>
      </c>
      <c r="I171" s="1736">
        <v>0</v>
      </c>
      <c r="J171" s="1736">
        <v>0</v>
      </c>
      <c r="K171" s="1736">
        <v>0</v>
      </c>
      <c r="L171" s="1736">
        <v>0</v>
      </c>
      <c r="M171" s="1736">
        <v>0</v>
      </c>
      <c r="N171" s="1736">
        <v>32643.98</v>
      </c>
      <c r="O171" s="1736">
        <v>0</v>
      </c>
      <c r="P171" s="1736">
        <v>32645.86</v>
      </c>
      <c r="Q171" s="1736">
        <v>0</v>
      </c>
    </row>
    <row r="172" spans="2:17" ht="14.4">
      <c r="B172" s="1735">
        <v>7550</v>
      </c>
      <c r="D172" s="1736">
        <v>-10810.34</v>
      </c>
      <c r="E172" s="1736">
        <v>7023.1200000000008</v>
      </c>
      <c r="F172" s="1736">
        <v>7271.7999999999993</v>
      </c>
      <c r="G172" s="1736">
        <v>7270.2000000000007</v>
      </c>
      <c r="H172" s="1736">
        <v>7122.8000000000011</v>
      </c>
      <c r="I172" s="1736">
        <v>7273.91</v>
      </c>
      <c r="J172" s="1736">
        <v>-10838.750000000002</v>
      </c>
      <c r="K172" s="1736">
        <v>7273.340000000002</v>
      </c>
      <c r="L172" s="1736">
        <v>7272.8399999999965</v>
      </c>
      <c r="M172" s="1736">
        <v>7272.7200000000012</v>
      </c>
      <c r="N172" s="1736">
        <v>-35818.06</v>
      </c>
      <c r="O172" s="1736">
        <v>-313.93</v>
      </c>
      <c r="P172" s="1736">
        <v>-0.34999999999826059</v>
      </c>
      <c r="Q172" s="1736">
        <v>1.7393864126802328E-12</v>
      </c>
    </row>
    <row r="173" spans="2:17" ht="14.4">
      <c r="B173" s="1735">
        <v>7555</v>
      </c>
      <c r="D173" s="1736">
        <v>0</v>
      </c>
      <c r="E173" s="1736">
        <v>250.8</v>
      </c>
      <c r="F173" s="1736">
        <v>0</v>
      </c>
      <c r="G173" s="1736">
        <v>0</v>
      </c>
      <c r="H173" s="1736">
        <v>0</v>
      </c>
      <c r="I173" s="1736">
        <v>0</v>
      </c>
      <c r="J173" s="1736">
        <v>213.33999999999997</v>
      </c>
      <c r="K173" s="1736">
        <v>0</v>
      </c>
      <c r="L173" s="1736">
        <v>0</v>
      </c>
      <c r="M173" s="1736">
        <v>0</v>
      </c>
      <c r="N173" s="1736">
        <v>10445.880000000001</v>
      </c>
      <c r="O173" s="1736">
        <v>20.1299999999992</v>
      </c>
      <c r="P173" s="1736">
        <v>10930.15</v>
      </c>
      <c r="Q173" s="1736">
        <v>0</v>
      </c>
    </row>
    <row r="174" spans="2:17" ht="14.4">
      <c r="B174" s="1735">
        <v>7595</v>
      </c>
      <c r="D174" s="1736">
        <v>0</v>
      </c>
      <c r="E174" s="1736">
        <v>0</v>
      </c>
      <c r="F174" s="1736">
        <v>0</v>
      </c>
      <c r="G174" s="1736">
        <v>0</v>
      </c>
      <c r="H174" s="1736">
        <v>0</v>
      </c>
      <c r="I174" s="1736">
        <v>0</v>
      </c>
      <c r="J174" s="1736">
        <v>0</v>
      </c>
      <c r="K174" s="1736">
        <v>0</v>
      </c>
      <c r="L174" s="1736">
        <v>0</v>
      </c>
      <c r="M174" s="1736">
        <v>0</v>
      </c>
      <c r="N174" s="1736">
        <v>0</v>
      </c>
      <c r="O174" s="1736">
        <v>6761.86</v>
      </c>
      <c r="P174" s="1736">
        <v>6761.86</v>
      </c>
      <c r="Q174" s="1736">
        <v>0</v>
      </c>
    </row>
    <row r="175" spans="2:17" ht="14.4">
      <c r="B175" s="1735">
        <v>7600</v>
      </c>
      <c r="D175" s="1736">
        <v>0</v>
      </c>
      <c r="E175" s="1736">
        <v>0</v>
      </c>
      <c r="F175" s="1736">
        <v>0</v>
      </c>
      <c r="G175" s="1736">
        <v>0</v>
      </c>
      <c r="H175" s="1736">
        <v>0</v>
      </c>
      <c r="I175" s="1736">
        <v>0</v>
      </c>
      <c r="J175" s="1736">
        <v>0</v>
      </c>
      <c r="K175" s="1736">
        <v>0</v>
      </c>
      <c r="L175" s="1736">
        <v>0</v>
      </c>
      <c r="M175" s="1736">
        <v>0</v>
      </c>
      <c r="N175" s="1736">
        <v>0</v>
      </c>
      <c r="O175" s="1736">
        <v>-619.82000000000005</v>
      </c>
      <c r="P175" s="1736">
        <v>-619.82000000000005</v>
      </c>
      <c r="Q175" s="1736">
        <v>0</v>
      </c>
    </row>
    <row r="176" spans="2:17" ht="14.4">
      <c r="B176" s="1735">
        <v>7610</v>
      </c>
      <c r="D176" s="1736">
        <v>0</v>
      </c>
      <c r="E176" s="1736">
        <v>0</v>
      </c>
      <c r="F176" s="1736">
        <v>0</v>
      </c>
      <c r="G176" s="1736">
        <v>0</v>
      </c>
      <c r="H176" s="1736">
        <v>0</v>
      </c>
      <c r="I176" s="1736">
        <v>0</v>
      </c>
      <c r="J176" s="1736">
        <v>0</v>
      </c>
      <c r="K176" s="1736">
        <v>0</v>
      </c>
      <c r="L176" s="1736">
        <v>0</v>
      </c>
      <c r="M176" s="1736">
        <v>0</v>
      </c>
      <c r="N176" s="1736">
        <v>0</v>
      </c>
      <c r="O176" s="1736">
        <v>9633.99</v>
      </c>
      <c r="P176" s="1736">
        <v>9633.99</v>
      </c>
      <c r="Q176" s="1736">
        <v>0</v>
      </c>
    </row>
    <row r="177" spans="2:17" ht="14.4">
      <c r="B177" s="1735">
        <v>7660</v>
      </c>
      <c r="D177" s="1736">
        <v>0</v>
      </c>
      <c r="E177" s="1736">
        <v>0</v>
      </c>
      <c r="F177" s="1736">
        <v>0</v>
      </c>
      <c r="G177" s="1736">
        <v>0</v>
      </c>
      <c r="H177" s="1736">
        <v>0</v>
      </c>
      <c r="I177" s="1736">
        <v>0</v>
      </c>
      <c r="J177" s="1736">
        <v>0</v>
      </c>
      <c r="K177" s="1736">
        <v>0</v>
      </c>
      <c r="L177" s="1736">
        <v>0</v>
      </c>
      <c r="M177" s="1736">
        <v>0</v>
      </c>
      <c r="N177" s="1736">
        <v>0</v>
      </c>
      <c r="O177" s="1736">
        <v>0</v>
      </c>
      <c r="P177" s="1736">
        <v>0</v>
      </c>
      <c r="Q177" s="1736">
        <v>0</v>
      </c>
    </row>
    <row r="178" spans="2:17" ht="14.4">
      <c r="B178" s="1735">
        <v>7710</v>
      </c>
      <c r="D178" s="1736">
        <v>0</v>
      </c>
      <c r="E178" s="1736">
        <v>0</v>
      </c>
      <c r="F178" s="1736">
        <v>11981.01</v>
      </c>
      <c r="G178" s="1736">
        <v>0</v>
      </c>
      <c r="H178" s="1736">
        <v>0</v>
      </c>
      <c r="I178" s="1736">
        <v>12042.99</v>
      </c>
      <c r="J178" s="1736">
        <v>0</v>
      </c>
      <c r="K178" s="1736">
        <v>0</v>
      </c>
      <c r="L178" s="1736">
        <v>11329.019999999997</v>
      </c>
      <c r="M178" s="1736">
        <v>0</v>
      </c>
      <c r="N178" s="1736">
        <v>0</v>
      </c>
      <c r="O178" s="1736">
        <v>12118.68</v>
      </c>
      <c r="P178" s="1736">
        <v>47471.7</v>
      </c>
      <c r="Q178" s="1736">
        <v>0</v>
      </c>
    </row>
    <row r="179" spans="2:17" ht="14.4">
      <c r="B179" s="1735">
        <v>7735</v>
      </c>
      <c r="D179" s="1736">
        <v>85.3</v>
      </c>
      <c r="E179" s="1736">
        <v>118.76</v>
      </c>
      <c r="F179" s="1736">
        <v>110.76000000000005</v>
      </c>
      <c r="G179" s="1736">
        <v>115.54999999999995</v>
      </c>
      <c r="H179" s="1736">
        <v>359.83000000000004</v>
      </c>
      <c r="I179" s="1736">
        <v>108.54999999999995</v>
      </c>
      <c r="J179" s="1736">
        <v>96.5</v>
      </c>
      <c r="K179" s="1736">
        <v>105.95000000000005</v>
      </c>
      <c r="L179" s="1736">
        <v>106</v>
      </c>
      <c r="M179" s="1736">
        <v>360.90999999999985</v>
      </c>
      <c r="N179" s="1736">
        <v>100.13000000000034</v>
      </c>
      <c r="O179" s="1736">
        <v>239.24999999999977</v>
      </c>
      <c r="P179" s="1736">
        <v>1907.49</v>
      </c>
      <c r="Q179" s="1736">
        <v>0</v>
      </c>
    </row>
    <row r="180" spans="2:17" ht="14.4">
      <c r="B180" s="1735">
        <v>7750</v>
      </c>
      <c r="D180" s="1736">
        <v>0</v>
      </c>
      <c r="E180" s="1736">
        <v>0</v>
      </c>
      <c r="F180" s="1736">
        <v>-0.01</v>
      </c>
      <c r="G180" s="1736">
        <v>-5</v>
      </c>
      <c r="H180" s="1736">
        <v>-5.0600000000000005</v>
      </c>
      <c r="I180" s="1736">
        <v>-9.02</v>
      </c>
      <c r="J180" s="1736">
        <v>-11.239999999999998</v>
      </c>
      <c r="K180" s="1736">
        <v>-12.700000000000003</v>
      </c>
      <c r="L180" s="1736">
        <v>-15.759999999999998</v>
      </c>
      <c r="M180" s="1736">
        <v>-17.720000000000006</v>
      </c>
      <c r="N180" s="1736">
        <v>-17.97</v>
      </c>
      <c r="O180" s="1736">
        <v>-20.149999999999991</v>
      </c>
      <c r="P180" s="1736">
        <v>-114.63</v>
      </c>
      <c r="Q180" s="1736">
        <v>0</v>
      </c>
    </row>
    <row r="181" spans="2:17" ht="14.4">
      <c r="B181" s="1735">
        <v>7765</v>
      </c>
      <c r="D181" s="1736">
        <v>0</v>
      </c>
      <c r="E181" s="1736">
        <v>0</v>
      </c>
      <c r="F181" s="1736">
        <v>0</v>
      </c>
      <c r="G181" s="1736">
        <v>-120.66</v>
      </c>
      <c r="H181" s="1736">
        <v>0</v>
      </c>
      <c r="I181" s="1736">
        <v>0</v>
      </c>
      <c r="J181" s="1736">
        <v>0</v>
      </c>
      <c r="K181" s="1736">
        <v>0</v>
      </c>
      <c r="L181" s="1736">
        <v>0</v>
      </c>
      <c r="M181" s="1736">
        <v>0</v>
      </c>
      <c r="N181" s="1736">
        <v>0</v>
      </c>
      <c r="O181" s="1736">
        <v>0</v>
      </c>
      <c r="P181" s="1736">
        <v>-120.66</v>
      </c>
      <c r="Q181" s="1736">
        <v>0</v>
      </c>
    </row>
    <row r="182" spans="2:17" ht="14.4">
      <c r="B182" s="174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transitionEvaluation="1" transitionEntry="1" codeName="Sheet12"/>
  <dimension ref="A1:F109"/>
  <sheetViews>
    <sheetView view="pageBreakPreview" zoomScale="60" workbookViewId="0">
      <selection activeCell="E1" sqref="E1:E1048576"/>
    </sheetView>
  </sheetViews>
  <sheetFormatPr defaultColWidth="10.88671875" defaultRowHeight="12"/>
  <cols>
    <col min="1" max="1" width="6.44140625" style="90" customWidth="1"/>
    <col min="2" max="2" width="53.44140625" style="90" customWidth="1"/>
    <col min="3" max="4" width="12.6640625" style="90" customWidth="1"/>
    <col min="5" max="5" width="11.109375" style="90" customWidth="1"/>
    <col min="6" max="16384" width="10.88671875" style="90"/>
  </cols>
  <sheetData>
    <row r="1" spans="1:6">
      <c r="A1" s="603" t="s">
        <v>467</v>
      </c>
      <c r="B1" s="603"/>
      <c r="C1" s="831" t="s">
        <v>1171</v>
      </c>
      <c r="D1" s="603"/>
      <c r="E1" s="619"/>
      <c r="F1" s="619"/>
    </row>
    <row r="2" spans="1:6">
      <c r="A2" s="603" t="s">
        <v>606</v>
      </c>
      <c r="B2" s="603"/>
      <c r="C2" s="603"/>
      <c r="D2" s="603"/>
      <c r="E2" s="619"/>
      <c r="F2" s="619"/>
    </row>
    <row r="3" spans="1:6">
      <c r="A3" s="603"/>
      <c r="B3" s="603"/>
      <c r="C3" s="603"/>
      <c r="D3" s="603"/>
      <c r="E3" s="619"/>
      <c r="F3" s="619"/>
    </row>
    <row r="4" spans="1:6">
      <c r="A4" s="603" t="s">
        <v>2364</v>
      </c>
      <c r="B4" s="603"/>
      <c r="C4" s="839" t="s">
        <v>468</v>
      </c>
      <c r="D4" s="603"/>
      <c r="E4" s="619"/>
      <c r="F4" s="619"/>
    </row>
    <row r="5" spans="1:6">
      <c r="A5" s="603" t="s">
        <v>2363</v>
      </c>
      <c r="B5" s="603"/>
      <c r="C5" s="830" t="s">
        <v>742</v>
      </c>
      <c r="D5" s="603"/>
      <c r="E5" s="619"/>
      <c r="F5" s="619"/>
    </row>
    <row r="6" spans="1:6">
      <c r="A6" s="603" t="s">
        <v>1776</v>
      </c>
      <c r="B6" s="603"/>
      <c r="C6" s="603" t="s">
        <v>2546</v>
      </c>
      <c r="D6" s="603"/>
      <c r="E6" s="619"/>
      <c r="F6" s="619"/>
    </row>
    <row r="7" spans="1:6">
      <c r="A7" s="1761" t="s">
        <v>1788</v>
      </c>
      <c r="B7" s="1762"/>
      <c r="C7" s="1762"/>
      <c r="D7" s="1762"/>
      <c r="E7" s="619"/>
      <c r="F7" s="619"/>
    </row>
    <row r="8" spans="1:6" ht="12" customHeight="1">
      <c r="A8" s="1762"/>
      <c r="B8" s="1762"/>
      <c r="C8" s="1762"/>
      <c r="D8" s="1762"/>
      <c r="E8" s="619"/>
      <c r="F8" s="619"/>
    </row>
    <row r="9" spans="1:6">
      <c r="A9" s="1762"/>
      <c r="B9" s="1762"/>
      <c r="C9" s="1762"/>
      <c r="D9" s="1762"/>
      <c r="E9" s="619"/>
      <c r="F9" s="619"/>
    </row>
    <row r="10" spans="1:6">
      <c r="A10" s="1762"/>
      <c r="B10" s="1762"/>
      <c r="C10" s="1762"/>
      <c r="D10" s="1762"/>
      <c r="E10" s="619"/>
      <c r="F10" s="619"/>
    </row>
    <row r="11" spans="1:6" ht="15.75" customHeight="1">
      <c r="A11" s="1762"/>
      <c r="B11" s="1762"/>
      <c r="C11" s="1762"/>
      <c r="D11" s="1762"/>
      <c r="E11" s="619"/>
      <c r="F11" s="619"/>
    </row>
    <row r="12" spans="1:6" ht="15.75" customHeight="1">
      <c r="A12" s="1762"/>
      <c r="B12" s="1762"/>
      <c r="C12" s="1762"/>
      <c r="D12" s="1762"/>
      <c r="E12" s="619"/>
      <c r="F12" s="619"/>
    </row>
    <row r="13" spans="1:6" ht="12.6" thickBot="1">
      <c r="A13" s="871"/>
      <c r="B13" s="871"/>
      <c r="C13" s="871"/>
      <c r="D13" s="871"/>
      <c r="E13" s="619"/>
      <c r="F13" s="619"/>
    </row>
    <row r="14" spans="1:6">
      <c r="A14" s="834" t="s">
        <v>52</v>
      </c>
      <c r="B14" s="603"/>
      <c r="C14" s="887" t="s">
        <v>608</v>
      </c>
      <c r="D14" s="887"/>
      <c r="E14" s="619"/>
      <c r="F14" s="619"/>
    </row>
    <row r="15" spans="1:6" ht="12.6" thickBot="1">
      <c r="A15" s="888" t="s">
        <v>707</v>
      </c>
      <c r="B15" s="889" t="s">
        <v>708</v>
      </c>
      <c r="C15" s="888" t="s">
        <v>481</v>
      </c>
      <c r="D15" s="888" t="s">
        <v>482</v>
      </c>
      <c r="E15" s="619"/>
      <c r="F15" s="619"/>
    </row>
    <row r="16" spans="1:6">
      <c r="A16" s="626">
        <v>1</v>
      </c>
      <c r="B16" s="872" t="s">
        <v>1779</v>
      </c>
      <c r="C16" s="873"/>
      <c r="D16" s="874">
        <v>1951763</v>
      </c>
      <c r="E16" s="619"/>
      <c r="F16" s="619"/>
    </row>
    <row r="17" spans="1:6" s="17" customFormat="1">
      <c r="A17" s="626">
        <v>2</v>
      </c>
      <c r="B17" s="872" t="s">
        <v>1778</v>
      </c>
      <c r="C17" s="892"/>
      <c r="D17" s="874">
        <v>151529</v>
      </c>
      <c r="E17" s="619"/>
      <c r="F17" s="619"/>
    </row>
    <row r="18" spans="1:6" s="17" customFormat="1">
      <c r="A18" s="626">
        <v>3</v>
      </c>
      <c r="B18" s="872" t="s">
        <v>1428</v>
      </c>
      <c r="C18" s="892"/>
      <c r="D18" s="874"/>
      <c r="E18" s="619"/>
      <c r="F18" s="619"/>
    </row>
    <row r="19" spans="1:6" s="17" customFormat="1">
      <c r="A19" s="626">
        <v>4</v>
      </c>
      <c r="B19" s="872" t="s">
        <v>710</v>
      </c>
      <c r="C19" s="894"/>
      <c r="D19" s="1239"/>
      <c r="E19" s="619"/>
      <c r="F19" s="619"/>
    </row>
    <row r="20" spans="1:6" s="17" customFormat="1">
      <c r="A20" s="626">
        <v>5</v>
      </c>
      <c r="B20" s="872" t="s">
        <v>1780</v>
      </c>
      <c r="C20" s="892"/>
      <c r="D20" s="878">
        <v>2103292</v>
      </c>
      <c r="E20" s="619"/>
      <c r="F20" s="619"/>
    </row>
    <row r="21" spans="1:6" s="17" customFormat="1">
      <c r="A21" s="626">
        <v>6</v>
      </c>
      <c r="B21" s="872" t="s">
        <v>1818</v>
      </c>
      <c r="C21" s="892"/>
      <c r="D21" s="1240">
        <v>-131652</v>
      </c>
      <c r="E21" s="619"/>
      <c r="F21" s="619"/>
    </row>
    <row r="22" spans="1:6" s="17" customFormat="1">
      <c r="A22" s="626">
        <v>7</v>
      </c>
      <c r="B22" s="872" t="s">
        <v>1778</v>
      </c>
      <c r="C22" s="892"/>
      <c r="D22" s="874">
        <v>-232462</v>
      </c>
      <c r="E22" s="619"/>
      <c r="F22" s="619"/>
    </row>
    <row r="23" spans="1:6" s="17" customFormat="1">
      <c r="A23" s="626">
        <v>8</v>
      </c>
      <c r="B23" s="890" t="s">
        <v>1428</v>
      </c>
      <c r="C23" s="894"/>
      <c r="D23" s="877">
        <v>-7903</v>
      </c>
      <c r="E23" s="619"/>
      <c r="F23" s="619"/>
    </row>
    <row r="24" spans="1:6" s="17" customFormat="1">
      <c r="A24" s="626">
        <v>9</v>
      </c>
      <c r="B24" s="872" t="s">
        <v>710</v>
      </c>
      <c r="C24" s="894"/>
      <c r="D24" s="1239"/>
      <c r="E24" s="619"/>
      <c r="F24" s="619"/>
    </row>
    <row r="25" spans="1:6" s="17" customFormat="1">
      <c r="A25" s="626">
        <v>10</v>
      </c>
      <c r="B25" s="872" t="s">
        <v>1782</v>
      </c>
      <c r="C25" s="892"/>
      <c r="D25" s="878">
        <v>1731275</v>
      </c>
      <c r="E25" s="619"/>
      <c r="F25" s="619"/>
    </row>
    <row r="26" spans="1:6" s="17" customFormat="1">
      <c r="A26" s="626">
        <v>11</v>
      </c>
      <c r="B26" s="872" t="s">
        <v>1778</v>
      </c>
      <c r="C26" s="892"/>
      <c r="D26" s="874">
        <v>150970</v>
      </c>
      <c r="E26" s="619"/>
      <c r="F26" s="619"/>
    </row>
    <row r="27" spans="1:6" s="17" customFormat="1">
      <c r="A27" s="626">
        <v>12</v>
      </c>
      <c r="B27" s="872" t="s">
        <v>1428</v>
      </c>
      <c r="C27" s="894"/>
      <c r="D27" s="879">
        <v>-6041</v>
      </c>
      <c r="E27" s="619"/>
      <c r="F27" s="619"/>
    </row>
    <row r="28" spans="1:6" s="17" customFormat="1">
      <c r="A28" s="626">
        <v>13</v>
      </c>
      <c r="B28" s="872" t="s">
        <v>710</v>
      </c>
      <c r="C28" s="894"/>
      <c r="D28" s="1239"/>
      <c r="E28" s="619"/>
      <c r="F28" s="619"/>
    </row>
    <row r="29" spans="1:6" s="17" customFormat="1">
      <c r="A29" s="626">
        <v>14</v>
      </c>
      <c r="B29" s="872" t="s">
        <v>1783</v>
      </c>
      <c r="C29" s="892"/>
      <c r="D29" s="878">
        <v>1876204</v>
      </c>
      <c r="E29" s="619"/>
      <c r="F29" s="619"/>
    </row>
    <row r="30" spans="1:6" s="17" customFormat="1">
      <c r="A30" s="626">
        <v>15</v>
      </c>
      <c r="B30" s="872" t="s">
        <v>1778</v>
      </c>
      <c r="C30" s="892"/>
      <c r="D30" s="874">
        <v>151589</v>
      </c>
      <c r="E30" s="619"/>
      <c r="F30" s="619"/>
    </row>
    <row r="31" spans="1:6" s="17" customFormat="1">
      <c r="A31" s="626">
        <v>16</v>
      </c>
      <c r="B31" s="872" t="s">
        <v>1428</v>
      </c>
      <c r="C31" s="894"/>
      <c r="D31" s="877">
        <v>-29606</v>
      </c>
      <c r="E31" s="619"/>
      <c r="F31" s="619"/>
    </row>
    <row r="32" spans="1:6" s="17" customFormat="1">
      <c r="A32" s="626">
        <v>17</v>
      </c>
      <c r="B32" s="872" t="s">
        <v>710</v>
      </c>
      <c r="C32" s="894"/>
      <c r="D32" s="1239"/>
      <c r="E32" s="619"/>
      <c r="F32" s="619"/>
    </row>
    <row r="33" spans="1:6" s="17" customFormat="1">
      <c r="A33" s="626">
        <v>18</v>
      </c>
      <c r="B33" s="872" t="s">
        <v>1784</v>
      </c>
      <c r="C33" s="892"/>
      <c r="D33" s="878">
        <v>1998187</v>
      </c>
      <c r="E33" s="619"/>
      <c r="F33" s="619"/>
    </row>
    <row r="34" spans="1:6" s="17" customFormat="1">
      <c r="A34" s="626">
        <v>19</v>
      </c>
      <c r="B34" s="872" t="s">
        <v>1778</v>
      </c>
      <c r="C34" s="892"/>
      <c r="D34" s="874">
        <v>148339</v>
      </c>
      <c r="E34" s="619"/>
      <c r="F34" s="619"/>
    </row>
    <row r="35" spans="1:6" s="17" customFormat="1">
      <c r="A35" s="626">
        <v>20</v>
      </c>
      <c r="B35" s="872" t="s">
        <v>1428</v>
      </c>
      <c r="C35" s="894"/>
      <c r="D35" s="877">
        <v>-15867</v>
      </c>
      <c r="E35" s="619"/>
      <c r="F35" s="619"/>
    </row>
    <row r="36" spans="1:6" s="17" customFormat="1">
      <c r="A36" s="626">
        <v>21</v>
      </c>
      <c r="B36" s="872" t="s">
        <v>710</v>
      </c>
      <c r="C36" s="894"/>
      <c r="D36" s="1239"/>
      <c r="E36" s="619"/>
      <c r="F36" s="619"/>
    </row>
    <row r="37" spans="1:6" s="17" customFormat="1">
      <c r="A37" s="626">
        <v>22</v>
      </c>
      <c r="B37" s="872" t="s">
        <v>1785</v>
      </c>
      <c r="C37" s="892"/>
      <c r="D37" s="878">
        <v>2130659</v>
      </c>
      <c r="E37" s="619"/>
      <c r="F37" s="619"/>
    </row>
    <row r="38" spans="1:6" s="17" customFormat="1">
      <c r="A38" s="626">
        <v>23</v>
      </c>
      <c r="B38" s="872" t="s">
        <v>1778</v>
      </c>
      <c r="C38" s="892"/>
      <c r="D38" s="874">
        <v>150230</v>
      </c>
      <c r="E38" s="619"/>
      <c r="F38" s="619"/>
    </row>
    <row r="39" spans="1:6" s="17" customFormat="1">
      <c r="A39" s="626">
        <v>24</v>
      </c>
      <c r="B39" s="872" t="s">
        <v>1428</v>
      </c>
      <c r="C39" s="894"/>
      <c r="D39" s="877">
        <v>-12546</v>
      </c>
      <c r="E39" s="619"/>
      <c r="F39" s="619"/>
    </row>
    <row r="40" spans="1:6" s="17" customFormat="1">
      <c r="A40" s="626">
        <v>25</v>
      </c>
      <c r="B40" s="872" t="s">
        <v>710</v>
      </c>
      <c r="C40" s="894"/>
      <c r="D40" s="1239"/>
      <c r="E40" s="619"/>
      <c r="F40" s="619"/>
    </row>
    <row r="41" spans="1:6" s="17" customFormat="1">
      <c r="A41" s="626">
        <v>26</v>
      </c>
      <c r="B41" s="872" t="s">
        <v>1786</v>
      </c>
      <c r="C41" s="892"/>
      <c r="D41" s="878">
        <v>2268343</v>
      </c>
      <c r="E41" s="620"/>
      <c r="F41" s="619"/>
    </row>
    <row r="42" spans="1:6" s="17" customFormat="1">
      <c r="A42" s="626">
        <v>27</v>
      </c>
      <c r="B42" s="872" t="s">
        <v>1778</v>
      </c>
      <c r="C42" s="892"/>
      <c r="D42" s="874">
        <v>141548.44999999998</v>
      </c>
      <c r="E42" s="619"/>
    </row>
    <row r="43" spans="1:6" s="17" customFormat="1">
      <c r="A43" s="626">
        <v>28</v>
      </c>
      <c r="B43" s="872" t="s">
        <v>1428</v>
      </c>
      <c r="C43" s="894"/>
      <c r="D43" s="877">
        <v>-8920</v>
      </c>
      <c r="E43" s="619"/>
      <c r="F43" s="619"/>
    </row>
    <row r="44" spans="1:6" s="17" customFormat="1">
      <c r="A44" s="626">
        <v>29</v>
      </c>
      <c r="B44" s="872" t="s">
        <v>710</v>
      </c>
      <c r="C44" s="892"/>
      <c r="D44" s="874"/>
      <c r="E44" s="619"/>
      <c r="F44" s="619"/>
    </row>
    <row r="45" spans="1:6" s="17" customFormat="1">
      <c r="A45" s="626">
        <v>30</v>
      </c>
      <c r="B45" s="890" t="s">
        <v>2321</v>
      </c>
      <c r="C45" s="894"/>
      <c r="D45" s="1239">
        <v>1</v>
      </c>
      <c r="E45" s="619"/>
      <c r="F45" s="619"/>
    </row>
    <row r="46" spans="1:6" s="17" customFormat="1">
      <c r="A46" s="626">
        <v>31</v>
      </c>
      <c r="B46" s="872" t="s">
        <v>1787</v>
      </c>
      <c r="C46" s="892"/>
      <c r="D46" s="1467">
        <v>2400972.4500000002</v>
      </c>
      <c r="E46" s="620"/>
      <c r="F46" s="619"/>
    </row>
    <row r="47" spans="1:6" s="17" customFormat="1">
      <c r="A47" s="1464">
        <v>32</v>
      </c>
      <c r="B47" s="872"/>
      <c r="C47" s="892"/>
      <c r="D47" s="874"/>
      <c r="E47" s="619"/>
      <c r="F47" s="619"/>
    </row>
    <row r="48" spans="1:6">
      <c r="A48" s="1464">
        <v>33</v>
      </c>
      <c r="B48" s="872"/>
      <c r="C48" s="875"/>
      <c r="D48" s="891"/>
      <c r="E48" s="619"/>
      <c r="F48" s="621"/>
    </row>
    <row r="49" spans="1:6">
      <c r="A49" s="1464">
        <v>34</v>
      </c>
      <c r="B49" s="830" t="s">
        <v>1819</v>
      </c>
      <c r="C49" s="875"/>
      <c r="D49" s="875"/>
      <c r="E49" s="619"/>
      <c r="F49" s="619"/>
    </row>
    <row r="50" spans="1:6">
      <c r="A50" s="834"/>
      <c r="B50" s="830"/>
      <c r="C50" s="875"/>
      <c r="D50" s="875"/>
      <c r="E50" s="619"/>
      <c r="F50" s="619"/>
    </row>
    <row r="51" spans="1:6" ht="13.8">
      <c r="A51" s="834"/>
      <c r="C51" s="880"/>
      <c r="D51" s="881"/>
      <c r="E51" s="619"/>
      <c r="F51" s="619"/>
    </row>
    <row r="52" spans="1:6" ht="13.8">
      <c r="A52" s="834"/>
      <c r="B52" s="830"/>
      <c r="C52" s="880"/>
      <c r="D52" s="881"/>
      <c r="E52" s="619"/>
      <c r="F52" s="619"/>
    </row>
    <row r="53" spans="1:6" ht="13.8">
      <c r="A53" s="834"/>
      <c r="B53" s="830"/>
      <c r="C53" s="880"/>
      <c r="D53" s="881"/>
      <c r="E53" s="619"/>
      <c r="F53" s="619"/>
    </row>
    <row r="54" spans="1:6" ht="13.8">
      <c r="A54" s="834"/>
      <c r="B54" s="830"/>
      <c r="C54" s="880"/>
      <c r="D54" s="881"/>
      <c r="E54" s="619"/>
      <c r="F54" s="619"/>
    </row>
    <row r="55" spans="1:6" ht="13.8">
      <c r="A55" s="834"/>
      <c r="B55" s="830"/>
      <c r="C55" s="880"/>
      <c r="D55" s="881"/>
      <c r="E55" s="619"/>
      <c r="F55" s="619"/>
    </row>
    <row r="56" spans="1:6" ht="13.8">
      <c r="A56" s="834"/>
      <c r="B56" s="830"/>
      <c r="C56" s="840"/>
      <c r="D56" s="840"/>
      <c r="E56" s="619"/>
      <c r="F56" s="619"/>
    </row>
    <row r="57" spans="1:6">
      <c r="A57" s="834"/>
      <c r="B57" s="603"/>
      <c r="C57" s="882"/>
      <c r="D57" s="882"/>
      <c r="E57" s="619"/>
      <c r="F57" s="619"/>
    </row>
    <row r="58" spans="1:6" ht="13.8">
      <c r="A58" s="834"/>
      <c r="B58" s="830"/>
      <c r="C58" s="883"/>
      <c r="D58" s="882"/>
      <c r="E58" s="619"/>
      <c r="F58" s="619"/>
    </row>
    <row r="59" spans="1:6">
      <c r="A59" s="884"/>
      <c r="B59" s="603"/>
      <c r="C59" s="885"/>
      <c r="D59" s="885"/>
      <c r="E59" s="619"/>
      <c r="F59" s="619"/>
    </row>
    <row r="60" spans="1:6">
      <c r="A60" s="619"/>
      <c r="B60" s="619"/>
      <c r="C60" s="619"/>
      <c r="D60" s="619"/>
      <c r="E60" s="619"/>
      <c r="F60" s="619"/>
    </row>
    <row r="61" spans="1:6">
      <c r="A61" s="619"/>
      <c r="B61" s="619"/>
      <c r="C61" s="619"/>
      <c r="D61" s="619"/>
      <c r="E61" s="619"/>
      <c r="F61" s="619"/>
    </row>
    <row r="62" spans="1:6">
      <c r="A62" s="619"/>
      <c r="B62" s="619"/>
      <c r="C62" s="619"/>
      <c r="D62" s="619"/>
      <c r="E62" s="619"/>
      <c r="F62" s="619"/>
    </row>
    <row r="63" spans="1:6">
      <c r="A63" s="619"/>
      <c r="B63" s="619"/>
      <c r="C63" s="619"/>
      <c r="D63" s="619"/>
      <c r="E63" s="619"/>
      <c r="F63" s="619"/>
    </row>
    <row r="64" spans="1:6">
      <c r="A64" s="694"/>
      <c r="B64" s="886"/>
      <c r="C64" s="886"/>
      <c r="D64" s="886"/>
      <c r="E64" s="619"/>
      <c r="F64" s="619"/>
    </row>
    <row r="65" spans="1:6">
      <c r="A65" s="619"/>
      <c r="B65" s="619"/>
      <c r="C65" s="619"/>
      <c r="D65" s="619"/>
      <c r="E65" s="619"/>
      <c r="F65" s="619"/>
    </row>
    <row r="66" spans="1:6">
      <c r="A66" s="619"/>
      <c r="B66" s="619"/>
      <c r="C66" s="619"/>
      <c r="D66" s="619"/>
      <c r="E66" s="619"/>
      <c r="F66" s="619"/>
    </row>
    <row r="67" spans="1:6">
      <c r="A67" s="619"/>
      <c r="B67" s="619"/>
      <c r="C67" s="619"/>
      <c r="D67" s="619"/>
      <c r="E67" s="619"/>
      <c r="F67" s="619"/>
    </row>
    <row r="68" spans="1:6">
      <c r="A68" s="619"/>
      <c r="B68" s="619"/>
      <c r="C68" s="619"/>
      <c r="D68" s="619"/>
      <c r="E68" s="619"/>
      <c r="F68" s="619"/>
    </row>
    <row r="69" spans="1:6">
      <c r="A69" s="619"/>
      <c r="B69" s="619"/>
      <c r="C69" s="619"/>
      <c r="D69" s="619"/>
      <c r="E69" s="619"/>
      <c r="F69" s="619"/>
    </row>
    <row r="70" spans="1:6">
      <c r="A70" s="619"/>
      <c r="B70" s="619"/>
      <c r="C70" s="619"/>
      <c r="D70" s="619"/>
      <c r="E70" s="619"/>
      <c r="F70" s="619"/>
    </row>
    <row r="71" spans="1:6">
      <c r="A71" s="619"/>
      <c r="B71" s="619"/>
      <c r="C71" s="619"/>
      <c r="D71" s="619"/>
      <c r="E71" s="619"/>
      <c r="F71" s="619"/>
    </row>
    <row r="72" spans="1:6">
      <c r="A72" s="619"/>
      <c r="B72" s="619"/>
      <c r="C72" s="619"/>
      <c r="D72" s="619"/>
      <c r="E72" s="619"/>
      <c r="F72" s="619"/>
    </row>
    <row r="73" spans="1:6">
      <c r="A73" s="619"/>
      <c r="B73" s="619"/>
      <c r="C73" s="619"/>
      <c r="D73" s="619"/>
      <c r="E73" s="619"/>
      <c r="F73" s="619"/>
    </row>
    <row r="74" spans="1:6">
      <c r="A74" s="619"/>
      <c r="B74" s="619"/>
      <c r="C74" s="619"/>
      <c r="D74" s="619"/>
      <c r="E74" s="619"/>
      <c r="F74" s="619"/>
    </row>
    <row r="75" spans="1:6">
      <c r="A75" s="619"/>
      <c r="B75" s="619"/>
      <c r="C75" s="619"/>
      <c r="D75" s="619"/>
      <c r="E75" s="619"/>
      <c r="F75" s="619"/>
    </row>
    <row r="76" spans="1:6">
      <c r="A76" s="619"/>
      <c r="B76" s="619"/>
      <c r="C76" s="619"/>
      <c r="D76" s="619"/>
      <c r="E76" s="619"/>
      <c r="F76" s="619"/>
    </row>
    <row r="77" spans="1:6">
      <c r="A77" s="619"/>
      <c r="B77" s="619"/>
      <c r="C77" s="619"/>
      <c r="D77" s="619"/>
      <c r="E77" s="619"/>
      <c r="F77" s="619"/>
    </row>
    <row r="78" spans="1:6">
      <c r="A78" s="619"/>
      <c r="B78" s="619"/>
      <c r="C78" s="619"/>
      <c r="D78" s="619"/>
      <c r="E78" s="619"/>
      <c r="F78" s="619"/>
    </row>
    <row r="79" spans="1:6">
      <c r="A79" s="619"/>
      <c r="B79" s="619"/>
      <c r="C79" s="619"/>
      <c r="D79" s="619"/>
      <c r="E79" s="619"/>
      <c r="F79" s="619"/>
    </row>
    <row r="80" spans="1:6">
      <c r="A80" s="619"/>
      <c r="B80" s="619"/>
      <c r="C80" s="619"/>
      <c r="D80" s="619"/>
      <c r="E80" s="619"/>
      <c r="F80" s="619"/>
    </row>
    <row r="81" spans="1:6">
      <c r="A81" s="619"/>
      <c r="B81" s="619"/>
      <c r="C81" s="619"/>
      <c r="D81" s="619"/>
      <c r="E81" s="619"/>
      <c r="F81" s="619"/>
    </row>
    <row r="82" spans="1:6">
      <c r="A82" s="619"/>
      <c r="B82" s="619"/>
      <c r="C82" s="619"/>
      <c r="D82" s="619"/>
      <c r="E82" s="619"/>
      <c r="F82" s="619"/>
    </row>
    <row r="83" spans="1:6">
      <c r="A83" s="619"/>
      <c r="B83" s="619"/>
      <c r="C83" s="619"/>
      <c r="D83" s="619"/>
      <c r="E83" s="619"/>
      <c r="F83" s="619"/>
    </row>
    <row r="84" spans="1:6">
      <c r="A84" s="696"/>
      <c r="B84" s="619"/>
      <c r="C84" s="619"/>
      <c r="D84" s="619"/>
      <c r="E84" s="619"/>
      <c r="F84" s="619"/>
    </row>
    <row r="85" spans="1:6">
      <c r="A85" s="696"/>
      <c r="B85" s="619"/>
      <c r="C85" s="619"/>
      <c r="D85" s="619"/>
      <c r="E85" s="619"/>
      <c r="F85" s="619"/>
    </row>
    <row r="86" spans="1:6">
      <c r="A86" s="696"/>
      <c r="B86" s="619"/>
      <c r="C86" s="619"/>
      <c r="D86" s="619"/>
      <c r="E86" s="619"/>
      <c r="F86" s="619"/>
    </row>
    <row r="87" spans="1:6">
      <c r="A87" s="696"/>
      <c r="B87" s="619"/>
      <c r="C87" s="619"/>
      <c r="D87" s="619"/>
      <c r="E87" s="619"/>
      <c r="F87" s="619"/>
    </row>
    <row r="88" spans="1:6">
      <c r="A88" s="696"/>
      <c r="B88" s="619"/>
      <c r="C88" s="619"/>
      <c r="D88" s="619"/>
      <c r="E88" s="619"/>
      <c r="F88" s="619"/>
    </row>
    <row r="89" spans="1:6">
      <c r="A89" s="696"/>
      <c r="B89" s="619"/>
      <c r="C89" s="619"/>
      <c r="D89" s="619"/>
      <c r="E89" s="619"/>
      <c r="F89" s="619"/>
    </row>
    <row r="90" spans="1:6">
      <c r="A90" s="696"/>
      <c r="B90" s="619"/>
      <c r="C90" s="619"/>
      <c r="D90" s="619"/>
      <c r="E90" s="619"/>
      <c r="F90" s="619"/>
    </row>
    <row r="91" spans="1:6">
      <c r="A91" s="696"/>
      <c r="B91" s="619"/>
      <c r="C91" s="619"/>
      <c r="D91" s="619"/>
      <c r="E91" s="619"/>
      <c r="F91" s="619"/>
    </row>
    <row r="92" spans="1:6">
      <c r="A92" s="696"/>
      <c r="B92" s="619"/>
      <c r="C92" s="619"/>
      <c r="D92" s="619"/>
      <c r="E92" s="619"/>
      <c r="F92" s="619"/>
    </row>
    <row r="93" spans="1:6">
      <c r="A93" s="696"/>
      <c r="B93" s="619"/>
      <c r="C93" s="619"/>
      <c r="D93" s="619"/>
      <c r="E93" s="619"/>
      <c r="F93" s="619"/>
    </row>
    <row r="94" spans="1:6">
      <c r="A94" s="696"/>
      <c r="B94" s="619"/>
      <c r="C94" s="619"/>
      <c r="D94" s="619"/>
      <c r="E94" s="619"/>
      <c r="F94" s="619"/>
    </row>
    <row r="95" spans="1:6">
      <c r="A95" s="696"/>
      <c r="B95" s="619"/>
      <c r="C95" s="619"/>
      <c r="D95" s="619"/>
      <c r="E95" s="619"/>
      <c r="F95" s="619"/>
    </row>
    <row r="96" spans="1:6">
      <c r="A96" s="696"/>
      <c r="B96" s="619"/>
      <c r="C96" s="619"/>
      <c r="D96" s="619"/>
      <c r="E96" s="619"/>
      <c r="F96" s="619"/>
    </row>
    <row r="97" spans="1:6">
      <c r="A97" s="696"/>
      <c r="B97" s="619"/>
      <c r="C97" s="619"/>
      <c r="D97" s="619"/>
      <c r="E97" s="619"/>
      <c r="F97" s="619"/>
    </row>
    <row r="98" spans="1:6">
      <c r="A98" s="696"/>
      <c r="B98" s="619"/>
      <c r="C98" s="619"/>
      <c r="D98" s="619"/>
      <c r="E98" s="619"/>
      <c r="F98" s="619"/>
    </row>
    <row r="99" spans="1:6">
      <c r="A99" s="104"/>
    </row>
    <row r="100" spans="1:6">
      <c r="A100" s="104"/>
    </row>
    <row r="101" spans="1:6">
      <c r="A101" s="104"/>
    </row>
    <row r="102" spans="1:6">
      <c r="A102" s="104"/>
    </row>
    <row r="103" spans="1:6">
      <c r="A103" s="104"/>
    </row>
    <row r="104" spans="1:6">
      <c r="A104" s="104"/>
    </row>
    <row r="105" spans="1:6">
      <c r="A105" s="104"/>
    </row>
    <row r="106" spans="1:6">
      <c r="A106" s="104"/>
    </row>
    <row r="107" spans="1:6">
      <c r="A107" s="104"/>
    </row>
    <row r="108" spans="1:6">
      <c r="A108" s="104"/>
    </row>
    <row r="109" spans="1:6">
      <c r="A109" s="104"/>
    </row>
  </sheetData>
  <mergeCells count="1">
    <mergeCell ref="A7:D12"/>
  </mergeCells>
  <phoneticPr fontId="28" type="noConversion"/>
  <pageMargins left="0.5" right="0.25" top="0.5" bottom="0.5" header="0.25" footer="0.25"/>
  <pageSetup scale="98" fitToHeight="4" orientation="portrait" r:id="rId1"/>
  <headerFooter alignWithMargins="0"/>
</worksheet>
</file>

<file path=xl/worksheets/sheet90.xml><?xml version="1.0" encoding="utf-8"?>
<worksheet xmlns="http://schemas.openxmlformats.org/spreadsheetml/2006/main" xmlns:r="http://schemas.openxmlformats.org/officeDocument/2006/relationships">
  <sheetPr codeName="Sheet104"/>
  <dimension ref="A5:P39"/>
  <sheetViews>
    <sheetView workbookViewId="0">
      <selection activeCell="O17" sqref="O17"/>
    </sheetView>
  </sheetViews>
  <sheetFormatPr defaultColWidth="9.109375" defaultRowHeight="12"/>
  <cols>
    <col min="1" max="1" width="72.88671875" style="575" customWidth="1"/>
    <col min="2" max="2" width="11.109375" style="575" bestFit="1" customWidth="1"/>
    <col min="3" max="4" width="9.5546875" style="575" bestFit="1" customWidth="1"/>
    <col min="5" max="5" width="9.109375" style="575"/>
    <col min="6" max="6" width="9.5546875" style="575" bestFit="1" customWidth="1"/>
    <col min="7" max="7" width="9.109375" style="575"/>
    <col min="8" max="8" width="9.6640625" style="575" bestFit="1" customWidth="1"/>
    <col min="9" max="11" width="10.44140625" style="575" bestFit="1" customWidth="1"/>
    <col min="12" max="16384" width="9.109375" style="575"/>
  </cols>
  <sheetData>
    <row r="5" spans="1:16">
      <c r="E5" s="1821" t="s">
        <v>2517</v>
      </c>
      <c r="F5" s="1821"/>
      <c r="G5" s="1821"/>
      <c r="H5" s="1821" t="s">
        <v>2560</v>
      </c>
      <c r="I5" s="1821"/>
      <c r="J5" s="1821"/>
      <c r="K5" s="1821"/>
      <c r="L5" s="1821" t="s">
        <v>2561</v>
      </c>
      <c r="M5" s="1821"/>
      <c r="N5" s="1625"/>
    </row>
    <row r="6" spans="1:16">
      <c r="E6" s="690" t="s">
        <v>2518</v>
      </c>
      <c r="F6" s="690" t="s">
        <v>2519</v>
      </c>
      <c r="G6" s="690" t="s">
        <v>2520</v>
      </c>
      <c r="H6" s="690" t="s">
        <v>2521</v>
      </c>
      <c r="I6" s="690" t="s">
        <v>2518</v>
      </c>
      <c r="J6" s="690" t="s">
        <v>2519</v>
      </c>
      <c r="K6" s="690" t="s">
        <v>2520</v>
      </c>
      <c r="L6" s="575" t="s">
        <v>2521</v>
      </c>
      <c r="M6" s="575" t="s">
        <v>2520</v>
      </c>
      <c r="N6" s="575" t="s">
        <v>2562</v>
      </c>
      <c r="O6" s="575" t="s">
        <v>2563</v>
      </c>
      <c r="P6" s="575" t="s">
        <v>2565</v>
      </c>
    </row>
    <row r="7" spans="1:16" ht="12.6" thickBot="1">
      <c r="H7" s="575" t="s">
        <v>2522</v>
      </c>
      <c r="O7" s="575" t="s">
        <v>2564</v>
      </c>
      <c r="P7" s="575" t="s">
        <v>2566</v>
      </c>
    </row>
    <row r="8" spans="1:16" ht="60.6" thickBot="1">
      <c r="A8" s="1731" t="s">
        <v>2815</v>
      </c>
      <c r="B8" s="1700" t="s">
        <v>2523</v>
      </c>
      <c r="C8" s="1700" t="s">
        <v>2524</v>
      </c>
      <c r="D8" s="1701" t="s">
        <v>2525</v>
      </c>
      <c r="E8" s="1702" t="s">
        <v>2526</v>
      </c>
      <c r="F8" s="1702" t="s">
        <v>2527</v>
      </c>
      <c r="G8" s="1702" t="s">
        <v>2528</v>
      </c>
      <c r="H8" s="1702">
        <v>5</v>
      </c>
      <c r="I8" s="837">
        <v>1063</v>
      </c>
      <c r="J8" s="837">
        <v>106.5</v>
      </c>
      <c r="K8" s="837">
        <v>212.6</v>
      </c>
      <c r="L8" s="575">
        <v>5</v>
      </c>
      <c r="M8" s="837">
        <v>212.6</v>
      </c>
      <c r="N8" s="1612">
        <v>0</v>
      </c>
      <c r="O8" s="1703">
        <v>0.37630000000000002</v>
      </c>
      <c r="P8" s="575">
        <v>0</v>
      </c>
    </row>
    <row r="9" spans="1:16" ht="24.6" thickBot="1">
      <c r="A9" s="575" t="s">
        <v>2612</v>
      </c>
      <c r="B9" s="1700" t="s">
        <v>2524</v>
      </c>
      <c r="C9" s="1700" t="s">
        <v>2524</v>
      </c>
      <c r="D9" s="1701" t="s">
        <v>2529</v>
      </c>
      <c r="E9" s="1702" t="s">
        <v>2526</v>
      </c>
      <c r="F9" s="1702" t="s">
        <v>2527</v>
      </c>
      <c r="G9" s="1702" t="s">
        <v>2528</v>
      </c>
      <c r="H9" s="1702">
        <v>5</v>
      </c>
      <c r="I9" s="837">
        <v>16132</v>
      </c>
      <c r="J9" s="837">
        <v>1613</v>
      </c>
      <c r="K9" s="837">
        <v>3226.4</v>
      </c>
      <c r="L9" s="575">
        <v>5</v>
      </c>
      <c r="M9" s="837">
        <v>3226.4</v>
      </c>
      <c r="N9" s="1612">
        <v>0</v>
      </c>
      <c r="O9" s="1703">
        <v>0.37630000000000002</v>
      </c>
      <c r="P9" s="575">
        <v>0</v>
      </c>
    </row>
    <row r="10" spans="1:16" ht="48.6" thickBot="1">
      <c r="A10" s="1731" t="s">
        <v>2816</v>
      </c>
      <c r="B10" s="1700" t="s">
        <v>2524</v>
      </c>
      <c r="C10" s="1700" t="s">
        <v>2524</v>
      </c>
      <c r="D10" s="1701" t="s">
        <v>2529</v>
      </c>
      <c r="E10" s="1702" t="s">
        <v>2530</v>
      </c>
      <c r="F10" s="1702" t="s">
        <v>2531</v>
      </c>
      <c r="G10" s="1702" t="s">
        <v>2532</v>
      </c>
      <c r="H10" s="1702">
        <v>6</v>
      </c>
      <c r="I10" s="837">
        <v>16628</v>
      </c>
      <c r="J10" s="837">
        <v>1385.5</v>
      </c>
      <c r="K10" s="837">
        <v>2771.3333333333335</v>
      </c>
      <c r="L10" s="575">
        <v>3</v>
      </c>
      <c r="M10" s="837">
        <v>5542.67</v>
      </c>
      <c r="N10" s="1612">
        <v>2771.3366666666666</v>
      </c>
      <c r="O10" s="1703">
        <v>0.37630000000000002</v>
      </c>
      <c r="P10" s="575">
        <v>1043</v>
      </c>
    </row>
    <row r="11" spans="1:16" ht="36">
      <c r="A11" s="1732" t="s">
        <v>2817</v>
      </c>
      <c r="B11" s="1704" t="s">
        <v>2313</v>
      </c>
      <c r="C11" s="1704" t="s">
        <v>648</v>
      </c>
      <c r="D11" s="1705" t="s">
        <v>2533</v>
      </c>
      <c r="H11" s="575">
        <v>30</v>
      </c>
      <c r="I11" s="837">
        <v>170000</v>
      </c>
      <c r="J11" s="837">
        <v>2833.5</v>
      </c>
      <c r="K11" s="837">
        <v>5666.666666666667</v>
      </c>
      <c r="L11" s="575">
        <v>25</v>
      </c>
      <c r="M11" s="837">
        <v>6800</v>
      </c>
      <c r="N11" s="1612">
        <v>1133.333333333333</v>
      </c>
      <c r="O11" s="1703">
        <v>0.37630000000000002</v>
      </c>
      <c r="P11" s="575">
        <v>426</v>
      </c>
    </row>
    <row r="12" spans="1:16" ht="48">
      <c r="A12" s="1733" t="s">
        <v>2818</v>
      </c>
      <c r="B12" s="1706" t="s">
        <v>2313</v>
      </c>
      <c r="C12" s="1706" t="s">
        <v>648</v>
      </c>
      <c r="D12" s="1707" t="s">
        <v>2534</v>
      </c>
      <c r="H12" s="575">
        <v>45</v>
      </c>
      <c r="I12" s="837">
        <v>440000</v>
      </c>
      <c r="J12" s="837">
        <v>4889</v>
      </c>
      <c r="K12" s="837">
        <v>9777.7777777777774</v>
      </c>
      <c r="L12" s="575">
        <v>25</v>
      </c>
      <c r="M12" s="837">
        <v>17600</v>
      </c>
      <c r="N12" s="1612">
        <v>7822.2222222222226</v>
      </c>
      <c r="O12" s="1703">
        <v>0.37630000000000002</v>
      </c>
      <c r="P12" s="575">
        <v>2944</v>
      </c>
    </row>
    <row r="13" spans="1:16">
      <c r="A13" s="1403" t="s">
        <v>2613</v>
      </c>
      <c r="B13" s="1404"/>
      <c r="C13" s="1404"/>
      <c r="D13" s="1404"/>
      <c r="E13" s="1404"/>
      <c r="F13" s="1404"/>
      <c r="G13" s="1404"/>
      <c r="H13" s="1405">
        <v>5</v>
      </c>
      <c r="I13" s="1406">
        <v>-12099</v>
      </c>
      <c r="J13" s="1406">
        <v>-12099</v>
      </c>
      <c r="K13" s="1407">
        <v>-2419.8000000000002</v>
      </c>
    </row>
    <row r="14" spans="1:16">
      <c r="A14" s="1403" t="s">
        <v>2535</v>
      </c>
      <c r="B14" s="1404"/>
      <c r="C14" s="1404"/>
      <c r="D14" s="1404"/>
      <c r="E14" s="1404"/>
      <c r="F14" s="1404"/>
      <c r="G14" s="1404"/>
      <c r="H14" s="1405">
        <v>30</v>
      </c>
      <c r="I14" s="1406">
        <v>-127500</v>
      </c>
      <c r="J14" s="1406">
        <v>-127500</v>
      </c>
      <c r="K14" s="1407">
        <v>-4250</v>
      </c>
    </row>
    <row r="17" spans="1:16">
      <c r="A17" s="1708" t="s">
        <v>1647</v>
      </c>
      <c r="I17" s="1612">
        <v>504224</v>
      </c>
      <c r="J17" s="1612">
        <v>-128771.5</v>
      </c>
      <c r="K17" s="1612">
        <v>14984.977777777778</v>
      </c>
      <c r="M17" s="1612">
        <v>33381.67</v>
      </c>
      <c r="N17" s="1612">
        <v>11726.892222222223</v>
      </c>
      <c r="O17" s="1612"/>
      <c r="P17" s="1709">
        <v>4413</v>
      </c>
    </row>
    <row r="19" spans="1:16">
      <c r="A19" s="575" t="s">
        <v>2611</v>
      </c>
    </row>
    <row r="20" spans="1:16">
      <c r="A20" s="769" t="s">
        <v>2616</v>
      </c>
      <c r="B20" s="1710" t="s">
        <v>2614</v>
      </c>
      <c r="C20" s="1711" t="s">
        <v>648</v>
      </c>
      <c r="D20" s="1712" t="s">
        <v>2615</v>
      </c>
      <c r="E20" s="1713">
        <v>380.4</v>
      </c>
      <c r="F20" s="1713"/>
      <c r="G20" s="1713"/>
      <c r="H20" s="1712">
        <v>18</v>
      </c>
      <c r="I20" s="1714">
        <v>-89900</v>
      </c>
      <c r="J20" s="1714">
        <v>-39539</v>
      </c>
      <c r="K20" s="1714">
        <v>-4994.4444444444443</v>
      </c>
    </row>
    <row r="21" spans="1:16">
      <c r="A21" s="769"/>
      <c r="B21" s="1706"/>
      <c r="C21" s="1715"/>
      <c r="D21" s="1716"/>
      <c r="E21" s="1717"/>
      <c r="F21" s="1717"/>
      <c r="G21" s="1717"/>
      <c r="H21" s="1716"/>
      <c r="I21" s="1718"/>
      <c r="J21" s="1718"/>
      <c r="K21" s="1718"/>
    </row>
    <row r="22" spans="1:16">
      <c r="B22" s="1822" t="s">
        <v>2621</v>
      </c>
      <c r="C22" s="1822"/>
      <c r="D22" s="1822"/>
      <c r="F22" s="1822" t="s">
        <v>2626</v>
      </c>
      <c r="G22" s="1822"/>
      <c r="H22" s="1822"/>
      <c r="L22" s="1821" t="s">
        <v>2627</v>
      </c>
      <c r="M22" s="1821"/>
    </row>
    <row r="23" spans="1:16">
      <c r="A23" s="575" t="s">
        <v>2617</v>
      </c>
      <c r="B23" s="575" t="s">
        <v>2618</v>
      </c>
      <c r="C23" s="575" t="s">
        <v>2619</v>
      </c>
      <c r="D23" s="575" t="s">
        <v>2620</v>
      </c>
      <c r="F23" s="575" t="s">
        <v>2618</v>
      </c>
      <c r="G23" s="575" t="s">
        <v>2619</v>
      </c>
      <c r="H23" s="575" t="s">
        <v>2622</v>
      </c>
      <c r="I23" s="575" t="s">
        <v>510</v>
      </c>
      <c r="J23" s="575" t="s">
        <v>2623</v>
      </c>
      <c r="L23" s="575" t="s">
        <v>2624</v>
      </c>
      <c r="N23" s="575" t="s">
        <v>2625</v>
      </c>
      <c r="O23" s="575" t="s">
        <v>2642</v>
      </c>
    </row>
    <row r="24" spans="1:16">
      <c r="A24" s="173" t="s">
        <v>1400</v>
      </c>
      <c r="B24" s="692">
        <v>1305654</v>
      </c>
      <c r="D24" s="693">
        <v>-1305654</v>
      </c>
      <c r="F24" s="693">
        <v>-231779</v>
      </c>
      <c r="H24" s="692">
        <v>-1305654</v>
      </c>
      <c r="I24" s="693">
        <v>-1537433</v>
      </c>
      <c r="J24" s="575">
        <v>32</v>
      </c>
      <c r="L24" s="497">
        <v>40920.86</v>
      </c>
      <c r="N24" s="693">
        <v>-40920.86</v>
      </c>
      <c r="O24" s="693">
        <v>-40801.6875</v>
      </c>
    </row>
    <row r="25" spans="1:16">
      <c r="A25" s="173" t="s">
        <v>1401</v>
      </c>
      <c r="B25" s="692">
        <v>541709</v>
      </c>
      <c r="C25" s="692">
        <v>-89900</v>
      </c>
      <c r="D25" s="693">
        <v>-451809</v>
      </c>
      <c r="F25" s="692">
        <v>422905</v>
      </c>
      <c r="G25" s="1612">
        <v>-39539</v>
      </c>
      <c r="H25" s="692">
        <v>-451809</v>
      </c>
      <c r="I25" s="693">
        <v>-68443</v>
      </c>
      <c r="J25" s="575">
        <v>18</v>
      </c>
      <c r="L25" s="497">
        <v>35145.699999999997</v>
      </c>
      <c r="M25" s="1612">
        <v>-4994.4444444444443</v>
      </c>
      <c r="N25" s="693">
        <v>-30151.255555555552</v>
      </c>
      <c r="O25" s="693">
        <v>-25100.5</v>
      </c>
    </row>
    <row r="26" spans="1:16">
      <c r="A26" s="173" t="s">
        <v>1402</v>
      </c>
      <c r="B26" s="692">
        <v>17134</v>
      </c>
      <c r="D26" s="693">
        <v>-17134</v>
      </c>
      <c r="F26" s="692">
        <v>-9669</v>
      </c>
      <c r="H26" s="692">
        <v>-17134</v>
      </c>
      <c r="I26" s="693">
        <v>-26803</v>
      </c>
      <c r="J26" s="575">
        <v>35</v>
      </c>
      <c r="L26" s="497">
        <v>463.66</v>
      </c>
      <c r="N26" s="693">
        <v>-463.66</v>
      </c>
      <c r="O26" s="693">
        <v>-489.54285714285714</v>
      </c>
    </row>
    <row r="27" spans="1:16">
      <c r="A27" s="173" t="s">
        <v>1403</v>
      </c>
      <c r="B27" s="692">
        <v>900</v>
      </c>
      <c r="D27" s="693">
        <v>-900</v>
      </c>
      <c r="F27" s="692">
        <v>5</v>
      </c>
      <c r="H27" s="692">
        <v>-900</v>
      </c>
      <c r="I27" s="693">
        <v>-895</v>
      </c>
      <c r="J27" s="575">
        <v>30</v>
      </c>
      <c r="L27" s="497">
        <v>32.520000000000003</v>
      </c>
      <c r="N27" s="693">
        <v>-32.520000000000003</v>
      </c>
      <c r="O27" s="693">
        <v>-30</v>
      </c>
    </row>
    <row r="28" spans="1:16">
      <c r="A28" s="173" t="s">
        <v>1319</v>
      </c>
      <c r="B28" s="692">
        <v>8909</v>
      </c>
      <c r="D28" s="693">
        <v>-8909</v>
      </c>
      <c r="F28" s="692">
        <v>3346</v>
      </c>
      <c r="H28" s="692">
        <v>-8909</v>
      </c>
      <c r="I28" s="693">
        <v>-5563</v>
      </c>
      <c r="J28" s="575">
        <v>18</v>
      </c>
      <c r="L28" s="497">
        <v>495</v>
      </c>
      <c r="N28" s="693">
        <v>-495</v>
      </c>
      <c r="O28" s="693">
        <v>-494.94444444444446</v>
      </c>
    </row>
    <row r="29" spans="1:16">
      <c r="H29" s="692"/>
    </row>
    <row r="30" spans="1:16">
      <c r="B30" s="693">
        <v>1874306</v>
      </c>
      <c r="C30" s="693">
        <v>-89900</v>
      </c>
      <c r="D30" s="693">
        <v>-1784406</v>
      </c>
      <c r="F30" s="693">
        <v>184808</v>
      </c>
      <c r="G30" s="693">
        <v>-39539</v>
      </c>
      <c r="H30" s="693">
        <v>-1784406</v>
      </c>
      <c r="I30" s="693">
        <v>-1639137</v>
      </c>
      <c r="L30" s="693">
        <v>77057.740000000005</v>
      </c>
      <c r="M30" s="693">
        <v>-4994.4444444444443</v>
      </c>
      <c r="N30" s="693">
        <v>-72063.295555555567</v>
      </c>
    </row>
    <row r="32" spans="1:16">
      <c r="E32" s="692"/>
      <c r="F32" s="692"/>
      <c r="G32" s="692"/>
      <c r="H32" s="692"/>
    </row>
    <row r="33" spans="1:8">
      <c r="E33" s="692"/>
      <c r="F33" s="692"/>
      <c r="G33" s="692"/>
      <c r="H33" s="692"/>
    </row>
    <row r="34" spans="1:8">
      <c r="B34" s="1719" t="s">
        <v>2636</v>
      </c>
      <c r="C34" s="1719" t="s">
        <v>2519</v>
      </c>
      <c r="D34" s="1719" t="s">
        <v>2520</v>
      </c>
      <c r="E34" s="692"/>
      <c r="F34" s="692"/>
      <c r="G34" s="692"/>
      <c r="H34" s="692"/>
    </row>
    <row r="35" spans="1:8">
      <c r="A35" s="692" t="s">
        <v>2634</v>
      </c>
      <c r="B35" s="692">
        <v>643823</v>
      </c>
      <c r="C35" s="692">
        <v>10827.5</v>
      </c>
      <c r="D35" s="692">
        <v>21654.777777777777</v>
      </c>
      <c r="E35" s="692"/>
      <c r="F35" s="692"/>
      <c r="G35" s="692"/>
      <c r="H35" s="692"/>
    </row>
    <row r="36" spans="1:8">
      <c r="A36" s="692" t="s">
        <v>2615</v>
      </c>
      <c r="B36" s="692">
        <v>-89900</v>
      </c>
      <c r="C36" s="692">
        <v>-39539</v>
      </c>
      <c r="D36" s="692">
        <v>-4994.4444444444443</v>
      </c>
      <c r="E36" s="692"/>
      <c r="F36" s="692"/>
      <c r="G36" s="692"/>
      <c r="H36" s="692"/>
    </row>
    <row r="37" spans="1:8">
      <c r="A37" s="692" t="s">
        <v>2622</v>
      </c>
      <c r="B37" s="692">
        <v>-139599</v>
      </c>
      <c r="C37" s="692">
        <v>-139599</v>
      </c>
      <c r="D37" s="692">
        <v>-6669.8</v>
      </c>
    </row>
    <row r="38" spans="1:8">
      <c r="A38" s="692" t="s">
        <v>2635</v>
      </c>
      <c r="B38" s="692">
        <v>-1784406</v>
      </c>
      <c r="C38" s="692">
        <v>-1784406</v>
      </c>
      <c r="D38" s="692">
        <v>-72063.295555555567</v>
      </c>
    </row>
    <row r="39" spans="1:8">
      <c r="A39" s="692" t="s">
        <v>1647</v>
      </c>
      <c r="B39" s="692">
        <v>-1370082</v>
      </c>
      <c r="C39" s="692">
        <v>-1952716.5</v>
      </c>
      <c r="D39" s="692">
        <v>-62072.762222222234</v>
      </c>
    </row>
  </sheetData>
  <mergeCells count="6">
    <mergeCell ref="E5:G5"/>
    <mergeCell ref="H5:K5"/>
    <mergeCell ref="L5:M5"/>
    <mergeCell ref="B22:D22"/>
    <mergeCell ref="F22:H22"/>
    <mergeCell ref="L22:M22"/>
  </mergeCell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sheetPr codeName="Sheet105">
    <pageSetUpPr fitToPage="1"/>
  </sheetPr>
  <dimension ref="A1:AM210"/>
  <sheetViews>
    <sheetView workbookViewId="0">
      <selection activeCell="O17" sqref="O17"/>
    </sheetView>
  </sheetViews>
  <sheetFormatPr defaultColWidth="9.109375" defaultRowHeight="10.199999999999999"/>
  <cols>
    <col min="1" max="1" width="33.5546875" style="86" customWidth="1"/>
    <col min="2" max="2" width="9.44140625" style="86" customWidth="1"/>
    <col min="3" max="3" width="28.44140625" style="954" customWidth="1"/>
    <col min="4" max="4" width="13.44140625" style="86" customWidth="1"/>
    <col min="5" max="5" width="12.6640625" style="86" customWidth="1"/>
    <col min="6" max="6" width="12.6640625" style="954" customWidth="1"/>
    <col min="7" max="20" width="12.6640625" style="86" customWidth="1"/>
    <col min="21" max="21" width="11.33203125" style="86" customWidth="1"/>
    <col min="22" max="22" width="35.33203125" style="86" customWidth="1"/>
    <col min="23" max="23" width="13.109375" style="86" customWidth="1"/>
    <col min="24" max="24" width="10.88671875" style="954" customWidth="1"/>
    <col min="25" max="25" width="11" style="86" customWidth="1"/>
    <col min="26" max="39" width="12.6640625" style="86" customWidth="1"/>
    <col min="40" max="40" width="9.88671875" style="86" bestFit="1" customWidth="1"/>
    <col min="41" max="42" width="9.109375" style="86"/>
    <col min="43" max="43" width="10.5546875" style="86" bestFit="1" customWidth="1"/>
    <col min="44" max="16384" width="9.109375" style="86"/>
  </cols>
  <sheetData>
    <row r="1" spans="1:39" s="83" customFormat="1" ht="25.5" customHeight="1">
      <c r="A1" s="1690" t="s">
        <v>1161</v>
      </c>
      <c r="B1" s="1637" t="s">
        <v>2315</v>
      </c>
      <c r="C1" s="952" t="s">
        <v>1162</v>
      </c>
      <c r="D1" s="170" t="s">
        <v>1972</v>
      </c>
      <c r="E1" s="170" t="s">
        <v>1619</v>
      </c>
      <c r="F1" s="952" t="s">
        <v>1617</v>
      </c>
      <c r="G1" s="170" t="s">
        <v>2011</v>
      </c>
      <c r="H1" s="169">
        <v>42014</v>
      </c>
      <c r="I1" s="170">
        <v>42036</v>
      </c>
      <c r="J1" s="170">
        <v>42064</v>
      </c>
      <c r="K1" s="170">
        <v>42095</v>
      </c>
      <c r="L1" s="170">
        <v>42125</v>
      </c>
      <c r="M1" s="170">
        <v>42156</v>
      </c>
      <c r="N1" s="170">
        <v>42186</v>
      </c>
      <c r="O1" s="170">
        <v>42217</v>
      </c>
      <c r="P1" s="170">
        <v>42248</v>
      </c>
      <c r="Q1" s="170">
        <v>42278</v>
      </c>
      <c r="R1" s="170">
        <v>42309</v>
      </c>
      <c r="S1" s="170">
        <v>42339</v>
      </c>
      <c r="T1" s="547" t="s">
        <v>403</v>
      </c>
      <c r="U1" s="1691" t="s">
        <v>2315</v>
      </c>
      <c r="V1" s="956" t="s">
        <v>1162</v>
      </c>
      <c r="W1" s="170">
        <v>42004</v>
      </c>
      <c r="X1" s="952" t="s">
        <v>1617</v>
      </c>
      <c r="Y1" s="170" t="s">
        <v>1713</v>
      </c>
      <c r="Z1" s="170" t="s">
        <v>1752</v>
      </c>
      <c r="AA1" s="169">
        <v>42014</v>
      </c>
      <c r="AB1" s="170">
        <v>42036</v>
      </c>
      <c r="AC1" s="170">
        <v>42064</v>
      </c>
      <c r="AD1" s="170">
        <v>42095</v>
      </c>
      <c r="AE1" s="170">
        <v>42125</v>
      </c>
      <c r="AF1" s="170">
        <v>42156</v>
      </c>
      <c r="AG1" s="170">
        <v>42186</v>
      </c>
      <c r="AH1" s="170">
        <v>42217</v>
      </c>
      <c r="AI1" s="170">
        <v>42248</v>
      </c>
      <c r="AJ1" s="170">
        <v>42278</v>
      </c>
      <c r="AK1" s="170">
        <v>42309</v>
      </c>
      <c r="AL1" s="170">
        <v>42339</v>
      </c>
      <c r="AM1" s="547"/>
    </row>
    <row r="2" spans="1:39" s="83" customFormat="1">
      <c r="A2" s="460" t="s">
        <v>946</v>
      </c>
      <c r="B2" s="450"/>
      <c r="C2" s="87"/>
      <c r="D2" s="1729">
        <v>2</v>
      </c>
      <c r="E2" s="1730"/>
      <c r="F2" s="1729"/>
      <c r="G2" s="1729"/>
      <c r="H2" s="1729">
        <v>3</v>
      </c>
      <c r="I2" s="1729">
        <v>4</v>
      </c>
      <c r="J2" s="1729">
        <v>5</v>
      </c>
      <c r="K2" s="1729">
        <v>6</v>
      </c>
      <c r="L2" s="1729">
        <v>7</v>
      </c>
      <c r="M2" s="1729">
        <v>8</v>
      </c>
      <c r="N2" s="1729">
        <v>9</v>
      </c>
      <c r="O2" s="1729">
        <v>10</v>
      </c>
      <c r="P2" s="1729">
        <v>11</v>
      </c>
      <c r="Q2" s="1729">
        <v>12</v>
      </c>
      <c r="R2" s="1729">
        <v>13</v>
      </c>
      <c r="S2" s="1729">
        <v>14</v>
      </c>
      <c r="V2" s="460" t="s">
        <v>946</v>
      </c>
      <c r="W2" s="1729">
        <v>2</v>
      </c>
      <c r="X2" s="1730"/>
      <c r="Y2" s="1729"/>
      <c r="Z2" s="1729"/>
      <c r="AA2" s="1729">
        <v>3</v>
      </c>
      <c r="AB2" s="1729">
        <v>4</v>
      </c>
      <c r="AC2" s="1729">
        <v>5</v>
      </c>
      <c r="AD2" s="1729">
        <v>6</v>
      </c>
      <c r="AE2" s="1729">
        <v>7</v>
      </c>
      <c r="AF2" s="1729">
        <v>8</v>
      </c>
      <c r="AG2" s="1729">
        <v>9</v>
      </c>
      <c r="AH2" s="1729">
        <v>10</v>
      </c>
      <c r="AI2" s="1729">
        <v>11</v>
      </c>
      <c r="AJ2" s="1729">
        <v>12</v>
      </c>
      <c r="AK2" s="1729">
        <v>13</v>
      </c>
      <c r="AL2" s="1729">
        <v>14</v>
      </c>
    </row>
    <row r="3" spans="1:39" s="83" customFormat="1">
      <c r="A3" s="83" t="s">
        <v>978</v>
      </c>
      <c r="B3" s="1029">
        <v>1020</v>
      </c>
      <c r="C3" s="87" t="s">
        <v>133</v>
      </c>
      <c r="D3" s="444">
        <v>0</v>
      </c>
      <c r="E3" s="444"/>
      <c r="F3" s="87"/>
      <c r="G3" s="444">
        <v>0</v>
      </c>
      <c r="H3" s="444">
        <v>0</v>
      </c>
      <c r="I3" s="444">
        <v>0</v>
      </c>
      <c r="J3" s="444">
        <v>0</v>
      </c>
      <c r="K3" s="444">
        <v>0</v>
      </c>
      <c r="L3" s="444">
        <v>0</v>
      </c>
      <c r="M3" s="444">
        <v>0</v>
      </c>
      <c r="N3" s="444">
        <v>0</v>
      </c>
      <c r="O3" s="444">
        <v>0</v>
      </c>
      <c r="P3" s="444">
        <v>0</v>
      </c>
      <c r="Q3" s="444">
        <v>0</v>
      </c>
      <c r="R3" s="444">
        <v>0</v>
      </c>
      <c r="S3" s="444">
        <v>0</v>
      </c>
      <c r="T3" s="83">
        <v>0</v>
      </c>
      <c r="U3" s="1032">
        <v>1835</v>
      </c>
      <c r="V3" s="83" t="s">
        <v>1450</v>
      </c>
      <c r="W3" s="444">
        <v>0</v>
      </c>
      <c r="X3" s="87"/>
      <c r="Y3" s="444"/>
      <c r="Z3" s="444">
        <v>0</v>
      </c>
      <c r="AA3" s="444">
        <v>0</v>
      </c>
      <c r="AB3" s="444">
        <v>0</v>
      </c>
      <c r="AC3" s="444">
        <v>0</v>
      </c>
      <c r="AD3" s="444">
        <v>0</v>
      </c>
      <c r="AE3" s="444">
        <v>0</v>
      </c>
      <c r="AF3" s="444">
        <v>0</v>
      </c>
      <c r="AG3" s="444">
        <v>0</v>
      </c>
      <c r="AH3" s="444">
        <v>0</v>
      </c>
      <c r="AI3" s="444">
        <v>0</v>
      </c>
      <c r="AJ3" s="444">
        <v>0</v>
      </c>
      <c r="AK3" s="444">
        <v>0</v>
      </c>
      <c r="AL3" s="444">
        <v>0</v>
      </c>
      <c r="AM3" s="83">
        <v>0</v>
      </c>
    </row>
    <row r="4" spans="1:39" s="83" customFormat="1">
      <c r="A4" s="83" t="s">
        <v>979</v>
      </c>
      <c r="B4" s="1029">
        <v>1025</v>
      </c>
      <c r="C4" s="87" t="s">
        <v>134</v>
      </c>
      <c r="D4" s="444">
        <v>53.8</v>
      </c>
      <c r="E4" s="444"/>
      <c r="F4" s="87"/>
      <c r="G4" s="444">
        <v>53.8</v>
      </c>
      <c r="H4" s="444">
        <v>53.82</v>
      </c>
      <c r="I4" s="444">
        <v>53.52</v>
      </c>
      <c r="J4" s="444">
        <v>53.1</v>
      </c>
      <c r="K4" s="444">
        <v>53.24</v>
      </c>
      <c r="L4" s="444">
        <v>53.09</v>
      </c>
      <c r="M4" s="444">
        <v>53.08</v>
      </c>
      <c r="N4" s="444">
        <v>52.78</v>
      </c>
      <c r="O4" s="444">
        <v>52.61</v>
      </c>
      <c r="P4" s="444">
        <v>52.41</v>
      </c>
      <c r="Q4" s="444">
        <v>52.26</v>
      </c>
      <c r="R4" s="444">
        <v>52.12</v>
      </c>
      <c r="S4" s="444">
        <v>51.76</v>
      </c>
      <c r="T4" s="83">
        <v>52.891538461538467</v>
      </c>
      <c r="U4" s="1032">
        <v>1840</v>
      </c>
      <c r="V4" s="83" t="s">
        <v>195</v>
      </c>
      <c r="W4" s="444">
        <v>9.5299999999999994</v>
      </c>
      <c r="X4" s="87"/>
      <c r="Y4" s="444"/>
      <c r="Z4" s="444">
        <v>9.5299999999999994</v>
      </c>
      <c r="AA4" s="444">
        <v>9.65</v>
      </c>
      <c r="AB4" s="444">
        <v>9.6999999999999993</v>
      </c>
      <c r="AC4" s="444">
        <v>9.74</v>
      </c>
      <c r="AD4" s="444">
        <v>9.8699999999999992</v>
      </c>
      <c r="AE4" s="444">
        <v>9.9600000000000009</v>
      </c>
      <c r="AF4" s="444">
        <v>10.07</v>
      </c>
      <c r="AG4" s="444">
        <v>10.119999999999999</v>
      </c>
      <c r="AH4" s="444">
        <v>10.199999999999999</v>
      </c>
      <c r="AI4" s="444">
        <v>10.27</v>
      </c>
      <c r="AJ4" s="444">
        <v>10.35</v>
      </c>
      <c r="AK4" s="444">
        <v>10.43</v>
      </c>
      <c r="AL4" s="444">
        <v>10.46</v>
      </c>
      <c r="AM4" s="83">
        <v>10.026923076923076</v>
      </c>
    </row>
    <row r="5" spans="1:39" s="83" customFormat="1">
      <c r="A5" s="83" t="s">
        <v>1165</v>
      </c>
      <c r="B5" s="1029"/>
      <c r="C5" s="87"/>
      <c r="D5" s="444"/>
      <c r="E5" s="444"/>
      <c r="F5" s="87"/>
      <c r="G5" s="444"/>
      <c r="H5" s="444"/>
      <c r="I5" s="444"/>
      <c r="J5" s="444"/>
      <c r="K5" s="444"/>
      <c r="L5" s="444"/>
      <c r="M5" s="444"/>
      <c r="N5" s="444"/>
      <c r="O5" s="444"/>
      <c r="P5" s="444"/>
      <c r="Q5" s="444"/>
      <c r="R5" s="444"/>
      <c r="S5" s="444"/>
      <c r="U5" s="1032"/>
      <c r="W5" s="444"/>
      <c r="X5" s="87"/>
      <c r="Y5" s="444"/>
      <c r="Z5" s="444"/>
      <c r="AA5" s="444"/>
      <c r="AB5" s="444"/>
      <c r="AC5" s="444"/>
      <c r="AD5" s="444"/>
      <c r="AE5" s="444"/>
      <c r="AF5" s="444"/>
      <c r="AG5" s="444"/>
      <c r="AH5" s="444"/>
      <c r="AI5" s="444"/>
      <c r="AJ5" s="444"/>
      <c r="AK5" s="444"/>
      <c r="AL5" s="444"/>
    </row>
    <row r="6" spans="1:39" s="83" customFormat="1">
      <c r="A6" s="460" t="s">
        <v>819</v>
      </c>
      <c r="B6" s="1029"/>
      <c r="C6" s="87"/>
      <c r="D6" s="444"/>
      <c r="E6" s="444"/>
      <c r="F6" s="87"/>
      <c r="G6" s="444"/>
      <c r="H6" s="444"/>
      <c r="I6" s="444"/>
      <c r="J6" s="444"/>
      <c r="K6" s="444"/>
      <c r="L6" s="444"/>
      <c r="M6" s="444"/>
      <c r="N6" s="444"/>
      <c r="O6" s="444"/>
      <c r="P6" s="444"/>
      <c r="Q6" s="444"/>
      <c r="R6" s="444"/>
      <c r="S6" s="444"/>
      <c r="U6" s="1034"/>
      <c r="V6" s="460" t="s">
        <v>819</v>
      </c>
      <c r="W6" s="444"/>
      <c r="X6" s="87"/>
      <c r="Y6" s="444"/>
      <c r="Z6" s="444"/>
      <c r="AA6" s="444"/>
      <c r="AB6" s="444"/>
      <c r="AC6" s="444"/>
      <c r="AD6" s="444"/>
      <c r="AE6" s="444"/>
      <c r="AF6" s="444"/>
      <c r="AG6" s="444"/>
      <c r="AH6" s="444"/>
      <c r="AI6" s="444"/>
      <c r="AJ6" s="444"/>
      <c r="AK6" s="444"/>
      <c r="AL6" s="444"/>
    </row>
    <row r="7" spans="1:39" s="83" customFormat="1">
      <c r="A7" s="83" t="s">
        <v>820</v>
      </c>
      <c r="B7" s="1029">
        <v>1030</v>
      </c>
      <c r="C7" s="87" t="s">
        <v>1431</v>
      </c>
      <c r="D7" s="444">
        <v>0</v>
      </c>
      <c r="E7" s="444"/>
      <c r="F7" s="87"/>
      <c r="G7" s="444">
        <v>0</v>
      </c>
      <c r="H7" s="444">
        <v>0</v>
      </c>
      <c r="I7" s="444">
        <v>0</v>
      </c>
      <c r="J7" s="444">
        <v>0</v>
      </c>
      <c r="K7" s="444">
        <v>0</v>
      </c>
      <c r="L7" s="444">
        <v>0</v>
      </c>
      <c r="M7" s="444">
        <v>0</v>
      </c>
      <c r="N7" s="444">
        <v>0</v>
      </c>
      <c r="O7" s="444">
        <v>0</v>
      </c>
      <c r="P7" s="444">
        <v>0</v>
      </c>
      <c r="Q7" s="444">
        <v>0</v>
      </c>
      <c r="R7" s="444">
        <v>0</v>
      </c>
      <c r="S7" s="444">
        <v>0</v>
      </c>
      <c r="T7" s="83">
        <v>0</v>
      </c>
      <c r="U7" s="1032"/>
      <c r="W7" s="444"/>
      <c r="X7" s="87"/>
      <c r="Y7" s="444"/>
      <c r="Z7" s="444">
        <v>0</v>
      </c>
      <c r="AA7" s="444"/>
      <c r="AB7" s="444"/>
      <c r="AC7" s="444"/>
      <c r="AD7" s="444"/>
      <c r="AE7" s="444"/>
      <c r="AF7" s="444"/>
      <c r="AG7" s="444"/>
      <c r="AH7" s="444"/>
      <c r="AI7" s="444"/>
      <c r="AJ7" s="444"/>
      <c r="AK7" s="444"/>
      <c r="AL7" s="444"/>
    </row>
    <row r="8" spans="1:39" s="83" customFormat="1">
      <c r="A8" s="83" t="s">
        <v>821</v>
      </c>
      <c r="B8" s="1029">
        <v>1050</v>
      </c>
      <c r="C8" s="87" t="s">
        <v>178</v>
      </c>
      <c r="D8" s="444">
        <v>0</v>
      </c>
      <c r="E8" s="444"/>
      <c r="F8" s="87"/>
      <c r="G8" s="444">
        <v>0</v>
      </c>
      <c r="H8" s="444">
        <v>0</v>
      </c>
      <c r="I8" s="444">
        <v>0</v>
      </c>
      <c r="J8" s="444">
        <v>0</v>
      </c>
      <c r="K8" s="444">
        <v>0</v>
      </c>
      <c r="L8" s="444">
        <v>0</v>
      </c>
      <c r="M8" s="444">
        <v>0</v>
      </c>
      <c r="N8" s="444">
        <v>0</v>
      </c>
      <c r="O8" s="444">
        <v>0</v>
      </c>
      <c r="P8" s="444">
        <v>0</v>
      </c>
      <c r="Q8" s="444">
        <v>0</v>
      </c>
      <c r="R8" s="444">
        <v>0</v>
      </c>
      <c r="S8" s="444">
        <v>0</v>
      </c>
      <c r="T8" s="83">
        <v>0</v>
      </c>
      <c r="U8" s="1032">
        <v>1845</v>
      </c>
      <c r="V8" s="83" t="s">
        <v>196</v>
      </c>
      <c r="W8" s="444">
        <v>0</v>
      </c>
      <c r="X8" s="87"/>
      <c r="Y8" s="444"/>
      <c r="Z8" s="444">
        <v>0</v>
      </c>
      <c r="AA8" s="444">
        <v>0</v>
      </c>
      <c r="AB8" s="444">
        <v>0</v>
      </c>
      <c r="AC8" s="444">
        <v>0</v>
      </c>
      <c r="AD8" s="444">
        <v>0</v>
      </c>
      <c r="AE8" s="444">
        <v>0</v>
      </c>
      <c r="AF8" s="444">
        <v>0</v>
      </c>
      <c r="AG8" s="444">
        <v>0</v>
      </c>
      <c r="AH8" s="444">
        <v>0</v>
      </c>
      <c r="AI8" s="444">
        <v>0</v>
      </c>
      <c r="AJ8" s="444">
        <v>0</v>
      </c>
      <c r="AK8" s="444">
        <v>0</v>
      </c>
      <c r="AL8" s="444">
        <v>0</v>
      </c>
      <c r="AM8" s="83">
        <v>0</v>
      </c>
    </row>
    <row r="9" spans="1:39" s="83" customFormat="1">
      <c r="A9" s="83" t="s">
        <v>822</v>
      </c>
      <c r="B9" s="1029"/>
      <c r="C9" s="87"/>
      <c r="D9" s="444"/>
      <c r="E9" s="444"/>
      <c r="F9" s="87"/>
      <c r="G9" s="444"/>
      <c r="H9" s="444"/>
      <c r="I9" s="444"/>
      <c r="J9" s="444"/>
      <c r="K9" s="444"/>
      <c r="L9" s="444"/>
      <c r="M9" s="444"/>
      <c r="N9" s="444"/>
      <c r="O9" s="444"/>
      <c r="P9" s="444"/>
      <c r="Q9" s="444"/>
      <c r="R9" s="444"/>
      <c r="S9" s="444"/>
      <c r="U9" s="1032"/>
      <c r="W9" s="444"/>
      <c r="X9" s="87"/>
      <c r="Y9" s="444"/>
      <c r="Z9" s="444"/>
      <c r="AA9" s="444"/>
      <c r="AB9" s="444"/>
      <c r="AC9" s="444"/>
      <c r="AD9" s="444"/>
      <c r="AE9" s="444"/>
      <c r="AF9" s="444"/>
      <c r="AG9" s="444"/>
      <c r="AH9" s="444"/>
      <c r="AI9" s="444"/>
      <c r="AJ9" s="444"/>
      <c r="AK9" s="444"/>
      <c r="AL9" s="444"/>
    </row>
    <row r="10" spans="1:39" s="83" customFormat="1">
      <c r="A10" s="83" t="s">
        <v>823</v>
      </c>
      <c r="B10" s="1029"/>
      <c r="C10" s="87"/>
      <c r="D10" s="444"/>
      <c r="E10" s="444"/>
      <c r="F10" s="87"/>
      <c r="G10" s="444"/>
      <c r="H10" s="444"/>
      <c r="I10" s="444"/>
      <c r="J10" s="444"/>
      <c r="K10" s="444"/>
      <c r="L10" s="444"/>
      <c r="M10" s="444"/>
      <c r="N10" s="444"/>
      <c r="O10" s="444"/>
      <c r="P10" s="444"/>
      <c r="Q10" s="444"/>
      <c r="R10" s="444"/>
      <c r="S10" s="444"/>
      <c r="U10" s="1032"/>
      <c r="W10" s="444"/>
      <c r="X10" s="87"/>
      <c r="Y10" s="444"/>
      <c r="Z10" s="444"/>
      <c r="AA10" s="444"/>
      <c r="AB10" s="444"/>
      <c r="AC10" s="444"/>
      <c r="AD10" s="444"/>
      <c r="AE10" s="444"/>
      <c r="AF10" s="444"/>
      <c r="AG10" s="444"/>
      <c r="AH10" s="444"/>
      <c r="AI10" s="444"/>
      <c r="AJ10" s="444"/>
      <c r="AK10" s="444"/>
      <c r="AL10" s="444"/>
    </row>
    <row r="11" spans="1:39" s="83" customFormat="1">
      <c r="A11" s="83" t="s">
        <v>824</v>
      </c>
      <c r="B11" s="1029">
        <v>1080</v>
      </c>
      <c r="C11" s="87" t="s">
        <v>135</v>
      </c>
      <c r="D11" s="444">
        <v>0</v>
      </c>
      <c r="E11" s="444"/>
      <c r="F11" s="87"/>
      <c r="G11" s="444">
        <v>0</v>
      </c>
      <c r="H11" s="444">
        <v>0</v>
      </c>
      <c r="I11" s="444">
        <v>0</v>
      </c>
      <c r="J11" s="444">
        <v>0</v>
      </c>
      <c r="K11" s="444">
        <v>0</v>
      </c>
      <c r="L11" s="444">
        <v>0</v>
      </c>
      <c r="M11" s="444">
        <v>0</v>
      </c>
      <c r="N11" s="444">
        <v>0</v>
      </c>
      <c r="O11" s="444">
        <v>0</v>
      </c>
      <c r="P11" s="444">
        <v>0</v>
      </c>
      <c r="Q11" s="444">
        <v>0</v>
      </c>
      <c r="R11" s="444">
        <v>0</v>
      </c>
      <c r="S11" s="444">
        <v>0</v>
      </c>
      <c r="T11" s="83">
        <v>0</v>
      </c>
      <c r="U11" s="1032">
        <v>1875</v>
      </c>
      <c r="V11" s="83" t="s">
        <v>304</v>
      </c>
      <c r="W11" s="444">
        <v>0</v>
      </c>
      <c r="X11" s="87"/>
      <c r="Y11" s="444"/>
      <c r="Z11" s="444">
        <v>0</v>
      </c>
      <c r="AA11" s="444">
        <v>0</v>
      </c>
      <c r="AB11" s="444">
        <v>0</v>
      </c>
      <c r="AC11" s="444">
        <v>0</v>
      </c>
      <c r="AD11" s="444">
        <v>0</v>
      </c>
      <c r="AE11" s="444">
        <v>0</v>
      </c>
      <c r="AF11" s="444">
        <v>0</v>
      </c>
      <c r="AG11" s="444">
        <v>0</v>
      </c>
      <c r="AH11" s="444">
        <v>0</v>
      </c>
      <c r="AI11" s="444">
        <v>0</v>
      </c>
      <c r="AJ11" s="444">
        <v>0</v>
      </c>
      <c r="AK11" s="444">
        <v>0</v>
      </c>
      <c r="AL11" s="444">
        <v>0</v>
      </c>
      <c r="AM11" s="83">
        <v>0</v>
      </c>
    </row>
    <row r="12" spans="1:39" s="83" customFormat="1">
      <c r="A12" s="83" t="s">
        <v>825</v>
      </c>
      <c r="B12" s="1029">
        <v>1085</v>
      </c>
      <c r="C12" s="87" t="s">
        <v>161</v>
      </c>
      <c r="D12" s="444">
        <v>0</v>
      </c>
      <c r="E12" s="444"/>
      <c r="F12" s="87"/>
      <c r="G12" s="444">
        <v>0</v>
      </c>
      <c r="H12" s="444">
        <v>0</v>
      </c>
      <c r="I12" s="444">
        <v>0</v>
      </c>
      <c r="J12" s="444">
        <v>0</v>
      </c>
      <c r="K12" s="444">
        <v>0</v>
      </c>
      <c r="L12" s="444">
        <v>0</v>
      </c>
      <c r="M12" s="444">
        <v>0</v>
      </c>
      <c r="N12" s="444">
        <v>0</v>
      </c>
      <c r="O12" s="444">
        <v>0</v>
      </c>
      <c r="P12" s="444">
        <v>0</v>
      </c>
      <c r="Q12" s="444">
        <v>0</v>
      </c>
      <c r="R12" s="444">
        <v>0</v>
      </c>
      <c r="S12" s="444">
        <v>0</v>
      </c>
      <c r="T12" s="83">
        <v>0</v>
      </c>
      <c r="U12" s="1032">
        <v>1880</v>
      </c>
      <c r="V12" s="83" t="s">
        <v>209</v>
      </c>
      <c r="W12" s="444">
        <v>0</v>
      </c>
      <c r="X12" s="87"/>
      <c r="Y12" s="444"/>
      <c r="Z12" s="444">
        <v>0</v>
      </c>
      <c r="AA12" s="444">
        <v>0</v>
      </c>
      <c r="AB12" s="444">
        <v>0</v>
      </c>
      <c r="AC12" s="444">
        <v>0</v>
      </c>
      <c r="AD12" s="444">
        <v>0</v>
      </c>
      <c r="AE12" s="444">
        <v>0</v>
      </c>
      <c r="AF12" s="444">
        <v>0</v>
      </c>
      <c r="AG12" s="444">
        <v>0</v>
      </c>
      <c r="AH12" s="444">
        <v>0</v>
      </c>
      <c r="AI12" s="444">
        <v>0</v>
      </c>
      <c r="AJ12" s="444">
        <v>0</v>
      </c>
      <c r="AK12" s="444">
        <v>0</v>
      </c>
      <c r="AL12" s="444">
        <v>0</v>
      </c>
      <c r="AM12" s="83">
        <v>0</v>
      </c>
    </row>
    <row r="13" spans="1:39" s="83" customFormat="1">
      <c r="A13" s="83" t="s">
        <v>826</v>
      </c>
      <c r="B13" s="1029">
        <v>1090</v>
      </c>
      <c r="C13" s="87" t="s">
        <v>1451</v>
      </c>
      <c r="D13" s="444">
        <v>0</v>
      </c>
      <c r="E13" s="444"/>
      <c r="F13" s="87"/>
      <c r="G13" s="444">
        <v>0</v>
      </c>
      <c r="H13" s="444">
        <v>0</v>
      </c>
      <c r="I13" s="444">
        <v>0</v>
      </c>
      <c r="J13" s="444">
        <v>0</v>
      </c>
      <c r="K13" s="444">
        <v>0</v>
      </c>
      <c r="L13" s="444">
        <v>0</v>
      </c>
      <c r="M13" s="444">
        <v>0</v>
      </c>
      <c r="N13" s="444">
        <v>0</v>
      </c>
      <c r="O13" s="444">
        <v>0</v>
      </c>
      <c r="P13" s="444">
        <v>0</v>
      </c>
      <c r="Q13" s="444">
        <v>0</v>
      </c>
      <c r="R13" s="444">
        <v>0</v>
      </c>
      <c r="S13" s="444">
        <v>0</v>
      </c>
      <c r="T13" s="83">
        <v>0</v>
      </c>
      <c r="U13" s="1032">
        <v>1885</v>
      </c>
      <c r="V13" s="83" t="s">
        <v>1452</v>
      </c>
      <c r="W13" s="444">
        <v>0</v>
      </c>
      <c r="X13" s="87"/>
      <c r="Y13" s="444"/>
      <c r="Z13" s="444">
        <v>0</v>
      </c>
      <c r="AA13" s="444">
        <v>0</v>
      </c>
      <c r="AB13" s="444">
        <v>0</v>
      </c>
      <c r="AC13" s="444">
        <v>0</v>
      </c>
      <c r="AD13" s="444">
        <v>0</v>
      </c>
      <c r="AE13" s="444">
        <v>0</v>
      </c>
      <c r="AF13" s="444">
        <v>0</v>
      </c>
      <c r="AG13" s="444">
        <v>0</v>
      </c>
      <c r="AH13" s="444">
        <v>0</v>
      </c>
      <c r="AI13" s="444">
        <v>0</v>
      </c>
      <c r="AJ13" s="444">
        <v>0</v>
      </c>
      <c r="AK13" s="444">
        <v>0</v>
      </c>
      <c r="AL13" s="444">
        <v>0</v>
      </c>
      <c r="AM13" s="83">
        <v>0</v>
      </c>
    </row>
    <row r="14" spans="1:39" s="83" customFormat="1">
      <c r="A14" s="83" t="s">
        <v>827</v>
      </c>
      <c r="B14" s="1029">
        <v>1095</v>
      </c>
      <c r="C14" s="87" t="s">
        <v>162</v>
      </c>
      <c r="D14" s="444">
        <v>0</v>
      </c>
      <c r="E14" s="444"/>
      <c r="F14" s="87"/>
      <c r="G14" s="444">
        <v>0</v>
      </c>
      <c r="H14" s="444">
        <v>0</v>
      </c>
      <c r="I14" s="444">
        <v>0</v>
      </c>
      <c r="J14" s="444">
        <v>0</v>
      </c>
      <c r="K14" s="444">
        <v>0</v>
      </c>
      <c r="L14" s="444">
        <v>0</v>
      </c>
      <c r="M14" s="444">
        <v>0</v>
      </c>
      <c r="N14" s="444">
        <v>0</v>
      </c>
      <c r="O14" s="444">
        <v>0</v>
      </c>
      <c r="P14" s="444">
        <v>0</v>
      </c>
      <c r="Q14" s="444">
        <v>0</v>
      </c>
      <c r="R14" s="444">
        <v>0</v>
      </c>
      <c r="S14" s="444">
        <v>0</v>
      </c>
      <c r="T14" s="83">
        <v>0</v>
      </c>
      <c r="U14" s="1032">
        <v>1890</v>
      </c>
      <c r="V14" s="83" t="s">
        <v>210</v>
      </c>
      <c r="W14" s="444">
        <v>0</v>
      </c>
      <c r="X14" s="87"/>
      <c r="Y14" s="444"/>
      <c r="Z14" s="444">
        <v>0</v>
      </c>
      <c r="AA14" s="444">
        <v>0</v>
      </c>
      <c r="AB14" s="444">
        <v>0</v>
      </c>
      <c r="AC14" s="444">
        <v>0</v>
      </c>
      <c r="AD14" s="444">
        <v>0</v>
      </c>
      <c r="AE14" s="444">
        <v>0</v>
      </c>
      <c r="AF14" s="444">
        <v>0</v>
      </c>
      <c r="AG14" s="444">
        <v>0</v>
      </c>
      <c r="AH14" s="444">
        <v>0</v>
      </c>
      <c r="AI14" s="444">
        <v>0</v>
      </c>
      <c r="AJ14" s="444">
        <v>0</v>
      </c>
      <c r="AK14" s="444">
        <v>0</v>
      </c>
      <c r="AL14" s="444">
        <v>0</v>
      </c>
      <c r="AM14" s="83">
        <v>0</v>
      </c>
    </row>
    <row r="15" spans="1:39" s="83" customFormat="1">
      <c r="A15" s="83" t="s">
        <v>828</v>
      </c>
      <c r="B15" s="1029">
        <v>1100</v>
      </c>
      <c r="C15" s="87" t="s">
        <v>164</v>
      </c>
      <c r="D15" s="444">
        <v>0</v>
      </c>
      <c r="E15" s="444"/>
      <c r="F15" s="87"/>
      <c r="G15" s="444">
        <v>0</v>
      </c>
      <c r="H15" s="444">
        <v>0</v>
      </c>
      <c r="I15" s="444">
        <v>0</v>
      </c>
      <c r="J15" s="444">
        <v>0</v>
      </c>
      <c r="K15" s="444">
        <v>0</v>
      </c>
      <c r="L15" s="444">
        <v>0</v>
      </c>
      <c r="M15" s="444">
        <v>0</v>
      </c>
      <c r="N15" s="444">
        <v>0</v>
      </c>
      <c r="O15" s="444">
        <v>0</v>
      </c>
      <c r="P15" s="444">
        <v>0</v>
      </c>
      <c r="Q15" s="444">
        <v>0</v>
      </c>
      <c r="R15" s="444">
        <v>0</v>
      </c>
      <c r="S15" s="444">
        <v>0</v>
      </c>
      <c r="T15" s="83">
        <v>0</v>
      </c>
      <c r="U15" s="1032">
        <v>1895</v>
      </c>
      <c r="V15" s="83" t="s">
        <v>197</v>
      </c>
      <c r="W15" s="444">
        <v>0</v>
      </c>
      <c r="X15" s="87"/>
      <c r="Y15" s="444"/>
      <c r="Z15" s="444">
        <v>0</v>
      </c>
      <c r="AA15" s="444">
        <v>0</v>
      </c>
      <c r="AB15" s="444">
        <v>0</v>
      </c>
      <c r="AC15" s="444">
        <v>0</v>
      </c>
      <c r="AD15" s="444">
        <v>0</v>
      </c>
      <c r="AE15" s="444">
        <v>0</v>
      </c>
      <c r="AF15" s="444">
        <v>0</v>
      </c>
      <c r="AG15" s="444">
        <v>0</v>
      </c>
      <c r="AH15" s="444">
        <v>0</v>
      </c>
      <c r="AI15" s="444">
        <v>0</v>
      </c>
      <c r="AJ15" s="444">
        <v>0</v>
      </c>
      <c r="AK15" s="444">
        <v>0</v>
      </c>
      <c r="AL15" s="444">
        <v>0</v>
      </c>
      <c r="AM15" s="83">
        <v>0</v>
      </c>
    </row>
    <row r="16" spans="1:39" s="83" customFormat="1">
      <c r="A16" s="83" t="s">
        <v>751</v>
      </c>
      <c r="B16" s="1029"/>
      <c r="C16" s="87"/>
      <c r="D16" s="444"/>
      <c r="E16" s="444"/>
      <c r="F16" s="87"/>
      <c r="G16" s="444"/>
      <c r="H16" s="444"/>
      <c r="I16" s="444"/>
      <c r="J16" s="444"/>
      <c r="K16" s="444"/>
      <c r="L16" s="444"/>
      <c r="M16" s="444"/>
      <c r="N16" s="444"/>
      <c r="O16" s="444"/>
      <c r="P16" s="444"/>
      <c r="Q16" s="444"/>
      <c r="R16" s="444"/>
      <c r="S16" s="444"/>
      <c r="U16" s="1032"/>
      <c r="W16" s="444"/>
      <c r="X16" s="87"/>
      <c r="Y16" s="444"/>
      <c r="Z16" s="444"/>
      <c r="AA16" s="444"/>
      <c r="AB16" s="444"/>
      <c r="AC16" s="444"/>
      <c r="AD16" s="444"/>
      <c r="AE16" s="444"/>
      <c r="AF16" s="444"/>
      <c r="AG16" s="444"/>
      <c r="AH16" s="444"/>
      <c r="AI16" s="444"/>
      <c r="AJ16" s="444"/>
      <c r="AK16" s="444"/>
      <c r="AL16" s="444"/>
    </row>
    <row r="17" spans="1:39" s="83" customFormat="1">
      <c r="A17" s="460" t="s">
        <v>829</v>
      </c>
      <c r="B17" s="1029"/>
      <c r="C17" s="87"/>
      <c r="D17" s="444"/>
      <c r="E17" s="444"/>
      <c r="F17" s="87"/>
      <c r="G17" s="444"/>
      <c r="H17" s="444"/>
      <c r="I17" s="444"/>
      <c r="J17" s="444"/>
      <c r="K17" s="444"/>
      <c r="L17" s="444"/>
      <c r="M17" s="444"/>
      <c r="N17" s="444"/>
      <c r="O17" s="444"/>
      <c r="P17" s="444"/>
      <c r="Q17" s="444"/>
      <c r="R17" s="444"/>
      <c r="S17" s="444"/>
      <c r="U17" s="1034"/>
      <c r="V17" s="460" t="s">
        <v>829</v>
      </c>
      <c r="W17" s="444"/>
      <c r="X17" s="87"/>
      <c r="Y17" s="444"/>
      <c r="Z17" s="444"/>
      <c r="AA17" s="444"/>
      <c r="AB17" s="444"/>
      <c r="AC17" s="444"/>
      <c r="AD17" s="444"/>
      <c r="AE17" s="444"/>
      <c r="AF17" s="444"/>
      <c r="AG17" s="444"/>
      <c r="AH17" s="444"/>
      <c r="AI17" s="444"/>
      <c r="AJ17" s="444"/>
      <c r="AK17" s="444"/>
      <c r="AL17" s="444"/>
    </row>
    <row r="18" spans="1:39" s="83" customFormat="1">
      <c r="A18" s="83" t="s">
        <v>830</v>
      </c>
      <c r="B18" s="1029">
        <v>1035</v>
      </c>
      <c r="C18" s="87" t="s">
        <v>179</v>
      </c>
      <c r="D18" s="444">
        <v>0</v>
      </c>
      <c r="E18" s="444"/>
      <c r="F18" s="87"/>
      <c r="G18" s="444">
        <v>0</v>
      </c>
      <c r="H18" s="444">
        <v>0</v>
      </c>
      <c r="I18" s="444">
        <v>0</v>
      </c>
      <c r="J18" s="444">
        <v>0</v>
      </c>
      <c r="K18" s="444">
        <v>0</v>
      </c>
      <c r="L18" s="444">
        <v>0</v>
      </c>
      <c r="M18" s="444">
        <v>0</v>
      </c>
      <c r="N18" s="444">
        <v>0</v>
      </c>
      <c r="O18" s="444">
        <v>0</v>
      </c>
      <c r="P18" s="444">
        <v>0</v>
      </c>
      <c r="Q18" s="444">
        <v>0</v>
      </c>
      <c r="R18" s="444">
        <v>0</v>
      </c>
      <c r="S18" s="444">
        <v>0</v>
      </c>
      <c r="T18" s="83">
        <v>0</v>
      </c>
      <c r="U18" s="1032"/>
      <c r="W18" s="444"/>
      <c r="X18" s="87"/>
      <c r="Y18" s="444"/>
      <c r="Z18" s="444">
        <v>0</v>
      </c>
      <c r="AA18" s="444"/>
      <c r="AB18" s="444"/>
      <c r="AC18" s="444"/>
      <c r="AD18" s="444"/>
      <c r="AE18" s="444"/>
      <c r="AF18" s="444"/>
      <c r="AG18" s="444"/>
      <c r="AH18" s="444"/>
      <c r="AI18" s="444"/>
      <c r="AJ18" s="444"/>
      <c r="AK18" s="444"/>
      <c r="AL18" s="444"/>
    </row>
    <row r="19" spans="1:39" s="83" customFormat="1">
      <c r="A19" s="83" t="s">
        <v>831</v>
      </c>
      <c r="B19" s="1029">
        <v>1055</v>
      </c>
      <c r="C19" s="87" t="s">
        <v>175</v>
      </c>
      <c r="D19" s="444">
        <v>0</v>
      </c>
      <c r="E19" s="444"/>
      <c r="F19" s="87"/>
      <c r="G19" s="444">
        <v>0</v>
      </c>
      <c r="H19" s="444">
        <v>0</v>
      </c>
      <c r="I19" s="444">
        <v>0</v>
      </c>
      <c r="J19" s="444">
        <v>0</v>
      </c>
      <c r="K19" s="444">
        <v>0</v>
      </c>
      <c r="L19" s="444">
        <v>0</v>
      </c>
      <c r="M19" s="444">
        <v>0</v>
      </c>
      <c r="N19" s="444">
        <v>0</v>
      </c>
      <c r="O19" s="444">
        <v>0</v>
      </c>
      <c r="P19" s="444">
        <v>0</v>
      </c>
      <c r="Q19" s="444">
        <v>0</v>
      </c>
      <c r="R19" s="444">
        <v>0</v>
      </c>
      <c r="S19" s="444">
        <v>0</v>
      </c>
      <c r="T19" s="83">
        <v>0</v>
      </c>
      <c r="U19" s="1032">
        <v>1850</v>
      </c>
      <c r="V19" s="83" t="s">
        <v>199</v>
      </c>
      <c r="W19" s="444">
        <v>0</v>
      </c>
      <c r="X19" s="87"/>
      <c r="Y19" s="444"/>
      <c r="Z19" s="444">
        <v>0</v>
      </c>
      <c r="AA19" s="444">
        <v>0</v>
      </c>
      <c r="AB19" s="444">
        <v>0</v>
      </c>
      <c r="AC19" s="444">
        <v>0</v>
      </c>
      <c r="AD19" s="444">
        <v>0</v>
      </c>
      <c r="AE19" s="444">
        <v>0</v>
      </c>
      <c r="AF19" s="444">
        <v>0</v>
      </c>
      <c r="AG19" s="444">
        <v>0</v>
      </c>
      <c r="AH19" s="444">
        <v>0</v>
      </c>
      <c r="AI19" s="444">
        <v>0</v>
      </c>
      <c r="AJ19" s="444">
        <v>0</v>
      </c>
      <c r="AK19" s="444">
        <v>0</v>
      </c>
      <c r="AL19" s="444">
        <v>0</v>
      </c>
      <c r="AM19" s="83">
        <v>0</v>
      </c>
    </row>
    <row r="20" spans="1:39" s="83" customFormat="1" ht="14.25" customHeight="1">
      <c r="A20" s="83" t="s">
        <v>165</v>
      </c>
      <c r="B20" s="1029">
        <v>1105</v>
      </c>
      <c r="C20" s="87" t="s">
        <v>163</v>
      </c>
      <c r="D20" s="444">
        <v>0</v>
      </c>
      <c r="E20" s="444"/>
      <c r="F20" s="87"/>
      <c r="G20" s="444">
        <v>0</v>
      </c>
      <c r="H20" s="444">
        <v>0</v>
      </c>
      <c r="I20" s="444">
        <v>0</v>
      </c>
      <c r="J20" s="444">
        <v>0</v>
      </c>
      <c r="K20" s="444">
        <v>0</v>
      </c>
      <c r="L20" s="444">
        <v>0</v>
      </c>
      <c r="M20" s="444">
        <v>0</v>
      </c>
      <c r="N20" s="444">
        <v>0</v>
      </c>
      <c r="O20" s="444">
        <v>0</v>
      </c>
      <c r="P20" s="444">
        <v>0</v>
      </c>
      <c r="Q20" s="444">
        <v>0</v>
      </c>
      <c r="R20" s="444">
        <v>0</v>
      </c>
      <c r="S20" s="444">
        <v>0</v>
      </c>
      <c r="T20" s="83">
        <v>0</v>
      </c>
      <c r="U20" s="1032">
        <v>1900</v>
      </c>
      <c r="V20" s="83" t="s">
        <v>198</v>
      </c>
      <c r="W20" s="444">
        <v>0</v>
      </c>
      <c r="X20" s="87"/>
      <c r="Y20" s="444"/>
      <c r="Z20" s="444">
        <v>0</v>
      </c>
      <c r="AA20" s="444">
        <v>0</v>
      </c>
      <c r="AB20" s="444">
        <v>0</v>
      </c>
      <c r="AC20" s="444">
        <v>0</v>
      </c>
      <c r="AD20" s="444">
        <v>0</v>
      </c>
      <c r="AE20" s="444">
        <v>0</v>
      </c>
      <c r="AF20" s="444">
        <v>0</v>
      </c>
      <c r="AG20" s="444">
        <v>0</v>
      </c>
      <c r="AH20" s="444">
        <v>0</v>
      </c>
      <c r="AI20" s="444">
        <v>0</v>
      </c>
      <c r="AJ20" s="444">
        <v>0</v>
      </c>
      <c r="AK20" s="444">
        <v>0</v>
      </c>
      <c r="AL20" s="444">
        <v>0</v>
      </c>
      <c r="AM20" s="83">
        <v>0</v>
      </c>
    </row>
    <row r="21" spans="1:39" s="83" customFormat="1">
      <c r="A21" s="83" t="s">
        <v>49</v>
      </c>
      <c r="B21" s="1029">
        <v>1115</v>
      </c>
      <c r="C21" s="87" t="s">
        <v>136</v>
      </c>
      <c r="D21" s="444">
        <v>0</v>
      </c>
      <c r="E21" s="444"/>
      <c r="F21" s="87"/>
      <c r="G21" s="444">
        <v>0</v>
      </c>
      <c r="H21" s="444">
        <v>0</v>
      </c>
      <c r="I21" s="444">
        <v>0</v>
      </c>
      <c r="J21" s="444">
        <v>0</v>
      </c>
      <c r="K21" s="444">
        <v>0</v>
      </c>
      <c r="L21" s="444">
        <v>0</v>
      </c>
      <c r="M21" s="444">
        <v>0</v>
      </c>
      <c r="N21" s="444">
        <v>0</v>
      </c>
      <c r="O21" s="444">
        <v>0</v>
      </c>
      <c r="P21" s="444">
        <v>0</v>
      </c>
      <c r="Q21" s="444">
        <v>0</v>
      </c>
      <c r="R21" s="444">
        <v>0</v>
      </c>
      <c r="S21" s="444">
        <v>0</v>
      </c>
      <c r="T21" s="83">
        <v>0</v>
      </c>
      <c r="U21" s="1032">
        <v>1910</v>
      </c>
      <c r="V21" s="83" t="s">
        <v>200</v>
      </c>
      <c r="W21" s="444">
        <v>0</v>
      </c>
      <c r="X21" s="87"/>
      <c r="Y21" s="444"/>
      <c r="Z21" s="444">
        <v>0</v>
      </c>
      <c r="AA21" s="444">
        <v>0</v>
      </c>
      <c r="AB21" s="444">
        <v>0</v>
      </c>
      <c r="AC21" s="444">
        <v>0</v>
      </c>
      <c r="AD21" s="444">
        <v>0</v>
      </c>
      <c r="AE21" s="444">
        <v>0</v>
      </c>
      <c r="AF21" s="444">
        <v>0</v>
      </c>
      <c r="AG21" s="444">
        <v>0</v>
      </c>
      <c r="AH21" s="444">
        <v>0</v>
      </c>
      <c r="AI21" s="444">
        <v>0</v>
      </c>
      <c r="AJ21" s="444">
        <v>0</v>
      </c>
      <c r="AK21" s="444">
        <v>0</v>
      </c>
      <c r="AL21" s="444">
        <v>0</v>
      </c>
      <c r="AM21" s="83">
        <v>0</v>
      </c>
    </row>
    <row r="22" spans="1:39" s="83" customFormat="1">
      <c r="A22" s="83" t="s">
        <v>992</v>
      </c>
      <c r="B22" s="1029">
        <v>1165</v>
      </c>
      <c r="C22" s="87" t="s">
        <v>170</v>
      </c>
      <c r="D22" s="444">
        <v>0</v>
      </c>
      <c r="E22" s="444"/>
      <c r="F22" s="87"/>
      <c r="G22" s="444">
        <v>0</v>
      </c>
      <c r="H22" s="444">
        <v>0</v>
      </c>
      <c r="I22" s="444">
        <v>0</v>
      </c>
      <c r="J22" s="444">
        <v>0</v>
      </c>
      <c r="K22" s="444">
        <v>0</v>
      </c>
      <c r="L22" s="444">
        <v>0</v>
      </c>
      <c r="M22" s="444">
        <v>0</v>
      </c>
      <c r="N22" s="444">
        <v>0</v>
      </c>
      <c r="O22" s="444">
        <v>0</v>
      </c>
      <c r="P22" s="444">
        <v>0</v>
      </c>
      <c r="Q22" s="444">
        <v>0</v>
      </c>
      <c r="R22" s="444">
        <v>0</v>
      </c>
      <c r="S22" s="444">
        <v>0</v>
      </c>
      <c r="T22" s="83">
        <v>0</v>
      </c>
      <c r="U22" s="1032">
        <v>1960</v>
      </c>
      <c r="V22" s="83" t="s">
        <v>215</v>
      </c>
      <c r="W22" s="444">
        <v>0</v>
      </c>
      <c r="X22" s="87"/>
      <c r="Y22" s="444"/>
      <c r="Z22" s="444">
        <v>0</v>
      </c>
      <c r="AA22" s="444">
        <v>0</v>
      </c>
      <c r="AB22" s="444">
        <v>0</v>
      </c>
      <c r="AC22" s="444">
        <v>0</v>
      </c>
      <c r="AD22" s="444">
        <v>0</v>
      </c>
      <c r="AE22" s="444">
        <v>0</v>
      </c>
      <c r="AF22" s="444">
        <v>0</v>
      </c>
      <c r="AG22" s="444">
        <v>0</v>
      </c>
      <c r="AH22" s="444">
        <v>0</v>
      </c>
      <c r="AI22" s="444">
        <v>0</v>
      </c>
      <c r="AJ22" s="444">
        <v>0</v>
      </c>
      <c r="AK22" s="444">
        <v>0</v>
      </c>
      <c r="AL22" s="444">
        <v>0</v>
      </c>
      <c r="AM22" s="83">
        <v>0</v>
      </c>
    </row>
    <row r="23" spans="1:39" s="83" customFormat="1">
      <c r="A23" s="460" t="s">
        <v>1041</v>
      </c>
      <c r="B23" s="1029"/>
      <c r="C23" s="87"/>
      <c r="D23" s="444"/>
      <c r="E23" s="444"/>
      <c r="F23" s="87"/>
      <c r="G23" s="444"/>
      <c r="H23" s="444"/>
      <c r="I23" s="444"/>
      <c r="J23" s="444"/>
      <c r="K23" s="444"/>
      <c r="L23" s="444"/>
      <c r="M23" s="444"/>
      <c r="N23" s="444"/>
      <c r="O23" s="444"/>
      <c r="P23" s="444"/>
      <c r="Q23" s="444"/>
      <c r="R23" s="444"/>
      <c r="S23" s="444"/>
      <c r="U23" s="1034"/>
      <c r="V23" s="460" t="s">
        <v>1041</v>
      </c>
      <c r="W23" s="444"/>
      <c r="X23" s="87"/>
      <c r="Y23" s="444"/>
      <c r="Z23" s="444"/>
      <c r="AA23" s="444"/>
      <c r="AB23" s="444"/>
      <c r="AC23" s="444"/>
      <c r="AD23" s="444"/>
      <c r="AE23" s="444"/>
      <c r="AF23" s="444"/>
      <c r="AG23" s="444"/>
      <c r="AH23" s="444"/>
      <c r="AI23" s="444"/>
      <c r="AJ23" s="444"/>
      <c r="AK23" s="444"/>
      <c r="AL23" s="444"/>
    </row>
    <row r="24" spans="1:39" s="83" customFormat="1">
      <c r="A24" s="83" t="s">
        <v>1042</v>
      </c>
      <c r="B24" s="1029"/>
      <c r="C24" s="87"/>
      <c r="D24" s="444"/>
      <c r="E24" s="444"/>
      <c r="F24" s="87"/>
      <c r="G24" s="444"/>
      <c r="H24" s="444"/>
      <c r="I24" s="444"/>
      <c r="J24" s="444"/>
      <c r="K24" s="444"/>
      <c r="L24" s="444"/>
      <c r="M24" s="444"/>
      <c r="N24" s="444"/>
      <c r="O24" s="444"/>
      <c r="P24" s="444"/>
      <c r="Q24" s="444"/>
      <c r="R24" s="444"/>
      <c r="S24" s="444"/>
      <c r="U24" s="1032"/>
      <c r="W24" s="444"/>
      <c r="X24" s="87"/>
      <c r="Y24" s="444"/>
      <c r="Z24" s="444"/>
      <c r="AA24" s="444"/>
      <c r="AB24" s="444"/>
      <c r="AC24" s="444"/>
      <c r="AD24" s="444"/>
      <c r="AE24" s="444"/>
      <c r="AF24" s="444"/>
      <c r="AG24" s="444"/>
      <c r="AH24" s="444"/>
      <c r="AI24" s="444"/>
      <c r="AJ24" s="444"/>
      <c r="AK24" s="444"/>
      <c r="AL24" s="444"/>
    </row>
    <row r="25" spans="1:39" s="83" customFormat="1">
      <c r="A25" s="83" t="s">
        <v>1043</v>
      </c>
      <c r="B25" s="1029"/>
      <c r="C25" s="87"/>
      <c r="D25" s="444"/>
      <c r="E25" s="444"/>
      <c r="F25" s="87"/>
      <c r="G25" s="444"/>
      <c r="H25" s="444"/>
      <c r="I25" s="444"/>
      <c r="J25" s="444"/>
      <c r="K25" s="444"/>
      <c r="L25" s="444"/>
      <c r="M25" s="444"/>
      <c r="N25" s="444"/>
      <c r="O25" s="444"/>
      <c r="P25" s="444"/>
      <c r="Q25" s="444"/>
      <c r="R25" s="444"/>
      <c r="S25" s="444"/>
      <c r="U25" s="1032"/>
      <c r="W25" s="444"/>
      <c r="X25" s="87"/>
      <c r="Y25" s="444"/>
      <c r="Z25" s="444"/>
      <c r="AA25" s="444"/>
      <c r="AB25" s="444"/>
      <c r="AC25" s="444"/>
      <c r="AD25" s="444"/>
      <c r="AE25" s="444"/>
      <c r="AF25" s="444"/>
      <c r="AG25" s="444"/>
      <c r="AH25" s="444"/>
      <c r="AI25" s="444"/>
      <c r="AJ25" s="444"/>
      <c r="AK25" s="444"/>
      <c r="AL25" s="444"/>
    </row>
    <row r="26" spans="1:39" s="83" customFormat="1">
      <c r="A26" s="83" t="s">
        <v>166</v>
      </c>
      <c r="B26" s="1029">
        <v>1110</v>
      </c>
      <c r="C26" s="87" t="s">
        <v>167</v>
      </c>
      <c r="D26" s="444">
        <v>0</v>
      </c>
      <c r="E26" s="444"/>
      <c r="F26" s="87"/>
      <c r="G26" s="444">
        <v>0</v>
      </c>
      <c r="H26" s="444">
        <v>0</v>
      </c>
      <c r="I26" s="444">
        <v>0</v>
      </c>
      <c r="J26" s="444">
        <v>0</v>
      </c>
      <c r="K26" s="444">
        <v>0</v>
      </c>
      <c r="L26" s="444">
        <v>0</v>
      </c>
      <c r="M26" s="444">
        <v>0</v>
      </c>
      <c r="N26" s="444">
        <v>0</v>
      </c>
      <c r="O26" s="444">
        <v>0</v>
      </c>
      <c r="P26" s="444">
        <v>0</v>
      </c>
      <c r="Q26" s="444">
        <v>0</v>
      </c>
      <c r="R26" s="444">
        <v>0</v>
      </c>
      <c r="S26" s="444">
        <v>0</v>
      </c>
      <c r="T26" s="83">
        <v>0</v>
      </c>
      <c r="U26" s="1032">
        <v>1905</v>
      </c>
      <c r="V26" s="83" t="s">
        <v>211</v>
      </c>
      <c r="W26" s="444">
        <v>0</v>
      </c>
      <c r="X26" s="87"/>
      <c r="Y26" s="444"/>
      <c r="Z26" s="444">
        <v>0</v>
      </c>
      <c r="AA26" s="444">
        <v>0</v>
      </c>
      <c r="AB26" s="444">
        <v>0</v>
      </c>
      <c r="AC26" s="444">
        <v>0</v>
      </c>
      <c r="AD26" s="444">
        <v>0</v>
      </c>
      <c r="AE26" s="444">
        <v>0</v>
      </c>
      <c r="AF26" s="444">
        <v>0</v>
      </c>
      <c r="AG26" s="444">
        <v>0</v>
      </c>
      <c r="AH26" s="444">
        <v>0</v>
      </c>
      <c r="AI26" s="444">
        <v>0</v>
      </c>
      <c r="AJ26" s="444">
        <v>0</v>
      </c>
      <c r="AK26" s="444">
        <v>0</v>
      </c>
      <c r="AL26" s="444">
        <v>0</v>
      </c>
      <c r="AM26" s="83">
        <v>0</v>
      </c>
    </row>
    <row r="27" spans="1:39" s="83" customFormat="1">
      <c r="A27" s="83" t="s">
        <v>1044</v>
      </c>
      <c r="B27" s="1029">
        <v>1120</v>
      </c>
      <c r="C27" s="87" t="s">
        <v>176</v>
      </c>
      <c r="D27" s="444">
        <v>0</v>
      </c>
      <c r="E27" s="444"/>
      <c r="F27" s="87"/>
      <c r="G27" s="444">
        <v>0</v>
      </c>
      <c r="H27" s="444">
        <v>0</v>
      </c>
      <c r="I27" s="444">
        <v>0</v>
      </c>
      <c r="J27" s="444">
        <v>0</v>
      </c>
      <c r="K27" s="444">
        <v>0</v>
      </c>
      <c r="L27" s="444">
        <v>0</v>
      </c>
      <c r="M27" s="444">
        <v>0</v>
      </c>
      <c r="N27" s="444">
        <v>0</v>
      </c>
      <c r="O27" s="444">
        <v>0</v>
      </c>
      <c r="P27" s="444">
        <v>0</v>
      </c>
      <c r="Q27" s="444">
        <v>0</v>
      </c>
      <c r="R27" s="444">
        <v>0</v>
      </c>
      <c r="S27" s="444">
        <v>0</v>
      </c>
      <c r="T27" s="83">
        <v>0</v>
      </c>
      <c r="U27" s="1032">
        <v>1915</v>
      </c>
      <c r="V27" s="83" t="s">
        <v>400</v>
      </c>
      <c r="W27" s="444">
        <v>0</v>
      </c>
      <c r="X27" s="87"/>
      <c r="Y27" s="444"/>
      <c r="Z27" s="444">
        <v>0</v>
      </c>
      <c r="AA27" s="444">
        <v>0</v>
      </c>
      <c r="AB27" s="444">
        <v>0</v>
      </c>
      <c r="AC27" s="444">
        <v>0</v>
      </c>
      <c r="AD27" s="444">
        <v>0</v>
      </c>
      <c r="AE27" s="444">
        <v>0</v>
      </c>
      <c r="AF27" s="444">
        <v>0</v>
      </c>
      <c r="AG27" s="444">
        <v>0</v>
      </c>
      <c r="AH27" s="444">
        <v>0</v>
      </c>
      <c r="AI27" s="444">
        <v>0</v>
      </c>
      <c r="AJ27" s="444">
        <v>0</v>
      </c>
      <c r="AK27" s="444">
        <v>0</v>
      </c>
      <c r="AL27" s="444">
        <v>0</v>
      </c>
      <c r="AM27" s="83">
        <v>0</v>
      </c>
    </row>
    <row r="28" spans="1:39" s="83" customFormat="1">
      <c r="A28" s="83" t="s">
        <v>994</v>
      </c>
      <c r="B28" s="1029">
        <v>1125</v>
      </c>
      <c r="C28" s="87" t="s">
        <v>177</v>
      </c>
      <c r="D28" s="444">
        <v>0</v>
      </c>
      <c r="E28" s="444"/>
      <c r="F28" s="87"/>
      <c r="G28" s="444">
        <v>0</v>
      </c>
      <c r="H28" s="444">
        <v>0</v>
      </c>
      <c r="I28" s="444">
        <v>0</v>
      </c>
      <c r="J28" s="444">
        <v>0</v>
      </c>
      <c r="K28" s="444">
        <v>0</v>
      </c>
      <c r="L28" s="444">
        <v>0</v>
      </c>
      <c r="M28" s="444">
        <v>0</v>
      </c>
      <c r="N28" s="444">
        <v>0</v>
      </c>
      <c r="O28" s="444">
        <v>0</v>
      </c>
      <c r="P28" s="444">
        <v>0</v>
      </c>
      <c r="Q28" s="444">
        <v>0</v>
      </c>
      <c r="R28" s="444">
        <v>0</v>
      </c>
      <c r="S28" s="444">
        <v>0</v>
      </c>
      <c r="T28" s="83">
        <v>0</v>
      </c>
      <c r="U28" s="1032">
        <v>1920</v>
      </c>
      <c r="V28" s="83" t="s">
        <v>201</v>
      </c>
      <c r="W28" s="444">
        <v>0</v>
      </c>
      <c r="X28" s="87"/>
      <c r="Y28" s="444"/>
      <c r="Z28" s="444">
        <v>0</v>
      </c>
      <c r="AA28" s="444">
        <v>0</v>
      </c>
      <c r="AB28" s="444">
        <v>0</v>
      </c>
      <c r="AC28" s="444">
        <v>0</v>
      </c>
      <c r="AD28" s="444">
        <v>0</v>
      </c>
      <c r="AE28" s="444">
        <v>0</v>
      </c>
      <c r="AF28" s="444">
        <v>0</v>
      </c>
      <c r="AG28" s="444">
        <v>0</v>
      </c>
      <c r="AH28" s="444">
        <v>0</v>
      </c>
      <c r="AI28" s="444">
        <v>0</v>
      </c>
      <c r="AJ28" s="444">
        <v>0</v>
      </c>
      <c r="AK28" s="444">
        <v>0</v>
      </c>
      <c r="AL28" s="444">
        <v>0</v>
      </c>
      <c r="AM28" s="83">
        <v>0</v>
      </c>
    </row>
    <row r="29" spans="1:39" s="83" customFormat="1">
      <c r="A29" s="83" t="s">
        <v>205</v>
      </c>
      <c r="B29" s="1029">
        <v>1130</v>
      </c>
      <c r="C29" s="87" t="s">
        <v>137</v>
      </c>
      <c r="D29" s="444">
        <v>0</v>
      </c>
      <c r="E29" s="444"/>
      <c r="F29" s="87"/>
      <c r="G29" s="444">
        <v>0</v>
      </c>
      <c r="H29" s="444">
        <v>0</v>
      </c>
      <c r="I29" s="444">
        <v>0</v>
      </c>
      <c r="J29" s="444">
        <v>0</v>
      </c>
      <c r="K29" s="444">
        <v>0</v>
      </c>
      <c r="L29" s="444">
        <v>0</v>
      </c>
      <c r="M29" s="444">
        <v>0</v>
      </c>
      <c r="N29" s="444">
        <v>0</v>
      </c>
      <c r="O29" s="444">
        <v>0</v>
      </c>
      <c r="P29" s="444">
        <v>0</v>
      </c>
      <c r="Q29" s="444">
        <v>0</v>
      </c>
      <c r="R29" s="444">
        <v>0</v>
      </c>
      <c r="S29" s="444">
        <v>0</v>
      </c>
      <c r="T29" s="83">
        <v>0</v>
      </c>
      <c r="U29" s="1032">
        <v>1925</v>
      </c>
      <c r="V29" s="83" t="s">
        <v>202</v>
      </c>
      <c r="W29" s="444">
        <v>0</v>
      </c>
      <c r="X29" s="87"/>
      <c r="Y29" s="444"/>
      <c r="Z29" s="444">
        <v>0</v>
      </c>
      <c r="AA29" s="444">
        <v>0</v>
      </c>
      <c r="AB29" s="444">
        <v>0</v>
      </c>
      <c r="AC29" s="444">
        <v>0</v>
      </c>
      <c r="AD29" s="444">
        <v>0</v>
      </c>
      <c r="AE29" s="444">
        <v>0</v>
      </c>
      <c r="AF29" s="444">
        <v>0</v>
      </c>
      <c r="AG29" s="444">
        <v>0</v>
      </c>
      <c r="AH29" s="444">
        <v>0</v>
      </c>
      <c r="AI29" s="444">
        <v>0</v>
      </c>
      <c r="AJ29" s="444">
        <v>0</v>
      </c>
      <c r="AK29" s="444">
        <v>0</v>
      </c>
      <c r="AL29" s="444">
        <v>0</v>
      </c>
      <c r="AM29" s="83">
        <v>0</v>
      </c>
    </row>
    <row r="30" spans="1:39" s="83" customFormat="1">
      <c r="B30" s="1029"/>
      <c r="C30" s="87"/>
      <c r="D30" s="444"/>
      <c r="E30" s="444"/>
      <c r="F30" s="87"/>
      <c r="G30" s="444"/>
      <c r="H30" s="444"/>
      <c r="I30" s="444"/>
      <c r="J30" s="444"/>
      <c r="K30" s="444"/>
      <c r="L30" s="444"/>
      <c r="M30" s="444"/>
      <c r="N30" s="444"/>
      <c r="O30" s="444"/>
      <c r="P30" s="444"/>
      <c r="Q30" s="444"/>
      <c r="R30" s="444"/>
      <c r="S30" s="444"/>
      <c r="U30" s="1032"/>
      <c r="W30" s="444"/>
      <c r="X30" s="87"/>
      <c r="Y30" s="444"/>
      <c r="Z30" s="444"/>
      <c r="AA30" s="444"/>
      <c r="AB30" s="444"/>
      <c r="AC30" s="444"/>
      <c r="AD30" s="444"/>
      <c r="AE30" s="444"/>
      <c r="AF30" s="444"/>
      <c r="AG30" s="444"/>
      <c r="AH30" s="444"/>
      <c r="AI30" s="444"/>
      <c r="AJ30" s="444"/>
      <c r="AK30" s="444"/>
      <c r="AL30" s="444"/>
    </row>
    <row r="31" spans="1:39" s="83" customFormat="1">
      <c r="A31" s="83" t="s">
        <v>204</v>
      </c>
      <c r="B31" s="1029">
        <v>1135</v>
      </c>
      <c r="C31" s="87" t="s">
        <v>138</v>
      </c>
      <c r="D31" s="444">
        <v>0</v>
      </c>
      <c r="E31" s="444"/>
      <c r="F31" s="87"/>
      <c r="G31" s="444">
        <v>0</v>
      </c>
      <c r="H31" s="444">
        <v>0</v>
      </c>
      <c r="I31" s="444">
        <v>0</v>
      </c>
      <c r="J31" s="444">
        <v>0</v>
      </c>
      <c r="K31" s="444">
        <v>0</v>
      </c>
      <c r="L31" s="444">
        <v>0</v>
      </c>
      <c r="M31" s="444">
        <v>0</v>
      </c>
      <c r="N31" s="444">
        <v>0</v>
      </c>
      <c r="O31" s="444">
        <v>0</v>
      </c>
      <c r="P31" s="444">
        <v>0</v>
      </c>
      <c r="Q31" s="444">
        <v>0</v>
      </c>
      <c r="R31" s="444">
        <v>0</v>
      </c>
      <c r="S31" s="444">
        <v>0</v>
      </c>
      <c r="T31" s="83">
        <v>0</v>
      </c>
      <c r="U31" s="1032">
        <v>1930</v>
      </c>
      <c r="V31" s="83" t="s">
        <v>203</v>
      </c>
      <c r="W31" s="444">
        <v>0</v>
      </c>
      <c r="X31" s="87"/>
      <c r="Y31" s="444"/>
      <c r="Z31" s="444">
        <v>0</v>
      </c>
      <c r="AA31" s="444">
        <v>0</v>
      </c>
      <c r="AB31" s="444">
        <v>0</v>
      </c>
      <c r="AC31" s="444">
        <v>0</v>
      </c>
      <c r="AD31" s="444">
        <v>0</v>
      </c>
      <c r="AE31" s="444">
        <v>0</v>
      </c>
      <c r="AF31" s="444">
        <v>0</v>
      </c>
      <c r="AG31" s="444">
        <v>0</v>
      </c>
      <c r="AH31" s="444">
        <v>0</v>
      </c>
      <c r="AI31" s="444">
        <v>0</v>
      </c>
      <c r="AJ31" s="444">
        <v>0</v>
      </c>
      <c r="AK31" s="444">
        <v>0</v>
      </c>
      <c r="AL31" s="444">
        <v>0</v>
      </c>
      <c r="AM31" s="83">
        <v>0</v>
      </c>
    </row>
    <row r="32" spans="1:39" s="83" customFormat="1">
      <c r="B32" s="1029">
        <v>1140</v>
      </c>
      <c r="C32" s="87" t="s">
        <v>139</v>
      </c>
      <c r="D32" s="444">
        <v>0</v>
      </c>
      <c r="E32" s="444"/>
      <c r="F32" s="87"/>
      <c r="G32" s="444">
        <v>0</v>
      </c>
      <c r="H32" s="444">
        <v>0</v>
      </c>
      <c r="I32" s="444">
        <v>0</v>
      </c>
      <c r="J32" s="444">
        <v>0</v>
      </c>
      <c r="K32" s="444">
        <v>0</v>
      </c>
      <c r="L32" s="444">
        <v>0</v>
      </c>
      <c r="M32" s="444">
        <v>0</v>
      </c>
      <c r="N32" s="444">
        <v>0</v>
      </c>
      <c r="O32" s="444">
        <v>0</v>
      </c>
      <c r="P32" s="444">
        <v>0</v>
      </c>
      <c r="Q32" s="444">
        <v>0</v>
      </c>
      <c r="R32" s="444">
        <v>0</v>
      </c>
      <c r="S32" s="444">
        <v>0</v>
      </c>
      <c r="T32" s="83">
        <v>0</v>
      </c>
      <c r="U32" s="1032">
        <v>1935</v>
      </c>
      <c r="V32" s="83" t="s">
        <v>206</v>
      </c>
      <c r="W32" s="444">
        <v>0</v>
      </c>
      <c r="X32" s="87"/>
      <c r="Y32" s="444"/>
      <c r="Z32" s="444">
        <v>0</v>
      </c>
      <c r="AA32" s="444">
        <v>0</v>
      </c>
      <c r="AB32" s="444">
        <v>0</v>
      </c>
      <c r="AC32" s="444">
        <v>0</v>
      </c>
      <c r="AD32" s="444">
        <v>0</v>
      </c>
      <c r="AE32" s="444">
        <v>0</v>
      </c>
      <c r="AF32" s="444">
        <v>0</v>
      </c>
      <c r="AG32" s="444">
        <v>0</v>
      </c>
      <c r="AH32" s="444">
        <v>0</v>
      </c>
      <c r="AI32" s="444">
        <v>0</v>
      </c>
      <c r="AJ32" s="444">
        <v>0</v>
      </c>
      <c r="AK32" s="444">
        <v>0</v>
      </c>
      <c r="AL32" s="444">
        <v>0</v>
      </c>
      <c r="AM32" s="83">
        <v>0</v>
      </c>
    </row>
    <row r="33" spans="1:39" s="83" customFormat="1">
      <c r="A33" s="84" t="s">
        <v>1045</v>
      </c>
      <c r="B33" s="1027"/>
      <c r="C33" s="953" t="s">
        <v>739</v>
      </c>
      <c r="D33" s="544">
        <v>0</v>
      </c>
      <c r="E33" s="544"/>
      <c r="F33" s="544">
        <v>0</v>
      </c>
      <c r="G33" s="544">
        <v>0</v>
      </c>
      <c r="H33" s="544">
        <v>0</v>
      </c>
      <c r="I33" s="544">
        <v>0</v>
      </c>
      <c r="J33" s="544">
        <v>0</v>
      </c>
      <c r="K33" s="544">
        <v>0</v>
      </c>
      <c r="L33" s="544">
        <v>0</v>
      </c>
      <c r="M33" s="544">
        <v>0</v>
      </c>
      <c r="N33" s="544">
        <v>0</v>
      </c>
      <c r="O33" s="544">
        <v>0</v>
      </c>
      <c r="P33" s="544">
        <v>0</v>
      </c>
      <c r="Q33" s="544">
        <v>0</v>
      </c>
      <c r="R33" s="544">
        <v>0</v>
      </c>
      <c r="S33" s="544">
        <v>0</v>
      </c>
      <c r="T33" s="544">
        <v>0</v>
      </c>
      <c r="U33" s="1034"/>
      <c r="V33" s="548" t="s">
        <v>739</v>
      </c>
      <c r="W33" s="444">
        <v>0</v>
      </c>
      <c r="X33" s="544">
        <v>0</v>
      </c>
      <c r="Y33" s="444"/>
      <c r="Z33" s="544">
        <v>0</v>
      </c>
      <c r="AA33" s="444">
        <v>0</v>
      </c>
      <c r="AB33" s="444">
        <v>0</v>
      </c>
      <c r="AC33" s="444">
        <v>0</v>
      </c>
      <c r="AD33" s="444">
        <v>0</v>
      </c>
      <c r="AE33" s="444">
        <v>0</v>
      </c>
      <c r="AF33" s="444">
        <v>0</v>
      </c>
      <c r="AG33" s="444">
        <v>0</v>
      </c>
      <c r="AH33" s="444">
        <v>0</v>
      </c>
      <c r="AI33" s="444">
        <v>0</v>
      </c>
      <c r="AJ33" s="444">
        <v>0</v>
      </c>
      <c r="AK33" s="444">
        <v>0</v>
      </c>
      <c r="AL33" s="444">
        <v>0</v>
      </c>
      <c r="AM33" s="83">
        <v>0</v>
      </c>
    </row>
    <row r="34" spans="1:39" s="83" customFormat="1">
      <c r="A34" s="83" t="s">
        <v>1046</v>
      </c>
      <c r="B34" s="1029">
        <v>1145</v>
      </c>
      <c r="C34" s="87" t="s">
        <v>140</v>
      </c>
      <c r="D34" s="444">
        <v>0</v>
      </c>
      <c r="E34" s="444"/>
      <c r="F34" s="87"/>
      <c r="G34" s="444">
        <v>0</v>
      </c>
      <c r="H34" s="444">
        <v>0</v>
      </c>
      <c r="I34" s="444">
        <v>0</v>
      </c>
      <c r="J34" s="444">
        <v>0</v>
      </c>
      <c r="K34" s="444">
        <v>0</v>
      </c>
      <c r="L34" s="444">
        <v>0</v>
      </c>
      <c r="M34" s="444">
        <v>0</v>
      </c>
      <c r="N34" s="444">
        <v>0</v>
      </c>
      <c r="O34" s="444">
        <v>0</v>
      </c>
      <c r="P34" s="444">
        <v>0</v>
      </c>
      <c r="Q34" s="444">
        <v>0</v>
      </c>
      <c r="R34" s="444">
        <v>0</v>
      </c>
      <c r="S34" s="444">
        <v>0</v>
      </c>
      <c r="T34" s="83">
        <v>0</v>
      </c>
      <c r="U34" s="1032">
        <v>1940</v>
      </c>
      <c r="V34" s="83" t="s">
        <v>207</v>
      </c>
      <c r="W34" s="444">
        <v>0</v>
      </c>
      <c r="X34" s="87"/>
      <c r="Y34" s="444"/>
      <c r="Z34" s="444">
        <v>0</v>
      </c>
      <c r="AA34" s="444">
        <v>0</v>
      </c>
      <c r="AB34" s="444">
        <v>0</v>
      </c>
      <c r="AC34" s="444">
        <v>0</v>
      </c>
      <c r="AD34" s="444">
        <v>0</v>
      </c>
      <c r="AE34" s="444">
        <v>0</v>
      </c>
      <c r="AF34" s="444">
        <v>0</v>
      </c>
      <c r="AG34" s="444">
        <v>0</v>
      </c>
      <c r="AH34" s="444">
        <v>0</v>
      </c>
      <c r="AI34" s="444">
        <v>0</v>
      </c>
      <c r="AJ34" s="444">
        <v>0</v>
      </c>
      <c r="AK34" s="444">
        <v>0</v>
      </c>
      <c r="AL34" s="444">
        <v>0</v>
      </c>
      <c r="AM34" s="83">
        <v>0</v>
      </c>
    </row>
    <row r="35" spans="1:39" s="83" customFormat="1">
      <c r="A35" s="83" t="s">
        <v>168</v>
      </c>
      <c r="B35" s="1029">
        <v>1150</v>
      </c>
      <c r="C35" s="87" t="s">
        <v>169</v>
      </c>
      <c r="D35" s="444">
        <v>0</v>
      </c>
      <c r="E35" s="444"/>
      <c r="F35" s="87"/>
      <c r="G35" s="444">
        <v>0</v>
      </c>
      <c r="H35" s="444">
        <v>0</v>
      </c>
      <c r="I35" s="444">
        <v>0</v>
      </c>
      <c r="J35" s="444">
        <v>0</v>
      </c>
      <c r="K35" s="444">
        <v>0</v>
      </c>
      <c r="L35" s="444">
        <v>0</v>
      </c>
      <c r="M35" s="444">
        <v>0</v>
      </c>
      <c r="N35" s="444">
        <v>0</v>
      </c>
      <c r="O35" s="444">
        <v>0</v>
      </c>
      <c r="P35" s="444">
        <v>0</v>
      </c>
      <c r="Q35" s="444">
        <v>0</v>
      </c>
      <c r="R35" s="444">
        <v>0</v>
      </c>
      <c r="S35" s="444">
        <v>0</v>
      </c>
      <c r="T35" s="83">
        <v>0</v>
      </c>
      <c r="U35" s="1032">
        <v>1945</v>
      </c>
      <c r="V35" s="83" t="s">
        <v>212</v>
      </c>
      <c r="W35" s="444">
        <v>0</v>
      </c>
      <c r="X35" s="87"/>
      <c r="Y35" s="444"/>
      <c r="Z35" s="444">
        <v>0</v>
      </c>
      <c r="AA35" s="444">
        <v>0</v>
      </c>
      <c r="AB35" s="444">
        <v>0</v>
      </c>
      <c r="AC35" s="444">
        <v>0</v>
      </c>
      <c r="AD35" s="444">
        <v>0</v>
      </c>
      <c r="AE35" s="444">
        <v>0</v>
      </c>
      <c r="AF35" s="444">
        <v>0</v>
      </c>
      <c r="AG35" s="444">
        <v>0</v>
      </c>
      <c r="AH35" s="444">
        <v>0</v>
      </c>
      <c r="AI35" s="444">
        <v>0</v>
      </c>
      <c r="AJ35" s="444">
        <v>0</v>
      </c>
      <c r="AK35" s="444">
        <v>0</v>
      </c>
      <c r="AL35" s="444">
        <v>0</v>
      </c>
      <c r="AM35" s="83">
        <v>0</v>
      </c>
    </row>
    <row r="36" spans="1:39" s="83" customFormat="1">
      <c r="A36" s="83" t="s">
        <v>1000</v>
      </c>
      <c r="B36" s="1029">
        <v>1170</v>
      </c>
      <c r="C36" s="87" t="s">
        <v>171</v>
      </c>
      <c r="D36" s="444">
        <v>0</v>
      </c>
      <c r="E36" s="444"/>
      <c r="F36" s="87"/>
      <c r="G36" s="444">
        <v>0</v>
      </c>
      <c r="H36" s="444">
        <v>0</v>
      </c>
      <c r="I36" s="444">
        <v>0</v>
      </c>
      <c r="J36" s="444">
        <v>0</v>
      </c>
      <c r="K36" s="444">
        <v>0</v>
      </c>
      <c r="L36" s="444">
        <v>0</v>
      </c>
      <c r="M36" s="444">
        <v>0</v>
      </c>
      <c r="N36" s="444">
        <v>0</v>
      </c>
      <c r="O36" s="444">
        <v>0</v>
      </c>
      <c r="P36" s="444">
        <v>0</v>
      </c>
      <c r="Q36" s="444">
        <v>0</v>
      </c>
      <c r="R36" s="444">
        <v>0</v>
      </c>
      <c r="S36" s="444">
        <v>0</v>
      </c>
      <c r="T36" s="83">
        <v>0</v>
      </c>
      <c r="U36" s="1032">
        <v>1965</v>
      </c>
      <c r="V36" s="83" t="s">
        <v>214</v>
      </c>
      <c r="W36" s="444">
        <v>0</v>
      </c>
      <c r="X36" s="87"/>
      <c r="Y36" s="444"/>
      <c r="Z36" s="444">
        <v>0</v>
      </c>
      <c r="AA36" s="444">
        <v>0</v>
      </c>
      <c r="AB36" s="444">
        <v>0</v>
      </c>
      <c r="AC36" s="444">
        <v>0</v>
      </c>
      <c r="AD36" s="444">
        <v>0</v>
      </c>
      <c r="AE36" s="444">
        <v>0</v>
      </c>
      <c r="AF36" s="444">
        <v>0</v>
      </c>
      <c r="AG36" s="444">
        <v>0</v>
      </c>
      <c r="AH36" s="444">
        <v>0</v>
      </c>
      <c r="AI36" s="444">
        <v>0</v>
      </c>
      <c r="AJ36" s="444">
        <v>0</v>
      </c>
      <c r="AK36" s="444">
        <v>0</v>
      </c>
      <c r="AL36" s="444">
        <v>0</v>
      </c>
      <c r="AM36" s="83">
        <v>0</v>
      </c>
    </row>
    <row r="37" spans="1:39" s="83" customFormat="1">
      <c r="A37" s="460" t="s">
        <v>1134</v>
      </c>
      <c r="B37" s="1029"/>
      <c r="C37" s="87"/>
      <c r="D37" s="444"/>
      <c r="E37" s="444"/>
      <c r="F37" s="87"/>
      <c r="G37" s="444"/>
      <c r="H37" s="444"/>
      <c r="I37" s="444"/>
      <c r="J37" s="444"/>
      <c r="K37" s="444"/>
      <c r="L37" s="444"/>
      <c r="M37" s="444"/>
      <c r="N37" s="444"/>
      <c r="O37" s="444"/>
      <c r="P37" s="444"/>
      <c r="Q37" s="444"/>
      <c r="R37" s="444"/>
      <c r="S37" s="444"/>
      <c r="U37" s="1034"/>
      <c r="V37" s="460" t="s">
        <v>1134</v>
      </c>
      <c r="W37" s="444"/>
      <c r="X37" s="87"/>
      <c r="Y37" s="444"/>
      <c r="Z37" s="444"/>
      <c r="AA37" s="444"/>
      <c r="AB37" s="444"/>
      <c r="AC37" s="444"/>
      <c r="AD37" s="444"/>
      <c r="AE37" s="444"/>
      <c r="AF37" s="444"/>
      <c r="AG37" s="444"/>
      <c r="AH37" s="444"/>
      <c r="AI37" s="444"/>
      <c r="AJ37" s="444"/>
      <c r="AK37" s="444"/>
      <c r="AL37" s="444"/>
    </row>
    <row r="38" spans="1:39" s="83" customFormat="1">
      <c r="A38" s="83" t="s">
        <v>809</v>
      </c>
      <c r="B38" s="1029">
        <v>1045</v>
      </c>
      <c r="C38" s="87" t="s">
        <v>180</v>
      </c>
      <c r="D38" s="444">
        <v>608.36</v>
      </c>
      <c r="E38" s="444"/>
      <c r="F38" s="87"/>
      <c r="G38" s="444">
        <v>608.36</v>
      </c>
      <c r="H38" s="444">
        <v>608.77</v>
      </c>
      <c r="I38" s="444">
        <v>600.19000000000005</v>
      </c>
      <c r="J38" s="444">
        <v>596.72</v>
      </c>
      <c r="K38" s="444">
        <v>600.51</v>
      </c>
      <c r="L38" s="444">
        <v>599.05999999999995</v>
      </c>
      <c r="M38" s="444">
        <v>599.48</v>
      </c>
      <c r="N38" s="444">
        <v>595.54999999999995</v>
      </c>
      <c r="O38" s="444">
        <v>593.65</v>
      </c>
      <c r="P38" s="444">
        <v>586.41</v>
      </c>
      <c r="Q38" s="444">
        <v>584.9</v>
      </c>
      <c r="R38" s="444">
        <v>583.45000000000005</v>
      </c>
      <c r="S38" s="444">
        <v>579.14</v>
      </c>
      <c r="T38" s="83">
        <v>595.09153846153845</v>
      </c>
      <c r="U38" s="1032"/>
      <c r="W38" s="444"/>
      <c r="X38" s="87"/>
      <c r="Y38" s="444"/>
      <c r="Z38" s="444">
        <v>0</v>
      </c>
      <c r="AA38" s="444"/>
      <c r="AB38" s="444"/>
      <c r="AC38" s="444"/>
      <c r="AD38" s="444"/>
      <c r="AE38" s="444"/>
      <c r="AF38" s="444"/>
      <c r="AG38" s="444"/>
      <c r="AH38" s="444"/>
      <c r="AI38" s="444"/>
      <c r="AJ38" s="444"/>
      <c r="AK38" s="444"/>
      <c r="AL38" s="444"/>
    </row>
    <row r="39" spans="1:39" s="83" customFormat="1">
      <c r="B39" s="1029"/>
      <c r="C39" s="87"/>
      <c r="D39" s="444"/>
      <c r="E39" s="444"/>
      <c r="F39" s="87"/>
      <c r="G39" s="444"/>
      <c r="H39" s="444"/>
      <c r="I39" s="444"/>
      <c r="J39" s="444"/>
      <c r="K39" s="444"/>
      <c r="L39" s="444"/>
      <c r="M39" s="444"/>
      <c r="N39" s="444"/>
      <c r="O39" s="444"/>
      <c r="P39" s="444"/>
      <c r="Q39" s="444"/>
      <c r="R39" s="444"/>
      <c r="S39" s="444"/>
      <c r="U39" s="1032"/>
      <c r="W39" s="444"/>
      <c r="X39" s="87"/>
      <c r="Y39" s="444"/>
      <c r="Z39" s="444"/>
      <c r="AA39" s="444"/>
      <c r="AB39" s="444"/>
      <c r="AC39" s="444"/>
      <c r="AD39" s="444"/>
      <c r="AE39" s="444"/>
      <c r="AF39" s="444"/>
      <c r="AG39" s="444"/>
      <c r="AH39" s="444"/>
      <c r="AI39" s="444"/>
      <c r="AJ39" s="444"/>
      <c r="AK39" s="444"/>
      <c r="AL39" s="444"/>
    </row>
    <row r="40" spans="1:39" s="83" customFormat="1">
      <c r="A40" s="83" t="s">
        <v>810</v>
      </c>
      <c r="B40" s="1029"/>
      <c r="C40" s="87"/>
      <c r="D40" s="444"/>
      <c r="E40" s="444"/>
      <c r="F40" s="87"/>
      <c r="G40" s="444"/>
      <c r="H40" s="444"/>
      <c r="I40" s="444"/>
      <c r="J40" s="444"/>
      <c r="K40" s="444"/>
      <c r="L40" s="444"/>
      <c r="M40" s="444"/>
      <c r="N40" s="444"/>
      <c r="O40" s="444"/>
      <c r="P40" s="444"/>
      <c r="Q40" s="444"/>
      <c r="R40" s="444"/>
      <c r="S40" s="444"/>
      <c r="U40" s="1032"/>
      <c r="W40" s="444"/>
      <c r="X40" s="87"/>
      <c r="Y40" s="444"/>
      <c r="Z40" s="444"/>
      <c r="AA40" s="444"/>
      <c r="AB40" s="444"/>
      <c r="AC40" s="444"/>
      <c r="AD40" s="444"/>
      <c r="AE40" s="444"/>
      <c r="AF40" s="444"/>
      <c r="AG40" s="444"/>
      <c r="AH40" s="444"/>
      <c r="AI40" s="444"/>
      <c r="AJ40" s="444"/>
      <c r="AK40" s="444"/>
      <c r="AL40" s="444"/>
    </row>
    <row r="41" spans="1:39" s="83" customFormat="1">
      <c r="B41" s="1029">
        <v>1065</v>
      </c>
      <c r="C41" s="87" t="s">
        <v>129</v>
      </c>
      <c r="D41" s="444">
        <v>0</v>
      </c>
      <c r="E41" s="444"/>
      <c r="F41" s="87"/>
      <c r="G41" s="444">
        <v>0</v>
      </c>
      <c r="H41" s="444">
        <v>0</v>
      </c>
      <c r="I41" s="444">
        <v>0</v>
      </c>
      <c r="J41" s="444">
        <v>0</v>
      </c>
      <c r="K41" s="444">
        <v>0</v>
      </c>
      <c r="L41" s="444">
        <v>0</v>
      </c>
      <c r="M41" s="444">
        <v>0</v>
      </c>
      <c r="N41" s="444">
        <v>0</v>
      </c>
      <c r="O41" s="444">
        <v>0</v>
      </c>
      <c r="P41" s="444">
        <v>0</v>
      </c>
      <c r="Q41" s="444">
        <v>0</v>
      </c>
      <c r="R41" s="444">
        <v>0</v>
      </c>
      <c r="S41" s="444">
        <v>0</v>
      </c>
      <c r="T41" s="83">
        <v>0</v>
      </c>
      <c r="U41" s="1032">
        <v>1860</v>
      </c>
      <c r="V41" s="83" t="s">
        <v>208</v>
      </c>
      <c r="W41" s="444">
        <v>0</v>
      </c>
      <c r="X41" s="87"/>
      <c r="Y41" s="444"/>
      <c r="Z41" s="444">
        <v>0</v>
      </c>
      <c r="AA41" s="444">
        <v>0</v>
      </c>
      <c r="AB41" s="444">
        <v>0</v>
      </c>
      <c r="AC41" s="444">
        <v>0</v>
      </c>
      <c r="AD41" s="444">
        <v>0</v>
      </c>
      <c r="AE41" s="444">
        <v>0</v>
      </c>
      <c r="AF41" s="444">
        <v>0</v>
      </c>
      <c r="AG41" s="444">
        <v>0</v>
      </c>
      <c r="AH41" s="444">
        <v>0</v>
      </c>
      <c r="AI41" s="444">
        <v>0</v>
      </c>
      <c r="AJ41" s="444">
        <v>0</v>
      </c>
      <c r="AK41" s="444">
        <v>0</v>
      </c>
      <c r="AL41" s="444">
        <v>0</v>
      </c>
      <c r="AM41" s="83">
        <v>0</v>
      </c>
    </row>
    <row r="42" spans="1:39" s="83" customFormat="1">
      <c r="A42" s="84" t="s">
        <v>810</v>
      </c>
      <c r="B42" s="1029">
        <v>1175</v>
      </c>
      <c r="C42" s="87" t="s">
        <v>130</v>
      </c>
      <c r="D42" s="1037">
        <v>44930.42</v>
      </c>
      <c r="E42" s="1037"/>
      <c r="F42" s="1692"/>
      <c r="G42" s="1037">
        <v>44930.42</v>
      </c>
      <c r="H42" s="1037">
        <v>44951.88</v>
      </c>
      <c r="I42" s="1037">
        <v>44540</v>
      </c>
      <c r="J42" s="1037">
        <v>44299.68</v>
      </c>
      <c r="K42" s="1037">
        <v>44487.34</v>
      </c>
      <c r="L42" s="1037">
        <v>44374.06</v>
      </c>
      <c r="M42" s="1037">
        <v>44464.42</v>
      </c>
      <c r="N42" s="1037">
        <v>44360.85</v>
      </c>
      <c r="O42" s="1037">
        <v>44236.77</v>
      </c>
      <c r="P42" s="1037">
        <v>43945.51</v>
      </c>
      <c r="Q42" s="1037">
        <v>43825.58</v>
      </c>
      <c r="R42" s="1037">
        <v>43892.56</v>
      </c>
      <c r="S42" s="1037">
        <v>43692.13</v>
      </c>
      <c r="T42" s="1693">
        <v>44307.784615384619</v>
      </c>
      <c r="U42" s="1032">
        <v>1970</v>
      </c>
      <c r="V42" s="83" t="s">
        <v>216</v>
      </c>
      <c r="W42" s="444">
        <v>18991.53</v>
      </c>
      <c r="X42" s="87"/>
      <c r="Y42" s="444"/>
      <c r="Z42" s="444">
        <v>18991.53</v>
      </c>
      <c r="AA42" s="444">
        <v>19078.45</v>
      </c>
      <c r="AB42" s="444">
        <v>18965.7</v>
      </c>
      <c r="AC42" s="444">
        <v>18912.810000000001</v>
      </c>
      <c r="AD42" s="444">
        <v>19074.669999999998</v>
      </c>
      <c r="AE42" s="444">
        <v>19101.990000000002</v>
      </c>
      <c r="AF42" s="444">
        <v>19183.169999999998</v>
      </c>
      <c r="AG42" s="444">
        <v>19141.009999999998</v>
      </c>
      <c r="AH42" s="444">
        <v>19155.87</v>
      </c>
      <c r="AI42" s="444">
        <v>19076.990000000002</v>
      </c>
      <c r="AJ42" s="444">
        <v>19100.55</v>
      </c>
      <c r="AK42" s="444">
        <v>19126.59</v>
      </c>
      <c r="AL42" s="444">
        <v>19064.75</v>
      </c>
      <c r="AM42" s="83">
        <v>19074.92923076923</v>
      </c>
    </row>
    <row r="43" spans="1:39" s="83" customFormat="1">
      <c r="A43" s="84"/>
      <c r="B43" s="1027"/>
      <c r="C43" s="953" t="s">
        <v>739</v>
      </c>
      <c r="D43" s="444">
        <v>44930.42</v>
      </c>
      <c r="E43" s="444"/>
      <c r="F43" s="444">
        <v>0</v>
      </c>
      <c r="G43" s="444">
        <v>44930.42</v>
      </c>
      <c r="H43" s="444">
        <v>44951.88</v>
      </c>
      <c r="I43" s="444">
        <v>44540</v>
      </c>
      <c r="J43" s="444">
        <v>44299.68</v>
      </c>
      <c r="K43" s="444">
        <v>44487.34</v>
      </c>
      <c r="L43" s="444">
        <v>44374.06</v>
      </c>
      <c r="M43" s="444">
        <v>44464.42</v>
      </c>
      <c r="N43" s="444">
        <v>44360.85</v>
      </c>
      <c r="O43" s="444">
        <v>44236.77</v>
      </c>
      <c r="P43" s="444">
        <v>43945.51</v>
      </c>
      <c r="Q43" s="444">
        <v>43825.58</v>
      </c>
      <c r="R43" s="444">
        <v>43892.56</v>
      </c>
      <c r="S43" s="444">
        <v>43692.13</v>
      </c>
      <c r="T43" s="83">
        <v>44307.784615384619</v>
      </c>
      <c r="U43" s="1034"/>
      <c r="V43" s="548" t="s">
        <v>739</v>
      </c>
      <c r="W43" s="446">
        <v>18991.53</v>
      </c>
      <c r="X43" s="544">
        <v>0</v>
      </c>
      <c r="Y43" s="444"/>
      <c r="Z43" s="544">
        <v>18991.53</v>
      </c>
      <c r="AA43" s="446">
        <v>19078.45</v>
      </c>
      <c r="AB43" s="446">
        <v>18965.7</v>
      </c>
      <c r="AC43" s="446">
        <v>18912.810000000001</v>
      </c>
      <c r="AD43" s="446">
        <v>19074.669999999998</v>
      </c>
      <c r="AE43" s="446">
        <v>19101.990000000002</v>
      </c>
      <c r="AF43" s="446">
        <v>19183.169999999998</v>
      </c>
      <c r="AG43" s="446">
        <v>19141.009999999998</v>
      </c>
      <c r="AH43" s="446">
        <v>19155.87</v>
      </c>
      <c r="AI43" s="446">
        <v>19076.990000000002</v>
      </c>
      <c r="AJ43" s="446">
        <v>19100.55</v>
      </c>
      <c r="AK43" s="446">
        <v>19126.59</v>
      </c>
      <c r="AL43" s="446">
        <v>19064.75</v>
      </c>
      <c r="AM43" s="83">
        <v>19074.92923076923</v>
      </c>
    </row>
    <row r="44" spans="1:39" s="83" customFormat="1">
      <c r="A44" s="84"/>
      <c r="B44" s="1029"/>
      <c r="C44" s="87"/>
      <c r="D44" s="444"/>
      <c r="E44" s="444"/>
      <c r="F44" s="444"/>
      <c r="G44" s="444"/>
      <c r="H44" s="444"/>
      <c r="I44" s="444"/>
      <c r="J44" s="444"/>
      <c r="K44" s="444"/>
      <c r="L44" s="444"/>
      <c r="M44" s="444"/>
      <c r="N44" s="444"/>
      <c r="O44" s="444"/>
      <c r="P44" s="444"/>
      <c r="Q44" s="444"/>
      <c r="R44" s="444"/>
      <c r="S44" s="444"/>
      <c r="U44" s="1034"/>
      <c r="V44" s="548"/>
      <c r="W44" s="444"/>
      <c r="X44" s="444"/>
      <c r="Y44" s="444"/>
      <c r="Z44" s="444"/>
      <c r="AA44" s="444"/>
      <c r="AB44" s="444"/>
      <c r="AC44" s="444"/>
      <c r="AD44" s="444"/>
      <c r="AE44" s="444"/>
      <c r="AF44" s="444"/>
      <c r="AG44" s="444"/>
      <c r="AH44" s="444"/>
      <c r="AI44" s="444"/>
      <c r="AJ44" s="444"/>
      <c r="AK44" s="444"/>
      <c r="AL44" s="444"/>
    </row>
    <row r="45" spans="1:39" s="83" customFormat="1">
      <c r="A45" s="83" t="s">
        <v>132</v>
      </c>
      <c r="B45" s="1029">
        <v>1180</v>
      </c>
      <c r="C45" s="87" t="s">
        <v>131</v>
      </c>
      <c r="D45" s="444">
        <v>15011.93</v>
      </c>
      <c r="E45" s="444"/>
      <c r="F45" s="87"/>
      <c r="G45" s="444">
        <v>15011.93</v>
      </c>
      <c r="H45" s="444">
        <v>15049.06</v>
      </c>
      <c r="I45" s="444">
        <v>14900.9</v>
      </c>
      <c r="J45" s="444">
        <v>14810.98</v>
      </c>
      <c r="K45" s="444">
        <v>14884.47</v>
      </c>
      <c r="L45" s="444">
        <v>14940.34</v>
      </c>
      <c r="M45" s="444">
        <v>14984.28</v>
      </c>
      <c r="N45" s="444">
        <v>14906.77</v>
      </c>
      <c r="O45" s="444">
        <v>14859.27</v>
      </c>
      <c r="P45" s="444">
        <v>14714.52</v>
      </c>
      <c r="Q45" s="444">
        <v>14691.03</v>
      </c>
      <c r="R45" s="444">
        <v>14657.9</v>
      </c>
      <c r="S45" s="444">
        <v>14608.71</v>
      </c>
      <c r="T45" s="83">
        <v>14847.704615384613</v>
      </c>
      <c r="U45" s="1032">
        <v>1975</v>
      </c>
      <c r="V45" s="83" t="s">
        <v>217</v>
      </c>
      <c r="W45" s="444">
        <v>12969.18</v>
      </c>
      <c r="X45" s="87"/>
      <c r="Y45" s="444"/>
      <c r="Z45" s="444">
        <v>12969.18</v>
      </c>
      <c r="AA45" s="444">
        <v>13023.07</v>
      </c>
      <c r="AB45" s="444">
        <v>12929.34</v>
      </c>
      <c r="AC45" s="444">
        <v>12890.17</v>
      </c>
      <c r="AD45" s="444">
        <v>12999.4</v>
      </c>
      <c r="AE45" s="444">
        <v>13013.05</v>
      </c>
      <c r="AF45" s="444">
        <v>13064.3</v>
      </c>
      <c r="AG45" s="444">
        <v>13029.34</v>
      </c>
      <c r="AH45" s="444">
        <v>13034.28</v>
      </c>
      <c r="AI45" s="444">
        <v>12964.92</v>
      </c>
      <c r="AJ45" s="444">
        <v>12976.16</v>
      </c>
      <c r="AK45" s="444">
        <v>12988.92</v>
      </c>
      <c r="AL45" s="444">
        <v>12941.39</v>
      </c>
      <c r="AM45" s="83">
        <v>12986.424615384616</v>
      </c>
    </row>
    <row r="46" spans="1:39" s="83" customFormat="1">
      <c r="B46" s="1029"/>
      <c r="C46" s="87"/>
      <c r="D46" s="444"/>
      <c r="E46" s="444"/>
      <c r="F46" s="87"/>
      <c r="G46" s="444"/>
      <c r="H46" s="444"/>
      <c r="I46" s="444"/>
      <c r="J46" s="444"/>
      <c r="K46" s="444"/>
      <c r="L46" s="444"/>
      <c r="M46" s="444"/>
      <c r="N46" s="444"/>
      <c r="O46" s="444"/>
      <c r="P46" s="444"/>
      <c r="Q46" s="444"/>
      <c r="R46" s="444"/>
      <c r="S46" s="444"/>
      <c r="U46" s="1032"/>
      <c r="W46" s="444"/>
      <c r="X46" s="87"/>
      <c r="Y46" s="444"/>
      <c r="Z46" s="444">
        <v>0</v>
      </c>
      <c r="AA46" s="444"/>
      <c r="AB46" s="444"/>
      <c r="AC46" s="444"/>
      <c r="AD46" s="444"/>
      <c r="AE46" s="444"/>
      <c r="AF46" s="444"/>
      <c r="AG46" s="444"/>
      <c r="AH46" s="444"/>
      <c r="AI46" s="444"/>
      <c r="AJ46" s="444"/>
      <c r="AK46" s="444"/>
      <c r="AL46" s="444"/>
    </row>
    <row r="47" spans="1:39" s="83" customFormat="1">
      <c r="A47" s="83" t="s">
        <v>132</v>
      </c>
      <c r="B47" s="1029">
        <v>1575</v>
      </c>
      <c r="C47" s="87" t="s">
        <v>1467</v>
      </c>
      <c r="D47" s="444">
        <v>0</v>
      </c>
      <c r="E47" s="444"/>
      <c r="F47" s="87"/>
      <c r="G47" s="444">
        <v>0</v>
      </c>
      <c r="H47" s="444">
        <v>0</v>
      </c>
      <c r="I47" s="444">
        <v>0</v>
      </c>
      <c r="J47" s="444">
        <v>0</v>
      </c>
      <c r="K47" s="444">
        <v>0</v>
      </c>
      <c r="L47" s="444">
        <v>0</v>
      </c>
      <c r="M47" s="444">
        <v>0</v>
      </c>
      <c r="N47" s="444">
        <v>0</v>
      </c>
      <c r="O47" s="444">
        <v>0</v>
      </c>
      <c r="P47" s="444">
        <v>0</v>
      </c>
      <c r="Q47" s="444">
        <v>0</v>
      </c>
      <c r="R47" s="444">
        <v>0</v>
      </c>
      <c r="S47" s="444">
        <v>0</v>
      </c>
      <c r="T47" s="83">
        <v>0</v>
      </c>
      <c r="U47" s="1032">
        <v>2315</v>
      </c>
      <c r="V47" s="83" t="s">
        <v>1462</v>
      </c>
      <c r="W47" s="444">
        <v>0</v>
      </c>
      <c r="X47" s="87"/>
      <c r="Y47" s="444"/>
      <c r="Z47" s="444">
        <v>0</v>
      </c>
      <c r="AA47" s="444">
        <v>0</v>
      </c>
      <c r="AB47" s="444">
        <v>0</v>
      </c>
      <c r="AC47" s="444">
        <v>0</v>
      </c>
      <c r="AD47" s="444">
        <v>0</v>
      </c>
      <c r="AE47" s="444">
        <v>0</v>
      </c>
      <c r="AF47" s="444">
        <v>0</v>
      </c>
      <c r="AG47" s="444">
        <v>0</v>
      </c>
      <c r="AH47" s="444">
        <v>0</v>
      </c>
      <c r="AI47" s="444">
        <v>0</v>
      </c>
      <c r="AJ47" s="444">
        <v>0</v>
      </c>
      <c r="AK47" s="444">
        <v>0</v>
      </c>
      <c r="AL47" s="444">
        <v>0</v>
      </c>
    </row>
    <row r="48" spans="1:39" s="83" customFormat="1">
      <c r="B48" s="1029">
        <v>1580</v>
      </c>
      <c r="C48" s="87" t="s">
        <v>1468</v>
      </c>
      <c r="D48" s="444">
        <v>7520.21</v>
      </c>
      <c r="E48" s="444"/>
      <c r="F48" s="87"/>
      <c r="G48" s="444">
        <v>7520.21</v>
      </c>
      <c r="H48" s="444">
        <v>7525.13</v>
      </c>
      <c r="I48" s="444">
        <v>7423.88</v>
      </c>
      <c r="J48" s="444">
        <v>7379.82</v>
      </c>
      <c r="K48" s="444">
        <v>7424.58</v>
      </c>
      <c r="L48" s="444">
        <v>7406.46</v>
      </c>
      <c r="M48" s="444">
        <v>7411.2</v>
      </c>
      <c r="N48" s="444">
        <v>7365.2</v>
      </c>
      <c r="O48" s="444">
        <v>7341.78</v>
      </c>
      <c r="P48" s="444">
        <v>7256.86</v>
      </c>
      <c r="Q48" s="444">
        <v>7237.97</v>
      </c>
      <c r="R48" s="444">
        <v>7219.94</v>
      </c>
      <c r="S48" s="444">
        <v>7166.83</v>
      </c>
      <c r="T48" s="83">
        <v>7359.9892307692307</v>
      </c>
      <c r="U48" s="1032">
        <v>2320</v>
      </c>
      <c r="V48" s="83" t="s">
        <v>1463</v>
      </c>
      <c r="W48" s="444">
        <v>7509.66</v>
      </c>
      <c r="X48" s="87"/>
      <c r="Y48" s="444"/>
      <c r="Z48" s="444">
        <v>7509.66</v>
      </c>
      <c r="AA48" s="444">
        <v>7515.27</v>
      </c>
      <c r="AB48" s="444">
        <v>7414.86</v>
      </c>
      <c r="AC48" s="444">
        <v>7371.54</v>
      </c>
      <c r="AD48" s="444">
        <v>7416.95</v>
      </c>
      <c r="AE48" s="444">
        <v>7399.54</v>
      </c>
      <c r="AF48" s="444">
        <v>7404.97</v>
      </c>
      <c r="AG48" s="444">
        <v>7357.52</v>
      </c>
      <c r="AH48" s="444">
        <v>7334.84</v>
      </c>
      <c r="AI48" s="444">
        <v>7250.72</v>
      </c>
      <c r="AJ48" s="444">
        <v>7232.57</v>
      </c>
      <c r="AK48" s="444">
        <v>7215.27</v>
      </c>
      <c r="AL48" s="444">
        <v>7162.9</v>
      </c>
      <c r="AM48" s="83">
        <v>7352.8161538461536</v>
      </c>
    </row>
    <row r="49" spans="1:39" s="83" customFormat="1">
      <c r="B49" s="1029">
        <v>1585</v>
      </c>
      <c r="C49" s="87" t="s">
        <v>1469</v>
      </c>
      <c r="D49" s="444">
        <v>33013.480000000003</v>
      </c>
      <c r="E49" s="444"/>
      <c r="F49" s="87"/>
      <c r="G49" s="444">
        <v>33013.480000000003</v>
      </c>
      <c r="H49" s="444">
        <v>32889.14</v>
      </c>
      <c r="I49" s="444">
        <v>32641.46</v>
      </c>
      <c r="J49" s="444">
        <v>32699.24</v>
      </c>
      <c r="K49" s="444">
        <v>33018.68</v>
      </c>
      <c r="L49" s="444">
        <v>33003.440000000002</v>
      </c>
      <c r="M49" s="444">
        <v>33920.519999999997</v>
      </c>
      <c r="N49" s="444">
        <v>34173.199999999997</v>
      </c>
      <c r="O49" s="444">
        <v>34834.589999999997</v>
      </c>
      <c r="P49" s="444">
        <v>34717.269999999997</v>
      </c>
      <c r="Q49" s="444">
        <v>34635</v>
      </c>
      <c r="R49" s="444">
        <v>34571.919999999998</v>
      </c>
      <c r="S49" s="444">
        <v>34714.43</v>
      </c>
      <c r="T49" s="83">
        <v>33756.336153846154</v>
      </c>
      <c r="U49" s="1032">
        <v>2325</v>
      </c>
      <c r="V49" s="83" t="s">
        <v>1464</v>
      </c>
      <c r="W49" s="444">
        <v>24367.040000000001</v>
      </c>
      <c r="X49" s="87"/>
      <c r="Y49" s="444"/>
      <c r="Z49" s="444">
        <v>24367.040000000001</v>
      </c>
      <c r="AA49" s="444">
        <v>24658.93</v>
      </c>
      <c r="AB49" s="444">
        <v>24710.65</v>
      </c>
      <c r="AC49" s="444">
        <v>24846.92</v>
      </c>
      <c r="AD49" s="444">
        <v>25242.12</v>
      </c>
      <c r="AE49" s="444">
        <v>25482.99</v>
      </c>
      <c r="AF49" s="444">
        <v>25820</v>
      </c>
      <c r="AG49" s="444">
        <v>25995.7</v>
      </c>
      <c r="AH49" s="444">
        <v>26270.28</v>
      </c>
      <c r="AI49" s="444">
        <v>26403.77</v>
      </c>
      <c r="AJ49" s="444">
        <v>26688.29</v>
      </c>
      <c r="AK49" s="444">
        <v>26975.57</v>
      </c>
      <c r="AL49" s="444">
        <v>27145.72</v>
      </c>
      <c r="AM49" s="83">
        <v>25739.075384615382</v>
      </c>
    </row>
    <row r="50" spans="1:39" s="83" customFormat="1">
      <c r="B50" s="1029">
        <v>1590</v>
      </c>
      <c r="C50" s="87" t="s">
        <v>1470</v>
      </c>
      <c r="D50" s="444">
        <v>160231.89000000001</v>
      </c>
      <c r="E50" s="444"/>
      <c r="F50" s="87"/>
      <c r="G50" s="444">
        <v>160231.89000000001</v>
      </c>
      <c r="H50" s="444">
        <v>160340.66</v>
      </c>
      <c r="I50" s="444">
        <v>158192.81</v>
      </c>
      <c r="J50" s="444">
        <v>157319.29</v>
      </c>
      <c r="K50" s="444">
        <v>158313.87</v>
      </c>
      <c r="L50" s="444">
        <v>157959.57</v>
      </c>
      <c r="M50" s="444">
        <v>158073.97</v>
      </c>
      <c r="N50" s="444">
        <v>157091.01</v>
      </c>
      <c r="O50" s="444">
        <v>156639.26</v>
      </c>
      <c r="P50" s="444">
        <v>154862.23000000001</v>
      </c>
      <c r="Q50" s="444">
        <v>154462.10999999999</v>
      </c>
      <c r="R50" s="444">
        <v>154079.51999999999</v>
      </c>
      <c r="S50" s="444">
        <v>152940.89000000001</v>
      </c>
      <c r="T50" s="83">
        <v>156962.0830769231</v>
      </c>
      <c r="U50" s="1032">
        <v>2330</v>
      </c>
      <c r="V50" s="83" t="s">
        <v>1465</v>
      </c>
      <c r="W50" s="444">
        <v>130085.46</v>
      </c>
      <c r="X50" s="87"/>
      <c r="Y50" s="444"/>
      <c r="Z50" s="444">
        <v>130085.46</v>
      </c>
      <c r="AA50" s="444">
        <v>131829.26999999999</v>
      </c>
      <c r="AB50" s="444">
        <v>131612.41</v>
      </c>
      <c r="AC50" s="444">
        <v>132475.23000000001</v>
      </c>
      <c r="AD50" s="444">
        <v>135188.62</v>
      </c>
      <c r="AE50" s="444">
        <v>136511.88</v>
      </c>
      <c r="AF50" s="444">
        <v>138112.71</v>
      </c>
      <c r="AG50" s="444">
        <v>138862.43</v>
      </c>
      <c r="AH50" s="444">
        <v>140103.49</v>
      </c>
      <c r="AI50" s="444">
        <v>140042</v>
      </c>
      <c r="AJ50" s="444">
        <v>141314.60999999999</v>
      </c>
      <c r="AK50" s="444">
        <v>142594.99</v>
      </c>
      <c r="AL50" s="444">
        <v>143067.5</v>
      </c>
      <c r="AM50" s="83">
        <v>137061.58461538461</v>
      </c>
    </row>
    <row r="51" spans="1:39" s="83" customFormat="1">
      <c r="B51" s="1029">
        <v>1595</v>
      </c>
      <c r="C51" s="87" t="s">
        <v>1471</v>
      </c>
      <c r="D51" s="444">
        <v>4095.16</v>
      </c>
      <c r="E51" s="444"/>
      <c r="F51" s="87"/>
      <c r="G51" s="444">
        <v>4095.16</v>
      </c>
      <c r="H51" s="444">
        <v>4097.7700000000004</v>
      </c>
      <c r="I51" s="444">
        <v>4044.25</v>
      </c>
      <c r="J51" s="444">
        <v>4019.85</v>
      </c>
      <c r="K51" s="444">
        <v>4043.55</v>
      </c>
      <c r="L51" s="444">
        <v>4033.62</v>
      </c>
      <c r="M51" s="444">
        <v>4036.03</v>
      </c>
      <c r="N51" s="444">
        <v>4009.92</v>
      </c>
      <c r="O51" s="444">
        <v>3997.16</v>
      </c>
      <c r="P51" s="444">
        <v>3952.47</v>
      </c>
      <c r="Q51" s="444">
        <v>3942.14</v>
      </c>
      <c r="R51" s="444">
        <v>3932.28</v>
      </c>
      <c r="S51" s="444">
        <v>3903.45</v>
      </c>
      <c r="T51" s="83">
        <v>4008.2807692307688</v>
      </c>
      <c r="U51" s="1032">
        <v>2335</v>
      </c>
      <c r="V51" s="83" t="s">
        <v>1466</v>
      </c>
      <c r="W51" s="444">
        <v>4095.16</v>
      </c>
      <c r="X51" s="87"/>
      <c r="Y51" s="444"/>
      <c r="Z51" s="444">
        <v>4095.16</v>
      </c>
      <c r="AA51" s="444">
        <v>4097.7700000000004</v>
      </c>
      <c r="AB51" s="444">
        <v>4044.25</v>
      </c>
      <c r="AC51" s="444">
        <v>4019.85</v>
      </c>
      <c r="AD51" s="444">
        <v>4043.55</v>
      </c>
      <c r="AE51" s="444">
        <v>4033.62</v>
      </c>
      <c r="AF51" s="444">
        <v>4036.03</v>
      </c>
      <c r="AG51" s="444">
        <v>4009.92</v>
      </c>
      <c r="AH51" s="444">
        <v>3997.16</v>
      </c>
      <c r="AI51" s="444">
        <v>3952.47</v>
      </c>
      <c r="AJ51" s="444">
        <v>3942.14</v>
      </c>
      <c r="AK51" s="444">
        <v>3932.28</v>
      </c>
      <c r="AL51" s="444">
        <v>3903.45</v>
      </c>
      <c r="AM51" s="83">
        <v>4008.2807692307688</v>
      </c>
    </row>
    <row r="52" spans="1:39" s="83" customFormat="1">
      <c r="B52" s="1027"/>
      <c r="C52" s="953" t="s">
        <v>739</v>
      </c>
      <c r="D52" s="544">
        <v>219872.67</v>
      </c>
      <c r="E52" s="544"/>
      <c r="F52" s="544">
        <v>0</v>
      </c>
      <c r="G52" s="544">
        <v>219872.67</v>
      </c>
      <c r="H52" s="544">
        <v>219901.75999999998</v>
      </c>
      <c r="I52" s="544">
        <v>217203.3</v>
      </c>
      <c r="J52" s="544">
        <v>216229.18000000002</v>
      </c>
      <c r="K52" s="544">
        <v>217685.14999999997</v>
      </c>
      <c r="L52" s="544">
        <v>217343.43</v>
      </c>
      <c r="M52" s="544">
        <v>218426</v>
      </c>
      <c r="N52" s="544">
        <v>217546.1</v>
      </c>
      <c r="O52" s="544">
        <v>217672.06000000003</v>
      </c>
      <c r="P52" s="544">
        <v>215503.35</v>
      </c>
      <c r="Q52" s="544">
        <v>214968.25</v>
      </c>
      <c r="R52" s="544">
        <v>214461.55999999997</v>
      </c>
      <c r="S52" s="544">
        <v>213334.31000000003</v>
      </c>
      <c r="T52" s="544">
        <v>216934.39384615386</v>
      </c>
      <c r="U52" s="1034"/>
      <c r="V52" s="548" t="s">
        <v>739</v>
      </c>
      <c r="W52" s="544">
        <v>179026.50000000003</v>
      </c>
      <c r="X52" s="544">
        <v>0</v>
      </c>
      <c r="Y52" s="544">
        <v>0</v>
      </c>
      <c r="Z52" s="544">
        <v>179026.50000000003</v>
      </c>
      <c r="AA52" s="544">
        <v>181124.30999999997</v>
      </c>
      <c r="AB52" s="544">
        <v>180711.51</v>
      </c>
      <c r="AC52" s="544">
        <v>181603.71000000002</v>
      </c>
      <c r="AD52" s="544">
        <v>184890.63999999998</v>
      </c>
      <c r="AE52" s="544">
        <v>186441.08000000002</v>
      </c>
      <c r="AF52" s="544">
        <v>188438.00999999998</v>
      </c>
      <c r="AG52" s="544">
        <v>189254.91</v>
      </c>
      <c r="AH52" s="544">
        <v>190740.05</v>
      </c>
      <c r="AI52" s="544">
        <v>190613.88</v>
      </c>
      <c r="AJ52" s="544">
        <v>192153.77000000002</v>
      </c>
      <c r="AK52" s="544">
        <v>193707.03</v>
      </c>
      <c r="AL52" s="544">
        <v>194220.96000000002</v>
      </c>
      <c r="AM52" s="83">
        <v>187148.18153846153</v>
      </c>
    </row>
    <row r="53" spans="1:39" s="83" customFormat="1">
      <c r="A53" s="83" t="s">
        <v>811</v>
      </c>
      <c r="B53" s="1029">
        <v>1555</v>
      </c>
      <c r="C53" s="87" t="s">
        <v>141</v>
      </c>
      <c r="D53" s="444">
        <v>78403.23</v>
      </c>
      <c r="E53" s="444"/>
      <c r="F53" s="87"/>
      <c r="G53" s="444">
        <v>78403.23</v>
      </c>
      <c r="H53" s="444">
        <v>78432.38</v>
      </c>
      <c r="I53" s="444">
        <v>77994.8</v>
      </c>
      <c r="J53" s="444">
        <v>82613.84</v>
      </c>
      <c r="K53" s="444">
        <v>82087.740000000005</v>
      </c>
      <c r="L53" s="444">
        <v>81865.77</v>
      </c>
      <c r="M53" s="444">
        <v>82065.149999999994</v>
      </c>
      <c r="N53" s="444">
        <v>79377.06</v>
      </c>
      <c r="O53" s="444">
        <v>78976</v>
      </c>
      <c r="P53" s="444">
        <v>79699.94</v>
      </c>
      <c r="Q53" s="444">
        <v>79476.25</v>
      </c>
      <c r="R53" s="444">
        <v>79277.06</v>
      </c>
      <c r="S53" s="444">
        <v>78729.52</v>
      </c>
      <c r="T53" s="83">
        <v>79922.98</v>
      </c>
      <c r="U53" s="1032">
        <v>2300</v>
      </c>
      <c r="V53" s="83" t="s">
        <v>303</v>
      </c>
      <c r="W53" s="444">
        <v>63048.05</v>
      </c>
      <c r="X53" s="87"/>
      <c r="Y53" s="444"/>
      <c r="Z53" s="444">
        <v>63048.05</v>
      </c>
      <c r="AA53" s="444">
        <v>63932.28</v>
      </c>
      <c r="AB53" s="444">
        <v>64013.63</v>
      </c>
      <c r="AC53" s="444">
        <v>66470.31</v>
      </c>
      <c r="AD53" s="444">
        <v>66430.75</v>
      </c>
      <c r="AE53" s="444">
        <v>66789.31</v>
      </c>
      <c r="AF53" s="444">
        <v>67311.78</v>
      </c>
      <c r="AG53" s="444">
        <v>60175.01</v>
      </c>
      <c r="AH53" s="444">
        <v>60521.75</v>
      </c>
      <c r="AI53" s="444">
        <v>60878.25</v>
      </c>
      <c r="AJ53" s="444">
        <v>61328</v>
      </c>
      <c r="AK53" s="444">
        <v>61728.9</v>
      </c>
      <c r="AL53" s="444">
        <v>61952.05</v>
      </c>
      <c r="AM53" s="83">
        <v>63429.236153846156</v>
      </c>
    </row>
    <row r="54" spans="1:39" s="83" customFormat="1">
      <c r="A54" s="83" t="s">
        <v>812</v>
      </c>
      <c r="B54" s="1029">
        <v>1190</v>
      </c>
      <c r="C54" s="87" t="s">
        <v>181</v>
      </c>
      <c r="D54" s="444">
        <v>6045.87</v>
      </c>
      <c r="E54" s="444"/>
      <c r="F54" s="87"/>
      <c r="G54" s="444">
        <v>6045.87</v>
      </c>
      <c r="H54" s="444">
        <v>6047.9</v>
      </c>
      <c r="I54" s="444">
        <v>6013.17</v>
      </c>
      <c r="J54" s="444">
        <v>5966.13</v>
      </c>
      <c r="K54" s="444">
        <v>5982.27</v>
      </c>
      <c r="L54" s="444">
        <v>5966.06</v>
      </c>
      <c r="M54" s="444">
        <v>5964.87</v>
      </c>
      <c r="N54" s="444">
        <v>5930.48</v>
      </c>
      <c r="O54" s="444">
        <v>5911.52</v>
      </c>
      <c r="P54" s="444">
        <v>5887.85</v>
      </c>
      <c r="Q54" s="444">
        <v>5871.18</v>
      </c>
      <c r="R54" s="444">
        <v>5855.45</v>
      </c>
      <c r="S54" s="444">
        <v>5814.95</v>
      </c>
      <c r="T54" s="83">
        <v>5942.9</v>
      </c>
      <c r="U54" s="1032">
        <v>1985</v>
      </c>
      <c r="V54" s="83" t="s">
        <v>218</v>
      </c>
      <c r="W54" s="444">
        <v>6482.67</v>
      </c>
      <c r="X54" s="87"/>
      <c r="Y54" s="444"/>
      <c r="Z54" s="444">
        <v>6482.67</v>
      </c>
      <c r="AA54" s="444">
        <v>6515.64</v>
      </c>
      <c r="AB54" s="444">
        <v>6509</v>
      </c>
      <c r="AC54" s="444">
        <v>6488.44</v>
      </c>
      <c r="AD54" s="444">
        <v>6536.54</v>
      </c>
      <c r="AE54" s="444">
        <v>6549.37</v>
      </c>
      <c r="AF54" s="444">
        <v>6578.6</v>
      </c>
      <c r="AG54" s="444">
        <v>6571.06</v>
      </c>
      <c r="AH54" s="444">
        <v>6580.32</v>
      </c>
      <c r="AI54" s="444">
        <v>6584.3</v>
      </c>
      <c r="AJ54" s="444">
        <v>6595.71</v>
      </c>
      <c r="AK54" s="444">
        <v>6608.03</v>
      </c>
      <c r="AL54" s="444">
        <v>6592.11</v>
      </c>
      <c r="AM54" s="83">
        <v>6553.2146153846161</v>
      </c>
    </row>
    <row r="55" spans="1:39" s="83" customFormat="1">
      <c r="B55" s="1029"/>
      <c r="C55" s="87"/>
      <c r="D55" s="444"/>
      <c r="E55" s="444"/>
      <c r="F55" s="87"/>
      <c r="G55" s="444"/>
      <c r="H55" s="444"/>
      <c r="I55" s="444"/>
      <c r="J55" s="444"/>
      <c r="K55" s="444"/>
      <c r="L55" s="444"/>
      <c r="M55" s="444"/>
      <c r="N55" s="444"/>
      <c r="O55" s="444"/>
      <c r="P55" s="444"/>
      <c r="Q55" s="444"/>
      <c r="R55" s="444"/>
      <c r="S55" s="444"/>
      <c r="U55" s="1032"/>
      <c r="W55" s="444"/>
      <c r="X55" s="87"/>
      <c r="Y55" s="444"/>
      <c r="Z55" s="444"/>
      <c r="AA55" s="444"/>
      <c r="AB55" s="444"/>
      <c r="AC55" s="444"/>
      <c r="AD55" s="444"/>
      <c r="AE55" s="444"/>
      <c r="AF55" s="444"/>
      <c r="AG55" s="444"/>
      <c r="AH55" s="444"/>
      <c r="AI55" s="444"/>
      <c r="AJ55" s="444"/>
      <c r="AK55" s="444"/>
      <c r="AL55" s="444"/>
    </row>
    <row r="56" spans="1:39" s="83" customFormat="1" ht="10.5" customHeight="1">
      <c r="A56" s="83" t="s">
        <v>813</v>
      </c>
      <c r="B56" s="1029">
        <v>1195</v>
      </c>
      <c r="C56" s="87" t="s">
        <v>142</v>
      </c>
      <c r="D56" s="444">
        <v>0</v>
      </c>
      <c r="E56" s="444"/>
      <c r="F56" s="87"/>
      <c r="G56" s="444">
        <v>0</v>
      </c>
      <c r="H56" s="444">
        <v>0</v>
      </c>
      <c r="I56" s="444">
        <v>0</v>
      </c>
      <c r="J56" s="444">
        <v>0</v>
      </c>
      <c r="K56" s="444">
        <v>0</v>
      </c>
      <c r="L56" s="444">
        <v>0</v>
      </c>
      <c r="M56" s="444">
        <v>0</v>
      </c>
      <c r="N56" s="444">
        <v>0</v>
      </c>
      <c r="O56" s="444">
        <v>0</v>
      </c>
      <c r="P56" s="444">
        <v>0</v>
      </c>
      <c r="Q56" s="444">
        <v>0</v>
      </c>
      <c r="R56" s="444">
        <v>0</v>
      </c>
      <c r="S56" s="444">
        <v>0</v>
      </c>
      <c r="T56" s="83">
        <v>0</v>
      </c>
      <c r="U56" s="1032">
        <v>1990</v>
      </c>
      <c r="V56" s="83" t="s">
        <v>219</v>
      </c>
      <c r="W56" s="444">
        <v>0</v>
      </c>
      <c r="X56" s="87"/>
      <c r="Y56" s="444"/>
      <c r="Z56" s="444">
        <v>0</v>
      </c>
      <c r="AA56" s="444">
        <v>0</v>
      </c>
      <c r="AB56" s="444">
        <v>0</v>
      </c>
      <c r="AC56" s="444">
        <v>0</v>
      </c>
      <c r="AD56" s="444">
        <v>0</v>
      </c>
      <c r="AE56" s="444">
        <v>0</v>
      </c>
      <c r="AF56" s="444">
        <v>0</v>
      </c>
      <c r="AG56" s="444">
        <v>0</v>
      </c>
      <c r="AH56" s="444">
        <v>0</v>
      </c>
      <c r="AI56" s="444">
        <v>0</v>
      </c>
      <c r="AJ56" s="444">
        <v>0</v>
      </c>
      <c r="AK56" s="444">
        <v>0</v>
      </c>
      <c r="AL56" s="444">
        <v>0</v>
      </c>
      <c r="AM56" s="83">
        <v>0</v>
      </c>
    </row>
    <row r="57" spans="1:39" s="83" customFormat="1">
      <c r="A57" s="83" t="s">
        <v>1320</v>
      </c>
      <c r="B57" s="1029">
        <v>1200</v>
      </c>
      <c r="C57" s="87" t="s">
        <v>172</v>
      </c>
      <c r="D57" s="444">
        <v>0</v>
      </c>
      <c r="E57" s="444"/>
      <c r="F57" s="87"/>
      <c r="G57" s="444">
        <v>0</v>
      </c>
      <c r="H57" s="444">
        <v>0</v>
      </c>
      <c r="I57" s="444">
        <v>0</v>
      </c>
      <c r="J57" s="444">
        <v>0</v>
      </c>
      <c r="K57" s="444">
        <v>0</v>
      </c>
      <c r="L57" s="444">
        <v>0</v>
      </c>
      <c r="M57" s="444">
        <v>0</v>
      </c>
      <c r="N57" s="444">
        <v>0</v>
      </c>
      <c r="O57" s="444">
        <v>0</v>
      </c>
      <c r="P57" s="444">
        <v>0</v>
      </c>
      <c r="Q57" s="444">
        <v>0</v>
      </c>
      <c r="R57" s="444">
        <v>0</v>
      </c>
      <c r="S57" s="444">
        <v>0</v>
      </c>
      <c r="T57" s="83">
        <v>0</v>
      </c>
      <c r="U57" s="1032">
        <v>1995</v>
      </c>
      <c r="V57" s="83" t="s">
        <v>1453</v>
      </c>
      <c r="W57" s="444">
        <v>0</v>
      </c>
      <c r="X57" s="87"/>
      <c r="Y57" s="444"/>
      <c r="Z57" s="444">
        <v>0</v>
      </c>
      <c r="AA57" s="444">
        <v>0</v>
      </c>
      <c r="AB57" s="444">
        <v>0</v>
      </c>
      <c r="AC57" s="444">
        <v>0</v>
      </c>
      <c r="AD57" s="444">
        <v>0</v>
      </c>
      <c r="AE57" s="444">
        <v>0</v>
      </c>
      <c r="AF57" s="444">
        <v>0</v>
      </c>
      <c r="AG57" s="444">
        <v>0</v>
      </c>
      <c r="AH57" s="444">
        <v>0</v>
      </c>
      <c r="AI57" s="444">
        <v>0</v>
      </c>
      <c r="AJ57" s="444">
        <v>0</v>
      </c>
      <c r="AK57" s="444">
        <v>0</v>
      </c>
      <c r="AL57" s="444">
        <v>0</v>
      </c>
      <c r="AM57" s="83">
        <v>0</v>
      </c>
    </row>
    <row r="58" spans="1:39" s="83" customFormat="1">
      <c r="A58" s="83" t="s">
        <v>1323</v>
      </c>
      <c r="B58" s="1029">
        <v>1205</v>
      </c>
      <c r="C58" s="87" t="s">
        <v>213</v>
      </c>
      <c r="D58" s="444">
        <v>2272.04</v>
      </c>
      <c r="E58" s="444"/>
      <c r="F58" s="87"/>
      <c r="G58" s="444">
        <v>2272.04</v>
      </c>
      <c r="H58" s="444">
        <v>2273.59</v>
      </c>
      <c r="I58" s="444">
        <v>2241.5500000000002</v>
      </c>
      <c r="J58" s="444">
        <v>2228.6</v>
      </c>
      <c r="K58" s="444">
        <v>2242.7399999999998</v>
      </c>
      <c r="L58" s="444">
        <v>2237.3200000000002</v>
      </c>
      <c r="M58" s="444">
        <v>2238.9</v>
      </c>
      <c r="N58" s="444">
        <v>2224.19</v>
      </c>
      <c r="O58" s="444">
        <v>2217.13</v>
      </c>
      <c r="P58" s="444">
        <v>2190.09</v>
      </c>
      <c r="Q58" s="444">
        <v>2184.4299999999998</v>
      </c>
      <c r="R58" s="444">
        <v>2179.0300000000002</v>
      </c>
      <c r="S58" s="444">
        <v>2162.92</v>
      </c>
      <c r="T58" s="83">
        <v>2222.5023076923076</v>
      </c>
      <c r="U58" s="1032">
        <v>2000</v>
      </c>
      <c r="V58" s="83" t="s">
        <v>220</v>
      </c>
      <c r="W58" s="444">
        <v>1100.97</v>
      </c>
      <c r="X58" s="87"/>
      <c r="Y58" s="444"/>
      <c r="Z58" s="444">
        <v>1100.97</v>
      </c>
      <c r="AA58" s="444">
        <v>1120.6600000000001</v>
      </c>
      <c r="AB58" s="444">
        <v>1123.55</v>
      </c>
      <c r="AC58" s="444">
        <v>1135.6300000000001</v>
      </c>
      <c r="AD58" s="444">
        <v>1161.52</v>
      </c>
      <c r="AE58" s="444">
        <v>1177.3599999999999</v>
      </c>
      <c r="AF58" s="444">
        <v>1196.8499999999999</v>
      </c>
      <c r="AG58" s="444">
        <v>1207.53</v>
      </c>
      <c r="AH58" s="444">
        <v>1222.1600000000001</v>
      </c>
      <c r="AI58" s="444">
        <v>1225.51</v>
      </c>
      <c r="AJ58" s="444">
        <v>1240.55</v>
      </c>
      <c r="AK58" s="444">
        <v>1255.6400000000001</v>
      </c>
      <c r="AL58" s="444">
        <v>1264.3800000000001</v>
      </c>
      <c r="AM58" s="83">
        <v>1187.1007692307689</v>
      </c>
    </row>
    <row r="59" spans="1:39" s="83" customFormat="1">
      <c r="A59" s="83" t="s">
        <v>1324</v>
      </c>
      <c r="B59" s="1029">
        <v>1210</v>
      </c>
      <c r="C59" s="87" t="s">
        <v>301</v>
      </c>
      <c r="D59" s="444">
        <v>0</v>
      </c>
      <c r="E59" s="444"/>
      <c r="F59" s="87"/>
      <c r="G59" s="444">
        <v>0</v>
      </c>
      <c r="H59" s="444">
        <v>0</v>
      </c>
      <c r="I59" s="444">
        <v>0</v>
      </c>
      <c r="J59" s="444">
        <v>0</v>
      </c>
      <c r="K59" s="444">
        <v>0</v>
      </c>
      <c r="L59" s="444">
        <v>0</v>
      </c>
      <c r="M59" s="444">
        <v>0</v>
      </c>
      <c r="N59" s="444">
        <v>0</v>
      </c>
      <c r="O59" s="444">
        <v>0</v>
      </c>
      <c r="P59" s="444">
        <v>0</v>
      </c>
      <c r="Q59" s="444">
        <v>0</v>
      </c>
      <c r="R59" s="444">
        <v>0</v>
      </c>
      <c r="S59" s="444">
        <v>0</v>
      </c>
      <c r="T59" s="83">
        <v>0</v>
      </c>
      <c r="U59" s="1032">
        <v>2005</v>
      </c>
      <c r="V59" s="83" t="s">
        <v>222</v>
      </c>
      <c r="W59" s="444">
        <v>0</v>
      </c>
      <c r="X59" s="87"/>
      <c r="Y59" s="444"/>
      <c r="Z59" s="444">
        <v>0</v>
      </c>
      <c r="AA59" s="444">
        <v>0</v>
      </c>
      <c r="AB59" s="444">
        <v>0</v>
      </c>
      <c r="AC59" s="444">
        <v>0</v>
      </c>
      <c r="AD59" s="444">
        <v>0</v>
      </c>
      <c r="AE59" s="444">
        <v>0</v>
      </c>
      <c r="AF59" s="444">
        <v>0</v>
      </c>
      <c r="AG59" s="444">
        <v>0</v>
      </c>
      <c r="AH59" s="444">
        <v>0</v>
      </c>
      <c r="AI59" s="444">
        <v>0</v>
      </c>
      <c r="AJ59" s="444">
        <v>0</v>
      </c>
      <c r="AK59" s="444">
        <v>0</v>
      </c>
      <c r="AL59" s="444">
        <v>0</v>
      </c>
      <c r="AM59" s="83">
        <v>0</v>
      </c>
    </row>
    <row r="60" spans="1:39" s="83" customFormat="1">
      <c r="A60" s="83" t="s">
        <v>451</v>
      </c>
      <c r="B60" s="1029">
        <v>1215</v>
      </c>
      <c r="C60" s="87" t="s">
        <v>143</v>
      </c>
      <c r="D60" s="444">
        <v>0</v>
      </c>
      <c r="E60" s="444"/>
      <c r="F60" s="87"/>
      <c r="G60" s="444">
        <v>0</v>
      </c>
      <c r="H60" s="444">
        <v>0</v>
      </c>
      <c r="I60" s="444">
        <v>0</v>
      </c>
      <c r="J60" s="444">
        <v>0</v>
      </c>
      <c r="K60" s="444">
        <v>0</v>
      </c>
      <c r="L60" s="444">
        <v>0</v>
      </c>
      <c r="M60" s="444">
        <v>0</v>
      </c>
      <c r="N60" s="444">
        <v>0</v>
      </c>
      <c r="O60" s="444">
        <v>0</v>
      </c>
      <c r="P60" s="444">
        <v>0</v>
      </c>
      <c r="Q60" s="444">
        <v>0</v>
      </c>
      <c r="R60" s="444">
        <v>0</v>
      </c>
      <c r="S60" s="444">
        <v>0</v>
      </c>
      <c r="T60" s="83">
        <v>0</v>
      </c>
      <c r="U60" s="1032">
        <v>2010</v>
      </c>
      <c r="V60" s="83" t="s">
        <v>221</v>
      </c>
      <c r="W60" s="444">
        <v>0</v>
      </c>
      <c r="X60" s="87"/>
      <c r="Y60" s="444"/>
      <c r="Z60" s="444">
        <v>0</v>
      </c>
      <c r="AA60" s="444">
        <v>0</v>
      </c>
      <c r="AB60" s="444">
        <v>0</v>
      </c>
      <c r="AC60" s="444">
        <v>0</v>
      </c>
      <c r="AD60" s="444">
        <v>0</v>
      </c>
      <c r="AE60" s="444">
        <v>0</v>
      </c>
      <c r="AF60" s="444">
        <v>0</v>
      </c>
      <c r="AG60" s="444">
        <v>0</v>
      </c>
      <c r="AH60" s="444">
        <v>0</v>
      </c>
      <c r="AI60" s="444">
        <v>0</v>
      </c>
      <c r="AJ60" s="444">
        <v>0</v>
      </c>
      <c r="AK60" s="444">
        <v>0</v>
      </c>
      <c r="AL60" s="444">
        <v>0</v>
      </c>
      <c r="AM60" s="83">
        <v>0</v>
      </c>
    </row>
    <row r="61" spans="1:39" s="83" customFormat="1">
      <c r="B61" s="1029">
        <v>1640</v>
      </c>
      <c r="C61" s="87" t="s">
        <v>302</v>
      </c>
      <c r="D61" s="444">
        <v>0</v>
      </c>
      <c r="E61" s="444"/>
      <c r="F61" s="87"/>
      <c r="G61" s="444">
        <v>0</v>
      </c>
      <c r="H61" s="444">
        <v>0</v>
      </c>
      <c r="I61" s="444">
        <v>0</v>
      </c>
      <c r="J61" s="444">
        <v>0</v>
      </c>
      <c r="K61" s="444">
        <v>0</v>
      </c>
      <c r="L61" s="444">
        <v>0</v>
      </c>
      <c r="M61" s="444">
        <v>0</v>
      </c>
      <c r="N61" s="444">
        <v>0</v>
      </c>
      <c r="O61" s="444">
        <v>0</v>
      </c>
      <c r="P61" s="444">
        <v>0</v>
      </c>
      <c r="Q61" s="444">
        <v>0</v>
      </c>
      <c r="R61" s="444">
        <v>0</v>
      </c>
      <c r="S61" s="444">
        <v>0</v>
      </c>
      <c r="T61" s="83">
        <v>0</v>
      </c>
      <c r="U61" s="1032"/>
      <c r="W61" s="444"/>
      <c r="X61" s="87"/>
      <c r="Y61" s="444"/>
      <c r="Z61" s="444">
        <v>0</v>
      </c>
      <c r="AA61" s="444"/>
      <c r="AB61" s="444"/>
      <c r="AC61" s="444"/>
      <c r="AD61" s="444"/>
      <c r="AE61" s="444"/>
      <c r="AF61" s="444"/>
      <c r="AG61" s="444"/>
      <c r="AH61" s="444"/>
      <c r="AI61" s="444"/>
      <c r="AJ61" s="444"/>
      <c r="AK61" s="444"/>
      <c r="AL61" s="444"/>
      <c r="AM61" s="83">
        <v>0</v>
      </c>
    </row>
    <row r="62" spans="1:39" s="83" customFormat="1">
      <c r="B62" s="1029">
        <v>1220</v>
      </c>
      <c r="C62" s="87" t="s">
        <v>173</v>
      </c>
      <c r="D62" s="444">
        <v>0</v>
      </c>
      <c r="E62" s="444"/>
      <c r="F62" s="87"/>
      <c r="G62" s="444">
        <v>0</v>
      </c>
      <c r="H62" s="444">
        <v>0</v>
      </c>
      <c r="I62" s="444">
        <v>0</v>
      </c>
      <c r="J62" s="444">
        <v>0</v>
      </c>
      <c r="K62" s="444">
        <v>0</v>
      </c>
      <c r="L62" s="444">
        <v>0</v>
      </c>
      <c r="M62" s="444">
        <v>0</v>
      </c>
      <c r="N62" s="444">
        <v>0</v>
      </c>
      <c r="O62" s="444">
        <v>0</v>
      </c>
      <c r="P62" s="444">
        <v>0</v>
      </c>
      <c r="Q62" s="444">
        <v>0</v>
      </c>
      <c r="R62" s="444">
        <v>0</v>
      </c>
      <c r="S62" s="444">
        <v>0</v>
      </c>
      <c r="T62" s="83">
        <v>0</v>
      </c>
      <c r="U62" s="1032"/>
      <c r="W62" s="444"/>
      <c r="X62" s="87"/>
      <c r="Y62" s="444"/>
      <c r="Z62" s="444">
        <v>0</v>
      </c>
      <c r="AA62" s="444"/>
      <c r="AB62" s="444"/>
      <c r="AC62" s="444"/>
      <c r="AD62" s="444"/>
      <c r="AE62" s="444"/>
      <c r="AF62" s="444"/>
      <c r="AG62" s="444"/>
      <c r="AH62" s="444"/>
      <c r="AI62" s="444"/>
      <c r="AJ62" s="444"/>
      <c r="AK62" s="444"/>
      <c r="AL62" s="444"/>
      <c r="AM62" s="83">
        <v>0</v>
      </c>
    </row>
    <row r="63" spans="1:39" s="83" customFormat="1">
      <c r="A63" s="84" t="s">
        <v>174</v>
      </c>
      <c r="B63" s="1027"/>
      <c r="C63" s="953" t="s">
        <v>739</v>
      </c>
      <c r="D63" s="444">
        <v>0</v>
      </c>
      <c r="E63" s="446">
        <v>0</v>
      </c>
      <c r="F63" s="544">
        <v>0</v>
      </c>
      <c r="G63" s="544">
        <v>0</v>
      </c>
      <c r="H63" s="544">
        <v>0</v>
      </c>
      <c r="I63" s="544">
        <v>0</v>
      </c>
      <c r="J63" s="544">
        <v>0</v>
      </c>
      <c r="K63" s="544">
        <v>0</v>
      </c>
      <c r="L63" s="544">
        <v>0</v>
      </c>
      <c r="M63" s="544">
        <v>0</v>
      </c>
      <c r="N63" s="544">
        <v>0</v>
      </c>
      <c r="O63" s="544">
        <v>0</v>
      </c>
      <c r="P63" s="544">
        <v>0</v>
      </c>
      <c r="Q63" s="544">
        <v>0</v>
      </c>
      <c r="R63" s="544">
        <v>0</v>
      </c>
      <c r="S63" s="544">
        <v>0</v>
      </c>
      <c r="T63" s="83">
        <v>0</v>
      </c>
      <c r="U63" s="1034"/>
      <c r="V63" s="548" t="s">
        <v>739</v>
      </c>
      <c r="W63" s="444">
        <v>0</v>
      </c>
      <c r="X63" s="544">
        <v>0</v>
      </c>
      <c r="Y63" s="446">
        <v>0</v>
      </c>
      <c r="Z63" s="544">
        <v>0</v>
      </c>
      <c r="AA63" s="444">
        <v>0</v>
      </c>
      <c r="AB63" s="444">
        <v>0</v>
      </c>
      <c r="AC63" s="444">
        <v>0</v>
      </c>
      <c r="AD63" s="444">
        <v>0</v>
      </c>
      <c r="AE63" s="444">
        <v>0</v>
      </c>
      <c r="AF63" s="444">
        <v>0</v>
      </c>
      <c r="AG63" s="444">
        <v>0</v>
      </c>
      <c r="AH63" s="444">
        <v>0</v>
      </c>
      <c r="AI63" s="444">
        <v>0</v>
      </c>
      <c r="AJ63" s="444">
        <v>0</v>
      </c>
      <c r="AK63" s="444">
        <v>0</v>
      </c>
      <c r="AL63" s="444">
        <v>0</v>
      </c>
      <c r="AM63" s="83">
        <v>0</v>
      </c>
    </row>
    <row r="64" spans="1:39" s="83" customFormat="1">
      <c r="B64" s="1029"/>
      <c r="C64" s="87"/>
      <c r="D64" s="444"/>
      <c r="E64" s="444"/>
      <c r="F64" s="87"/>
      <c r="G64" s="444"/>
      <c r="H64" s="444"/>
      <c r="I64" s="444"/>
      <c r="J64" s="444"/>
      <c r="K64" s="444"/>
      <c r="L64" s="444"/>
      <c r="M64" s="444"/>
      <c r="N64" s="444"/>
      <c r="O64" s="444"/>
      <c r="P64" s="444"/>
      <c r="Q64" s="444"/>
      <c r="R64" s="444"/>
      <c r="S64" s="444"/>
      <c r="U64" s="1032"/>
      <c r="W64" s="444"/>
      <c r="X64" s="87"/>
      <c r="Y64" s="444"/>
      <c r="Z64" s="444"/>
      <c r="AA64" s="444"/>
      <c r="AB64" s="444"/>
      <c r="AC64" s="444"/>
      <c r="AD64" s="444"/>
      <c r="AE64" s="444"/>
      <c r="AF64" s="444"/>
      <c r="AG64" s="444"/>
      <c r="AH64" s="444"/>
      <c r="AI64" s="444"/>
      <c r="AJ64" s="444"/>
      <c r="AK64" s="444"/>
      <c r="AL64" s="444"/>
    </row>
    <row r="65" spans="1:39" s="83" customFormat="1">
      <c r="A65" s="460" t="s">
        <v>405</v>
      </c>
      <c r="B65" s="1029"/>
      <c r="C65" s="87"/>
      <c r="D65" s="457">
        <v>352186.3899999999</v>
      </c>
      <c r="E65" s="457">
        <v>0</v>
      </c>
      <c r="F65" s="457">
        <v>0</v>
      </c>
      <c r="G65" s="457">
        <v>352186.3899999999</v>
      </c>
      <c r="H65" s="457">
        <v>352270.1</v>
      </c>
      <c r="I65" s="457">
        <v>348646.53000000009</v>
      </c>
      <c r="J65" s="457">
        <v>351987.24999999988</v>
      </c>
      <c r="K65" s="457">
        <v>353138.99000000005</v>
      </c>
      <c r="L65" s="457">
        <v>352438.79</v>
      </c>
      <c r="M65" s="457">
        <v>353811.9</v>
      </c>
      <c r="N65" s="457">
        <v>350087.01</v>
      </c>
      <c r="O65" s="457">
        <v>349659.74</v>
      </c>
      <c r="P65" s="457">
        <v>347865.55999999994</v>
      </c>
      <c r="Q65" s="457">
        <v>346962.85000000021</v>
      </c>
      <c r="R65" s="457">
        <v>346301.22999999986</v>
      </c>
      <c r="S65" s="457">
        <v>344364.73</v>
      </c>
      <c r="T65" s="457">
        <v>349978.54384615389</v>
      </c>
      <c r="U65" s="1034"/>
      <c r="V65" s="460" t="s">
        <v>408</v>
      </c>
      <c r="W65" s="457">
        <v>268659.25</v>
      </c>
      <c r="X65" s="457">
        <v>0</v>
      </c>
      <c r="Y65" s="457">
        <v>0</v>
      </c>
      <c r="Z65" s="457">
        <v>268659.25</v>
      </c>
      <c r="AA65" s="457">
        <v>271780.99</v>
      </c>
      <c r="AB65" s="457">
        <v>271333.08999999997</v>
      </c>
      <c r="AC65" s="457">
        <v>274620.64</v>
      </c>
      <c r="AD65" s="457">
        <v>278103.99</v>
      </c>
      <c r="AE65" s="457">
        <v>280069.07</v>
      </c>
      <c r="AF65" s="457">
        <v>282718.48</v>
      </c>
      <c r="AG65" s="457">
        <v>276359.64</v>
      </c>
      <c r="AH65" s="457">
        <v>278230.34999999998</v>
      </c>
      <c r="AI65" s="457">
        <v>278389.2</v>
      </c>
      <c r="AJ65" s="457">
        <v>280428.93</v>
      </c>
      <c r="AK65" s="457">
        <v>282436.62</v>
      </c>
      <c r="AL65" s="457">
        <v>283104.70999999996</v>
      </c>
      <c r="AM65" s="83">
        <v>277402.68923076929</v>
      </c>
    </row>
    <row r="66" spans="1:39" s="83" customFormat="1">
      <c r="B66" s="1029"/>
      <c r="C66" s="87"/>
      <c r="D66" s="444"/>
      <c r="E66" s="444"/>
      <c r="F66" s="87"/>
      <c r="G66" s="444"/>
      <c r="H66" s="444"/>
      <c r="I66" s="444"/>
      <c r="J66" s="444"/>
      <c r="K66" s="444"/>
      <c r="L66" s="444"/>
      <c r="M66" s="444"/>
      <c r="N66" s="444"/>
      <c r="O66" s="444"/>
      <c r="P66" s="444"/>
      <c r="Q66" s="444"/>
      <c r="R66" s="444"/>
      <c r="S66" s="444"/>
      <c r="U66" s="1032"/>
      <c r="W66" s="444"/>
      <c r="X66" s="87"/>
      <c r="Y66" s="444"/>
      <c r="Z66" s="444"/>
      <c r="AA66" s="444"/>
      <c r="AB66" s="444"/>
      <c r="AC66" s="444"/>
      <c r="AD66" s="444"/>
      <c r="AE66" s="444"/>
      <c r="AF66" s="444"/>
      <c r="AG66" s="444"/>
      <c r="AH66" s="444"/>
      <c r="AI66" s="444"/>
      <c r="AJ66" s="444"/>
      <c r="AK66" s="444"/>
      <c r="AL66" s="444"/>
    </row>
    <row r="67" spans="1:39" ht="15" customHeight="1" thickBot="1">
      <c r="A67" s="460" t="s">
        <v>404</v>
      </c>
      <c r="B67" s="1030"/>
      <c r="D67" s="456">
        <v>352186.3899999999</v>
      </c>
      <c r="E67" s="456">
        <v>0</v>
      </c>
      <c r="F67" s="456">
        <v>0</v>
      </c>
      <c r="G67" s="456">
        <v>352186.3899999999</v>
      </c>
      <c r="H67" s="456">
        <v>352270.1</v>
      </c>
      <c r="I67" s="456">
        <v>348646.53000000009</v>
      </c>
      <c r="J67" s="456">
        <v>351987.24999999988</v>
      </c>
      <c r="K67" s="456">
        <v>353138.99000000005</v>
      </c>
      <c r="L67" s="456">
        <v>352438.79</v>
      </c>
      <c r="M67" s="456">
        <v>353811.9</v>
      </c>
      <c r="N67" s="456">
        <v>350087.01</v>
      </c>
      <c r="O67" s="456">
        <v>349659.74</v>
      </c>
      <c r="P67" s="456">
        <v>347865.55999999994</v>
      </c>
      <c r="Q67" s="456">
        <v>346962.85000000021</v>
      </c>
      <c r="R67" s="456">
        <v>346301.22999999986</v>
      </c>
      <c r="S67" s="456">
        <v>344364.73</v>
      </c>
      <c r="U67" s="1034"/>
      <c r="V67" s="460" t="s">
        <v>409</v>
      </c>
      <c r="W67" s="456">
        <v>268659.25</v>
      </c>
      <c r="X67" s="456">
        <v>0</v>
      </c>
      <c r="Y67" s="456">
        <v>0</v>
      </c>
      <c r="Z67" s="456">
        <v>268659.25</v>
      </c>
      <c r="AA67" s="456">
        <v>271780.99</v>
      </c>
      <c r="AB67" s="456">
        <v>271333.08999999997</v>
      </c>
      <c r="AC67" s="456">
        <v>274620.64</v>
      </c>
      <c r="AD67" s="456">
        <v>278103.99</v>
      </c>
      <c r="AE67" s="456">
        <v>280069.07</v>
      </c>
      <c r="AF67" s="456">
        <v>282718.48</v>
      </c>
      <c r="AG67" s="456">
        <v>276359.64</v>
      </c>
      <c r="AH67" s="456">
        <v>278230.34999999998</v>
      </c>
      <c r="AI67" s="456">
        <v>278389.2</v>
      </c>
      <c r="AJ67" s="456">
        <v>280428.93</v>
      </c>
      <c r="AK67" s="456">
        <v>282436.62</v>
      </c>
      <c r="AL67" s="456">
        <v>283104.70999999996</v>
      </c>
    </row>
    <row r="68" spans="1:39" s="409" customFormat="1" ht="10.8" thickTop="1">
      <c r="A68" s="955" t="s">
        <v>361</v>
      </c>
      <c r="B68" s="1031"/>
      <c r="D68" s="447"/>
      <c r="E68" s="447"/>
      <c r="F68" s="447"/>
      <c r="G68" s="447"/>
      <c r="H68" s="447"/>
      <c r="I68" s="447"/>
      <c r="J68" s="447"/>
      <c r="K68" s="447"/>
      <c r="L68" s="447"/>
      <c r="M68" s="447"/>
      <c r="N68" s="447"/>
      <c r="O68" s="447"/>
      <c r="P68" s="447"/>
      <c r="Q68" s="447"/>
      <c r="R68" s="447"/>
      <c r="S68" s="447"/>
      <c r="U68" s="1694"/>
      <c r="V68" s="1675" t="s">
        <v>119</v>
      </c>
      <c r="W68" s="447"/>
      <c r="X68" s="447"/>
      <c r="Y68" s="447"/>
      <c r="Z68" s="447"/>
      <c r="AA68" s="447"/>
      <c r="AB68" s="447"/>
      <c r="AC68" s="447"/>
      <c r="AD68" s="447"/>
      <c r="AE68" s="447"/>
      <c r="AF68" s="447"/>
      <c r="AG68" s="447"/>
      <c r="AH68" s="447"/>
      <c r="AI68" s="447"/>
      <c r="AJ68" s="447"/>
      <c r="AK68" s="447"/>
      <c r="AL68" s="447"/>
    </row>
    <row r="69" spans="1:39" s="409" customFormat="1">
      <c r="A69" s="955" t="s">
        <v>120</v>
      </c>
      <c r="B69" s="1031"/>
      <c r="D69" s="447"/>
      <c r="E69" s="447"/>
      <c r="F69" s="447"/>
      <c r="G69" s="444">
        <v>0</v>
      </c>
      <c r="H69" s="447"/>
      <c r="I69" s="447"/>
      <c r="J69" s="447"/>
      <c r="K69" s="447"/>
      <c r="L69" s="447"/>
      <c r="M69" s="447"/>
      <c r="N69" s="447"/>
      <c r="O69" s="447"/>
      <c r="P69" s="447"/>
      <c r="Q69" s="447"/>
      <c r="R69" s="447"/>
      <c r="S69" s="447"/>
      <c r="U69" s="1694"/>
      <c r="V69" s="1679" t="s">
        <v>123</v>
      </c>
      <c r="W69" s="447"/>
      <c r="X69" s="447"/>
      <c r="Y69" s="447"/>
      <c r="Z69" s="447">
        <v>0</v>
      </c>
      <c r="AA69" s="447"/>
      <c r="AB69" s="447"/>
      <c r="AC69" s="447"/>
      <c r="AD69" s="447"/>
      <c r="AE69" s="447"/>
      <c r="AF69" s="447"/>
      <c r="AG69" s="447"/>
      <c r="AH69" s="447"/>
      <c r="AI69" s="447"/>
      <c r="AJ69" s="447"/>
      <c r="AK69" s="447"/>
      <c r="AL69" s="447"/>
    </row>
    <row r="70" spans="1:39" s="409" customFormat="1">
      <c r="A70" s="955" t="s">
        <v>1616</v>
      </c>
      <c r="B70" s="1031"/>
      <c r="C70" s="955"/>
      <c r="D70" s="447"/>
      <c r="E70" s="447"/>
      <c r="F70" s="447">
        <v>0</v>
      </c>
      <c r="G70" s="447"/>
      <c r="H70" s="447"/>
      <c r="I70" s="447"/>
      <c r="J70" s="447"/>
      <c r="K70" s="447"/>
      <c r="L70" s="447"/>
      <c r="M70" s="447"/>
      <c r="N70" s="447"/>
      <c r="O70" s="447"/>
      <c r="P70" s="447"/>
      <c r="Q70" s="447"/>
      <c r="R70" s="447"/>
      <c r="S70" s="447"/>
      <c r="U70" s="1694"/>
      <c r="V70" s="1675"/>
      <c r="W70" s="447"/>
      <c r="X70" s="447">
        <v>0</v>
      </c>
      <c r="Y70" s="447">
        <v>0</v>
      </c>
      <c r="Z70" s="447">
        <v>0</v>
      </c>
      <c r="AA70" s="447"/>
      <c r="AB70" s="447"/>
      <c r="AC70" s="447"/>
      <c r="AD70" s="447"/>
      <c r="AE70" s="447"/>
      <c r="AF70" s="447"/>
      <c r="AG70" s="447"/>
      <c r="AH70" s="447"/>
      <c r="AI70" s="447"/>
      <c r="AJ70" s="447"/>
      <c r="AK70" s="447"/>
      <c r="AL70" s="447"/>
    </row>
    <row r="71" spans="1:39" s="409" customFormat="1">
      <c r="A71" s="1695" t="s">
        <v>1726</v>
      </c>
      <c r="B71" s="1031"/>
      <c r="D71" s="447"/>
      <c r="E71" s="447"/>
      <c r="F71" s="447">
        <v>0</v>
      </c>
      <c r="G71" s="447">
        <v>-352186.3899999999</v>
      </c>
      <c r="H71" s="447"/>
      <c r="I71" s="447"/>
      <c r="J71" s="447"/>
      <c r="K71" s="447"/>
      <c r="L71" s="447"/>
      <c r="M71" s="447"/>
      <c r="N71" s="447"/>
      <c r="O71" s="447"/>
      <c r="P71" s="447"/>
      <c r="Q71" s="447"/>
      <c r="R71" s="447"/>
      <c r="S71" s="447"/>
      <c r="U71" s="1694"/>
      <c r="V71" s="1675" t="s">
        <v>1727</v>
      </c>
      <c r="W71" s="447">
        <v>-268659.25</v>
      </c>
      <c r="X71" s="447">
        <v>0</v>
      </c>
      <c r="Y71" s="447"/>
      <c r="Z71" s="447">
        <v>-268659.25</v>
      </c>
      <c r="AA71" s="447"/>
      <c r="AB71" s="447"/>
      <c r="AC71" s="447"/>
      <c r="AD71" s="447"/>
      <c r="AE71" s="447"/>
      <c r="AF71" s="447"/>
      <c r="AG71" s="447"/>
      <c r="AH71" s="447"/>
      <c r="AI71" s="447"/>
      <c r="AJ71" s="447"/>
      <c r="AK71" s="447"/>
      <c r="AL71" s="447">
        <v>-283104.70999999996</v>
      </c>
    </row>
    <row r="72" spans="1:39" s="83" customFormat="1">
      <c r="B72" s="1029"/>
      <c r="C72" s="88"/>
      <c r="F72" s="88"/>
      <c r="U72" s="1032"/>
      <c r="V72" s="84"/>
      <c r="X72" s="88"/>
    </row>
    <row r="73" spans="1:39" s="460" customFormat="1" ht="26.25" customHeight="1">
      <c r="A73" s="956" t="s">
        <v>681</v>
      </c>
      <c r="B73" s="1028"/>
      <c r="C73" s="956" t="s">
        <v>682</v>
      </c>
      <c r="D73" s="170" t="s">
        <v>1972</v>
      </c>
      <c r="E73" s="170" t="s">
        <v>1619</v>
      </c>
      <c r="F73" s="952" t="s">
        <v>1617</v>
      </c>
      <c r="G73" s="170" t="s">
        <v>2011</v>
      </c>
      <c r="H73" s="169">
        <v>42014</v>
      </c>
      <c r="I73" s="170">
        <v>42036</v>
      </c>
      <c r="J73" s="170">
        <v>42064</v>
      </c>
      <c r="K73" s="170">
        <v>42095</v>
      </c>
      <c r="L73" s="170">
        <v>42125</v>
      </c>
      <c r="M73" s="170">
        <v>42156</v>
      </c>
      <c r="N73" s="170">
        <v>42186</v>
      </c>
      <c r="O73" s="170">
        <v>42217</v>
      </c>
      <c r="P73" s="170">
        <v>42248</v>
      </c>
      <c r="Q73" s="170">
        <v>42278</v>
      </c>
      <c r="R73" s="170">
        <v>42309</v>
      </c>
      <c r="S73" s="170">
        <v>42339</v>
      </c>
      <c r="T73" s="547" t="s">
        <v>403</v>
      </c>
      <c r="U73" s="1028"/>
      <c r="V73" s="956" t="s">
        <v>1162</v>
      </c>
      <c r="W73" s="170">
        <v>42004</v>
      </c>
      <c r="X73" s="952" t="s">
        <v>1617</v>
      </c>
      <c r="Y73" s="170" t="s">
        <v>1713</v>
      </c>
      <c r="Z73" s="170" t="s">
        <v>1752</v>
      </c>
      <c r="AA73" s="169">
        <v>42014</v>
      </c>
      <c r="AB73" s="170">
        <v>42036</v>
      </c>
      <c r="AC73" s="170">
        <v>42064</v>
      </c>
      <c r="AD73" s="170">
        <v>42095</v>
      </c>
      <c r="AE73" s="170">
        <v>42125</v>
      </c>
      <c r="AF73" s="170">
        <v>42156</v>
      </c>
      <c r="AG73" s="170">
        <v>42186</v>
      </c>
      <c r="AH73" s="170">
        <v>42217</v>
      </c>
      <c r="AI73" s="170">
        <v>42248</v>
      </c>
      <c r="AJ73" s="170">
        <v>42278</v>
      </c>
      <c r="AK73" s="170">
        <v>42309</v>
      </c>
      <c r="AL73" s="170">
        <v>42339</v>
      </c>
    </row>
    <row r="74" spans="1:39" s="83" customFormat="1">
      <c r="B74" s="1029"/>
      <c r="C74" s="87"/>
      <c r="D74" s="444"/>
      <c r="E74" s="444"/>
      <c r="F74" s="1696"/>
      <c r="G74" s="444"/>
      <c r="H74" s="444"/>
      <c r="I74" s="444"/>
      <c r="J74" s="444"/>
      <c r="K74" s="444"/>
      <c r="L74" s="444"/>
      <c r="M74" s="444"/>
      <c r="N74" s="444"/>
      <c r="O74" s="444"/>
      <c r="P74" s="444"/>
      <c r="Q74" s="444"/>
      <c r="R74" s="444"/>
      <c r="S74" s="444"/>
      <c r="U74" s="1032"/>
      <c r="X74" s="1696"/>
      <c r="Y74" s="444"/>
      <c r="Z74" s="444"/>
    </row>
    <row r="75" spans="1:39" s="83" customFormat="1">
      <c r="A75" s="460" t="s">
        <v>946</v>
      </c>
      <c r="B75" s="1029"/>
      <c r="C75" s="87"/>
      <c r="D75" s="444"/>
      <c r="E75" s="444"/>
      <c r="F75" s="87"/>
      <c r="G75" s="444"/>
      <c r="H75" s="444"/>
      <c r="I75" s="444"/>
      <c r="J75" s="444"/>
      <c r="K75" s="444"/>
      <c r="L75" s="444"/>
      <c r="M75" s="444"/>
      <c r="N75" s="444"/>
      <c r="O75" s="444"/>
      <c r="P75" s="444"/>
      <c r="Q75" s="444"/>
      <c r="R75" s="444"/>
      <c r="S75" s="444"/>
      <c r="U75" s="1034"/>
      <c r="V75" s="460" t="s">
        <v>946</v>
      </c>
      <c r="W75" s="444"/>
      <c r="X75" s="87"/>
      <c r="Y75" s="444"/>
      <c r="Z75" s="444"/>
      <c r="AA75" s="444"/>
      <c r="AB75" s="444"/>
      <c r="AC75" s="444"/>
      <c r="AD75" s="444"/>
      <c r="AE75" s="444"/>
      <c r="AF75" s="444"/>
      <c r="AG75" s="444"/>
      <c r="AH75" s="444"/>
      <c r="AI75" s="444"/>
      <c r="AJ75" s="444"/>
      <c r="AK75" s="444"/>
      <c r="AL75" s="444"/>
    </row>
    <row r="76" spans="1:39" s="83" customFormat="1">
      <c r="A76" s="83" t="s">
        <v>546</v>
      </c>
      <c r="B76" s="1029">
        <v>1245</v>
      </c>
      <c r="C76" s="87" t="s">
        <v>145</v>
      </c>
      <c r="D76" s="444">
        <v>88546.13</v>
      </c>
      <c r="E76" s="444"/>
      <c r="F76" s="87"/>
      <c r="G76" s="444">
        <v>88546.13</v>
      </c>
      <c r="H76" s="444">
        <v>88546.13</v>
      </c>
      <c r="I76" s="444">
        <v>88546.13</v>
      </c>
      <c r="J76" s="444">
        <v>88546.13</v>
      </c>
      <c r="K76" s="444">
        <v>88546.13</v>
      </c>
      <c r="L76" s="444">
        <v>88546.13</v>
      </c>
      <c r="M76" s="444">
        <v>88546.13</v>
      </c>
      <c r="N76" s="444">
        <v>88546.13</v>
      </c>
      <c r="O76" s="444">
        <v>88546.13</v>
      </c>
      <c r="P76" s="444">
        <v>88546.13</v>
      </c>
      <c r="Q76" s="444">
        <v>88546.13</v>
      </c>
      <c r="R76" s="444">
        <v>88546.13</v>
      </c>
      <c r="S76" s="444">
        <v>88546.13</v>
      </c>
      <c r="T76" s="83">
        <v>88546.12999999999</v>
      </c>
      <c r="U76" s="1032">
        <v>2030</v>
      </c>
      <c r="V76" s="83" t="s">
        <v>223</v>
      </c>
      <c r="W76" s="444">
        <v>23346.34</v>
      </c>
      <c r="X76" s="87"/>
      <c r="Y76" s="444"/>
      <c r="Z76" s="444">
        <v>23346.34</v>
      </c>
      <c r="AA76" s="444">
        <v>23346.34</v>
      </c>
      <c r="AB76" s="444">
        <v>23346.34</v>
      </c>
      <c r="AC76" s="444">
        <v>23346.34</v>
      </c>
      <c r="AD76" s="444">
        <v>23493.919999999998</v>
      </c>
      <c r="AE76" s="444">
        <v>23641.5</v>
      </c>
      <c r="AF76" s="444">
        <v>23789.08</v>
      </c>
      <c r="AG76" s="444">
        <v>23936.66</v>
      </c>
      <c r="AH76" s="444">
        <v>24084.240000000002</v>
      </c>
      <c r="AI76" s="444">
        <v>24231.82</v>
      </c>
      <c r="AJ76" s="444">
        <v>24379.4</v>
      </c>
      <c r="AK76" s="444">
        <v>24526.98</v>
      </c>
      <c r="AL76" s="444">
        <v>24674.560000000001</v>
      </c>
      <c r="AM76" s="83">
        <v>23857.193846153845</v>
      </c>
    </row>
    <row r="77" spans="1:39" s="83" customFormat="1">
      <c r="A77" s="83" t="s">
        <v>547</v>
      </c>
      <c r="B77" s="1029">
        <v>1250</v>
      </c>
      <c r="C77" s="87" t="s">
        <v>367</v>
      </c>
      <c r="D77" s="444">
        <v>0</v>
      </c>
      <c r="E77" s="444"/>
      <c r="F77" s="87"/>
      <c r="G77" s="444">
        <v>0</v>
      </c>
      <c r="H77" s="444">
        <v>0</v>
      </c>
      <c r="I77" s="444">
        <v>0</v>
      </c>
      <c r="J77" s="444">
        <v>0</v>
      </c>
      <c r="K77" s="444">
        <v>0</v>
      </c>
      <c r="L77" s="444">
        <v>0</v>
      </c>
      <c r="M77" s="444">
        <v>0</v>
      </c>
      <c r="N77" s="444">
        <v>0</v>
      </c>
      <c r="O77" s="444">
        <v>0</v>
      </c>
      <c r="P77" s="444">
        <v>0</v>
      </c>
      <c r="Q77" s="444">
        <v>0</v>
      </c>
      <c r="R77" s="444">
        <v>0</v>
      </c>
      <c r="S77" s="444">
        <v>0</v>
      </c>
      <c r="T77" s="83">
        <v>0</v>
      </c>
      <c r="U77" s="1032">
        <v>2040</v>
      </c>
      <c r="V77" s="83" t="s">
        <v>224</v>
      </c>
      <c r="W77" s="444">
        <v>0</v>
      </c>
      <c r="X77" s="87"/>
      <c r="Y77" s="444"/>
      <c r="Z77" s="444">
        <v>0</v>
      </c>
      <c r="AA77" s="444">
        <v>0</v>
      </c>
      <c r="AB77" s="444">
        <v>0</v>
      </c>
      <c r="AC77" s="444">
        <v>0</v>
      </c>
      <c r="AD77" s="444">
        <v>0</v>
      </c>
      <c r="AE77" s="444">
        <v>0</v>
      </c>
      <c r="AF77" s="444">
        <v>0</v>
      </c>
      <c r="AG77" s="444">
        <v>0</v>
      </c>
      <c r="AH77" s="444">
        <v>0</v>
      </c>
      <c r="AI77" s="444">
        <v>0</v>
      </c>
      <c r="AJ77" s="444">
        <v>0</v>
      </c>
      <c r="AK77" s="444">
        <v>0</v>
      </c>
      <c r="AL77" s="444">
        <v>0</v>
      </c>
      <c r="AM77" s="83">
        <v>0</v>
      </c>
    </row>
    <row r="78" spans="1:39" s="83" customFormat="1">
      <c r="A78" s="83" t="s">
        <v>548</v>
      </c>
      <c r="B78" s="1029"/>
      <c r="C78" s="87"/>
      <c r="D78" s="444"/>
      <c r="E78" s="444"/>
      <c r="F78" s="87"/>
      <c r="G78" s="444"/>
      <c r="H78" s="444"/>
      <c r="I78" s="444"/>
      <c r="J78" s="444"/>
      <c r="K78" s="444"/>
      <c r="L78" s="444"/>
      <c r="M78" s="444"/>
      <c r="N78" s="444"/>
      <c r="O78" s="444"/>
      <c r="P78" s="444"/>
      <c r="Q78" s="444"/>
      <c r="R78" s="444"/>
      <c r="S78" s="444"/>
      <c r="U78" s="1032"/>
      <c r="W78" s="444"/>
      <c r="X78" s="87"/>
      <c r="Y78" s="444"/>
      <c r="Z78" s="444"/>
      <c r="AA78" s="444"/>
      <c r="AB78" s="444"/>
      <c r="AC78" s="444"/>
      <c r="AD78" s="444"/>
      <c r="AE78" s="444"/>
      <c r="AF78" s="444"/>
      <c r="AG78" s="444"/>
      <c r="AH78" s="444"/>
      <c r="AI78" s="444"/>
      <c r="AJ78" s="444"/>
      <c r="AK78" s="444"/>
      <c r="AL78" s="444"/>
    </row>
    <row r="79" spans="1:39" s="83" customFormat="1">
      <c r="A79" s="460" t="s">
        <v>549</v>
      </c>
      <c r="B79" s="1029"/>
      <c r="C79" s="87"/>
      <c r="D79" s="444"/>
      <c r="E79" s="444"/>
      <c r="F79" s="87"/>
      <c r="G79" s="444"/>
      <c r="H79" s="444"/>
      <c r="I79" s="444"/>
      <c r="J79" s="444"/>
      <c r="K79" s="444"/>
      <c r="L79" s="444"/>
      <c r="M79" s="444"/>
      <c r="N79" s="444"/>
      <c r="O79" s="444"/>
      <c r="P79" s="444"/>
      <c r="Q79" s="444"/>
      <c r="R79" s="444"/>
      <c r="S79" s="444"/>
      <c r="U79" s="1034"/>
      <c r="V79" s="460" t="s">
        <v>549</v>
      </c>
      <c r="W79" s="444"/>
      <c r="X79" s="87"/>
      <c r="Y79" s="444"/>
      <c r="Z79" s="444"/>
      <c r="AA79" s="444"/>
      <c r="AB79" s="444"/>
      <c r="AC79" s="444"/>
      <c r="AD79" s="444"/>
      <c r="AE79" s="444"/>
      <c r="AF79" s="444"/>
      <c r="AG79" s="444"/>
      <c r="AH79" s="444"/>
      <c r="AI79" s="444"/>
      <c r="AJ79" s="444"/>
      <c r="AK79" s="444"/>
      <c r="AL79" s="444"/>
    </row>
    <row r="80" spans="1:39" s="83" customFormat="1">
      <c r="A80" s="83" t="s">
        <v>550</v>
      </c>
      <c r="B80" s="1029"/>
      <c r="C80" s="87"/>
      <c r="D80" s="444"/>
      <c r="E80" s="444"/>
      <c r="F80" s="87"/>
      <c r="G80" s="444"/>
      <c r="H80" s="444"/>
      <c r="I80" s="444"/>
      <c r="J80" s="444"/>
      <c r="K80" s="444"/>
      <c r="L80" s="444"/>
      <c r="M80" s="444"/>
      <c r="N80" s="444"/>
      <c r="O80" s="444"/>
      <c r="P80" s="444"/>
      <c r="Q80" s="444"/>
      <c r="R80" s="444"/>
      <c r="S80" s="444"/>
      <c r="U80" s="1032"/>
      <c r="W80" s="444"/>
      <c r="X80" s="87"/>
      <c r="Y80" s="444"/>
      <c r="Z80" s="444"/>
      <c r="AA80" s="444"/>
      <c r="AB80" s="444"/>
      <c r="AC80" s="444"/>
      <c r="AD80" s="444"/>
      <c r="AE80" s="444"/>
      <c r="AF80" s="444"/>
      <c r="AG80" s="444"/>
      <c r="AH80" s="444"/>
      <c r="AI80" s="444"/>
      <c r="AJ80" s="444"/>
      <c r="AK80" s="444"/>
      <c r="AL80" s="444"/>
    </row>
    <row r="81" spans="1:39" s="83" customFormat="1">
      <c r="A81" s="83" t="s">
        <v>551</v>
      </c>
      <c r="B81" s="1029">
        <v>1290</v>
      </c>
      <c r="C81" s="87" t="s">
        <v>1434</v>
      </c>
      <c r="D81" s="444">
        <v>7550.42</v>
      </c>
      <c r="E81" s="444"/>
      <c r="F81" s="87"/>
      <c r="G81" s="444">
        <v>7550.42</v>
      </c>
      <c r="H81" s="444">
        <v>7550.42</v>
      </c>
      <c r="I81" s="444">
        <v>7550.42</v>
      </c>
      <c r="J81" s="444">
        <v>7550.42</v>
      </c>
      <c r="K81" s="444">
        <v>7550.42</v>
      </c>
      <c r="L81" s="444">
        <v>7550.42</v>
      </c>
      <c r="M81" s="444">
        <v>7550.42</v>
      </c>
      <c r="N81" s="444">
        <v>7550.42</v>
      </c>
      <c r="O81" s="444">
        <v>7550.42</v>
      </c>
      <c r="P81" s="444">
        <v>7550.42</v>
      </c>
      <c r="Q81" s="444">
        <v>7550.42</v>
      </c>
      <c r="R81" s="444">
        <v>7550.42</v>
      </c>
      <c r="S81" s="444">
        <v>7550.42</v>
      </c>
      <c r="T81" s="83">
        <v>7550.4199999999992</v>
      </c>
      <c r="U81" s="1032">
        <v>2050</v>
      </c>
      <c r="V81" s="83" t="s">
        <v>1454</v>
      </c>
      <c r="W81" s="444">
        <v>778.55</v>
      </c>
      <c r="X81" s="87"/>
      <c r="Y81" s="444"/>
      <c r="Z81" s="444">
        <v>778.55</v>
      </c>
      <c r="AA81" s="444">
        <v>798.26</v>
      </c>
      <c r="AB81" s="444">
        <v>817.97</v>
      </c>
      <c r="AC81" s="444">
        <v>837.68</v>
      </c>
      <c r="AD81" s="444">
        <v>857.39</v>
      </c>
      <c r="AE81" s="444">
        <v>877.1</v>
      </c>
      <c r="AF81" s="444">
        <v>866.58</v>
      </c>
      <c r="AG81" s="444">
        <v>886.29</v>
      </c>
      <c r="AH81" s="444">
        <v>906</v>
      </c>
      <c r="AI81" s="444">
        <v>925.71</v>
      </c>
      <c r="AJ81" s="444">
        <v>945.42</v>
      </c>
      <c r="AK81" s="444">
        <v>965.13</v>
      </c>
      <c r="AL81" s="444">
        <v>984.84</v>
      </c>
      <c r="AM81" s="83">
        <v>880.53230769230754</v>
      </c>
    </row>
    <row r="82" spans="1:39" s="83" customFormat="1">
      <c r="A82" s="83" t="s">
        <v>182</v>
      </c>
      <c r="B82" s="1029">
        <v>1320</v>
      </c>
      <c r="C82" s="87" t="s">
        <v>183</v>
      </c>
      <c r="D82" s="444">
        <v>445.12</v>
      </c>
      <c r="E82" s="444"/>
      <c r="F82" s="87"/>
      <c r="G82" s="444">
        <v>445.12</v>
      </c>
      <c r="H82" s="444">
        <v>445.12</v>
      </c>
      <c r="I82" s="444">
        <v>445.12</v>
      </c>
      <c r="J82" s="444">
        <v>445.12</v>
      </c>
      <c r="K82" s="444">
        <v>445.12</v>
      </c>
      <c r="L82" s="444">
        <v>445.12</v>
      </c>
      <c r="M82" s="444">
        <v>445.12</v>
      </c>
      <c r="N82" s="444">
        <v>445.12</v>
      </c>
      <c r="O82" s="444">
        <v>445.12</v>
      </c>
      <c r="P82" s="444">
        <v>445.12</v>
      </c>
      <c r="Q82" s="444">
        <v>445.12</v>
      </c>
      <c r="R82" s="444">
        <v>445.12</v>
      </c>
      <c r="S82" s="444">
        <v>445.12</v>
      </c>
      <c r="T82" s="83">
        <v>445.11999999999995</v>
      </c>
      <c r="U82" s="1032">
        <v>2080</v>
      </c>
      <c r="V82" s="83" t="s">
        <v>226</v>
      </c>
      <c r="W82" s="444">
        <v>142.31</v>
      </c>
      <c r="X82" s="87"/>
      <c r="Y82" s="444"/>
      <c r="Z82" s="444">
        <v>142.31</v>
      </c>
      <c r="AA82" s="444">
        <v>144.16</v>
      </c>
      <c r="AB82" s="444">
        <v>146.01</v>
      </c>
      <c r="AC82" s="444">
        <v>147.86000000000001</v>
      </c>
      <c r="AD82" s="444">
        <v>149.71</v>
      </c>
      <c r="AE82" s="444">
        <v>151.56</v>
      </c>
      <c r="AF82" s="444">
        <v>153.41</v>
      </c>
      <c r="AG82" s="444">
        <v>155.26</v>
      </c>
      <c r="AH82" s="444">
        <v>157.11000000000001</v>
      </c>
      <c r="AI82" s="444">
        <v>158.96</v>
      </c>
      <c r="AJ82" s="444">
        <v>160.81</v>
      </c>
      <c r="AK82" s="444">
        <v>162.66</v>
      </c>
      <c r="AL82" s="444">
        <v>164.51</v>
      </c>
      <c r="AM82" s="83">
        <v>153.41000000000003</v>
      </c>
    </row>
    <row r="83" spans="1:39" s="83" customFormat="1">
      <c r="A83" s="83" t="s">
        <v>552</v>
      </c>
      <c r="B83" s="1029">
        <v>1345</v>
      </c>
      <c r="C83" s="87" t="s">
        <v>146</v>
      </c>
      <c r="D83" s="444">
        <v>23566.77</v>
      </c>
      <c r="E83" s="444"/>
      <c r="F83" s="87"/>
      <c r="G83" s="444">
        <v>23566.77</v>
      </c>
      <c r="H83" s="444">
        <v>23607.08</v>
      </c>
      <c r="I83" s="444">
        <v>23607.08</v>
      </c>
      <c r="J83" s="444">
        <v>23829.279999999999</v>
      </c>
      <c r="K83" s="444">
        <v>23829.279999999999</v>
      </c>
      <c r="L83" s="444">
        <v>23869.57</v>
      </c>
      <c r="M83" s="444">
        <v>23869.57</v>
      </c>
      <c r="N83" s="444">
        <v>23869.57</v>
      </c>
      <c r="O83" s="444">
        <v>23869.57</v>
      </c>
      <c r="P83" s="444">
        <v>23869.57</v>
      </c>
      <c r="Q83" s="444">
        <v>23869.57</v>
      </c>
      <c r="R83" s="444">
        <v>23869.57</v>
      </c>
      <c r="S83" s="444">
        <v>23869.57</v>
      </c>
      <c r="T83" s="83">
        <v>23799.696153846158</v>
      </c>
      <c r="U83" s="1032">
        <v>2105</v>
      </c>
      <c r="V83" s="83" t="s">
        <v>227</v>
      </c>
      <c r="W83" s="444">
        <v>5347.28</v>
      </c>
      <c r="X83" s="87"/>
      <c r="Y83" s="444"/>
      <c r="Z83" s="444">
        <v>5347.28</v>
      </c>
      <c r="AA83" s="444">
        <v>5412.85</v>
      </c>
      <c r="AB83" s="444">
        <v>5478.42</v>
      </c>
      <c r="AC83" s="444">
        <v>5544.61</v>
      </c>
      <c r="AD83" s="444">
        <v>5610.8</v>
      </c>
      <c r="AE83" s="444">
        <v>5677.1</v>
      </c>
      <c r="AF83" s="444">
        <v>5743.4</v>
      </c>
      <c r="AG83" s="444">
        <v>5809.7</v>
      </c>
      <c r="AH83" s="444">
        <v>5876</v>
      </c>
      <c r="AI83" s="444">
        <v>5942.3</v>
      </c>
      <c r="AJ83" s="444">
        <v>6008.6</v>
      </c>
      <c r="AK83" s="444">
        <v>6074.9</v>
      </c>
      <c r="AL83" s="444">
        <v>6141.2</v>
      </c>
      <c r="AM83" s="83">
        <v>5743.6276923076912</v>
      </c>
    </row>
    <row r="84" spans="1:39" s="83" customFormat="1">
      <c r="B84" s="1032"/>
      <c r="D84" s="444"/>
      <c r="E84" s="444"/>
      <c r="F84" s="87"/>
      <c r="G84" s="444"/>
      <c r="H84" s="444"/>
      <c r="I84" s="444"/>
      <c r="J84" s="444"/>
      <c r="K84" s="444"/>
      <c r="L84" s="444"/>
      <c r="M84" s="444"/>
      <c r="N84" s="444"/>
      <c r="O84" s="444"/>
      <c r="P84" s="444"/>
      <c r="Q84" s="444"/>
      <c r="R84" s="444"/>
      <c r="S84" s="444"/>
      <c r="U84" s="1032"/>
      <c r="W84" s="444"/>
      <c r="X84" s="87"/>
      <c r="Y84" s="444"/>
      <c r="Z84" s="444"/>
      <c r="AA84" s="444"/>
      <c r="AB84" s="444"/>
      <c r="AC84" s="444"/>
      <c r="AD84" s="444"/>
      <c r="AE84" s="444"/>
      <c r="AF84" s="444"/>
      <c r="AG84" s="444"/>
      <c r="AH84" s="444"/>
      <c r="AI84" s="444"/>
      <c r="AJ84" s="444"/>
      <c r="AK84" s="444"/>
      <c r="AL84" s="444"/>
    </row>
    <row r="85" spans="1:39" s="83" customFormat="1">
      <c r="B85" s="1029">
        <v>1350</v>
      </c>
      <c r="C85" s="87" t="s">
        <v>1440</v>
      </c>
      <c r="D85" s="444">
        <v>797517.33</v>
      </c>
      <c r="E85" s="444"/>
      <c r="F85" s="87"/>
      <c r="G85" s="444">
        <v>797517.33</v>
      </c>
      <c r="H85" s="444">
        <v>798921.78</v>
      </c>
      <c r="I85" s="444">
        <v>798861.79</v>
      </c>
      <c r="J85" s="444">
        <v>798942.59</v>
      </c>
      <c r="K85" s="444">
        <v>799305.86</v>
      </c>
      <c r="L85" s="444">
        <v>799305.86</v>
      </c>
      <c r="M85" s="444">
        <v>799305.86</v>
      </c>
      <c r="N85" s="444">
        <v>799581.88</v>
      </c>
      <c r="O85" s="444">
        <v>799662.46</v>
      </c>
      <c r="P85" s="444">
        <v>799792.75</v>
      </c>
      <c r="Q85" s="444">
        <v>799792.75</v>
      </c>
      <c r="R85" s="444">
        <v>800316.53</v>
      </c>
      <c r="S85" s="444">
        <v>800800.01</v>
      </c>
      <c r="T85" s="83">
        <v>799392.88076923066</v>
      </c>
      <c r="U85" s="1032">
        <v>2110</v>
      </c>
      <c r="V85" s="83" t="s">
        <v>228</v>
      </c>
      <c r="W85" s="444">
        <v>311048.46999999997</v>
      </c>
      <c r="X85" s="87"/>
      <c r="Y85" s="444"/>
      <c r="Z85" s="444">
        <v>311048.46999999997</v>
      </c>
      <c r="AA85" s="444">
        <v>312525.21000000002</v>
      </c>
      <c r="AB85" s="444">
        <v>313941.96000000002</v>
      </c>
      <c r="AC85" s="444">
        <v>315418.74</v>
      </c>
      <c r="AD85" s="444">
        <v>316896.19</v>
      </c>
      <c r="AE85" s="444">
        <v>318373.64</v>
      </c>
      <c r="AF85" s="444">
        <v>319851.09000000003</v>
      </c>
      <c r="AG85" s="444">
        <v>321329.05</v>
      </c>
      <c r="AH85" s="444">
        <v>322807.15999999997</v>
      </c>
      <c r="AI85" s="444">
        <v>324285.51</v>
      </c>
      <c r="AJ85" s="444">
        <v>325763.86</v>
      </c>
      <c r="AK85" s="444">
        <v>327243.18</v>
      </c>
      <c r="AL85" s="444">
        <v>328723.40000000002</v>
      </c>
      <c r="AM85" s="83">
        <v>319862.1123076923</v>
      </c>
    </row>
    <row r="86" spans="1:39" s="83" customFormat="1">
      <c r="B86" s="1029">
        <v>1353</v>
      </c>
      <c r="C86" s="87" t="s">
        <v>147</v>
      </c>
      <c r="D86" s="444">
        <v>304321.34999999998</v>
      </c>
      <c r="E86" s="444"/>
      <c r="F86" s="87"/>
      <c r="G86" s="444">
        <v>304321.34999999998</v>
      </c>
      <c r="H86" s="444">
        <v>304321.34999999998</v>
      </c>
      <c r="I86" s="444">
        <v>304321.34999999998</v>
      </c>
      <c r="J86" s="444">
        <v>304321.34999999998</v>
      </c>
      <c r="K86" s="444">
        <v>304321.34999999998</v>
      </c>
      <c r="L86" s="444">
        <v>304321.34999999998</v>
      </c>
      <c r="M86" s="444">
        <v>304321.34999999998</v>
      </c>
      <c r="N86" s="444">
        <v>304321.34999999998</v>
      </c>
      <c r="O86" s="444">
        <v>304321.34999999998</v>
      </c>
      <c r="P86" s="444">
        <v>304321.34999999998</v>
      </c>
      <c r="Q86" s="444">
        <v>304321.34999999998</v>
      </c>
      <c r="R86" s="444">
        <v>304321.34999999998</v>
      </c>
      <c r="S86" s="444">
        <v>304321.34999999998</v>
      </c>
      <c r="T86" s="83">
        <v>304321.35000000003</v>
      </c>
      <c r="U86" s="1032">
        <v>2113</v>
      </c>
      <c r="V86" s="83" t="s">
        <v>1458</v>
      </c>
      <c r="W86" s="444">
        <v>204186.98</v>
      </c>
      <c r="X86" s="87"/>
      <c r="Y86" s="444"/>
      <c r="Z86" s="444">
        <v>204186.98</v>
      </c>
      <c r="AA86" s="444">
        <v>205032.32000000001</v>
      </c>
      <c r="AB86" s="444">
        <v>205877.66</v>
      </c>
      <c r="AC86" s="444">
        <v>206723</v>
      </c>
      <c r="AD86" s="444">
        <v>207568.34</v>
      </c>
      <c r="AE86" s="444">
        <v>208413.68</v>
      </c>
      <c r="AF86" s="444">
        <v>209259.02</v>
      </c>
      <c r="AG86" s="444">
        <v>210104.36</v>
      </c>
      <c r="AH86" s="444">
        <v>210949.7</v>
      </c>
      <c r="AI86" s="444">
        <v>211795.04</v>
      </c>
      <c r="AJ86" s="444">
        <v>212640.38</v>
      </c>
      <c r="AK86" s="444">
        <v>213485.72</v>
      </c>
      <c r="AL86" s="444">
        <v>214331.06</v>
      </c>
      <c r="AM86" s="83">
        <v>209259.02000000002</v>
      </c>
    </row>
    <row r="87" spans="1:39" s="83" customFormat="1">
      <c r="B87" s="1029"/>
      <c r="C87" s="87"/>
      <c r="D87" s="445"/>
      <c r="E87" s="444"/>
      <c r="F87" s="87"/>
      <c r="G87" s="445"/>
      <c r="H87" s="445"/>
      <c r="I87" s="445"/>
      <c r="J87" s="445"/>
      <c r="K87" s="445"/>
      <c r="L87" s="445"/>
      <c r="M87" s="445"/>
      <c r="N87" s="445"/>
      <c r="O87" s="445"/>
      <c r="P87" s="445"/>
      <c r="Q87" s="445"/>
      <c r="R87" s="445"/>
      <c r="S87" s="445"/>
      <c r="U87" s="1032"/>
      <c r="W87" s="445"/>
      <c r="X87" s="87"/>
      <c r="Y87" s="444"/>
      <c r="Z87" s="445"/>
      <c r="AA87" s="445"/>
      <c r="AB87" s="445"/>
      <c r="AC87" s="445"/>
      <c r="AD87" s="445"/>
      <c r="AE87" s="445"/>
      <c r="AF87" s="445"/>
      <c r="AG87" s="445"/>
      <c r="AH87" s="445"/>
      <c r="AI87" s="445"/>
      <c r="AJ87" s="445"/>
      <c r="AK87" s="445"/>
      <c r="AL87" s="445"/>
    </row>
    <row r="88" spans="1:39" s="83" customFormat="1">
      <c r="A88" s="572" t="s">
        <v>553</v>
      </c>
      <c r="B88" s="1027"/>
      <c r="C88" s="953" t="s">
        <v>739</v>
      </c>
      <c r="D88" s="444">
        <v>1101838.68</v>
      </c>
      <c r="E88" s="446"/>
      <c r="F88" s="544">
        <v>0</v>
      </c>
      <c r="G88" s="444">
        <v>1101838.68</v>
      </c>
      <c r="H88" s="444">
        <v>1103243.1299999999</v>
      </c>
      <c r="I88" s="444">
        <v>1103183.1400000001</v>
      </c>
      <c r="J88" s="444">
        <v>1103263.94</v>
      </c>
      <c r="K88" s="444">
        <v>1103627.21</v>
      </c>
      <c r="L88" s="444">
        <v>1103627.21</v>
      </c>
      <c r="M88" s="444">
        <v>1103627.21</v>
      </c>
      <c r="N88" s="444">
        <v>1103903.23</v>
      </c>
      <c r="O88" s="444">
        <v>1103983.81</v>
      </c>
      <c r="P88" s="444">
        <v>1104114.1000000001</v>
      </c>
      <c r="Q88" s="444">
        <v>1104114.1000000001</v>
      </c>
      <c r="R88" s="444">
        <v>1104637.8799999999</v>
      </c>
      <c r="S88" s="444">
        <v>1105121.3599999999</v>
      </c>
      <c r="U88" s="1034"/>
      <c r="V88" s="548" t="s">
        <v>739</v>
      </c>
      <c r="W88" s="444">
        <v>515235.44999999995</v>
      </c>
      <c r="X88" s="544">
        <v>0</v>
      </c>
      <c r="Y88" s="446">
        <v>0</v>
      </c>
      <c r="Z88" s="444">
        <v>515235.44999999995</v>
      </c>
      <c r="AA88" s="444">
        <v>517557.53</v>
      </c>
      <c r="AB88" s="444">
        <v>519819.62</v>
      </c>
      <c r="AC88" s="444">
        <v>522141.74</v>
      </c>
      <c r="AD88" s="444">
        <v>524464.53</v>
      </c>
      <c r="AE88" s="444">
        <v>526787.32000000007</v>
      </c>
      <c r="AF88" s="444">
        <v>529110.11</v>
      </c>
      <c r="AG88" s="444">
        <v>531433.40999999992</v>
      </c>
      <c r="AH88" s="444">
        <v>533756.86</v>
      </c>
      <c r="AI88" s="444">
        <v>536080.55000000005</v>
      </c>
      <c r="AJ88" s="444">
        <v>538404.24</v>
      </c>
      <c r="AK88" s="444">
        <v>540728.9</v>
      </c>
      <c r="AL88" s="444">
        <v>543054.46</v>
      </c>
      <c r="AM88" s="83">
        <v>529121.13230769231</v>
      </c>
    </row>
    <row r="89" spans="1:39" s="83" customFormat="1">
      <c r="A89" s="83" t="s">
        <v>554</v>
      </c>
      <c r="B89" s="1029"/>
      <c r="C89" s="87"/>
      <c r="D89" s="444"/>
      <c r="E89" s="444"/>
      <c r="F89" s="87"/>
      <c r="G89" s="444">
        <v>0</v>
      </c>
      <c r="H89" s="444"/>
      <c r="I89" s="444"/>
      <c r="J89" s="444"/>
      <c r="K89" s="444"/>
      <c r="L89" s="444"/>
      <c r="M89" s="444"/>
      <c r="N89" s="444"/>
      <c r="O89" s="444"/>
      <c r="P89" s="444"/>
      <c r="Q89" s="444"/>
      <c r="R89" s="444"/>
      <c r="S89" s="444"/>
      <c r="T89" s="83">
        <v>0</v>
      </c>
      <c r="U89" s="1032"/>
      <c r="W89" s="444"/>
      <c r="X89" s="87"/>
      <c r="Y89" s="444"/>
      <c r="Z89" s="444"/>
      <c r="AA89" s="444"/>
      <c r="AB89" s="444"/>
      <c r="AC89" s="444"/>
      <c r="AD89" s="444"/>
      <c r="AE89" s="444"/>
      <c r="AF89" s="444"/>
      <c r="AG89" s="444"/>
      <c r="AH89" s="444"/>
      <c r="AI89" s="444"/>
      <c r="AJ89" s="444"/>
      <c r="AK89" s="444"/>
      <c r="AL89" s="444"/>
    </row>
    <row r="90" spans="1:39" s="83" customFormat="1">
      <c r="A90" s="83" t="s">
        <v>1064</v>
      </c>
      <c r="B90" s="1029">
        <v>1360</v>
      </c>
      <c r="C90" s="87" t="s">
        <v>1441</v>
      </c>
      <c r="D90" s="444">
        <v>80006.03</v>
      </c>
      <c r="E90" s="444"/>
      <c r="F90" s="87"/>
      <c r="G90" s="444">
        <v>80006.03</v>
      </c>
      <c r="H90" s="444">
        <v>80006.03</v>
      </c>
      <c r="I90" s="444">
        <v>80006.03</v>
      </c>
      <c r="J90" s="444">
        <v>80006.03</v>
      </c>
      <c r="K90" s="444">
        <v>80006.03</v>
      </c>
      <c r="L90" s="444">
        <v>80006.03</v>
      </c>
      <c r="M90" s="444">
        <v>80006.03</v>
      </c>
      <c r="N90" s="444">
        <v>80006.03</v>
      </c>
      <c r="O90" s="444">
        <v>80006.03</v>
      </c>
      <c r="P90" s="444">
        <v>80006.03</v>
      </c>
      <c r="Q90" s="444">
        <v>80006.03</v>
      </c>
      <c r="R90" s="444">
        <v>80006.03</v>
      </c>
      <c r="S90" s="444">
        <v>80288.06</v>
      </c>
      <c r="T90" s="83">
        <v>80027.724615384621</v>
      </c>
      <c r="U90" s="1032">
        <v>2120</v>
      </c>
      <c r="V90" s="83" t="s">
        <v>1459</v>
      </c>
      <c r="W90" s="444">
        <v>32425.84</v>
      </c>
      <c r="X90" s="87"/>
      <c r="Y90" s="444"/>
      <c r="Z90" s="444">
        <v>32425.84</v>
      </c>
      <c r="AA90" s="444">
        <v>32601.29</v>
      </c>
      <c r="AB90" s="444">
        <v>32776.74</v>
      </c>
      <c r="AC90" s="444">
        <v>32952.19</v>
      </c>
      <c r="AD90" s="444">
        <v>33127.64</v>
      </c>
      <c r="AE90" s="444">
        <v>33303.089999999997</v>
      </c>
      <c r="AF90" s="444">
        <v>33478.54</v>
      </c>
      <c r="AG90" s="444">
        <v>33653.99</v>
      </c>
      <c r="AH90" s="444">
        <v>33829.440000000002</v>
      </c>
      <c r="AI90" s="444">
        <v>34004.89</v>
      </c>
      <c r="AJ90" s="444">
        <v>34180.339999999997</v>
      </c>
      <c r="AK90" s="444">
        <v>34355.79</v>
      </c>
      <c r="AL90" s="444">
        <v>34531.86</v>
      </c>
      <c r="AM90" s="83">
        <v>33478.587692307687</v>
      </c>
    </row>
    <row r="91" spans="1:39" s="83" customFormat="1">
      <c r="A91" s="83" t="s">
        <v>1065</v>
      </c>
      <c r="B91" s="1029">
        <v>1365</v>
      </c>
      <c r="C91" s="87" t="s">
        <v>184</v>
      </c>
      <c r="D91" s="444">
        <v>876.11</v>
      </c>
      <c r="E91" s="444"/>
      <c r="F91" s="87"/>
      <c r="G91" s="444">
        <v>876.11</v>
      </c>
      <c r="H91" s="444">
        <v>876.11</v>
      </c>
      <c r="I91" s="444">
        <v>876.11</v>
      </c>
      <c r="J91" s="444">
        <v>876.11</v>
      </c>
      <c r="K91" s="444">
        <v>876.11</v>
      </c>
      <c r="L91" s="444">
        <v>876.11</v>
      </c>
      <c r="M91" s="444">
        <v>876.11</v>
      </c>
      <c r="N91" s="444">
        <v>876.11</v>
      </c>
      <c r="O91" s="444">
        <v>876.11</v>
      </c>
      <c r="P91" s="444">
        <v>876.11</v>
      </c>
      <c r="Q91" s="444">
        <v>876.11</v>
      </c>
      <c r="R91" s="444">
        <v>876.11</v>
      </c>
      <c r="S91" s="444">
        <v>1240.1099999999999</v>
      </c>
      <c r="T91" s="83">
        <v>904.11</v>
      </c>
      <c r="U91" s="1032">
        <v>2125</v>
      </c>
      <c r="V91" s="83" t="s">
        <v>229</v>
      </c>
      <c r="W91" s="444">
        <v>630.35</v>
      </c>
      <c r="X91" s="87"/>
      <c r="Y91" s="444"/>
      <c r="Z91" s="444">
        <v>630.35</v>
      </c>
      <c r="AA91" s="444">
        <v>644.95000000000005</v>
      </c>
      <c r="AB91" s="444">
        <v>659.55</v>
      </c>
      <c r="AC91" s="444">
        <v>674.15</v>
      </c>
      <c r="AD91" s="444">
        <v>688.75</v>
      </c>
      <c r="AE91" s="444">
        <v>703.35</v>
      </c>
      <c r="AF91" s="444">
        <v>717.95</v>
      </c>
      <c r="AG91" s="444">
        <v>732.55</v>
      </c>
      <c r="AH91" s="444">
        <v>747.15</v>
      </c>
      <c r="AI91" s="444">
        <v>761.75</v>
      </c>
      <c r="AJ91" s="444">
        <v>776.35</v>
      </c>
      <c r="AK91" s="444">
        <v>790.95</v>
      </c>
      <c r="AL91" s="444">
        <v>805.55</v>
      </c>
      <c r="AM91" s="83">
        <v>717.95</v>
      </c>
    </row>
    <row r="92" spans="1:39" s="83" customFormat="1">
      <c r="A92" s="83" t="s">
        <v>1066</v>
      </c>
      <c r="B92" s="1029"/>
      <c r="C92" s="87"/>
      <c r="D92" s="444"/>
      <c r="E92" s="444"/>
      <c r="F92" s="87"/>
      <c r="G92" s="444"/>
      <c r="H92" s="444"/>
      <c r="I92" s="444"/>
      <c r="J92" s="444"/>
      <c r="K92" s="444"/>
      <c r="L92" s="444"/>
      <c r="M92" s="444"/>
      <c r="N92" s="444"/>
      <c r="O92" s="444"/>
      <c r="P92" s="444"/>
      <c r="Q92" s="444"/>
      <c r="R92" s="444"/>
      <c r="S92" s="444"/>
      <c r="U92" s="1032"/>
      <c r="W92" s="444"/>
      <c r="X92" s="87"/>
      <c r="Y92" s="444"/>
      <c r="Z92" s="444"/>
      <c r="AA92" s="444"/>
      <c r="AB92" s="444"/>
      <c r="AC92" s="444"/>
      <c r="AD92" s="444"/>
      <c r="AE92" s="444"/>
      <c r="AF92" s="444"/>
      <c r="AG92" s="444"/>
      <c r="AH92" s="444"/>
      <c r="AI92" s="444"/>
      <c r="AJ92" s="444"/>
      <c r="AK92" s="444"/>
      <c r="AL92" s="444"/>
    </row>
    <row r="93" spans="1:39" s="83" customFormat="1">
      <c r="A93" s="83" t="s">
        <v>1067</v>
      </c>
      <c r="B93" s="1029">
        <v>1430</v>
      </c>
      <c r="C93" s="87" t="s">
        <v>189</v>
      </c>
      <c r="D93" s="444">
        <v>0</v>
      </c>
      <c r="E93" s="444"/>
      <c r="F93" s="87"/>
      <c r="G93" s="444">
        <v>0</v>
      </c>
      <c r="H93" s="444">
        <v>0</v>
      </c>
      <c r="I93" s="444">
        <v>0</v>
      </c>
      <c r="J93" s="444">
        <v>0</v>
      </c>
      <c r="K93" s="444">
        <v>0</v>
      </c>
      <c r="L93" s="444">
        <v>0</v>
      </c>
      <c r="M93" s="444">
        <v>0</v>
      </c>
      <c r="N93" s="444">
        <v>0</v>
      </c>
      <c r="O93" s="444">
        <v>0</v>
      </c>
      <c r="P93" s="444">
        <v>0</v>
      </c>
      <c r="Q93" s="444">
        <v>0</v>
      </c>
      <c r="R93" s="444">
        <v>0</v>
      </c>
      <c r="S93" s="444">
        <v>0</v>
      </c>
      <c r="T93" s="83">
        <v>0</v>
      </c>
      <c r="U93" s="1032">
        <v>2190</v>
      </c>
      <c r="V93" s="83" t="s">
        <v>234</v>
      </c>
      <c r="W93" s="444">
        <v>0</v>
      </c>
      <c r="X93" s="87"/>
      <c r="Y93" s="444"/>
      <c r="Z93" s="444">
        <v>0</v>
      </c>
      <c r="AA93" s="444">
        <v>0</v>
      </c>
      <c r="AB93" s="444">
        <v>0</v>
      </c>
      <c r="AC93" s="444">
        <v>0</v>
      </c>
      <c r="AD93" s="444">
        <v>0</v>
      </c>
      <c r="AE93" s="444">
        <v>0</v>
      </c>
      <c r="AF93" s="444">
        <v>0</v>
      </c>
      <c r="AG93" s="444">
        <v>0</v>
      </c>
      <c r="AH93" s="444">
        <v>0</v>
      </c>
      <c r="AI93" s="444">
        <v>0</v>
      </c>
      <c r="AJ93" s="444">
        <v>0</v>
      </c>
      <c r="AK93" s="444">
        <v>0</v>
      </c>
      <c r="AL93" s="444">
        <v>0</v>
      </c>
      <c r="AM93" s="83">
        <v>0</v>
      </c>
    </row>
    <row r="94" spans="1:39" s="83" customFormat="1">
      <c r="A94" s="460" t="s">
        <v>1068</v>
      </c>
      <c r="B94" s="1029"/>
      <c r="C94" s="87"/>
      <c r="D94" s="444"/>
      <c r="E94" s="444"/>
      <c r="F94" s="87"/>
      <c r="G94" s="444"/>
      <c r="H94" s="444"/>
      <c r="I94" s="444"/>
      <c r="J94" s="444"/>
      <c r="K94" s="444"/>
      <c r="L94" s="444"/>
      <c r="M94" s="444"/>
      <c r="N94" s="444"/>
      <c r="O94" s="444"/>
      <c r="P94" s="444"/>
      <c r="Q94" s="444"/>
      <c r="R94" s="444"/>
      <c r="S94" s="444"/>
      <c r="U94" s="1034"/>
      <c r="V94" s="460" t="s">
        <v>1068</v>
      </c>
      <c r="W94" s="444"/>
      <c r="X94" s="87"/>
      <c r="Y94" s="444"/>
      <c r="Z94" s="444"/>
      <c r="AA94" s="444"/>
      <c r="AB94" s="444"/>
      <c r="AC94" s="444"/>
      <c r="AD94" s="444"/>
      <c r="AE94" s="444"/>
      <c r="AF94" s="444"/>
      <c r="AG94" s="444"/>
      <c r="AH94" s="444"/>
      <c r="AI94" s="444"/>
      <c r="AJ94" s="444"/>
      <c r="AK94" s="444"/>
      <c r="AL94" s="444"/>
    </row>
    <row r="95" spans="1:39" s="83" customFormat="1">
      <c r="A95" s="83" t="s">
        <v>1069</v>
      </c>
      <c r="B95" s="1032"/>
      <c r="D95" s="444"/>
      <c r="E95" s="444"/>
      <c r="F95" s="87"/>
      <c r="G95" s="444"/>
      <c r="H95" s="444"/>
      <c r="I95" s="444"/>
      <c r="J95" s="444"/>
      <c r="K95" s="444"/>
      <c r="L95" s="444"/>
      <c r="M95" s="444"/>
      <c r="N95" s="444"/>
      <c r="O95" s="444"/>
      <c r="P95" s="444"/>
      <c r="Q95" s="444"/>
      <c r="R95" s="444"/>
      <c r="S95" s="444"/>
      <c r="U95" s="1032"/>
      <c r="W95" s="444"/>
      <c r="X95" s="87"/>
      <c r="Y95" s="444"/>
      <c r="Z95" s="444"/>
      <c r="AA95" s="444"/>
      <c r="AB95" s="444"/>
      <c r="AC95" s="444"/>
      <c r="AD95" s="444"/>
      <c r="AE95" s="444"/>
      <c r="AF95" s="444"/>
      <c r="AG95" s="444"/>
      <c r="AH95" s="444"/>
      <c r="AI95" s="444"/>
      <c r="AJ95" s="444"/>
      <c r="AK95" s="444"/>
      <c r="AL95" s="444"/>
    </row>
    <row r="96" spans="1:39" s="83" customFormat="1">
      <c r="A96" s="83" t="s">
        <v>1070</v>
      </c>
      <c r="B96" s="1029">
        <v>1295</v>
      </c>
      <c r="C96" s="87" t="s">
        <v>185</v>
      </c>
      <c r="D96" s="444">
        <v>661852.44999999995</v>
      </c>
      <c r="E96" s="444"/>
      <c r="F96" s="87"/>
      <c r="G96" s="444">
        <v>661852.44999999995</v>
      </c>
      <c r="H96" s="444">
        <v>664125.05000000005</v>
      </c>
      <c r="I96" s="444">
        <v>666217.21</v>
      </c>
      <c r="J96" s="444">
        <v>666338.41</v>
      </c>
      <c r="K96" s="444">
        <v>668581.6</v>
      </c>
      <c r="L96" s="444">
        <v>668863.63</v>
      </c>
      <c r="M96" s="444">
        <v>673330.94</v>
      </c>
      <c r="N96" s="444">
        <v>673411.52</v>
      </c>
      <c r="O96" s="444">
        <v>678517.22</v>
      </c>
      <c r="P96" s="444">
        <v>682376.92</v>
      </c>
      <c r="Q96" s="444">
        <v>682376.92</v>
      </c>
      <c r="R96" s="444">
        <v>688580.04</v>
      </c>
      <c r="S96" s="444">
        <v>706410.1</v>
      </c>
      <c r="T96" s="83">
        <v>675460.15461538464</v>
      </c>
      <c r="U96" s="1032">
        <v>2055</v>
      </c>
      <c r="V96" s="83" t="s">
        <v>225</v>
      </c>
      <c r="W96" s="444">
        <v>385091.76</v>
      </c>
      <c r="X96" s="87"/>
      <c r="Y96" s="444"/>
      <c r="Z96" s="444">
        <v>385091.76</v>
      </c>
      <c r="AA96" s="444">
        <v>387305.53</v>
      </c>
      <c r="AB96" s="444">
        <v>384727.92</v>
      </c>
      <c r="AC96" s="444">
        <v>386949.07</v>
      </c>
      <c r="AD96" s="444">
        <v>386545.91</v>
      </c>
      <c r="AE96" s="444">
        <v>388775.48</v>
      </c>
      <c r="AF96" s="444">
        <v>390560.41</v>
      </c>
      <c r="AG96" s="444">
        <v>392805.13</v>
      </c>
      <c r="AH96" s="444">
        <v>394197.58</v>
      </c>
      <c r="AI96" s="444">
        <v>396472.17</v>
      </c>
      <c r="AJ96" s="444">
        <v>398746.76</v>
      </c>
      <c r="AK96" s="444">
        <v>401042.03</v>
      </c>
      <c r="AL96" s="444">
        <v>403304.29</v>
      </c>
      <c r="AM96" s="83">
        <v>392040.31076923077</v>
      </c>
    </row>
    <row r="97" spans="1:39" s="83" customFormat="1">
      <c r="A97" s="83" t="s">
        <v>1071</v>
      </c>
      <c r="B97" s="1029">
        <v>1375</v>
      </c>
      <c r="C97" s="87" t="s">
        <v>1975</v>
      </c>
      <c r="D97" s="444">
        <v>5734</v>
      </c>
      <c r="E97" s="444"/>
      <c r="F97" s="87"/>
      <c r="G97" s="444">
        <v>5734</v>
      </c>
      <c r="H97" s="444">
        <v>5734</v>
      </c>
      <c r="I97" s="444">
        <v>5734</v>
      </c>
      <c r="J97" s="444">
        <v>5734</v>
      </c>
      <c r="K97" s="444">
        <v>5734</v>
      </c>
      <c r="L97" s="444">
        <v>5734</v>
      </c>
      <c r="M97" s="444">
        <v>5734</v>
      </c>
      <c r="N97" s="444">
        <v>5734</v>
      </c>
      <c r="O97" s="444">
        <v>5734</v>
      </c>
      <c r="P97" s="444">
        <v>5734</v>
      </c>
      <c r="Q97" s="444">
        <v>5734</v>
      </c>
      <c r="R97" s="444">
        <v>5734</v>
      </c>
      <c r="S97" s="444">
        <v>5734</v>
      </c>
      <c r="U97" s="1029">
        <v>2135</v>
      </c>
      <c r="V97" s="87" t="s">
        <v>1995</v>
      </c>
      <c r="W97" s="444">
        <v>3344.74</v>
      </c>
      <c r="X97" s="87"/>
      <c r="Y97" s="444"/>
      <c r="Z97" s="444">
        <v>3344.74</v>
      </c>
      <c r="AA97" s="444">
        <v>3360.67</v>
      </c>
      <c r="AB97" s="444">
        <v>3376.6</v>
      </c>
      <c r="AC97" s="444">
        <v>3392.53</v>
      </c>
      <c r="AD97" s="444">
        <v>3408.46</v>
      </c>
      <c r="AE97" s="444">
        <v>3424.39</v>
      </c>
      <c r="AF97" s="444">
        <v>3440.32</v>
      </c>
      <c r="AG97" s="444">
        <v>3456.25</v>
      </c>
      <c r="AH97" s="444">
        <v>3472.18</v>
      </c>
      <c r="AI97" s="444">
        <v>3488.11</v>
      </c>
      <c r="AJ97" s="444">
        <v>3504.04</v>
      </c>
      <c r="AK97" s="444">
        <v>3519.97</v>
      </c>
      <c r="AL97" s="444">
        <v>3535.9</v>
      </c>
      <c r="AM97" s="83">
        <v>3440.32</v>
      </c>
    </row>
    <row r="98" spans="1:39" s="83" customFormat="1">
      <c r="A98" s="83" t="s">
        <v>1072</v>
      </c>
      <c r="B98" s="1032">
        <v>1380</v>
      </c>
      <c r="C98" s="83" t="s">
        <v>186</v>
      </c>
      <c r="D98" s="444">
        <v>-6743.06</v>
      </c>
      <c r="E98" s="444"/>
      <c r="F98" s="87"/>
      <c r="G98" s="444">
        <v>-6743.06</v>
      </c>
      <c r="H98" s="444">
        <v>-6743.06</v>
      </c>
      <c r="I98" s="444">
        <v>-6743.06</v>
      </c>
      <c r="J98" s="444">
        <v>-6743.06</v>
      </c>
      <c r="K98" s="444">
        <v>-6743.06</v>
      </c>
      <c r="L98" s="444">
        <v>-6743.06</v>
      </c>
      <c r="M98" s="444">
        <v>-6743.06</v>
      </c>
      <c r="N98" s="444">
        <v>-6743.06</v>
      </c>
      <c r="O98" s="444">
        <v>-998.06</v>
      </c>
      <c r="P98" s="444">
        <v>-998.06</v>
      </c>
      <c r="Q98" s="444">
        <v>-998.06</v>
      </c>
      <c r="R98" s="444">
        <v>-998.06</v>
      </c>
      <c r="S98" s="444">
        <v>-998.06</v>
      </c>
      <c r="T98" s="83">
        <v>-4533.4446153846138</v>
      </c>
      <c r="U98" s="1032">
        <v>2140</v>
      </c>
      <c r="V98" s="83" t="s">
        <v>230</v>
      </c>
      <c r="W98" s="444">
        <v>-49888.08</v>
      </c>
      <c r="X98" s="87"/>
      <c r="Y98" s="444"/>
      <c r="Z98" s="444">
        <v>-49888.08</v>
      </c>
      <c r="AA98" s="444">
        <v>-49919.3</v>
      </c>
      <c r="AB98" s="444">
        <v>-49950.52</v>
      </c>
      <c r="AC98" s="444">
        <v>-49981.74</v>
      </c>
      <c r="AD98" s="444">
        <v>-50012.959999999999</v>
      </c>
      <c r="AE98" s="444">
        <v>-50044.18</v>
      </c>
      <c r="AF98" s="444">
        <v>-50075.4</v>
      </c>
      <c r="AG98" s="444">
        <v>-50106.62</v>
      </c>
      <c r="AH98" s="444">
        <v>-50111.24</v>
      </c>
      <c r="AI98" s="444">
        <v>-50115.86</v>
      </c>
      <c r="AJ98" s="444">
        <v>-50120.480000000003</v>
      </c>
      <c r="AK98" s="444">
        <v>-50125.1</v>
      </c>
      <c r="AL98" s="444">
        <v>-50129.72</v>
      </c>
      <c r="AM98" s="83">
        <v>-50044.707692307689</v>
      </c>
    </row>
    <row r="99" spans="1:39" s="83" customFormat="1">
      <c r="A99" s="83" t="s">
        <v>1073</v>
      </c>
      <c r="B99" s="1029">
        <v>1435</v>
      </c>
      <c r="C99" s="87" t="s">
        <v>190</v>
      </c>
      <c r="D99" s="444">
        <v>2377.9699999999998</v>
      </c>
      <c r="E99" s="444"/>
      <c r="F99" s="87"/>
      <c r="G99" s="444">
        <v>2377.9699999999998</v>
      </c>
      <c r="H99" s="444">
        <v>2377.9699999999998</v>
      </c>
      <c r="I99" s="444">
        <v>2377.9699999999998</v>
      </c>
      <c r="J99" s="444">
        <v>2377.9699999999998</v>
      </c>
      <c r="K99" s="444">
        <v>2377.9699999999998</v>
      </c>
      <c r="L99" s="444">
        <v>2377.9699999999998</v>
      </c>
      <c r="M99" s="444">
        <v>2377.9699999999998</v>
      </c>
      <c r="N99" s="444">
        <v>2377.9699999999998</v>
      </c>
      <c r="O99" s="444">
        <v>2377.9699999999998</v>
      </c>
      <c r="P99" s="444">
        <v>2377.9699999999998</v>
      </c>
      <c r="Q99" s="444">
        <v>2377.9699999999998</v>
      </c>
      <c r="R99" s="444">
        <v>2377.9699999999998</v>
      </c>
      <c r="S99" s="444">
        <v>2377.9699999999998</v>
      </c>
      <c r="T99" s="83">
        <v>2377.9700000000003</v>
      </c>
      <c r="U99" s="1032">
        <v>2195</v>
      </c>
      <c r="V99" s="83" t="s">
        <v>235</v>
      </c>
      <c r="W99" s="444">
        <v>-4376.53</v>
      </c>
      <c r="X99" s="87"/>
      <c r="Y99" s="444"/>
      <c r="Z99" s="444">
        <v>-4376.53</v>
      </c>
      <c r="AA99" s="444">
        <v>-4365.5200000000004</v>
      </c>
      <c r="AB99" s="444">
        <v>-4354.51</v>
      </c>
      <c r="AC99" s="444">
        <v>-4343.5</v>
      </c>
      <c r="AD99" s="444">
        <v>-4332.49</v>
      </c>
      <c r="AE99" s="444">
        <v>-4321.4799999999996</v>
      </c>
      <c r="AF99" s="444">
        <v>-4310.47</v>
      </c>
      <c r="AG99" s="444">
        <v>-4299.46</v>
      </c>
      <c r="AH99" s="444">
        <v>-4288.45</v>
      </c>
      <c r="AI99" s="444">
        <v>-4277.4399999999996</v>
      </c>
      <c r="AJ99" s="444">
        <v>-4266.43</v>
      </c>
      <c r="AK99" s="444">
        <v>-4255.42</v>
      </c>
      <c r="AL99" s="444">
        <v>-4244.41</v>
      </c>
      <c r="AM99" s="83">
        <v>-4310.47</v>
      </c>
    </row>
    <row r="100" spans="1:39" s="83" customFormat="1">
      <c r="A100" s="460" t="s">
        <v>889</v>
      </c>
      <c r="B100" s="1029"/>
      <c r="C100" s="87"/>
      <c r="D100" s="444"/>
      <c r="E100" s="444"/>
      <c r="F100" s="87"/>
      <c r="G100" s="444"/>
      <c r="H100" s="444"/>
      <c r="I100" s="444"/>
      <c r="J100" s="444"/>
      <c r="K100" s="444"/>
      <c r="L100" s="444"/>
      <c r="M100" s="444"/>
      <c r="N100" s="444"/>
      <c r="O100" s="444"/>
      <c r="P100" s="444"/>
      <c r="Q100" s="444"/>
      <c r="R100" s="444"/>
      <c r="S100" s="444"/>
      <c r="U100" s="1034"/>
      <c r="V100" s="460" t="s">
        <v>889</v>
      </c>
      <c r="W100" s="444"/>
      <c r="X100" s="87"/>
      <c r="Y100" s="444"/>
      <c r="Z100" s="444"/>
      <c r="AA100" s="444"/>
      <c r="AB100" s="444"/>
      <c r="AC100" s="444"/>
      <c r="AD100" s="444"/>
      <c r="AE100" s="444"/>
      <c r="AF100" s="444"/>
      <c r="AG100" s="444"/>
      <c r="AH100" s="444"/>
      <c r="AI100" s="444"/>
      <c r="AJ100" s="444"/>
      <c r="AK100" s="444"/>
      <c r="AL100" s="444"/>
    </row>
    <row r="101" spans="1:39" s="83" customFormat="1">
      <c r="A101" s="83" t="s">
        <v>767</v>
      </c>
      <c r="B101" s="1029">
        <v>1270</v>
      </c>
      <c r="C101" s="87" t="s">
        <v>2196</v>
      </c>
      <c r="D101" s="444">
        <v>0</v>
      </c>
      <c r="E101" s="444"/>
      <c r="F101" s="87"/>
      <c r="G101" s="444">
        <v>0</v>
      </c>
      <c r="H101" s="444">
        <v>0</v>
      </c>
      <c r="I101" s="444">
        <v>0</v>
      </c>
      <c r="J101" s="444">
        <v>0</v>
      </c>
      <c r="K101" s="444">
        <v>0</v>
      </c>
      <c r="L101" s="444">
        <v>0</v>
      </c>
      <c r="M101" s="444">
        <v>0</v>
      </c>
      <c r="N101" s="444">
        <v>0</v>
      </c>
      <c r="O101" s="444">
        <v>0</v>
      </c>
      <c r="P101" s="444">
        <v>0</v>
      </c>
      <c r="Q101" s="444">
        <v>0</v>
      </c>
      <c r="R101" s="444">
        <v>0</v>
      </c>
      <c r="S101" s="444">
        <v>0</v>
      </c>
      <c r="U101" s="1032"/>
      <c r="W101" s="444"/>
      <c r="X101" s="87"/>
      <c r="Y101" s="444"/>
      <c r="Z101" s="444"/>
      <c r="AA101" s="444"/>
      <c r="AB101" s="444"/>
      <c r="AC101" s="444"/>
      <c r="AD101" s="444"/>
      <c r="AE101" s="444"/>
      <c r="AF101" s="444"/>
      <c r="AG101" s="444"/>
      <c r="AH101" s="444"/>
      <c r="AI101" s="444"/>
      <c r="AJ101" s="444"/>
      <c r="AK101" s="444"/>
      <c r="AL101" s="444"/>
    </row>
    <row r="102" spans="1:39" s="83" customFormat="1">
      <c r="A102" s="83" t="s">
        <v>1435</v>
      </c>
      <c r="B102" s="1029">
        <v>1300</v>
      </c>
      <c r="C102" s="87" t="s">
        <v>1436</v>
      </c>
      <c r="D102" s="444">
        <v>1300805.28</v>
      </c>
      <c r="E102" s="444"/>
      <c r="F102" s="87"/>
      <c r="G102" s="444">
        <v>1300805.28</v>
      </c>
      <c r="H102" s="444">
        <v>1302275.28</v>
      </c>
      <c r="I102" s="444">
        <v>1302275.28</v>
      </c>
      <c r="J102" s="444">
        <v>1305782.28</v>
      </c>
      <c r="K102" s="444">
        <v>1305782.28</v>
      </c>
      <c r="L102" s="444">
        <v>1305782.28</v>
      </c>
      <c r="M102" s="444">
        <v>1305782.28</v>
      </c>
      <c r="N102" s="444">
        <v>1305782.28</v>
      </c>
      <c r="O102" s="444">
        <v>1305782.28</v>
      </c>
      <c r="P102" s="444">
        <v>1308362.28</v>
      </c>
      <c r="Q102" s="444">
        <v>1308362.28</v>
      </c>
      <c r="R102" s="444">
        <v>1308362.28</v>
      </c>
      <c r="S102" s="444">
        <v>1308362.28</v>
      </c>
      <c r="T102" s="83">
        <v>1305653.7415384613</v>
      </c>
      <c r="U102" s="1032">
        <v>2060</v>
      </c>
      <c r="V102" s="83" t="s">
        <v>1455</v>
      </c>
      <c r="W102" s="444">
        <v>-252224.46</v>
      </c>
      <c r="X102" s="87"/>
      <c r="Y102" s="444"/>
      <c r="Z102" s="444">
        <v>-252224.46</v>
      </c>
      <c r="AA102" s="444">
        <v>-248824.26</v>
      </c>
      <c r="AB102" s="444">
        <v>-245424.06</v>
      </c>
      <c r="AC102" s="444">
        <v>-242014.71</v>
      </c>
      <c r="AD102" s="444">
        <v>-238605.36</v>
      </c>
      <c r="AE102" s="444">
        <v>-235196.01</v>
      </c>
      <c r="AF102" s="444">
        <v>-231786.66</v>
      </c>
      <c r="AG102" s="444">
        <v>-228377.31</v>
      </c>
      <c r="AH102" s="444">
        <v>-224967.96</v>
      </c>
      <c r="AI102" s="444">
        <v>-221551.87</v>
      </c>
      <c r="AJ102" s="444">
        <v>-218135.78</v>
      </c>
      <c r="AK102" s="444">
        <v>-214719.69</v>
      </c>
      <c r="AL102" s="444">
        <v>-211303.6</v>
      </c>
      <c r="AM102" s="83">
        <v>-231779.36384615384</v>
      </c>
    </row>
    <row r="103" spans="1:39" s="83" customFormat="1">
      <c r="A103" s="83" t="s">
        <v>1437</v>
      </c>
      <c r="B103" s="1029">
        <v>1330</v>
      </c>
      <c r="C103" s="87" t="s">
        <v>1438</v>
      </c>
      <c r="D103" s="444">
        <v>0</v>
      </c>
      <c r="E103" s="444"/>
      <c r="F103" s="87"/>
      <c r="G103" s="444">
        <v>0</v>
      </c>
      <c r="H103" s="444">
        <v>0</v>
      </c>
      <c r="I103" s="444">
        <v>0</v>
      </c>
      <c r="J103" s="444">
        <v>0</v>
      </c>
      <c r="K103" s="444">
        <v>0</v>
      </c>
      <c r="L103" s="444">
        <v>0</v>
      </c>
      <c r="M103" s="444">
        <v>0</v>
      </c>
      <c r="N103" s="444">
        <v>0</v>
      </c>
      <c r="O103" s="444">
        <v>0</v>
      </c>
      <c r="P103" s="444">
        <v>0</v>
      </c>
      <c r="Q103" s="444">
        <v>0</v>
      </c>
      <c r="R103" s="444">
        <v>0</v>
      </c>
      <c r="S103" s="444">
        <v>0</v>
      </c>
      <c r="T103" s="83">
        <v>0</v>
      </c>
      <c r="U103" s="1032">
        <v>2090</v>
      </c>
      <c r="V103" s="83" t="s">
        <v>1457</v>
      </c>
      <c r="W103" s="444">
        <v>0</v>
      </c>
      <c r="X103" s="87"/>
      <c r="Y103" s="444"/>
      <c r="Z103" s="444">
        <v>0</v>
      </c>
      <c r="AA103" s="444">
        <v>0</v>
      </c>
      <c r="AB103" s="444">
        <v>0</v>
      </c>
      <c r="AC103" s="444">
        <v>0</v>
      </c>
      <c r="AD103" s="444">
        <v>0</v>
      </c>
      <c r="AE103" s="444">
        <v>0</v>
      </c>
      <c r="AF103" s="444">
        <v>0</v>
      </c>
      <c r="AG103" s="444">
        <v>0</v>
      </c>
      <c r="AH103" s="444">
        <v>0</v>
      </c>
      <c r="AI103" s="444">
        <v>0</v>
      </c>
      <c r="AJ103" s="444">
        <v>0</v>
      </c>
      <c r="AK103" s="444">
        <v>0</v>
      </c>
      <c r="AL103" s="444">
        <v>0</v>
      </c>
      <c r="AM103" s="83">
        <v>0</v>
      </c>
    </row>
    <row r="104" spans="1:39" s="83" customFormat="1">
      <c r="B104" s="1029"/>
      <c r="C104" s="87"/>
      <c r="D104" s="444"/>
      <c r="E104" s="444"/>
      <c r="F104" s="87"/>
      <c r="G104" s="444"/>
      <c r="H104" s="444"/>
      <c r="I104" s="444"/>
      <c r="J104" s="444"/>
      <c r="K104" s="444"/>
      <c r="L104" s="444"/>
      <c r="M104" s="444"/>
      <c r="N104" s="444"/>
      <c r="O104" s="444"/>
      <c r="P104" s="444"/>
      <c r="Q104" s="444"/>
      <c r="R104" s="444"/>
      <c r="S104" s="444"/>
      <c r="U104" s="1032">
        <v>2155</v>
      </c>
      <c r="V104" s="83" t="s">
        <v>1996</v>
      </c>
      <c r="W104" s="444">
        <v>218549.88</v>
      </c>
      <c r="X104" s="87"/>
      <c r="Y104" s="444"/>
      <c r="Z104" s="444">
        <v>218549.88</v>
      </c>
      <c r="AA104" s="444">
        <v>219529.19</v>
      </c>
      <c r="AB104" s="444">
        <v>220508.5</v>
      </c>
      <c r="AC104" s="444">
        <v>221487.81</v>
      </c>
      <c r="AD104" s="444">
        <v>222467.12</v>
      </c>
      <c r="AE104" s="444">
        <v>223446.43</v>
      </c>
      <c r="AF104" s="444">
        <v>224425.74</v>
      </c>
      <c r="AG104" s="444">
        <v>225405.05</v>
      </c>
      <c r="AH104" s="444">
        <v>226384.36</v>
      </c>
      <c r="AI104" s="444">
        <v>227363.67</v>
      </c>
      <c r="AJ104" s="444">
        <v>228342.98</v>
      </c>
      <c r="AK104" s="444">
        <v>229322.29</v>
      </c>
      <c r="AL104" s="444">
        <v>230301.6</v>
      </c>
    </row>
    <row r="105" spans="1:39" s="83" customFormat="1">
      <c r="A105" s="83" t="s">
        <v>1401</v>
      </c>
      <c r="B105" s="1029">
        <v>1400</v>
      </c>
      <c r="C105" s="87" t="s">
        <v>148</v>
      </c>
      <c r="D105" s="444">
        <v>320113.42</v>
      </c>
      <c r="E105" s="444"/>
      <c r="F105" s="87"/>
      <c r="G105" s="444">
        <v>320113.42</v>
      </c>
      <c r="H105" s="444">
        <v>320113.42</v>
      </c>
      <c r="I105" s="444">
        <v>320113.42</v>
      </c>
      <c r="J105" s="444">
        <v>320113.42</v>
      </c>
      <c r="K105" s="444">
        <v>320113.42</v>
      </c>
      <c r="L105" s="444">
        <v>320113.42</v>
      </c>
      <c r="M105" s="444">
        <v>320113.42</v>
      </c>
      <c r="N105" s="444">
        <v>320113.42</v>
      </c>
      <c r="O105" s="444">
        <v>339073.42</v>
      </c>
      <c r="P105" s="444">
        <v>347873.69</v>
      </c>
      <c r="Q105" s="444">
        <v>348148.17</v>
      </c>
      <c r="R105" s="444">
        <v>348148.17</v>
      </c>
      <c r="S105" s="444">
        <v>348148.17</v>
      </c>
      <c r="T105" s="83">
        <v>330176.84461538459</v>
      </c>
      <c r="U105" s="1032">
        <v>2160</v>
      </c>
      <c r="V105" s="83" t="s">
        <v>232</v>
      </c>
      <c r="W105" s="444">
        <v>187529.22</v>
      </c>
      <c r="X105" s="87"/>
      <c r="Y105" s="444"/>
      <c r="Z105" s="444">
        <v>187529.22</v>
      </c>
      <c r="AA105" s="444">
        <v>189011.20000000001</v>
      </c>
      <c r="AB105" s="444">
        <v>190493.18</v>
      </c>
      <c r="AC105" s="444">
        <v>191975.16</v>
      </c>
      <c r="AD105" s="444">
        <v>193457.14</v>
      </c>
      <c r="AE105" s="444">
        <v>194939.12</v>
      </c>
      <c r="AF105" s="444">
        <v>196421.1</v>
      </c>
      <c r="AG105" s="444">
        <v>197903.08</v>
      </c>
      <c r="AH105" s="444">
        <v>204477.39</v>
      </c>
      <c r="AI105" s="444">
        <v>206087.89</v>
      </c>
      <c r="AJ105" s="444">
        <v>207699.66</v>
      </c>
      <c r="AK105" s="444">
        <v>209311.43</v>
      </c>
      <c r="AL105" s="444">
        <v>210923.2</v>
      </c>
      <c r="AM105" s="83">
        <v>198479.13615384622</v>
      </c>
    </row>
    <row r="106" spans="1:39" s="83" customFormat="1">
      <c r="B106" s="1029">
        <v>1395</v>
      </c>
      <c r="C106" s="87" t="s">
        <v>149</v>
      </c>
      <c r="D106" s="444">
        <v>211532.4</v>
      </c>
      <c r="E106" s="444"/>
      <c r="F106" s="87"/>
      <c r="G106" s="444">
        <v>211532.4</v>
      </c>
      <c r="H106" s="444">
        <v>211532.4</v>
      </c>
      <c r="I106" s="444">
        <v>211532.4</v>
      </c>
      <c r="J106" s="444">
        <v>211532.4</v>
      </c>
      <c r="K106" s="444">
        <v>211532.4</v>
      </c>
      <c r="L106" s="444">
        <v>211532.4</v>
      </c>
      <c r="M106" s="444">
        <v>211532.4</v>
      </c>
      <c r="N106" s="444">
        <v>211532.4</v>
      </c>
      <c r="O106" s="444">
        <v>211532.4</v>
      </c>
      <c r="P106" s="444">
        <v>211532.4</v>
      </c>
      <c r="Q106" s="444">
        <v>211532.4</v>
      </c>
      <c r="R106" s="444">
        <v>211532.4</v>
      </c>
      <c r="S106" s="444">
        <v>211532.4</v>
      </c>
      <c r="T106" s="83">
        <v>211532.39999999994</v>
      </c>
      <c r="U106" s="1035"/>
      <c r="V106" s="85"/>
      <c r="W106" s="445"/>
      <c r="X106" s="445"/>
      <c r="Y106" s="445"/>
      <c r="Z106" s="445"/>
      <c r="AA106" s="445"/>
      <c r="AB106" s="445"/>
      <c r="AC106" s="445"/>
      <c r="AD106" s="445"/>
      <c r="AE106" s="445"/>
      <c r="AF106" s="445"/>
      <c r="AG106" s="445"/>
      <c r="AH106" s="445"/>
      <c r="AI106" s="445"/>
      <c r="AJ106" s="445"/>
      <c r="AK106" s="445"/>
      <c r="AL106" s="445"/>
    </row>
    <row r="107" spans="1:39" s="83" customFormat="1">
      <c r="B107" s="1027"/>
      <c r="C107" s="953" t="s">
        <v>739</v>
      </c>
      <c r="D107" s="544">
        <v>531645.81999999995</v>
      </c>
      <c r="E107" s="544"/>
      <c r="F107" s="544">
        <v>0</v>
      </c>
      <c r="G107" s="544">
        <v>531645.81999999995</v>
      </c>
      <c r="H107" s="544">
        <v>531645.81999999995</v>
      </c>
      <c r="I107" s="544">
        <v>531645.81999999995</v>
      </c>
      <c r="J107" s="544">
        <v>531645.81999999995</v>
      </c>
      <c r="K107" s="544">
        <v>531645.81999999995</v>
      </c>
      <c r="L107" s="544">
        <v>531645.81999999995</v>
      </c>
      <c r="M107" s="544">
        <v>531645.81999999995</v>
      </c>
      <c r="N107" s="544">
        <v>531645.81999999995</v>
      </c>
      <c r="O107" s="544">
        <v>550605.81999999995</v>
      </c>
      <c r="P107" s="544">
        <v>559406.09</v>
      </c>
      <c r="Q107" s="544">
        <v>559680.56999999995</v>
      </c>
      <c r="R107" s="544">
        <v>559680.56999999995</v>
      </c>
      <c r="S107" s="544">
        <v>559680.56999999995</v>
      </c>
      <c r="T107" s="544"/>
      <c r="U107" s="1034"/>
      <c r="V107" s="548" t="s">
        <v>739</v>
      </c>
      <c r="W107" s="444">
        <v>406079.1</v>
      </c>
      <c r="X107" s="444">
        <v>0</v>
      </c>
      <c r="Y107" s="444"/>
      <c r="Z107" s="444">
        <v>406079.1</v>
      </c>
      <c r="AA107" s="444">
        <v>408540.39</v>
      </c>
      <c r="AB107" s="444">
        <v>411001.68</v>
      </c>
      <c r="AC107" s="444">
        <v>413462.97</v>
      </c>
      <c r="AD107" s="444">
        <v>415924.26</v>
      </c>
      <c r="AE107" s="444">
        <v>418385.55</v>
      </c>
      <c r="AF107" s="444">
        <v>420846.83999999997</v>
      </c>
      <c r="AG107" s="444">
        <v>423308.13</v>
      </c>
      <c r="AH107" s="444">
        <v>430861.75</v>
      </c>
      <c r="AI107" s="444">
        <v>433451.56000000006</v>
      </c>
      <c r="AJ107" s="444">
        <v>436042.64</v>
      </c>
      <c r="AK107" s="444">
        <v>438633.72</v>
      </c>
      <c r="AL107" s="444">
        <v>441224.80000000005</v>
      </c>
      <c r="AM107" s="83">
        <v>422904.87615384604</v>
      </c>
    </row>
    <row r="108" spans="1:39" s="83" customFormat="1">
      <c r="A108" s="83" t="s">
        <v>1402</v>
      </c>
      <c r="B108" s="1032">
        <v>1410</v>
      </c>
      <c r="C108" s="83" t="s">
        <v>1976</v>
      </c>
      <c r="D108" s="444">
        <v>17134.310000000001</v>
      </c>
      <c r="E108" s="444"/>
      <c r="F108" s="87"/>
      <c r="G108" s="444">
        <v>17134.310000000001</v>
      </c>
      <c r="H108" s="444">
        <v>17134.310000000001</v>
      </c>
      <c r="I108" s="444">
        <v>17134.310000000001</v>
      </c>
      <c r="J108" s="444">
        <v>17134.310000000001</v>
      </c>
      <c r="K108" s="444">
        <v>17134.310000000001</v>
      </c>
      <c r="L108" s="444">
        <v>17134.310000000001</v>
      </c>
      <c r="M108" s="444">
        <v>17134.310000000001</v>
      </c>
      <c r="N108" s="444">
        <v>17134.310000000001</v>
      </c>
      <c r="O108" s="444">
        <v>17134.310000000001</v>
      </c>
      <c r="P108" s="444">
        <v>17134.310000000001</v>
      </c>
      <c r="Q108" s="444">
        <v>17134.310000000001</v>
      </c>
      <c r="R108" s="444">
        <v>17134.310000000001</v>
      </c>
      <c r="S108" s="444">
        <v>17134.310000000001</v>
      </c>
      <c r="T108" s="83">
        <v>17134.310000000001</v>
      </c>
      <c r="U108" s="1032">
        <v>2170</v>
      </c>
      <c r="V108" s="83" t="s">
        <v>1702</v>
      </c>
      <c r="W108" s="444">
        <v>-9899.7099999999991</v>
      </c>
      <c r="X108" s="87"/>
      <c r="Y108" s="444"/>
      <c r="Z108" s="444">
        <v>-9899.7099999999991</v>
      </c>
      <c r="AA108" s="444">
        <v>-9858.91</v>
      </c>
      <c r="AB108" s="444">
        <v>-9818.11</v>
      </c>
      <c r="AC108" s="444">
        <v>-9777.31</v>
      </c>
      <c r="AD108" s="444">
        <v>-9736.51</v>
      </c>
      <c r="AE108" s="444">
        <v>-9695.7099999999991</v>
      </c>
      <c r="AF108" s="444">
        <v>-9680.85</v>
      </c>
      <c r="AG108" s="444">
        <v>-9640.0499999999993</v>
      </c>
      <c r="AH108" s="444">
        <v>-9599.25</v>
      </c>
      <c r="AI108" s="444">
        <v>-9558.4500000000007</v>
      </c>
      <c r="AJ108" s="444">
        <v>-9517.65</v>
      </c>
      <c r="AK108" s="444">
        <v>-9476.85</v>
      </c>
      <c r="AL108" s="444">
        <v>-9436.0499999999993</v>
      </c>
      <c r="AM108" s="83">
        <v>-9668.877692307693</v>
      </c>
    </row>
    <row r="109" spans="1:39" s="83" customFormat="1">
      <c r="A109" s="83" t="s">
        <v>1403</v>
      </c>
      <c r="B109" s="1029">
        <v>1420</v>
      </c>
      <c r="C109" s="87" t="s">
        <v>150</v>
      </c>
      <c r="D109" s="444">
        <v>0</v>
      </c>
      <c r="E109" s="444"/>
      <c r="F109" s="87"/>
      <c r="G109" s="444">
        <v>0</v>
      </c>
      <c r="H109" s="444">
        <v>0</v>
      </c>
      <c r="I109" s="444">
        <v>0</v>
      </c>
      <c r="J109" s="444">
        <v>0</v>
      </c>
      <c r="K109" s="444">
        <v>0</v>
      </c>
      <c r="L109" s="444">
        <v>0</v>
      </c>
      <c r="M109" s="444">
        <v>0</v>
      </c>
      <c r="N109" s="444">
        <v>0</v>
      </c>
      <c r="O109" s="444">
        <v>0</v>
      </c>
      <c r="P109" s="444">
        <v>0</v>
      </c>
      <c r="Q109" s="444">
        <v>3901.83</v>
      </c>
      <c r="R109" s="444">
        <v>3901.83</v>
      </c>
      <c r="S109" s="444">
        <v>3901.83</v>
      </c>
      <c r="T109" s="83">
        <v>900.42230769230764</v>
      </c>
      <c r="U109" s="1032">
        <v>2180</v>
      </c>
      <c r="V109" s="83" t="s">
        <v>233</v>
      </c>
      <c r="W109" s="444">
        <v>0</v>
      </c>
      <c r="X109" s="87"/>
      <c r="Y109" s="444"/>
      <c r="Z109" s="444">
        <v>0</v>
      </c>
      <c r="AA109" s="444">
        <v>0</v>
      </c>
      <c r="AB109" s="444">
        <v>0</v>
      </c>
      <c r="AC109" s="444">
        <v>0</v>
      </c>
      <c r="AD109" s="444">
        <v>0</v>
      </c>
      <c r="AE109" s="444">
        <v>0</v>
      </c>
      <c r="AF109" s="444">
        <v>0</v>
      </c>
      <c r="AG109" s="444">
        <v>0</v>
      </c>
      <c r="AH109" s="444">
        <v>0</v>
      </c>
      <c r="AI109" s="444">
        <v>0</v>
      </c>
      <c r="AJ109" s="444">
        <v>10.84</v>
      </c>
      <c r="AK109" s="444">
        <v>21.68</v>
      </c>
      <c r="AL109" s="444">
        <v>32.520000000000003</v>
      </c>
      <c r="AM109" s="83">
        <v>5.0030769230769225</v>
      </c>
    </row>
    <row r="110" spans="1:39" s="83" customFormat="1">
      <c r="A110" s="83" t="s">
        <v>1319</v>
      </c>
      <c r="B110" s="1029">
        <v>1440</v>
      </c>
      <c r="C110" s="87" t="s">
        <v>191</v>
      </c>
      <c r="D110" s="444">
        <v>8908.7900000000009</v>
      </c>
      <c r="E110" s="444"/>
      <c r="F110" s="87"/>
      <c r="G110" s="444">
        <v>8908.7900000000009</v>
      </c>
      <c r="H110" s="444">
        <v>8908.7900000000009</v>
      </c>
      <c r="I110" s="444">
        <v>8908.7900000000009</v>
      </c>
      <c r="J110" s="444">
        <v>8908.7900000000009</v>
      </c>
      <c r="K110" s="444">
        <v>8908.7900000000009</v>
      </c>
      <c r="L110" s="444">
        <v>8908.7900000000009</v>
      </c>
      <c r="M110" s="444">
        <v>8908.7900000000009</v>
      </c>
      <c r="N110" s="444">
        <v>8908.7900000000009</v>
      </c>
      <c r="O110" s="444">
        <v>8908.7900000000009</v>
      </c>
      <c r="P110" s="444">
        <v>8908.7900000000009</v>
      </c>
      <c r="Q110" s="444">
        <v>8908.7900000000009</v>
      </c>
      <c r="R110" s="444">
        <v>8908.7900000000009</v>
      </c>
      <c r="S110" s="444">
        <v>8908.7900000000009</v>
      </c>
      <c r="T110" s="83">
        <v>8908.7900000000045</v>
      </c>
      <c r="U110" s="1032">
        <v>2200</v>
      </c>
      <c r="V110" s="83" t="s">
        <v>1703</v>
      </c>
      <c r="W110" s="444">
        <v>3098.86</v>
      </c>
      <c r="X110" s="87"/>
      <c r="Y110" s="444"/>
      <c r="Z110" s="444">
        <v>3098.86</v>
      </c>
      <c r="AA110" s="444">
        <v>3140.11</v>
      </c>
      <c r="AB110" s="444">
        <v>3181.36</v>
      </c>
      <c r="AC110" s="444">
        <v>3222.61</v>
      </c>
      <c r="AD110" s="444">
        <v>3263.86</v>
      </c>
      <c r="AE110" s="444">
        <v>3305.11</v>
      </c>
      <c r="AF110" s="444">
        <v>3346.36</v>
      </c>
      <c r="AG110" s="444">
        <v>3387.61</v>
      </c>
      <c r="AH110" s="444">
        <v>3428.86</v>
      </c>
      <c r="AI110" s="444">
        <v>3470.11</v>
      </c>
      <c r="AJ110" s="444">
        <v>3511.36</v>
      </c>
      <c r="AK110" s="444">
        <v>3552.61</v>
      </c>
      <c r="AL110" s="444">
        <v>3593.86</v>
      </c>
      <c r="AM110" s="83">
        <v>3346.36</v>
      </c>
    </row>
    <row r="111" spans="1:39" s="83" customFormat="1">
      <c r="A111" s="460" t="s">
        <v>1209</v>
      </c>
      <c r="B111" s="1029"/>
      <c r="C111" s="87"/>
      <c r="D111" s="444"/>
      <c r="E111" s="444"/>
      <c r="F111" s="87"/>
      <c r="G111" s="444"/>
      <c r="H111" s="444"/>
      <c r="I111" s="444"/>
      <c r="J111" s="444"/>
      <c r="K111" s="444"/>
      <c r="L111" s="444"/>
      <c r="M111" s="444"/>
      <c r="N111" s="444"/>
      <c r="O111" s="444"/>
      <c r="P111" s="444"/>
      <c r="Q111" s="444"/>
      <c r="R111" s="444"/>
      <c r="S111" s="444"/>
      <c r="U111" s="1032"/>
      <c r="W111" s="444"/>
      <c r="X111" s="87"/>
      <c r="Y111" s="444"/>
      <c r="Z111" s="444"/>
      <c r="AA111" s="444"/>
      <c r="AB111" s="444"/>
      <c r="AC111" s="444"/>
      <c r="AD111" s="444"/>
      <c r="AE111" s="444"/>
      <c r="AF111" s="444"/>
      <c r="AG111" s="444"/>
      <c r="AH111" s="444"/>
      <c r="AI111" s="444"/>
      <c r="AJ111" s="444"/>
      <c r="AK111" s="444"/>
      <c r="AL111" s="444"/>
    </row>
    <row r="112" spans="1:39" s="83" customFormat="1">
      <c r="A112" s="83" t="s">
        <v>1432</v>
      </c>
      <c r="B112" s="1029">
        <v>1275</v>
      </c>
      <c r="C112" s="87" t="s">
        <v>158</v>
      </c>
      <c r="D112" s="444">
        <v>0</v>
      </c>
      <c r="E112" s="444"/>
      <c r="F112" s="87"/>
      <c r="G112" s="444">
        <v>0</v>
      </c>
      <c r="H112" s="444">
        <v>0</v>
      </c>
      <c r="I112" s="444">
        <v>0</v>
      </c>
      <c r="J112" s="444">
        <v>0</v>
      </c>
      <c r="K112" s="444">
        <v>0</v>
      </c>
      <c r="L112" s="444">
        <v>0</v>
      </c>
      <c r="M112" s="444">
        <v>0</v>
      </c>
      <c r="N112" s="444">
        <v>0</v>
      </c>
      <c r="O112" s="444">
        <v>0</v>
      </c>
      <c r="P112" s="444">
        <v>0</v>
      </c>
      <c r="Q112" s="444">
        <v>0</v>
      </c>
      <c r="R112" s="444">
        <v>0</v>
      </c>
      <c r="S112" s="444">
        <v>0</v>
      </c>
      <c r="T112" s="83">
        <v>0</v>
      </c>
      <c r="U112" s="1032"/>
      <c r="W112" s="444"/>
      <c r="X112" s="87"/>
      <c r="Y112" s="444"/>
      <c r="Z112" s="444">
        <v>0</v>
      </c>
      <c r="AA112" s="444"/>
      <c r="AB112" s="444"/>
      <c r="AC112" s="444"/>
      <c r="AD112" s="444"/>
      <c r="AE112" s="444"/>
      <c r="AF112" s="444"/>
      <c r="AG112" s="444"/>
      <c r="AH112" s="444"/>
      <c r="AI112" s="444"/>
      <c r="AJ112" s="444"/>
      <c r="AK112" s="444"/>
      <c r="AL112" s="444"/>
    </row>
    <row r="113" spans="1:39" s="83" customFormat="1">
      <c r="A113" s="83" t="s">
        <v>1691</v>
      </c>
      <c r="B113" s="1029">
        <v>1310</v>
      </c>
      <c r="C113" s="87" t="s">
        <v>1699</v>
      </c>
      <c r="D113" s="444">
        <v>0</v>
      </c>
      <c r="E113" s="444"/>
      <c r="F113" s="87"/>
      <c r="G113" s="444">
        <v>0</v>
      </c>
      <c r="H113" s="444">
        <v>0</v>
      </c>
      <c r="I113" s="444">
        <v>0</v>
      </c>
      <c r="J113" s="444">
        <v>0</v>
      </c>
      <c r="K113" s="444">
        <v>0</v>
      </c>
      <c r="L113" s="444">
        <v>0</v>
      </c>
      <c r="M113" s="444">
        <v>0</v>
      </c>
      <c r="N113" s="444">
        <v>0</v>
      </c>
      <c r="O113" s="444">
        <v>0</v>
      </c>
      <c r="P113" s="444">
        <v>0</v>
      </c>
      <c r="Q113" s="444">
        <v>0</v>
      </c>
      <c r="R113" s="444">
        <v>0</v>
      </c>
      <c r="S113" s="444">
        <v>0</v>
      </c>
      <c r="T113" s="83">
        <v>0</v>
      </c>
      <c r="U113" s="1032">
        <v>2070</v>
      </c>
      <c r="V113" s="83" t="s">
        <v>1700</v>
      </c>
      <c r="W113" s="444">
        <v>0</v>
      </c>
      <c r="X113" s="87"/>
      <c r="Y113" s="444"/>
      <c r="Z113" s="444">
        <v>0</v>
      </c>
      <c r="AA113" s="444">
        <v>0</v>
      </c>
      <c r="AB113" s="444">
        <v>0</v>
      </c>
      <c r="AC113" s="444">
        <v>0</v>
      </c>
      <c r="AD113" s="444">
        <v>0</v>
      </c>
      <c r="AE113" s="444">
        <v>0</v>
      </c>
      <c r="AF113" s="444">
        <v>0</v>
      </c>
      <c r="AG113" s="444">
        <v>0</v>
      </c>
      <c r="AH113" s="444">
        <v>0</v>
      </c>
      <c r="AI113" s="444">
        <v>0</v>
      </c>
      <c r="AJ113" s="444">
        <v>0</v>
      </c>
      <c r="AK113" s="444">
        <v>0</v>
      </c>
      <c r="AL113" s="444">
        <v>0</v>
      </c>
      <c r="AM113" s="83">
        <v>0</v>
      </c>
    </row>
    <row r="114" spans="1:39" s="83" customFormat="1">
      <c r="A114" s="83" t="s">
        <v>187</v>
      </c>
      <c r="B114" s="1032">
        <v>1385</v>
      </c>
      <c r="C114" s="83" t="s">
        <v>188</v>
      </c>
      <c r="D114" s="444">
        <v>0</v>
      </c>
      <c r="E114" s="444"/>
      <c r="F114" s="87"/>
      <c r="G114" s="444">
        <v>0</v>
      </c>
      <c r="H114" s="444">
        <v>0</v>
      </c>
      <c r="I114" s="444">
        <v>0</v>
      </c>
      <c r="J114" s="444">
        <v>0</v>
      </c>
      <c r="K114" s="444">
        <v>0</v>
      </c>
      <c r="L114" s="444">
        <v>0</v>
      </c>
      <c r="M114" s="444">
        <v>0</v>
      </c>
      <c r="N114" s="444">
        <v>0</v>
      </c>
      <c r="O114" s="444">
        <v>0</v>
      </c>
      <c r="P114" s="444">
        <v>0</v>
      </c>
      <c r="Q114" s="444">
        <v>0</v>
      </c>
      <c r="R114" s="444">
        <v>0</v>
      </c>
      <c r="S114" s="444">
        <v>0</v>
      </c>
      <c r="T114" s="83">
        <v>0</v>
      </c>
      <c r="U114" s="1032">
        <v>2145</v>
      </c>
      <c r="V114" s="83" t="s">
        <v>231</v>
      </c>
      <c r="W114" s="444">
        <v>0</v>
      </c>
      <c r="X114" s="87"/>
      <c r="Y114" s="444"/>
      <c r="Z114" s="444">
        <v>0</v>
      </c>
      <c r="AA114" s="444">
        <v>0</v>
      </c>
      <c r="AB114" s="444">
        <v>0</v>
      </c>
      <c r="AC114" s="444">
        <v>0</v>
      </c>
      <c r="AD114" s="444">
        <v>0</v>
      </c>
      <c r="AE114" s="444">
        <v>0</v>
      </c>
      <c r="AF114" s="444">
        <v>0</v>
      </c>
      <c r="AG114" s="444">
        <v>0</v>
      </c>
      <c r="AH114" s="444">
        <v>0</v>
      </c>
      <c r="AI114" s="444">
        <v>0</v>
      </c>
      <c r="AJ114" s="444">
        <v>0</v>
      </c>
      <c r="AK114" s="444">
        <v>0</v>
      </c>
      <c r="AL114" s="444">
        <v>0</v>
      </c>
      <c r="AM114" s="83">
        <v>0</v>
      </c>
    </row>
    <row r="115" spans="1:39" s="83" customFormat="1">
      <c r="A115" s="83" t="s">
        <v>1692</v>
      </c>
      <c r="B115" s="1032">
        <v>1390</v>
      </c>
      <c r="C115" s="83" t="s">
        <v>1693</v>
      </c>
      <c r="D115" s="444">
        <v>0</v>
      </c>
      <c r="E115" s="444"/>
      <c r="F115" s="87"/>
      <c r="G115" s="444">
        <v>0</v>
      </c>
      <c r="H115" s="444">
        <v>0</v>
      </c>
      <c r="I115" s="444">
        <v>0</v>
      </c>
      <c r="J115" s="444">
        <v>0</v>
      </c>
      <c r="K115" s="444">
        <v>0</v>
      </c>
      <c r="L115" s="444">
        <v>0</v>
      </c>
      <c r="M115" s="444">
        <v>0</v>
      </c>
      <c r="N115" s="444">
        <v>0</v>
      </c>
      <c r="O115" s="444">
        <v>0</v>
      </c>
      <c r="P115" s="444">
        <v>0</v>
      </c>
      <c r="Q115" s="444">
        <v>0</v>
      </c>
      <c r="R115" s="444">
        <v>0</v>
      </c>
      <c r="S115" s="444">
        <v>0</v>
      </c>
      <c r="T115" s="83">
        <v>0</v>
      </c>
      <c r="U115" s="1032">
        <v>2150</v>
      </c>
      <c r="V115" s="83" t="s">
        <v>1701</v>
      </c>
      <c r="W115" s="444">
        <v>0</v>
      </c>
      <c r="X115" s="87"/>
      <c r="Y115" s="444"/>
      <c r="Z115" s="444">
        <v>0</v>
      </c>
      <c r="AA115" s="444">
        <v>0</v>
      </c>
      <c r="AB115" s="444">
        <v>0</v>
      </c>
      <c r="AC115" s="444">
        <v>0</v>
      </c>
      <c r="AD115" s="444">
        <v>0</v>
      </c>
      <c r="AE115" s="444">
        <v>0</v>
      </c>
      <c r="AF115" s="444">
        <v>0</v>
      </c>
      <c r="AG115" s="444">
        <v>0</v>
      </c>
      <c r="AH115" s="444">
        <v>0</v>
      </c>
      <c r="AI115" s="444">
        <v>0</v>
      </c>
      <c r="AJ115" s="444">
        <v>0</v>
      </c>
      <c r="AK115" s="444">
        <v>0</v>
      </c>
      <c r="AL115" s="444">
        <v>0</v>
      </c>
      <c r="AM115" s="83">
        <v>0</v>
      </c>
    </row>
    <row r="116" spans="1:39" s="83" customFormat="1">
      <c r="A116" s="83" t="s">
        <v>192</v>
      </c>
      <c r="B116" s="1032">
        <v>1445</v>
      </c>
      <c r="C116" s="83" t="s">
        <v>193</v>
      </c>
      <c r="D116" s="444">
        <v>0</v>
      </c>
      <c r="E116" s="444"/>
      <c r="F116" s="87"/>
      <c r="G116" s="444">
        <v>0</v>
      </c>
      <c r="H116" s="444">
        <v>0</v>
      </c>
      <c r="I116" s="444">
        <v>0</v>
      </c>
      <c r="J116" s="444">
        <v>0</v>
      </c>
      <c r="K116" s="444">
        <v>0</v>
      </c>
      <c r="L116" s="444">
        <v>0</v>
      </c>
      <c r="M116" s="444">
        <v>0</v>
      </c>
      <c r="N116" s="444">
        <v>0</v>
      </c>
      <c r="O116" s="444">
        <v>0</v>
      </c>
      <c r="P116" s="444">
        <v>0</v>
      </c>
      <c r="Q116" s="444">
        <v>0</v>
      </c>
      <c r="R116" s="444">
        <v>0</v>
      </c>
      <c r="S116" s="444">
        <v>0</v>
      </c>
      <c r="T116" s="83">
        <v>0</v>
      </c>
      <c r="U116" s="1032">
        <v>2205</v>
      </c>
      <c r="V116" s="83" t="s">
        <v>236</v>
      </c>
      <c r="W116" s="444">
        <v>0</v>
      </c>
      <c r="X116" s="87"/>
      <c r="Y116" s="444"/>
      <c r="Z116" s="444">
        <v>0</v>
      </c>
      <c r="AA116" s="444">
        <v>0</v>
      </c>
      <c r="AB116" s="444">
        <v>0</v>
      </c>
      <c r="AC116" s="444">
        <v>0</v>
      </c>
      <c r="AD116" s="444">
        <v>0</v>
      </c>
      <c r="AE116" s="444">
        <v>0</v>
      </c>
      <c r="AF116" s="444">
        <v>0</v>
      </c>
      <c r="AG116" s="444">
        <v>0</v>
      </c>
      <c r="AH116" s="444">
        <v>0</v>
      </c>
      <c r="AI116" s="444">
        <v>0</v>
      </c>
      <c r="AJ116" s="444">
        <v>0</v>
      </c>
      <c r="AK116" s="444">
        <v>0</v>
      </c>
      <c r="AL116" s="444">
        <v>0</v>
      </c>
      <c r="AM116" s="83">
        <v>0</v>
      </c>
    </row>
    <row r="117" spans="1:39" s="83" customFormat="1">
      <c r="A117" s="85" t="s">
        <v>1210</v>
      </c>
      <c r="B117" s="1029">
        <v>1540</v>
      </c>
      <c r="C117" s="87" t="s">
        <v>151</v>
      </c>
      <c r="D117" s="444">
        <v>392.85</v>
      </c>
      <c r="E117" s="444"/>
      <c r="F117" s="87"/>
      <c r="G117" s="444">
        <v>392.85</v>
      </c>
      <c r="H117" s="444">
        <v>392.85</v>
      </c>
      <c r="I117" s="444">
        <v>392.85</v>
      </c>
      <c r="J117" s="444">
        <v>392.85</v>
      </c>
      <c r="K117" s="444">
        <v>392.85</v>
      </c>
      <c r="L117" s="444">
        <v>392.85</v>
      </c>
      <c r="M117" s="444">
        <v>392.85</v>
      </c>
      <c r="N117" s="444">
        <v>392.85</v>
      </c>
      <c r="O117" s="444">
        <v>392.85</v>
      </c>
      <c r="P117" s="444">
        <v>392.85</v>
      </c>
      <c r="Q117" s="444">
        <v>392.85</v>
      </c>
      <c r="R117" s="444">
        <v>392.85</v>
      </c>
      <c r="S117" s="444">
        <v>392.85</v>
      </c>
      <c r="T117" s="83">
        <v>392.85</v>
      </c>
      <c r="U117" s="1032">
        <v>2285</v>
      </c>
      <c r="V117" s="83" t="s">
        <v>244</v>
      </c>
      <c r="W117" s="444">
        <v>24.76</v>
      </c>
      <c r="X117" s="87"/>
      <c r="Y117" s="444"/>
      <c r="Z117" s="444">
        <v>24.76</v>
      </c>
      <c r="AA117" s="444">
        <v>25.52</v>
      </c>
      <c r="AB117" s="444">
        <v>26.28</v>
      </c>
      <c r="AC117" s="444">
        <v>27.04</v>
      </c>
      <c r="AD117" s="444">
        <v>27.8</v>
      </c>
      <c r="AE117" s="444">
        <v>28.56</v>
      </c>
      <c r="AF117" s="444">
        <v>29.32</v>
      </c>
      <c r="AG117" s="444">
        <v>30.08</v>
      </c>
      <c r="AH117" s="444">
        <v>30.84</v>
      </c>
      <c r="AI117" s="444">
        <v>31.6</v>
      </c>
      <c r="AJ117" s="444">
        <v>32.36</v>
      </c>
      <c r="AK117" s="444">
        <v>33.119999999999997</v>
      </c>
      <c r="AL117" s="444">
        <v>33.880000000000003</v>
      </c>
      <c r="AM117" s="83">
        <v>29.32</v>
      </c>
    </row>
    <row r="118" spans="1:39" s="83" customFormat="1">
      <c r="A118" s="83" t="s">
        <v>153</v>
      </c>
      <c r="B118" s="1029">
        <v>1535</v>
      </c>
      <c r="C118" s="87" t="s">
        <v>152</v>
      </c>
      <c r="D118" s="444">
        <v>10848.93</v>
      </c>
      <c r="E118" s="444"/>
      <c r="F118" s="87"/>
      <c r="G118" s="444">
        <v>10848.93</v>
      </c>
      <c r="H118" s="444">
        <v>10848.93</v>
      </c>
      <c r="I118" s="444">
        <v>11010.17</v>
      </c>
      <c r="J118" s="444">
        <v>11333.37</v>
      </c>
      <c r="K118" s="444">
        <v>11333.37</v>
      </c>
      <c r="L118" s="444">
        <v>11333.37</v>
      </c>
      <c r="M118" s="444">
        <v>11333.37</v>
      </c>
      <c r="N118" s="444">
        <v>11333.37</v>
      </c>
      <c r="O118" s="444">
        <v>11333.37</v>
      </c>
      <c r="P118" s="444">
        <v>11333.37</v>
      </c>
      <c r="Q118" s="444">
        <v>11333.37</v>
      </c>
      <c r="R118" s="444">
        <v>11333.37</v>
      </c>
      <c r="S118" s="444">
        <v>11333.37</v>
      </c>
      <c r="T118" s="83">
        <v>11233.97923076923</v>
      </c>
      <c r="U118" s="1032">
        <v>2280</v>
      </c>
      <c r="V118" s="83" t="s">
        <v>243</v>
      </c>
      <c r="W118" s="444">
        <v>470.07</v>
      </c>
      <c r="X118" s="87"/>
      <c r="Y118" s="444"/>
      <c r="Z118" s="444">
        <v>470.07</v>
      </c>
      <c r="AA118" s="444">
        <v>494.5</v>
      </c>
      <c r="AB118" s="444">
        <v>519.29999999999995</v>
      </c>
      <c r="AC118" s="444">
        <v>544.83000000000004</v>
      </c>
      <c r="AD118" s="444">
        <v>570.36</v>
      </c>
      <c r="AE118" s="444">
        <v>595.89</v>
      </c>
      <c r="AF118" s="444">
        <v>621.41999999999996</v>
      </c>
      <c r="AG118" s="444">
        <v>646.95000000000005</v>
      </c>
      <c r="AH118" s="444">
        <v>672.48</v>
      </c>
      <c r="AI118" s="444">
        <v>698.01</v>
      </c>
      <c r="AJ118" s="444">
        <v>723.54</v>
      </c>
      <c r="AK118" s="444">
        <v>749.07</v>
      </c>
      <c r="AL118" s="444">
        <v>774.6</v>
      </c>
      <c r="AM118" s="83">
        <v>621.61692307692306</v>
      </c>
    </row>
    <row r="119" spans="1:39" s="83" customFormat="1">
      <c r="A119" s="83" t="s">
        <v>154</v>
      </c>
      <c r="B119" s="1029">
        <v>1525</v>
      </c>
      <c r="C119" s="87" t="s">
        <v>156</v>
      </c>
      <c r="D119" s="444">
        <v>0</v>
      </c>
      <c r="E119" s="444"/>
      <c r="F119" s="87"/>
      <c r="G119" s="444">
        <v>0</v>
      </c>
      <c r="H119" s="444">
        <v>0</v>
      </c>
      <c r="I119" s="444">
        <v>0</v>
      </c>
      <c r="J119" s="444">
        <v>0</v>
      </c>
      <c r="K119" s="444">
        <v>0</v>
      </c>
      <c r="L119" s="444">
        <v>0</v>
      </c>
      <c r="M119" s="444">
        <v>0</v>
      </c>
      <c r="N119" s="444">
        <v>0</v>
      </c>
      <c r="O119" s="444">
        <v>0</v>
      </c>
      <c r="P119" s="444">
        <v>0</v>
      </c>
      <c r="Q119" s="444">
        <v>0</v>
      </c>
      <c r="R119" s="444">
        <v>0</v>
      </c>
      <c r="S119" s="444">
        <v>0</v>
      </c>
      <c r="T119" s="83">
        <v>0</v>
      </c>
      <c r="U119" s="1032">
        <v>2270</v>
      </c>
      <c r="V119" s="83" t="s">
        <v>241</v>
      </c>
      <c r="W119" s="444">
        <v>0</v>
      </c>
      <c r="X119" s="87"/>
      <c r="Y119" s="444"/>
      <c r="Z119" s="444">
        <v>0</v>
      </c>
      <c r="AA119" s="444">
        <v>0</v>
      </c>
      <c r="AB119" s="444">
        <v>0</v>
      </c>
      <c r="AC119" s="444">
        <v>0</v>
      </c>
      <c r="AD119" s="444">
        <v>0</v>
      </c>
      <c r="AE119" s="444">
        <v>0</v>
      </c>
      <c r="AF119" s="444">
        <v>0</v>
      </c>
      <c r="AG119" s="444">
        <v>0</v>
      </c>
      <c r="AH119" s="444">
        <v>0</v>
      </c>
      <c r="AI119" s="444">
        <v>0</v>
      </c>
      <c r="AJ119" s="444">
        <v>0</v>
      </c>
      <c r="AK119" s="444">
        <v>0</v>
      </c>
      <c r="AL119" s="444">
        <v>0</v>
      </c>
      <c r="AM119" s="83">
        <v>0</v>
      </c>
    </row>
    <row r="120" spans="1:39" s="83" customFormat="1">
      <c r="A120" s="83" t="s">
        <v>155</v>
      </c>
      <c r="B120" s="1029">
        <v>1530</v>
      </c>
      <c r="C120" s="87" t="s">
        <v>157</v>
      </c>
      <c r="D120" s="444">
        <v>0</v>
      </c>
      <c r="E120" s="444"/>
      <c r="F120" s="87"/>
      <c r="G120" s="444">
        <v>0</v>
      </c>
      <c r="H120" s="444">
        <v>0</v>
      </c>
      <c r="I120" s="444">
        <v>0</v>
      </c>
      <c r="J120" s="444">
        <v>0</v>
      </c>
      <c r="K120" s="444">
        <v>0</v>
      </c>
      <c r="L120" s="444">
        <v>0</v>
      </c>
      <c r="M120" s="444">
        <v>0</v>
      </c>
      <c r="N120" s="444">
        <v>0</v>
      </c>
      <c r="O120" s="444">
        <v>0</v>
      </c>
      <c r="P120" s="444">
        <v>0</v>
      </c>
      <c r="Q120" s="444">
        <v>0</v>
      </c>
      <c r="R120" s="444">
        <v>0</v>
      </c>
      <c r="S120" s="444">
        <v>0</v>
      </c>
      <c r="T120" s="83">
        <v>0</v>
      </c>
      <c r="U120" s="1032">
        <v>2275</v>
      </c>
      <c r="V120" s="83" t="s">
        <v>242</v>
      </c>
      <c r="W120" s="444">
        <v>0</v>
      </c>
      <c r="X120" s="87"/>
      <c r="Y120" s="444"/>
      <c r="Z120" s="444">
        <v>0</v>
      </c>
      <c r="AA120" s="444">
        <v>0</v>
      </c>
      <c r="AB120" s="444">
        <v>0</v>
      </c>
      <c r="AC120" s="444">
        <v>0</v>
      </c>
      <c r="AD120" s="444">
        <v>0</v>
      </c>
      <c r="AE120" s="444">
        <v>0</v>
      </c>
      <c r="AF120" s="444">
        <v>0</v>
      </c>
      <c r="AG120" s="444">
        <v>0</v>
      </c>
      <c r="AH120" s="444">
        <v>0</v>
      </c>
      <c r="AI120" s="444">
        <v>0</v>
      </c>
      <c r="AJ120" s="444">
        <v>0</v>
      </c>
      <c r="AK120" s="444">
        <v>0</v>
      </c>
      <c r="AL120" s="444">
        <v>0</v>
      </c>
      <c r="AM120" s="83">
        <v>0</v>
      </c>
    </row>
    <row r="121" spans="1:39" s="83" customFormat="1">
      <c r="A121" s="460" t="s">
        <v>1134</v>
      </c>
      <c r="B121" s="1029"/>
      <c r="C121" s="87"/>
      <c r="D121" s="444"/>
      <c r="E121" s="444"/>
      <c r="F121" s="87"/>
      <c r="G121" s="444"/>
      <c r="H121" s="444"/>
      <c r="I121" s="444"/>
      <c r="J121" s="444"/>
      <c r="K121" s="444"/>
      <c r="L121" s="444"/>
      <c r="M121" s="444"/>
      <c r="N121" s="444"/>
      <c r="O121" s="444"/>
      <c r="P121" s="444"/>
      <c r="Q121" s="444"/>
      <c r="R121" s="444"/>
      <c r="S121" s="444"/>
      <c r="U121" s="1034"/>
      <c r="V121" s="460" t="s">
        <v>1134</v>
      </c>
      <c r="W121" s="444"/>
      <c r="X121" s="87"/>
      <c r="Y121" s="444"/>
      <c r="Z121" s="444"/>
      <c r="AA121" s="444"/>
      <c r="AB121" s="444"/>
      <c r="AC121" s="444"/>
      <c r="AD121" s="444"/>
      <c r="AE121" s="444"/>
      <c r="AF121" s="444"/>
      <c r="AG121" s="444"/>
      <c r="AH121" s="444"/>
      <c r="AI121" s="444"/>
      <c r="AJ121" s="444"/>
      <c r="AK121" s="444"/>
      <c r="AL121" s="444"/>
    </row>
    <row r="122" spans="1:39" s="83" customFormat="1">
      <c r="A122" s="83" t="s">
        <v>728</v>
      </c>
      <c r="B122" s="1029">
        <v>1285</v>
      </c>
      <c r="C122" s="87" t="s">
        <v>1433</v>
      </c>
      <c r="D122" s="444">
        <v>228560</v>
      </c>
      <c r="E122" s="444"/>
      <c r="F122" s="87"/>
      <c r="G122" s="444">
        <v>228560</v>
      </c>
      <c r="H122" s="444">
        <v>228560</v>
      </c>
      <c r="I122" s="444">
        <v>228560</v>
      </c>
      <c r="J122" s="444">
        <v>228560</v>
      </c>
      <c r="K122" s="444">
        <v>228560</v>
      </c>
      <c r="L122" s="444">
        <v>228560</v>
      </c>
      <c r="M122" s="444">
        <v>228560</v>
      </c>
      <c r="N122" s="444">
        <v>228560</v>
      </c>
      <c r="O122" s="444">
        <v>228560</v>
      </c>
      <c r="P122" s="444">
        <v>228560</v>
      </c>
      <c r="Q122" s="444">
        <v>228560</v>
      </c>
      <c r="R122" s="444">
        <v>228560</v>
      </c>
      <c r="S122" s="444">
        <v>228560</v>
      </c>
      <c r="T122" s="83">
        <v>228560</v>
      </c>
      <c r="U122" s="1032"/>
      <c r="W122" s="444"/>
      <c r="X122" s="87"/>
      <c r="Y122" s="444"/>
      <c r="Z122" s="444">
        <v>0</v>
      </c>
      <c r="AA122" s="444"/>
      <c r="AB122" s="444"/>
      <c r="AC122" s="444"/>
      <c r="AD122" s="444"/>
      <c r="AE122" s="444"/>
      <c r="AF122" s="444"/>
      <c r="AG122" s="444"/>
      <c r="AH122" s="444"/>
      <c r="AI122" s="444"/>
      <c r="AJ122" s="444"/>
      <c r="AK122" s="444"/>
      <c r="AL122" s="444"/>
    </row>
    <row r="123" spans="1:39" s="83" customFormat="1">
      <c r="A123" s="83" t="s">
        <v>729</v>
      </c>
      <c r="B123" s="1029">
        <v>1315</v>
      </c>
      <c r="C123" s="87" t="s">
        <v>368</v>
      </c>
      <c r="D123" s="444">
        <v>-70936.12</v>
      </c>
      <c r="E123" s="444"/>
      <c r="F123" s="87"/>
      <c r="G123" s="444">
        <v>-70936.12</v>
      </c>
      <c r="H123" s="444">
        <v>-70936.12</v>
      </c>
      <c r="I123" s="444">
        <v>-70936.12</v>
      </c>
      <c r="J123" s="444">
        <v>-70936.12</v>
      </c>
      <c r="K123" s="444">
        <v>-70936.12</v>
      </c>
      <c r="L123" s="444">
        <v>-70936.12</v>
      </c>
      <c r="M123" s="444">
        <v>-70936.12</v>
      </c>
      <c r="N123" s="444">
        <v>-70936.12</v>
      </c>
      <c r="O123" s="444">
        <v>-70936.12</v>
      </c>
      <c r="P123" s="444">
        <v>-70936.12</v>
      </c>
      <c r="Q123" s="444">
        <v>-70936.12</v>
      </c>
      <c r="R123" s="444">
        <v>-70936.12</v>
      </c>
      <c r="S123" s="444">
        <v>-70936.12</v>
      </c>
      <c r="T123" s="83">
        <v>-70936.12</v>
      </c>
      <c r="U123" s="1032">
        <v>2075</v>
      </c>
      <c r="V123" s="444" t="s">
        <v>1456</v>
      </c>
      <c r="W123" s="444">
        <v>879720.09</v>
      </c>
      <c r="X123" s="87"/>
      <c r="Y123" s="444"/>
      <c r="Z123" s="444">
        <v>879720.09</v>
      </c>
      <c r="AA123" s="444">
        <v>879534.88</v>
      </c>
      <c r="AB123" s="444">
        <v>879349.67</v>
      </c>
      <c r="AC123" s="444">
        <v>879164.46</v>
      </c>
      <c r="AD123" s="444">
        <v>878979.25</v>
      </c>
      <c r="AE123" s="444">
        <v>878794.04</v>
      </c>
      <c r="AF123" s="444">
        <v>867009.7</v>
      </c>
      <c r="AG123" s="444">
        <v>866824.49</v>
      </c>
      <c r="AH123" s="444">
        <v>866639.28</v>
      </c>
      <c r="AI123" s="444">
        <v>866454.07</v>
      </c>
      <c r="AJ123" s="444">
        <v>866268.86</v>
      </c>
      <c r="AK123" s="444">
        <v>866083.65</v>
      </c>
      <c r="AL123" s="444">
        <v>865898.44</v>
      </c>
      <c r="AM123" s="83">
        <v>872363.14461538452</v>
      </c>
    </row>
    <row r="124" spans="1:39" s="83" customFormat="1">
      <c r="B124" s="1029">
        <v>1455</v>
      </c>
      <c r="C124" s="87" t="s">
        <v>1977</v>
      </c>
      <c r="D124" s="444">
        <v>16756.490000000002</v>
      </c>
      <c r="E124" s="444"/>
      <c r="F124" s="87"/>
      <c r="G124" s="444">
        <v>16756.490000000002</v>
      </c>
      <c r="H124" s="444">
        <v>16756.490000000002</v>
      </c>
      <c r="I124" s="444">
        <v>16756.490000000002</v>
      </c>
      <c r="J124" s="444">
        <v>16756.490000000002</v>
      </c>
      <c r="K124" s="444">
        <v>16756.490000000002</v>
      </c>
      <c r="L124" s="444">
        <v>16756.490000000002</v>
      </c>
      <c r="M124" s="444">
        <v>16756.490000000002</v>
      </c>
      <c r="N124" s="444">
        <v>16756.490000000002</v>
      </c>
      <c r="O124" s="444">
        <v>16756.490000000002</v>
      </c>
      <c r="P124" s="444">
        <v>16756.490000000002</v>
      </c>
      <c r="Q124" s="444">
        <v>16756.490000000002</v>
      </c>
      <c r="R124" s="444">
        <v>16756.490000000002</v>
      </c>
      <c r="S124" s="444">
        <v>16756.490000000002</v>
      </c>
      <c r="T124" s="83">
        <v>16756.489999999998</v>
      </c>
      <c r="U124" s="1032">
        <v>2215</v>
      </c>
      <c r="V124" s="444" t="s">
        <v>1704</v>
      </c>
      <c r="W124" s="444">
        <v>3371.54</v>
      </c>
      <c r="X124" s="87"/>
      <c r="Y124" s="444"/>
      <c r="Z124" s="444">
        <v>3371.54</v>
      </c>
      <c r="AA124" s="444">
        <v>3406.44</v>
      </c>
      <c r="AB124" s="444">
        <v>3441.34</v>
      </c>
      <c r="AC124" s="444">
        <v>3476.24</v>
      </c>
      <c r="AD124" s="444">
        <v>3511.14</v>
      </c>
      <c r="AE124" s="444">
        <v>3546.04</v>
      </c>
      <c r="AF124" s="444">
        <v>3580.94</v>
      </c>
      <c r="AG124" s="444">
        <v>3615.84</v>
      </c>
      <c r="AH124" s="444">
        <v>3650.74</v>
      </c>
      <c r="AI124" s="444">
        <v>3685.64</v>
      </c>
      <c r="AJ124" s="444">
        <v>3720.54</v>
      </c>
      <c r="AK124" s="444">
        <v>3755.44</v>
      </c>
      <c r="AL124" s="444">
        <v>3790.34</v>
      </c>
      <c r="AM124" s="83">
        <v>3580.94</v>
      </c>
    </row>
    <row r="125" spans="1:39" s="83" customFormat="1">
      <c r="A125" s="83" t="s">
        <v>730</v>
      </c>
      <c r="B125" s="1029">
        <v>1460</v>
      </c>
      <c r="C125" s="87" t="s">
        <v>159</v>
      </c>
      <c r="D125" s="444">
        <v>8669.24</v>
      </c>
      <c r="E125" s="444"/>
      <c r="F125" s="87"/>
      <c r="G125" s="444">
        <v>8669.24</v>
      </c>
      <c r="H125" s="444">
        <v>8669.24</v>
      </c>
      <c r="I125" s="444">
        <v>8669.24</v>
      </c>
      <c r="J125" s="444">
        <v>8669.24</v>
      </c>
      <c r="K125" s="444">
        <v>8669.24</v>
      </c>
      <c r="L125" s="444">
        <v>8669.24</v>
      </c>
      <c r="M125" s="444">
        <v>8669.24</v>
      </c>
      <c r="N125" s="444">
        <v>8669.24</v>
      </c>
      <c r="O125" s="444">
        <v>8669.24</v>
      </c>
      <c r="P125" s="444">
        <v>8669.24</v>
      </c>
      <c r="Q125" s="444">
        <v>8669.24</v>
      </c>
      <c r="R125" s="444">
        <v>8939.1</v>
      </c>
      <c r="S125" s="444">
        <v>8939.1</v>
      </c>
      <c r="T125" s="83">
        <v>8710.7569230769259</v>
      </c>
      <c r="U125" s="1032">
        <v>2220</v>
      </c>
      <c r="V125" s="83" t="s">
        <v>237</v>
      </c>
      <c r="W125" s="444">
        <v>10647.52</v>
      </c>
      <c r="X125" s="87"/>
      <c r="Y125" s="444"/>
      <c r="Z125" s="444">
        <v>10647.52</v>
      </c>
      <c r="AA125" s="444">
        <v>10695.68</v>
      </c>
      <c r="AB125" s="444">
        <v>10743.84</v>
      </c>
      <c r="AC125" s="444">
        <v>10792</v>
      </c>
      <c r="AD125" s="444">
        <v>10840.16</v>
      </c>
      <c r="AE125" s="444">
        <v>10888.32</v>
      </c>
      <c r="AF125" s="444">
        <v>10936.48</v>
      </c>
      <c r="AG125" s="444">
        <v>10984.64</v>
      </c>
      <c r="AH125" s="444">
        <v>11032.8</v>
      </c>
      <c r="AI125" s="444">
        <v>11080.96</v>
      </c>
      <c r="AJ125" s="444">
        <v>11129.12</v>
      </c>
      <c r="AK125" s="444">
        <v>11178.78</v>
      </c>
      <c r="AL125" s="444">
        <v>11228.44</v>
      </c>
      <c r="AM125" s="83">
        <v>10936.826153846154</v>
      </c>
    </row>
    <row r="126" spans="1:39" s="83" customFormat="1">
      <c r="A126" s="83" t="s">
        <v>732</v>
      </c>
      <c r="B126" s="1029">
        <v>1465</v>
      </c>
      <c r="C126" s="87" t="s">
        <v>370</v>
      </c>
      <c r="D126" s="444">
        <v>0</v>
      </c>
      <c r="E126" s="444"/>
      <c r="F126" s="87"/>
      <c r="G126" s="444">
        <v>0</v>
      </c>
      <c r="H126" s="444">
        <v>0</v>
      </c>
      <c r="I126" s="444">
        <v>0</v>
      </c>
      <c r="J126" s="444">
        <v>0</v>
      </c>
      <c r="K126" s="444">
        <v>0</v>
      </c>
      <c r="L126" s="444">
        <v>0</v>
      </c>
      <c r="M126" s="444">
        <v>0</v>
      </c>
      <c r="N126" s="444">
        <v>0</v>
      </c>
      <c r="O126" s="444">
        <v>0</v>
      </c>
      <c r="P126" s="444">
        <v>0</v>
      </c>
      <c r="Q126" s="444">
        <v>0</v>
      </c>
      <c r="R126" s="444">
        <v>0</v>
      </c>
      <c r="S126" s="444">
        <v>0</v>
      </c>
      <c r="T126" s="83">
        <v>0</v>
      </c>
      <c r="U126" s="1032"/>
      <c r="W126" s="444"/>
      <c r="X126" s="87"/>
      <c r="Y126" s="444"/>
      <c r="Z126" s="444"/>
      <c r="AA126" s="444"/>
      <c r="AB126" s="444"/>
      <c r="AC126" s="444"/>
      <c r="AD126" s="444"/>
      <c r="AE126" s="444"/>
      <c r="AF126" s="444"/>
      <c r="AG126" s="444"/>
      <c r="AH126" s="444"/>
      <c r="AI126" s="444"/>
      <c r="AJ126" s="444"/>
      <c r="AK126" s="444"/>
      <c r="AL126" s="444"/>
    </row>
    <row r="127" spans="1:39" s="83" customFormat="1">
      <c r="A127" s="83" t="s">
        <v>733</v>
      </c>
      <c r="B127" s="1029">
        <v>1470</v>
      </c>
      <c r="C127" s="87" t="s">
        <v>369</v>
      </c>
      <c r="D127" s="444">
        <v>14853.15</v>
      </c>
      <c r="E127" s="444"/>
      <c r="F127" s="87"/>
      <c r="G127" s="444">
        <v>14853.15</v>
      </c>
      <c r="H127" s="444">
        <v>14853.16</v>
      </c>
      <c r="I127" s="444">
        <v>14853.1</v>
      </c>
      <c r="J127" s="444">
        <v>14853.01</v>
      </c>
      <c r="K127" s="444">
        <v>14853.04</v>
      </c>
      <c r="L127" s="444">
        <v>14853.01</v>
      </c>
      <c r="M127" s="444">
        <v>14853.01</v>
      </c>
      <c r="N127" s="444">
        <v>15102.38</v>
      </c>
      <c r="O127" s="444">
        <v>15102.35</v>
      </c>
      <c r="P127" s="444">
        <v>15102.31</v>
      </c>
      <c r="Q127" s="444">
        <v>15102.28</v>
      </c>
      <c r="R127" s="444">
        <v>15102.25</v>
      </c>
      <c r="S127" s="444">
        <v>15386.28</v>
      </c>
      <c r="T127" s="83">
        <v>14989.948461538461</v>
      </c>
      <c r="U127" s="1032">
        <v>2230</v>
      </c>
      <c r="V127" s="83" t="s">
        <v>238</v>
      </c>
      <c r="W127" s="444">
        <v>11952.54</v>
      </c>
      <c r="X127" s="87"/>
      <c r="Y127" s="444"/>
      <c r="Z127" s="444">
        <v>11952.54</v>
      </c>
      <c r="AA127" s="444">
        <v>12029.91</v>
      </c>
      <c r="AB127" s="444">
        <v>12107.25</v>
      </c>
      <c r="AC127" s="444">
        <v>12184.58</v>
      </c>
      <c r="AD127" s="444">
        <v>12261.96</v>
      </c>
      <c r="AE127" s="444">
        <v>12339.31</v>
      </c>
      <c r="AF127" s="444">
        <v>12416.68</v>
      </c>
      <c r="AG127" s="444">
        <v>12495.31</v>
      </c>
      <c r="AH127" s="444">
        <v>12573.96</v>
      </c>
      <c r="AI127" s="444">
        <v>12652.61</v>
      </c>
      <c r="AJ127" s="444">
        <v>12731.26</v>
      </c>
      <c r="AK127" s="444">
        <v>12809.91</v>
      </c>
      <c r="AL127" s="444">
        <v>12890.02</v>
      </c>
      <c r="AM127" s="83">
        <v>12418.869230769229</v>
      </c>
    </row>
    <row r="128" spans="1:39" s="83" customFormat="1">
      <c r="A128" s="83" t="s">
        <v>1442</v>
      </c>
      <c r="B128" s="1029">
        <v>1475</v>
      </c>
      <c r="C128" s="87" t="s">
        <v>1443</v>
      </c>
      <c r="D128" s="444">
        <v>3126.82</v>
      </c>
      <c r="E128" s="444"/>
      <c r="F128" s="87"/>
      <c r="G128" s="444">
        <v>3126.82</v>
      </c>
      <c r="H128" s="444">
        <v>3126.82</v>
      </c>
      <c r="I128" s="444">
        <v>3126.82</v>
      </c>
      <c r="J128" s="444">
        <v>3126.82</v>
      </c>
      <c r="K128" s="444">
        <v>3126.82</v>
      </c>
      <c r="L128" s="444">
        <v>3126.82</v>
      </c>
      <c r="M128" s="444">
        <v>3126.82</v>
      </c>
      <c r="N128" s="444">
        <v>3126.82</v>
      </c>
      <c r="O128" s="444">
        <v>3126.82</v>
      </c>
      <c r="P128" s="444">
        <v>3126.82</v>
      </c>
      <c r="Q128" s="444">
        <v>3126.82</v>
      </c>
      <c r="R128" s="444">
        <v>3126.82</v>
      </c>
      <c r="S128" s="444">
        <v>3126.82</v>
      </c>
      <c r="T128" s="83">
        <v>3126.82</v>
      </c>
      <c r="U128" s="1032">
        <v>2235</v>
      </c>
      <c r="V128" s="83" t="s">
        <v>1460</v>
      </c>
      <c r="W128" s="444">
        <v>3167.96</v>
      </c>
      <c r="X128" s="87"/>
      <c r="Y128" s="444"/>
      <c r="Z128" s="444">
        <v>3167.96</v>
      </c>
      <c r="AA128" s="444">
        <v>3185.33</v>
      </c>
      <c r="AB128" s="444">
        <v>3202.7</v>
      </c>
      <c r="AC128" s="444">
        <v>3220.07</v>
      </c>
      <c r="AD128" s="444">
        <v>3237.44</v>
      </c>
      <c r="AE128" s="444">
        <v>3254.81</v>
      </c>
      <c r="AF128" s="444">
        <v>3272.18</v>
      </c>
      <c r="AG128" s="444">
        <v>3289.55</v>
      </c>
      <c r="AH128" s="444">
        <v>3306.92</v>
      </c>
      <c r="AI128" s="444">
        <v>3324.29</v>
      </c>
      <c r="AJ128" s="444">
        <v>3341.66</v>
      </c>
      <c r="AK128" s="444">
        <v>3359.03</v>
      </c>
      <c r="AL128" s="444">
        <v>3376.4</v>
      </c>
      <c r="AM128" s="83">
        <v>3272.1800000000003</v>
      </c>
    </row>
    <row r="129" spans="1:39" s="83" customFormat="1">
      <c r="A129" s="83" t="s">
        <v>735</v>
      </c>
      <c r="B129" s="1029">
        <v>1480</v>
      </c>
      <c r="C129" s="87" t="s">
        <v>1444</v>
      </c>
      <c r="D129" s="444">
        <v>1578.64</v>
      </c>
      <c r="E129" s="444"/>
      <c r="F129" s="87"/>
      <c r="G129" s="444">
        <v>1578.64</v>
      </c>
      <c r="H129" s="444">
        <v>1578.64</v>
      </c>
      <c r="I129" s="444">
        <v>1578.64</v>
      </c>
      <c r="J129" s="444">
        <v>1578.64</v>
      </c>
      <c r="K129" s="444">
        <v>1578.64</v>
      </c>
      <c r="L129" s="444">
        <v>1578.64</v>
      </c>
      <c r="M129" s="444">
        <v>1578.64</v>
      </c>
      <c r="N129" s="444">
        <v>1578.64</v>
      </c>
      <c r="O129" s="444">
        <v>1578.64</v>
      </c>
      <c r="P129" s="444">
        <v>1578.64</v>
      </c>
      <c r="Q129" s="444">
        <v>1578.64</v>
      </c>
      <c r="R129" s="444">
        <v>1578.64</v>
      </c>
      <c r="S129" s="444">
        <v>1578.64</v>
      </c>
      <c r="T129" s="83">
        <v>1578.6399999999996</v>
      </c>
      <c r="U129" s="1032">
        <v>2240</v>
      </c>
      <c r="V129" s="83" t="s">
        <v>1461</v>
      </c>
      <c r="W129" s="444">
        <v>372.64</v>
      </c>
      <c r="X129" s="87"/>
      <c r="Y129" s="444"/>
      <c r="Z129" s="444">
        <v>372.64</v>
      </c>
      <c r="AA129" s="444">
        <v>383.6</v>
      </c>
      <c r="AB129" s="444">
        <v>394.56</v>
      </c>
      <c r="AC129" s="444">
        <v>405.52</v>
      </c>
      <c r="AD129" s="444">
        <v>416.48</v>
      </c>
      <c r="AE129" s="444">
        <v>427.44</v>
      </c>
      <c r="AF129" s="444">
        <v>438.4</v>
      </c>
      <c r="AG129" s="444">
        <v>449.36</v>
      </c>
      <c r="AH129" s="444">
        <v>460.32</v>
      </c>
      <c r="AI129" s="444">
        <v>471.28</v>
      </c>
      <c r="AJ129" s="444">
        <v>482.24</v>
      </c>
      <c r="AK129" s="444">
        <v>493.2</v>
      </c>
      <c r="AL129" s="444">
        <v>504.16</v>
      </c>
      <c r="AM129" s="83">
        <v>438.4</v>
      </c>
    </row>
    <row r="130" spans="1:39" s="83" customFormat="1" ht="11.25" customHeight="1">
      <c r="A130" s="83" t="s">
        <v>736</v>
      </c>
      <c r="B130" s="1029">
        <v>1485</v>
      </c>
      <c r="C130" s="87" t="s">
        <v>371</v>
      </c>
      <c r="D130" s="444">
        <v>5046.6499999999996</v>
      </c>
      <c r="E130" s="444"/>
      <c r="F130" s="87"/>
      <c r="G130" s="444">
        <v>5046.6499999999996</v>
      </c>
      <c r="H130" s="444">
        <v>5046.6499999999996</v>
      </c>
      <c r="I130" s="444">
        <v>5046.6499999999996</v>
      </c>
      <c r="J130" s="444">
        <v>5046.6499999999996</v>
      </c>
      <c r="K130" s="444">
        <v>5046.6499999999996</v>
      </c>
      <c r="L130" s="444">
        <v>5046.6499999999996</v>
      </c>
      <c r="M130" s="444">
        <v>5046.6499999999996</v>
      </c>
      <c r="N130" s="444">
        <v>5046.6499999999996</v>
      </c>
      <c r="O130" s="444">
        <v>5046.6499999999996</v>
      </c>
      <c r="P130" s="444">
        <v>5046.6499999999996</v>
      </c>
      <c r="Q130" s="444">
        <v>5046.6499999999996</v>
      </c>
      <c r="R130" s="444">
        <v>5046.6499999999996</v>
      </c>
      <c r="S130" s="444">
        <v>5046.6499999999996</v>
      </c>
      <c r="T130" s="83">
        <v>5046.6500000000005</v>
      </c>
      <c r="U130" s="1032">
        <v>2245</v>
      </c>
      <c r="V130" s="83" t="s">
        <v>239</v>
      </c>
      <c r="W130" s="444">
        <v>10336.35</v>
      </c>
      <c r="X130" s="87"/>
      <c r="Y130" s="444"/>
      <c r="Z130" s="444">
        <v>10336.35</v>
      </c>
      <c r="AA130" s="444">
        <v>10378.41</v>
      </c>
      <c r="AB130" s="444">
        <v>10420.469999999999</v>
      </c>
      <c r="AC130" s="444">
        <v>10462.530000000001</v>
      </c>
      <c r="AD130" s="444">
        <v>10504.59</v>
      </c>
      <c r="AE130" s="444">
        <v>10546.65</v>
      </c>
      <c r="AF130" s="444">
        <v>10588.71</v>
      </c>
      <c r="AG130" s="444">
        <v>10630.77</v>
      </c>
      <c r="AH130" s="444">
        <v>10672.83</v>
      </c>
      <c r="AI130" s="444">
        <v>10714.89</v>
      </c>
      <c r="AJ130" s="444">
        <v>10756.95</v>
      </c>
      <c r="AK130" s="444">
        <v>10799.01</v>
      </c>
      <c r="AL130" s="444">
        <v>10841.07</v>
      </c>
      <c r="AM130" s="83">
        <v>10588.710000000001</v>
      </c>
    </row>
    <row r="131" spans="1:39" s="83" customFormat="1">
      <c r="A131" s="83" t="s">
        <v>737</v>
      </c>
      <c r="B131" s="1029">
        <v>1490</v>
      </c>
      <c r="C131" s="87" t="s">
        <v>194</v>
      </c>
      <c r="D131" s="444">
        <v>14931</v>
      </c>
      <c r="E131" s="444"/>
      <c r="F131" s="87"/>
      <c r="G131" s="444">
        <v>14931</v>
      </c>
      <c r="H131" s="444">
        <v>14931</v>
      </c>
      <c r="I131" s="444">
        <v>14931</v>
      </c>
      <c r="J131" s="444">
        <v>14931</v>
      </c>
      <c r="K131" s="444">
        <v>14931</v>
      </c>
      <c r="L131" s="444">
        <v>14931</v>
      </c>
      <c r="M131" s="444">
        <v>14931</v>
      </c>
      <c r="N131" s="444">
        <v>14931</v>
      </c>
      <c r="O131" s="444">
        <v>14931</v>
      </c>
      <c r="P131" s="444">
        <v>14931</v>
      </c>
      <c r="Q131" s="444">
        <v>14931</v>
      </c>
      <c r="R131" s="444">
        <v>14931</v>
      </c>
      <c r="S131" s="444">
        <v>14931</v>
      </c>
      <c r="T131" s="83">
        <v>14931</v>
      </c>
      <c r="U131" s="1032">
        <v>2250</v>
      </c>
      <c r="V131" s="83" t="s">
        <v>240</v>
      </c>
      <c r="W131" s="444">
        <v>18931.259999999998</v>
      </c>
      <c r="X131" s="87"/>
      <c r="Y131" s="444"/>
      <c r="Z131" s="444">
        <v>18931.259999999998</v>
      </c>
      <c r="AA131" s="444">
        <v>19014.21</v>
      </c>
      <c r="AB131" s="444">
        <v>19097.16</v>
      </c>
      <c r="AC131" s="444">
        <v>19180.11</v>
      </c>
      <c r="AD131" s="444">
        <v>19263.060000000001</v>
      </c>
      <c r="AE131" s="444">
        <v>19346.009999999998</v>
      </c>
      <c r="AF131" s="444">
        <v>19428.96</v>
      </c>
      <c r="AG131" s="444">
        <v>19511.91</v>
      </c>
      <c r="AH131" s="444">
        <v>19594.86</v>
      </c>
      <c r="AI131" s="444">
        <v>19677.810000000001</v>
      </c>
      <c r="AJ131" s="444">
        <v>19760.759999999998</v>
      </c>
      <c r="AK131" s="444">
        <v>19843.71</v>
      </c>
      <c r="AL131" s="444">
        <v>19926.66</v>
      </c>
      <c r="AM131" s="83">
        <v>19428.96</v>
      </c>
    </row>
    <row r="132" spans="1:39" s="83" customFormat="1">
      <c r="A132" s="83" t="s">
        <v>1978</v>
      </c>
      <c r="B132" s="1029">
        <v>1495</v>
      </c>
      <c r="C132" s="87" t="s">
        <v>1979</v>
      </c>
      <c r="D132" s="444">
        <v>26881</v>
      </c>
      <c r="E132" s="444"/>
      <c r="F132" s="87"/>
      <c r="G132" s="444">
        <v>26881</v>
      </c>
      <c r="H132" s="444">
        <v>26881</v>
      </c>
      <c r="I132" s="444">
        <v>26881</v>
      </c>
      <c r="J132" s="444">
        <v>26881</v>
      </c>
      <c r="K132" s="444">
        <v>26881</v>
      </c>
      <c r="L132" s="444">
        <v>26881</v>
      </c>
      <c r="M132" s="444">
        <v>26881</v>
      </c>
      <c r="N132" s="444">
        <v>26881</v>
      </c>
      <c r="O132" s="444">
        <v>26881</v>
      </c>
      <c r="P132" s="444">
        <v>26881</v>
      </c>
      <c r="Q132" s="444">
        <v>26881</v>
      </c>
      <c r="R132" s="444">
        <v>26881</v>
      </c>
      <c r="S132" s="444">
        <v>26881</v>
      </c>
      <c r="T132" s="83">
        <v>26881</v>
      </c>
      <c r="U132" s="1032">
        <v>2255</v>
      </c>
      <c r="V132" s="83" t="s">
        <v>1997</v>
      </c>
      <c r="W132" s="444">
        <v>1557.33</v>
      </c>
      <c r="X132" s="87"/>
      <c r="Y132" s="444"/>
      <c r="Z132" s="444">
        <v>1557.33</v>
      </c>
      <c r="AA132" s="444">
        <v>1566.59</v>
      </c>
      <c r="AB132" s="444">
        <v>1575.85</v>
      </c>
      <c r="AC132" s="444">
        <v>1585.11</v>
      </c>
      <c r="AD132" s="444">
        <v>1594.37</v>
      </c>
      <c r="AE132" s="444">
        <v>1603.63</v>
      </c>
      <c r="AF132" s="444">
        <v>1612.89</v>
      </c>
      <c r="AG132" s="444">
        <v>1622.15</v>
      </c>
      <c r="AH132" s="444">
        <v>1631.41</v>
      </c>
      <c r="AI132" s="444">
        <v>1640.67</v>
      </c>
      <c r="AJ132" s="444">
        <v>1649.93</v>
      </c>
      <c r="AK132" s="444">
        <v>1659.19</v>
      </c>
      <c r="AL132" s="444">
        <v>1668.45</v>
      </c>
    </row>
    <row r="133" spans="1:39" s="83" customFormat="1">
      <c r="A133" s="83" t="s">
        <v>1980</v>
      </c>
      <c r="B133" s="1029">
        <v>1500</v>
      </c>
      <c r="C133" s="87" t="s">
        <v>1981</v>
      </c>
      <c r="D133" s="444">
        <v>1111</v>
      </c>
      <c r="E133" s="444"/>
      <c r="F133" s="87"/>
      <c r="G133" s="444">
        <v>1111</v>
      </c>
      <c r="H133" s="444">
        <v>1111</v>
      </c>
      <c r="I133" s="444">
        <v>1111</v>
      </c>
      <c r="J133" s="444">
        <v>1111</v>
      </c>
      <c r="K133" s="444">
        <v>1111</v>
      </c>
      <c r="L133" s="444">
        <v>1111</v>
      </c>
      <c r="M133" s="444">
        <v>1111</v>
      </c>
      <c r="N133" s="444">
        <v>1111</v>
      </c>
      <c r="O133" s="444">
        <v>1111</v>
      </c>
      <c r="P133" s="444">
        <v>1111</v>
      </c>
      <c r="Q133" s="444">
        <v>1111</v>
      </c>
      <c r="R133" s="444">
        <v>1111</v>
      </c>
      <c r="S133" s="444">
        <v>1111</v>
      </c>
      <c r="T133" s="83">
        <v>1111</v>
      </c>
      <c r="U133" s="1032"/>
      <c r="W133" s="445"/>
      <c r="X133" s="445"/>
      <c r="Y133" s="445"/>
      <c r="Z133" s="445"/>
      <c r="AA133" s="445"/>
      <c r="AB133" s="445"/>
      <c r="AC133" s="445"/>
      <c r="AD133" s="445"/>
      <c r="AE133" s="445"/>
      <c r="AF133" s="445"/>
      <c r="AG133" s="445"/>
      <c r="AH133" s="445"/>
      <c r="AI133" s="445"/>
      <c r="AJ133" s="445"/>
      <c r="AK133" s="445"/>
      <c r="AL133" s="445"/>
    </row>
    <row r="134" spans="1:39" s="83" customFormat="1">
      <c r="A134" s="460" t="s">
        <v>680</v>
      </c>
      <c r="B134" s="1029"/>
      <c r="C134" s="87"/>
      <c r="D134" s="444">
        <v>4086364.4700000011</v>
      </c>
      <c r="E134" s="444">
        <v>0</v>
      </c>
      <c r="F134" s="444">
        <v>0</v>
      </c>
      <c r="G134" s="444">
        <v>4086364.4700000011</v>
      </c>
      <c r="H134" s="444">
        <v>4091551.8400000003</v>
      </c>
      <c r="I134" s="444">
        <v>4093745.19</v>
      </c>
      <c r="J134" s="444">
        <v>4097999.5000000005</v>
      </c>
      <c r="K134" s="444">
        <v>4100605.9900000007</v>
      </c>
      <c r="L134" s="444">
        <v>4100928.2800000007</v>
      </c>
      <c r="M134" s="444">
        <v>4105395.5900000003</v>
      </c>
      <c r="N134" s="444">
        <v>4106001.560000001</v>
      </c>
      <c r="O134" s="444">
        <v>4135892.810000001</v>
      </c>
      <c r="P134" s="444">
        <v>4151263.0299999993</v>
      </c>
      <c r="Q134" s="444">
        <v>4155439.310000001</v>
      </c>
      <c r="R134" s="444">
        <v>4162436.0400000005</v>
      </c>
      <c r="S134" s="444">
        <v>4181679.6400000011</v>
      </c>
      <c r="T134" s="83">
        <v>4120715.634615385</v>
      </c>
      <c r="U134" s="1032"/>
      <c r="V134" s="444"/>
      <c r="W134" s="444">
        <v>1999683.8599999999</v>
      </c>
      <c r="X134" s="444">
        <v>0</v>
      </c>
      <c r="Y134" s="444">
        <v>0</v>
      </c>
      <c r="Z134" s="444">
        <v>1999683.8599999999</v>
      </c>
      <c r="AA134" s="444">
        <v>2010599.1599999997</v>
      </c>
      <c r="AB134" s="444">
        <v>2016663.4300000004</v>
      </c>
      <c r="AC134" s="444">
        <v>2027596.9800000002</v>
      </c>
      <c r="AD134" s="444">
        <v>2036054.5200000003</v>
      </c>
      <c r="AE134" s="444">
        <v>2047144.8699999999</v>
      </c>
      <c r="AF134" s="444">
        <v>2046135.3000000003</v>
      </c>
      <c r="AG134" s="444">
        <v>2057242.5899999999</v>
      </c>
      <c r="AH134" s="444">
        <v>2072616.7099999995</v>
      </c>
      <c r="AI134" s="444">
        <v>2083916.1399999992</v>
      </c>
      <c r="AJ134" s="444">
        <v>2095227.6800000002</v>
      </c>
      <c r="AK134" s="444">
        <v>2106562.3699999992</v>
      </c>
      <c r="AL134" s="444">
        <v>2117867.0300000003</v>
      </c>
      <c r="AM134" s="83">
        <v>2055177.7415384615</v>
      </c>
    </row>
    <row r="135" spans="1:39" s="83" customFormat="1">
      <c r="B135" s="1029"/>
      <c r="C135" s="87"/>
      <c r="D135" s="444"/>
      <c r="E135" s="444"/>
      <c r="F135" s="444"/>
      <c r="G135" s="444"/>
      <c r="H135" s="444"/>
      <c r="I135" s="444"/>
      <c r="J135" s="444"/>
      <c r="K135" s="444"/>
      <c r="L135" s="444"/>
      <c r="M135" s="444"/>
      <c r="N135" s="444"/>
      <c r="O135" s="444"/>
      <c r="P135" s="444"/>
      <c r="Q135" s="444"/>
      <c r="R135" s="444"/>
      <c r="S135" s="444"/>
      <c r="T135" s="450"/>
      <c r="U135" s="1032"/>
      <c r="W135" s="444"/>
      <c r="X135" s="444"/>
      <c r="Y135" s="444"/>
      <c r="Z135" s="444"/>
      <c r="AA135" s="444"/>
      <c r="AB135" s="444"/>
      <c r="AC135" s="444"/>
      <c r="AD135" s="444"/>
      <c r="AE135" s="444"/>
      <c r="AF135" s="444"/>
      <c r="AG135" s="444"/>
      <c r="AH135" s="444"/>
      <c r="AI135" s="444"/>
      <c r="AJ135" s="444"/>
      <c r="AK135" s="444"/>
      <c r="AL135" s="444"/>
    </row>
    <row r="136" spans="1:39" ht="21" customHeight="1" thickBot="1">
      <c r="A136" s="460" t="s">
        <v>410</v>
      </c>
      <c r="B136" s="1030"/>
      <c r="D136" s="456">
        <v>4086364.4700000011</v>
      </c>
      <c r="E136" s="456">
        <v>0</v>
      </c>
      <c r="F136" s="456">
        <v>0</v>
      </c>
      <c r="G136" s="456">
        <v>4086364.4700000011</v>
      </c>
      <c r="H136" s="456">
        <v>4091551.8400000003</v>
      </c>
      <c r="I136" s="456">
        <v>4093745.19</v>
      </c>
      <c r="J136" s="456">
        <v>4097999.5000000005</v>
      </c>
      <c r="K136" s="456">
        <v>4100605.9900000007</v>
      </c>
      <c r="L136" s="456">
        <v>4100928.2800000007</v>
      </c>
      <c r="M136" s="456">
        <v>4105395.5900000003</v>
      </c>
      <c r="N136" s="456">
        <v>4106001.560000001</v>
      </c>
      <c r="O136" s="456">
        <v>4135892.810000001</v>
      </c>
      <c r="P136" s="456">
        <v>4151263.0299999993</v>
      </c>
      <c r="Q136" s="456">
        <v>4155439.310000001</v>
      </c>
      <c r="R136" s="456">
        <v>4162436.0400000005</v>
      </c>
      <c r="S136" s="456">
        <v>4181679.6400000011</v>
      </c>
      <c r="T136" s="83">
        <v>4120715.634615385</v>
      </c>
      <c r="U136" s="1034"/>
      <c r="V136" s="460" t="s">
        <v>411</v>
      </c>
      <c r="W136" s="456">
        <v>1999683.8599999999</v>
      </c>
      <c r="X136" s="456">
        <v>0</v>
      </c>
      <c r="Y136" s="456">
        <v>0</v>
      </c>
      <c r="Z136" s="456">
        <v>1999683.8599999999</v>
      </c>
      <c r="AA136" s="456">
        <v>2010599.1599999997</v>
      </c>
      <c r="AB136" s="456">
        <v>2016663.4300000004</v>
      </c>
      <c r="AC136" s="456">
        <v>2027596.9800000002</v>
      </c>
      <c r="AD136" s="456">
        <v>2036054.5200000003</v>
      </c>
      <c r="AE136" s="456">
        <v>2047144.8699999999</v>
      </c>
      <c r="AF136" s="456">
        <v>2046135.3000000003</v>
      </c>
      <c r="AG136" s="456">
        <v>2057242.5899999999</v>
      </c>
      <c r="AH136" s="456">
        <v>2072616.7099999995</v>
      </c>
      <c r="AI136" s="456">
        <v>2083916.1399999992</v>
      </c>
      <c r="AJ136" s="456">
        <v>2095227.6800000002</v>
      </c>
      <c r="AK136" s="456">
        <v>2106562.3699999992</v>
      </c>
      <c r="AL136" s="456">
        <v>2117867.0300000003</v>
      </c>
    </row>
    <row r="137" spans="1:39" s="83" customFormat="1" ht="11.4" thickTop="1" thickBot="1">
      <c r="B137" s="1029"/>
      <c r="C137" s="87"/>
      <c r="D137" s="444"/>
      <c r="E137" s="444"/>
      <c r="F137" s="87"/>
      <c r="G137" s="444"/>
      <c r="H137" s="444"/>
      <c r="I137" s="444"/>
      <c r="J137" s="444"/>
      <c r="K137" s="444"/>
      <c r="L137" s="444"/>
      <c r="M137" s="444"/>
      <c r="N137" s="444"/>
      <c r="O137" s="444"/>
      <c r="P137" s="444"/>
      <c r="Q137" s="444"/>
      <c r="R137" s="444"/>
      <c r="S137" s="444"/>
      <c r="U137" s="1032"/>
      <c r="W137" s="444"/>
      <c r="X137" s="87"/>
      <c r="Y137" s="444"/>
      <c r="Z137" s="444"/>
      <c r="AA137" s="444"/>
      <c r="AB137" s="444"/>
      <c r="AC137" s="444"/>
      <c r="AD137" s="444"/>
      <c r="AE137" s="444"/>
      <c r="AF137" s="444"/>
      <c r="AG137" s="444"/>
      <c r="AH137" s="444"/>
      <c r="AI137" s="444"/>
      <c r="AJ137" s="444"/>
      <c r="AK137" s="444"/>
      <c r="AL137" s="444"/>
    </row>
    <row r="138" spans="1:39" s="409" customFormat="1">
      <c r="A138" s="1697" t="s">
        <v>119</v>
      </c>
      <c r="B138" s="1033"/>
      <c r="C138" s="414"/>
      <c r="D138" s="449"/>
      <c r="E138" s="449"/>
      <c r="F138" s="414"/>
      <c r="G138" s="449"/>
      <c r="H138" s="449"/>
      <c r="I138" s="449"/>
      <c r="J138" s="449"/>
      <c r="K138" s="449"/>
      <c r="L138" s="449"/>
      <c r="M138" s="449"/>
      <c r="N138" s="449"/>
      <c r="O138" s="449"/>
      <c r="P138" s="449"/>
      <c r="Q138" s="449"/>
      <c r="R138" s="449"/>
      <c r="S138" s="449"/>
      <c r="U138" s="1694"/>
      <c r="V138" s="1675" t="s">
        <v>119</v>
      </c>
      <c r="W138" s="447"/>
      <c r="X138" s="414"/>
      <c r="Y138" s="449"/>
      <c r="Z138" s="449"/>
      <c r="AA138" s="447"/>
      <c r="AB138" s="447"/>
      <c r="AC138" s="447"/>
      <c r="AD138" s="447"/>
      <c r="AE138" s="447"/>
      <c r="AF138" s="447"/>
      <c r="AG138" s="447"/>
      <c r="AH138" s="447"/>
      <c r="AI138" s="447"/>
      <c r="AJ138" s="447"/>
      <c r="AK138" s="447"/>
      <c r="AL138" s="447"/>
    </row>
    <row r="139" spans="1:39" s="409" customFormat="1" ht="14.25" customHeight="1">
      <c r="A139" s="955" t="s">
        <v>122</v>
      </c>
      <c r="B139" s="1031"/>
      <c r="D139" s="447"/>
      <c r="E139" s="447"/>
      <c r="G139" s="444">
        <v>0</v>
      </c>
      <c r="H139" s="447"/>
      <c r="I139" s="447"/>
      <c r="J139" s="447"/>
      <c r="K139" s="447"/>
      <c r="L139" s="447"/>
      <c r="M139" s="447"/>
      <c r="N139" s="447"/>
      <c r="O139" s="447"/>
      <c r="P139" s="447"/>
      <c r="Q139" s="447"/>
      <c r="R139" s="447"/>
      <c r="S139" s="447"/>
      <c r="U139" s="1694"/>
      <c r="V139" s="1679" t="s">
        <v>124</v>
      </c>
      <c r="W139" s="447"/>
      <c r="Y139" s="447"/>
      <c r="Z139" s="448">
        <v>0</v>
      </c>
      <c r="AA139" s="447"/>
      <c r="AB139" s="447"/>
      <c r="AC139" s="447"/>
      <c r="AD139" s="447"/>
      <c r="AE139" s="447"/>
      <c r="AF139" s="447"/>
      <c r="AG139" s="447"/>
      <c r="AH139" s="447"/>
      <c r="AI139" s="447"/>
      <c r="AJ139" s="447"/>
      <c r="AK139" s="447"/>
      <c r="AL139" s="447"/>
    </row>
    <row r="140" spans="1:39" s="409" customFormat="1">
      <c r="A140" s="955" t="s">
        <v>1616</v>
      </c>
      <c r="B140" s="1031"/>
      <c r="D140" s="447"/>
      <c r="E140" s="447"/>
      <c r="G140" s="447"/>
      <c r="H140" s="447"/>
      <c r="I140" s="447"/>
      <c r="J140" s="447"/>
      <c r="K140" s="447"/>
      <c r="L140" s="447"/>
      <c r="M140" s="447"/>
      <c r="N140" s="447"/>
      <c r="O140" s="447"/>
      <c r="P140" s="447"/>
      <c r="Q140" s="447"/>
      <c r="R140" s="447"/>
      <c r="S140" s="447"/>
      <c r="U140" s="1694"/>
      <c r="V140" s="1675"/>
      <c r="W140" s="447"/>
      <c r="Y140" s="447"/>
      <c r="Z140" s="447"/>
      <c r="AA140" s="447"/>
      <c r="AB140" s="447"/>
      <c r="AC140" s="447"/>
      <c r="AD140" s="447"/>
      <c r="AE140" s="447"/>
      <c r="AF140" s="447"/>
      <c r="AG140" s="447"/>
      <c r="AH140" s="447"/>
      <c r="AI140" s="447"/>
      <c r="AJ140" s="447"/>
      <c r="AK140" s="447"/>
      <c r="AL140" s="447"/>
    </row>
    <row r="141" spans="1:39" s="409" customFormat="1">
      <c r="A141" s="1695" t="s">
        <v>1725</v>
      </c>
      <c r="B141" s="1031"/>
      <c r="D141" s="447"/>
      <c r="E141" s="447"/>
      <c r="G141" s="447">
        <v>352186.3899999999</v>
      </c>
      <c r="H141" s="447"/>
      <c r="I141" s="447"/>
      <c r="J141" s="447"/>
      <c r="K141" s="447"/>
      <c r="L141" s="447"/>
      <c r="M141" s="447"/>
      <c r="N141" s="447"/>
      <c r="O141" s="447"/>
      <c r="P141" s="447"/>
      <c r="Q141" s="447"/>
      <c r="R141" s="447"/>
      <c r="S141" s="447"/>
      <c r="U141" s="1694"/>
      <c r="V141" s="1675" t="s">
        <v>1728</v>
      </c>
      <c r="W141" s="447">
        <v>268659.25</v>
      </c>
      <c r="Y141" s="447"/>
      <c r="Z141" s="447">
        <v>268659.25</v>
      </c>
      <c r="AA141" s="447"/>
      <c r="AB141" s="447"/>
      <c r="AC141" s="447"/>
      <c r="AD141" s="447"/>
      <c r="AE141" s="447"/>
      <c r="AF141" s="447"/>
      <c r="AG141" s="447"/>
      <c r="AH141" s="447"/>
      <c r="AI141" s="447"/>
      <c r="AJ141" s="447"/>
      <c r="AK141" s="447"/>
      <c r="AL141" s="447">
        <v>283104.70999999996</v>
      </c>
    </row>
    <row r="142" spans="1:39" s="83" customFormat="1">
      <c r="A142" s="1695" t="s">
        <v>1729</v>
      </c>
      <c r="B142" s="1029"/>
      <c r="C142" s="87"/>
      <c r="D142" s="460"/>
      <c r="E142" s="460"/>
      <c r="F142" s="87"/>
      <c r="G142" s="460">
        <v>-4438550.8600000013</v>
      </c>
      <c r="H142" s="460"/>
      <c r="I142" s="460"/>
      <c r="J142" s="460"/>
      <c r="K142" s="460"/>
      <c r="L142" s="460"/>
      <c r="M142" s="460"/>
      <c r="N142" s="460"/>
      <c r="O142" s="460"/>
      <c r="P142" s="460"/>
      <c r="Q142" s="460"/>
      <c r="R142" s="460"/>
      <c r="S142" s="460"/>
      <c r="U142" s="1031"/>
      <c r="V142" s="1695" t="s">
        <v>1729</v>
      </c>
      <c r="W142" s="460">
        <v>-2268343.11</v>
      </c>
      <c r="X142" s="87"/>
      <c r="Y142" s="460"/>
      <c r="Z142" s="460">
        <v>-2268343.11</v>
      </c>
      <c r="AA142" s="411"/>
      <c r="AB142" s="411"/>
      <c r="AC142" s="411"/>
      <c r="AD142" s="411"/>
      <c r="AE142" s="411"/>
      <c r="AF142" s="411"/>
      <c r="AG142" s="411"/>
      <c r="AH142" s="411"/>
      <c r="AI142" s="411"/>
      <c r="AJ142" s="411"/>
      <c r="AK142" s="411"/>
      <c r="AL142" s="460">
        <v>-2400971.7400000002</v>
      </c>
    </row>
    <row r="143" spans="1:39" s="83" customFormat="1">
      <c r="B143" s="1027"/>
      <c r="C143" s="957" t="s">
        <v>305</v>
      </c>
      <c r="D143" s="448">
        <v>4438550.8600000013</v>
      </c>
      <c r="E143" s="448">
        <v>0</v>
      </c>
      <c r="F143" s="448">
        <v>0</v>
      </c>
      <c r="G143" s="448">
        <v>4438550.8600000013</v>
      </c>
      <c r="H143" s="448">
        <v>4443821.9400000004</v>
      </c>
      <c r="I143" s="448">
        <v>4442391.72</v>
      </c>
      <c r="J143" s="448">
        <v>4449986.75</v>
      </c>
      <c r="K143" s="448">
        <v>4453744.9800000004</v>
      </c>
      <c r="L143" s="448">
        <v>4453367.07</v>
      </c>
      <c r="M143" s="448">
        <v>4459207.49</v>
      </c>
      <c r="N143" s="448">
        <v>4456088.5700000012</v>
      </c>
      <c r="O143" s="448">
        <v>4485552.5500000007</v>
      </c>
      <c r="P143" s="448">
        <v>4499128.5899999989</v>
      </c>
      <c r="Q143" s="448">
        <v>4502402.1600000011</v>
      </c>
      <c r="R143" s="448">
        <v>4508737.2700000005</v>
      </c>
      <c r="S143" s="448">
        <v>4526044.370000001</v>
      </c>
      <c r="T143" s="448">
        <v>4470694.1784615386</v>
      </c>
      <c r="U143" s="1034"/>
      <c r="V143" s="460" t="s">
        <v>307</v>
      </c>
      <c r="W143" s="448">
        <v>2268343.11</v>
      </c>
      <c r="X143" s="448">
        <v>0</v>
      </c>
      <c r="Y143" s="448"/>
      <c r="Z143" s="448">
        <v>2268343.11</v>
      </c>
      <c r="AA143" s="448">
        <v>2282380.1499999994</v>
      </c>
      <c r="AB143" s="448">
        <v>2287996.5200000005</v>
      </c>
      <c r="AC143" s="448">
        <v>2302217.62</v>
      </c>
      <c r="AD143" s="448">
        <v>2314158.5100000002</v>
      </c>
      <c r="AE143" s="448">
        <v>2327213.94</v>
      </c>
      <c r="AF143" s="448">
        <v>2328853.7800000003</v>
      </c>
      <c r="AG143" s="448">
        <v>2333602.23</v>
      </c>
      <c r="AH143" s="448">
        <v>2350847.0599999996</v>
      </c>
      <c r="AI143" s="448">
        <v>2362305.3399999994</v>
      </c>
      <c r="AJ143" s="448">
        <v>2375656.6100000003</v>
      </c>
      <c r="AK143" s="448">
        <v>2388998.9899999993</v>
      </c>
      <c r="AL143" s="448">
        <v>2400971.7400000002</v>
      </c>
    </row>
    <row r="144" spans="1:39" s="83" customFormat="1" ht="15" customHeight="1">
      <c r="B144" s="1027"/>
      <c r="C144" s="957" t="s">
        <v>306</v>
      </c>
      <c r="D144" s="448">
        <v>19.659999999996217</v>
      </c>
      <c r="E144" s="448"/>
      <c r="F144" s="957"/>
      <c r="G144" s="448">
        <v>19.659999999996217</v>
      </c>
      <c r="H144" s="448">
        <v>19.669999999998254</v>
      </c>
      <c r="I144" s="448">
        <v>19.559999999997672</v>
      </c>
      <c r="J144" s="448">
        <v>32.370000000002619</v>
      </c>
      <c r="K144" s="448">
        <v>17374.69999999999</v>
      </c>
      <c r="L144" s="448">
        <v>21498.969999999994</v>
      </c>
      <c r="M144" s="448">
        <v>23508.620000000003</v>
      </c>
      <c r="N144" s="448">
        <v>23508.57</v>
      </c>
      <c r="O144" s="448">
        <v>23508.54</v>
      </c>
      <c r="P144" s="448">
        <v>23508.509999999987</v>
      </c>
      <c r="Q144" s="448">
        <v>23508.489999999998</v>
      </c>
      <c r="R144" s="448">
        <v>23508.46</v>
      </c>
      <c r="S144" s="448">
        <v>23508.409999999996</v>
      </c>
      <c r="U144" s="1032"/>
      <c r="W144" s="444">
        <v>0</v>
      </c>
      <c r="X144" s="957"/>
      <c r="Y144" s="448"/>
      <c r="Z144" s="448">
        <v>0</v>
      </c>
      <c r="AA144" s="444"/>
      <c r="AB144" s="444"/>
      <c r="AC144" s="444"/>
      <c r="AD144" s="444"/>
      <c r="AE144" s="444"/>
      <c r="AF144" s="444"/>
      <c r="AG144" s="444"/>
      <c r="AH144" s="444"/>
      <c r="AI144" s="444"/>
      <c r="AJ144" s="444"/>
      <c r="AK144" s="444"/>
      <c r="AL144" s="444"/>
    </row>
    <row r="145" spans="1:38" s="83" customFormat="1">
      <c r="A145" s="460" t="s">
        <v>1088</v>
      </c>
      <c r="B145" s="1029"/>
      <c r="C145" s="87"/>
      <c r="D145" s="411"/>
      <c r="E145" s="411"/>
      <c r="F145" s="87"/>
      <c r="G145" s="411"/>
      <c r="H145" s="411"/>
      <c r="I145" s="411"/>
      <c r="J145" s="411"/>
      <c r="K145" s="411"/>
      <c r="L145" s="411"/>
      <c r="M145" s="411"/>
      <c r="N145" s="411"/>
      <c r="O145" s="411"/>
      <c r="P145" s="411"/>
      <c r="Q145" s="411"/>
      <c r="R145" s="411"/>
      <c r="S145" s="411"/>
      <c r="U145" s="1032"/>
      <c r="W145" s="411"/>
      <c r="X145" s="87"/>
      <c r="Y145" s="411"/>
      <c r="Z145" s="411"/>
      <c r="AA145" s="411"/>
      <c r="AB145" s="411"/>
      <c r="AC145" s="411"/>
      <c r="AD145" s="411"/>
      <c r="AE145" s="411"/>
      <c r="AF145" s="411"/>
      <c r="AG145" s="411"/>
      <c r="AH145" s="411"/>
      <c r="AI145" s="411"/>
      <c r="AJ145" s="411"/>
      <c r="AK145" s="411"/>
      <c r="AL145" s="411"/>
    </row>
    <row r="146" spans="1:38" s="83" customFormat="1">
      <c r="A146" s="460" t="s">
        <v>1213</v>
      </c>
      <c r="B146" s="1029">
        <v>1660</v>
      </c>
      <c r="C146" s="958" t="s">
        <v>372</v>
      </c>
      <c r="D146" s="444">
        <v>0</v>
      </c>
      <c r="E146" s="444"/>
      <c r="F146" s="87"/>
      <c r="G146" s="444">
        <v>0</v>
      </c>
      <c r="H146" s="444">
        <v>0</v>
      </c>
      <c r="I146" s="444">
        <v>0</v>
      </c>
      <c r="J146" s="444">
        <v>0</v>
      </c>
      <c r="K146" s="444">
        <v>0</v>
      </c>
      <c r="L146" s="444">
        <v>0</v>
      </c>
      <c r="M146" s="444">
        <v>0</v>
      </c>
      <c r="N146" s="444">
        <v>0</v>
      </c>
      <c r="O146" s="444">
        <v>0</v>
      </c>
      <c r="P146" s="444">
        <v>0</v>
      </c>
      <c r="Q146" s="444">
        <v>0</v>
      </c>
      <c r="R146" s="444">
        <v>0</v>
      </c>
      <c r="S146" s="444">
        <v>0</v>
      </c>
      <c r="U146" s="1032"/>
      <c r="W146" s="444"/>
      <c r="X146" s="958"/>
      <c r="Y146" s="444"/>
      <c r="Z146" s="444"/>
      <c r="AA146" s="444"/>
      <c r="AB146" s="444"/>
      <c r="AC146" s="444"/>
      <c r="AD146" s="444"/>
      <c r="AE146" s="444"/>
      <c r="AF146" s="444"/>
      <c r="AG146" s="444"/>
      <c r="AH146" s="444"/>
      <c r="AI146" s="444"/>
      <c r="AJ146" s="444"/>
      <c r="AK146" s="444"/>
      <c r="AL146" s="444"/>
    </row>
    <row r="147" spans="1:38" s="83" customFormat="1">
      <c r="B147" s="1029">
        <v>1661</v>
      </c>
      <c r="C147" s="958" t="s">
        <v>373</v>
      </c>
      <c r="D147" s="444">
        <v>0</v>
      </c>
      <c r="E147" s="444"/>
      <c r="F147" s="87"/>
      <c r="G147" s="444">
        <v>0</v>
      </c>
      <c r="H147" s="444">
        <v>0</v>
      </c>
      <c r="I147" s="444">
        <v>0</v>
      </c>
      <c r="J147" s="444">
        <v>0</v>
      </c>
      <c r="K147" s="444">
        <v>0</v>
      </c>
      <c r="L147" s="444">
        <v>0</v>
      </c>
      <c r="M147" s="444">
        <v>0</v>
      </c>
      <c r="N147" s="444">
        <v>0</v>
      </c>
      <c r="O147" s="444">
        <v>0</v>
      </c>
      <c r="P147" s="444">
        <v>0</v>
      </c>
      <c r="Q147" s="444">
        <v>0</v>
      </c>
      <c r="R147" s="444">
        <v>0</v>
      </c>
      <c r="S147" s="444">
        <v>0</v>
      </c>
      <c r="T147" s="83">
        <v>0</v>
      </c>
      <c r="U147" s="1032"/>
      <c r="W147" s="444"/>
      <c r="X147" s="958"/>
      <c r="Y147" s="444"/>
      <c r="Z147" s="444"/>
      <c r="AA147" s="444"/>
      <c r="AB147" s="444"/>
      <c r="AC147" s="444"/>
      <c r="AD147" s="444"/>
      <c r="AE147" s="444"/>
      <c r="AF147" s="444"/>
      <c r="AG147" s="444"/>
      <c r="AH147" s="444"/>
      <c r="AI147" s="444"/>
      <c r="AJ147" s="444"/>
      <c r="AK147" s="444"/>
      <c r="AL147" s="444"/>
    </row>
    <row r="148" spans="1:38" s="83" customFormat="1">
      <c r="B148" s="1029">
        <v>1665</v>
      </c>
      <c r="C148" s="958" t="s">
        <v>374</v>
      </c>
      <c r="D148" s="444">
        <v>0</v>
      </c>
      <c r="E148" s="444"/>
      <c r="F148" s="87"/>
      <c r="G148" s="444">
        <v>0</v>
      </c>
      <c r="H148" s="444">
        <v>0</v>
      </c>
      <c r="I148" s="444">
        <v>0</v>
      </c>
      <c r="J148" s="444">
        <v>0</v>
      </c>
      <c r="K148" s="444">
        <v>0</v>
      </c>
      <c r="L148" s="444">
        <v>0</v>
      </c>
      <c r="M148" s="444">
        <v>0</v>
      </c>
      <c r="N148" s="444">
        <v>0</v>
      </c>
      <c r="O148" s="444">
        <v>0</v>
      </c>
      <c r="P148" s="444">
        <v>0</v>
      </c>
      <c r="Q148" s="444">
        <v>0</v>
      </c>
      <c r="R148" s="444">
        <v>0</v>
      </c>
      <c r="S148" s="444">
        <v>0</v>
      </c>
      <c r="T148" s="83">
        <v>0</v>
      </c>
      <c r="U148" s="1032"/>
      <c r="W148" s="444"/>
      <c r="X148" s="958"/>
      <c r="Y148" s="444"/>
      <c r="Z148" s="444"/>
      <c r="AA148" s="444"/>
      <c r="AB148" s="444"/>
      <c r="AC148" s="444"/>
      <c r="AD148" s="444"/>
      <c r="AE148" s="444"/>
      <c r="AF148" s="444"/>
      <c r="AG148" s="444"/>
      <c r="AH148" s="444"/>
      <c r="AI148" s="444"/>
      <c r="AJ148" s="444"/>
      <c r="AK148" s="444"/>
      <c r="AL148" s="444"/>
    </row>
    <row r="149" spans="1:38" s="83" customFormat="1">
      <c r="B149" s="1029">
        <v>1666</v>
      </c>
      <c r="C149" s="958" t="s">
        <v>375</v>
      </c>
      <c r="D149" s="444">
        <v>0</v>
      </c>
      <c r="E149" s="444"/>
      <c r="F149" s="87"/>
      <c r="G149" s="444">
        <v>0</v>
      </c>
      <c r="H149" s="444">
        <v>0</v>
      </c>
      <c r="I149" s="444">
        <v>0</v>
      </c>
      <c r="J149" s="444">
        <v>0</v>
      </c>
      <c r="K149" s="444">
        <v>0</v>
      </c>
      <c r="L149" s="444">
        <v>0</v>
      </c>
      <c r="M149" s="444">
        <v>0</v>
      </c>
      <c r="N149" s="444">
        <v>0</v>
      </c>
      <c r="O149" s="444">
        <v>0</v>
      </c>
      <c r="P149" s="444">
        <v>0</v>
      </c>
      <c r="Q149" s="444">
        <v>0</v>
      </c>
      <c r="R149" s="444">
        <v>0</v>
      </c>
      <c r="S149" s="444">
        <v>0</v>
      </c>
      <c r="T149" s="83">
        <v>0</v>
      </c>
      <c r="U149" s="1032"/>
      <c r="W149" s="444"/>
      <c r="X149" s="958"/>
      <c r="Y149" s="444"/>
      <c r="Z149" s="444"/>
      <c r="AA149" s="444"/>
      <c r="AB149" s="444"/>
      <c r="AC149" s="444"/>
      <c r="AD149" s="444"/>
      <c r="AE149" s="444"/>
      <c r="AF149" s="444"/>
      <c r="AG149" s="444"/>
      <c r="AH149" s="444"/>
      <c r="AI149" s="444"/>
      <c r="AJ149" s="444"/>
      <c r="AK149" s="444"/>
      <c r="AL149" s="444"/>
    </row>
    <row r="150" spans="1:38" s="83" customFormat="1">
      <c r="B150" s="1029">
        <v>1667</v>
      </c>
      <c r="C150" s="958" t="s">
        <v>376</v>
      </c>
      <c r="D150" s="444">
        <v>0</v>
      </c>
      <c r="E150" s="444"/>
      <c r="F150" s="87"/>
      <c r="G150" s="444">
        <v>0</v>
      </c>
      <c r="H150" s="444">
        <v>0</v>
      </c>
      <c r="I150" s="444">
        <v>0</v>
      </c>
      <c r="J150" s="444">
        <v>0</v>
      </c>
      <c r="K150" s="444">
        <v>0</v>
      </c>
      <c r="L150" s="444">
        <v>0</v>
      </c>
      <c r="M150" s="444">
        <v>0</v>
      </c>
      <c r="N150" s="444">
        <v>0</v>
      </c>
      <c r="O150" s="444">
        <v>0</v>
      </c>
      <c r="P150" s="444">
        <v>0</v>
      </c>
      <c r="Q150" s="444">
        <v>0</v>
      </c>
      <c r="R150" s="444">
        <v>0</v>
      </c>
      <c r="S150" s="444">
        <v>0</v>
      </c>
      <c r="T150" s="83">
        <v>0</v>
      </c>
      <c r="U150" s="1032"/>
      <c r="W150" s="444"/>
      <c r="X150" s="958"/>
      <c r="Y150" s="444"/>
      <c r="Z150" s="444"/>
      <c r="AA150" s="444"/>
      <c r="AB150" s="444"/>
      <c r="AC150" s="444"/>
      <c r="AD150" s="444"/>
      <c r="AE150" s="444"/>
      <c r="AF150" s="444"/>
      <c r="AG150" s="444"/>
      <c r="AH150" s="444"/>
      <c r="AI150" s="444"/>
      <c r="AJ150" s="444"/>
      <c r="AK150" s="444"/>
      <c r="AL150" s="444"/>
    </row>
    <row r="151" spans="1:38" s="83" customFormat="1">
      <c r="B151" s="1029">
        <v>1668</v>
      </c>
      <c r="C151" s="958" t="s">
        <v>377</v>
      </c>
      <c r="D151" s="444">
        <v>0</v>
      </c>
      <c r="E151" s="444"/>
      <c r="F151" s="87"/>
      <c r="G151" s="444">
        <v>0</v>
      </c>
      <c r="H151" s="444">
        <v>0</v>
      </c>
      <c r="I151" s="444">
        <v>0</v>
      </c>
      <c r="J151" s="444">
        <v>0</v>
      </c>
      <c r="K151" s="444">
        <v>0</v>
      </c>
      <c r="L151" s="444">
        <v>0</v>
      </c>
      <c r="M151" s="444">
        <v>0</v>
      </c>
      <c r="N151" s="444">
        <v>0</v>
      </c>
      <c r="O151" s="444">
        <v>0</v>
      </c>
      <c r="P151" s="444">
        <v>0</v>
      </c>
      <c r="Q151" s="444">
        <v>0</v>
      </c>
      <c r="R151" s="444">
        <v>0</v>
      </c>
      <c r="S151" s="444">
        <v>0</v>
      </c>
      <c r="T151" s="83">
        <v>0</v>
      </c>
      <c r="U151" s="1032"/>
      <c r="W151" s="444"/>
      <c r="X151" s="958"/>
      <c r="Y151" s="444"/>
      <c r="Z151" s="444"/>
      <c r="AA151" s="444"/>
      <c r="AB151" s="444"/>
      <c r="AC151" s="444"/>
      <c r="AD151" s="444"/>
      <c r="AE151" s="444"/>
      <c r="AF151" s="444"/>
      <c r="AG151" s="444"/>
      <c r="AH151" s="444"/>
      <c r="AI151" s="444"/>
      <c r="AJ151" s="444"/>
      <c r="AK151" s="444"/>
      <c r="AL151" s="444"/>
    </row>
    <row r="152" spans="1:38" s="83" customFormat="1">
      <c r="B152" s="1029">
        <v>1669</v>
      </c>
      <c r="C152" s="958" t="s">
        <v>378</v>
      </c>
      <c r="D152" s="444">
        <v>0</v>
      </c>
      <c r="E152" s="444"/>
      <c r="F152" s="87"/>
      <c r="G152" s="444">
        <v>0</v>
      </c>
      <c r="H152" s="444">
        <v>0</v>
      </c>
      <c r="I152" s="444">
        <v>0</v>
      </c>
      <c r="J152" s="444">
        <v>0</v>
      </c>
      <c r="K152" s="444">
        <v>0</v>
      </c>
      <c r="L152" s="444">
        <v>0</v>
      </c>
      <c r="M152" s="444">
        <v>0</v>
      </c>
      <c r="N152" s="444">
        <v>0</v>
      </c>
      <c r="O152" s="444">
        <v>0</v>
      </c>
      <c r="P152" s="444">
        <v>0</v>
      </c>
      <c r="Q152" s="444">
        <v>0</v>
      </c>
      <c r="R152" s="444">
        <v>0</v>
      </c>
      <c r="S152" s="444">
        <v>0</v>
      </c>
      <c r="T152" s="83">
        <v>0</v>
      </c>
      <c r="U152" s="1032"/>
      <c r="W152" s="444"/>
      <c r="X152" s="958"/>
      <c r="Y152" s="444"/>
      <c r="Z152" s="444"/>
      <c r="AA152" s="444"/>
      <c r="AB152" s="444"/>
      <c r="AC152" s="444"/>
      <c r="AD152" s="444"/>
      <c r="AE152" s="444"/>
      <c r="AF152" s="444"/>
      <c r="AG152" s="444"/>
      <c r="AH152" s="444"/>
      <c r="AI152" s="444"/>
      <c r="AJ152" s="444"/>
      <c r="AK152" s="444"/>
      <c r="AL152" s="444"/>
    </row>
    <row r="153" spans="1:38" s="83" customFormat="1">
      <c r="B153" s="1029">
        <v>1670</v>
      </c>
      <c r="C153" s="958" t="s">
        <v>379</v>
      </c>
      <c r="D153" s="444">
        <v>0</v>
      </c>
      <c r="E153" s="444"/>
      <c r="F153" s="87"/>
      <c r="G153" s="444">
        <v>0</v>
      </c>
      <c r="H153" s="444">
        <v>0</v>
      </c>
      <c r="I153" s="444">
        <v>0</v>
      </c>
      <c r="J153" s="444">
        <v>0</v>
      </c>
      <c r="K153" s="444">
        <v>0</v>
      </c>
      <c r="L153" s="444">
        <v>0</v>
      </c>
      <c r="M153" s="444">
        <v>0</v>
      </c>
      <c r="N153" s="444">
        <v>0</v>
      </c>
      <c r="O153" s="444">
        <v>0</v>
      </c>
      <c r="P153" s="444">
        <v>0</v>
      </c>
      <c r="Q153" s="444">
        <v>0</v>
      </c>
      <c r="R153" s="444">
        <v>0</v>
      </c>
      <c r="S153" s="444">
        <v>0</v>
      </c>
      <c r="T153" s="83">
        <v>0</v>
      </c>
      <c r="U153" s="1032"/>
      <c r="W153" s="444"/>
      <c r="X153" s="958"/>
      <c r="Y153" s="444"/>
      <c r="Z153" s="444"/>
      <c r="AA153" s="444"/>
      <c r="AB153" s="444"/>
      <c r="AC153" s="444"/>
      <c r="AD153" s="444"/>
      <c r="AE153" s="444"/>
      <c r="AF153" s="444"/>
      <c r="AG153" s="444"/>
      <c r="AH153" s="444"/>
      <c r="AI153" s="444"/>
      <c r="AJ153" s="444"/>
      <c r="AK153" s="444"/>
      <c r="AL153" s="444"/>
    </row>
    <row r="154" spans="1:38" s="83" customFormat="1">
      <c r="B154" s="1029">
        <v>1671</v>
      </c>
      <c r="C154" s="958" t="s">
        <v>380</v>
      </c>
      <c r="D154" s="444">
        <v>0</v>
      </c>
      <c r="E154" s="444"/>
      <c r="F154" s="87"/>
      <c r="G154" s="444">
        <v>0</v>
      </c>
      <c r="H154" s="444">
        <v>0</v>
      </c>
      <c r="I154" s="444">
        <v>0</v>
      </c>
      <c r="J154" s="444">
        <v>0</v>
      </c>
      <c r="K154" s="444">
        <v>0</v>
      </c>
      <c r="L154" s="444">
        <v>0</v>
      </c>
      <c r="M154" s="444">
        <v>0</v>
      </c>
      <c r="N154" s="444">
        <v>0</v>
      </c>
      <c r="O154" s="444">
        <v>0</v>
      </c>
      <c r="P154" s="444">
        <v>0</v>
      </c>
      <c r="Q154" s="444">
        <v>0</v>
      </c>
      <c r="R154" s="444">
        <v>0</v>
      </c>
      <c r="S154" s="444">
        <v>0</v>
      </c>
      <c r="T154" s="83">
        <v>0</v>
      </c>
      <c r="U154" s="1032"/>
      <c r="W154" s="444"/>
      <c r="X154" s="958"/>
      <c r="Y154" s="444"/>
      <c r="Z154" s="444"/>
      <c r="AA154" s="444"/>
      <c r="AB154" s="444"/>
      <c r="AC154" s="444"/>
      <c r="AD154" s="444"/>
      <c r="AE154" s="444"/>
      <c r="AF154" s="444"/>
      <c r="AG154" s="444"/>
      <c r="AH154" s="444"/>
      <c r="AI154" s="444"/>
      <c r="AJ154" s="444"/>
      <c r="AK154" s="444"/>
      <c r="AL154" s="444"/>
    </row>
    <row r="155" spans="1:38" s="83" customFormat="1">
      <c r="B155" s="1029">
        <v>1672</v>
      </c>
      <c r="C155" s="958" t="s">
        <v>1694</v>
      </c>
      <c r="D155" s="444">
        <v>0</v>
      </c>
      <c r="E155" s="444"/>
      <c r="F155" s="87"/>
      <c r="G155" s="444">
        <v>0</v>
      </c>
      <c r="H155" s="444">
        <v>0</v>
      </c>
      <c r="I155" s="444">
        <v>0</v>
      </c>
      <c r="J155" s="444">
        <v>0</v>
      </c>
      <c r="K155" s="444">
        <v>0</v>
      </c>
      <c r="L155" s="444">
        <v>0</v>
      </c>
      <c r="M155" s="444">
        <v>0</v>
      </c>
      <c r="N155" s="444">
        <v>0</v>
      </c>
      <c r="O155" s="444">
        <v>0</v>
      </c>
      <c r="P155" s="444">
        <v>0</v>
      </c>
      <c r="Q155" s="444">
        <v>0</v>
      </c>
      <c r="R155" s="444">
        <v>0</v>
      </c>
      <c r="S155" s="444">
        <v>0</v>
      </c>
      <c r="T155" s="83">
        <v>0</v>
      </c>
      <c r="U155" s="1032"/>
      <c r="W155" s="444"/>
      <c r="X155" s="958"/>
      <c r="Y155" s="444"/>
      <c r="Z155" s="444"/>
      <c r="AA155" s="444"/>
      <c r="AB155" s="444"/>
      <c r="AC155" s="444"/>
      <c r="AD155" s="444"/>
      <c r="AE155" s="444"/>
      <c r="AF155" s="444"/>
      <c r="AG155" s="444"/>
      <c r="AH155" s="444"/>
      <c r="AI155" s="444"/>
      <c r="AJ155" s="444"/>
      <c r="AK155" s="444"/>
      <c r="AL155" s="444"/>
    </row>
    <row r="156" spans="1:38" s="83" customFormat="1">
      <c r="B156" s="1029">
        <v>1699</v>
      </c>
      <c r="C156" s="958" t="s">
        <v>1446</v>
      </c>
      <c r="D156" s="444">
        <v>0</v>
      </c>
      <c r="E156" s="444"/>
      <c r="F156" s="87"/>
      <c r="G156" s="444">
        <v>0</v>
      </c>
      <c r="H156" s="444">
        <v>0</v>
      </c>
      <c r="I156" s="444">
        <v>0</v>
      </c>
      <c r="J156" s="444">
        <v>0</v>
      </c>
      <c r="K156" s="444">
        <v>0</v>
      </c>
      <c r="L156" s="444">
        <v>0</v>
      </c>
      <c r="M156" s="444">
        <v>0</v>
      </c>
      <c r="N156" s="444">
        <v>0</v>
      </c>
      <c r="O156" s="444">
        <v>0</v>
      </c>
      <c r="P156" s="444">
        <v>0</v>
      </c>
      <c r="Q156" s="444">
        <v>0</v>
      </c>
      <c r="R156" s="444">
        <v>0</v>
      </c>
      <c r="S156" s="444">
        <v>0</v>
      </c>
      <c r="T156" s="83">
        <v>0</v>
      </c>
      <c r="U156" s="1032"/>
      <c r="W156" s="444"/>
      <c r="X156" s="958"/>
      <c r="Y156" s="444"/>
      <c r="Z156" s="444"/>
      <c r="AA156" s="444"/>
      <c r="AB156" s="444"/>
      <c r="AC156" s="444"/>
      <c r="AD156" s="444"/>
      <c r="AE156" s="444"/>
      <c r="AF156" s="444"/>
      <c r="AG156" s="444"/>
      <c r="AH156" s="444"/>
      <c r="AI156" s="444"/>
      <c r="AJ156" s="444"/>
      <c r="AK156" s="444"/>
      <c r="AL156" s="444"/>
    </row>
    <row r="157" spans="1:38" s="83" customFormat="1">
      <c r="B157" s="1029"/>
      <c r="C157" s="958"/>
      <c r="D157" s="444"/>
      <c r="E157" s="444"/>
      <c r="F157" s="444"/>
      <c r="G157" s="444"/>
      <c r="H157" s="444"/>
      <c r="I157" s="444"/>
      <c r="J157" s="444"/>
      <c r="K157" s="444"/>
      <c r="L157" s="444"/>
      <c r="M157" s="444"/>
      <c r="N157" s="444"/>
      <c r="O157" s="444"/>
      <c r="P157" s="444"/>
      <c r="Q157" s="444"/>
      <c r="R157" s="444"/>
      <c r="S157" s="444"/>
      <c r="U157" s="1032"/>
      <c r="W157" s="444"/>
      <c r="X157" s="444"/>
      <c r="Y157" s="444"/>
      <c r="Z157" s="444"/>
      <c r="AA157" s="444"/>
      <c r="AB157" s="444"/>
      <c r="AC157" s="444"/>
      <c r="AD157" s="444"/>
      <c r="AE157" s="444"/>
      <c r="AF157" s="444"/>
      <c r="AG157" s="444"/>
      <c r="AH157" s="444"/>
      <c r="AI157" s="444"/>
      <c r="AJ157" s="444"/>
      <c r="AK157" s="444"/>
      <c r="AL157" s="444"/>
    </row>
    <row r="158" spans="1:38" s="83" customFormat="1" ht="10.5" customHeight="1">
      <c r="B158" s="1029">
        <v>1655</v>
      </c>
      <c r="C158" s="87" t="s">
        <v>144</v>
      </c>
      <c r="D158" s="444">
        <v>0</v>
      </c>
      <c r="E158" s="444"/>
      <c r="F158" s="87"/>
      <c r="G158" s="444">
        <v>0</v>
      </c>
      <c r="H158" s="444">
        <v>0</v>
      </c>
      <c r="I158" s="444">
        <v>0</v>
      </c>
      <c r="J158" s="444">
        <v>0</v>
      </c>
      <c r="K158" s="444">
        <v>0</v>
      </c>
      <c r="L158" s="444">
        <v>0</v>
      </c>
      <c r="M158" s="444">
        <v>0</v>
      </c>
      <c r="N158" s="444">
        <v>0</v>
      </c>
      <c r="O158" s="444">
        <v>0</v>
      </c>
      <c r="P158" s="444">
        <v>0</v>
      </c>
      <c r="Q158" s="444">
        <v>0</v>
      </c>
      <c r="R158" s="444">
        <v>0</v>
      </c>
      <c r="S158" s="444">
        <v>0</v>
      </c>
      <c r="T158" s="83">
        <v>0</v>
      </c>
      <c r="U158" s="1032"/>
      <c r="W158" s="444"/>
      <c r="X158" s="452">
        <v>0</v>
      </c>
      <c r="Y158" s="452"/>
      <c r="Z158" s="452">
        <v>0</v>
      </c>
      <c r="AA158" s="444"/>
      <c r="AB158" s="444"/>
      <c r="AC158" s="444"/>
      <c r="AD158" s="444"/>
      <c r="AE158" s="444"/>
      <c r="AF158" s="444"/>
      <c r="AG158" s="444"/>
      <c r="AH158" s="444"/>
      <c r="AI158" s="444"/>
      <c r="AJ158" s="444"/>
      <c r="AK158" s="444"/>
      <c r="AL158" s="444"/>
    </row>
    <row r="159" spans="1:38" s="83" customFormat="1" ht="10.5" customHeight="1">
      <c r="B159" s="1029"/>
      <c r="C159" s="87"/>
      <c r="D159" s="444"/>
      <c r="E159" s="444"/>
      <c r="F159" s="87"/>
      <c r="G159" s="444"/>
      <c r="H159" s="444"/>
      <c r="I159" s="444"/>
      <c r="J159" s="444"/>
      <c r="K159" s="444"/>
      <c r="L159" s="444"/>
      <c r="M159" s="444"/>
      <c r="N159" s="444"/>
      <c r="O159" s="444"/>
      <c r="P159" s="444"/>
      <c r="Q159" s="444"/>
      <c r="R159" s="444"/>
      <c r="S159" s="444"/>
      <c r="T159" s="450"/>
      <c r="U159" s="1032"/>
      <c r="W159" s="444"/>
      <c r="X159" s="87"/>
      <c r="Y159" s="444"/>
      <c r="Z159" s="444"/>
      <c r="AA159" s="444"/>
      <c r="AB159" s="444"/>
      <c r="AC159" s="444"/>
      <c r="AD159" s="444"/>
      <c r="AE159" s="444"/>
      <c r="AF159" s="444"/>
      <c r="AG159" s="444"/>
      <c r="AH159" s="444"/>
      <c r="AI159" s="444"/>
      <c r="AJ159" s="444"/>
      <c r="AK159" s="444"/>
      <c r="AL159" s="444"/>
    </row>
    <row r="160" spans="1:38" s="83" customFormat="1" ht="10.5" customHeight="1">
      <c r="B160" s="1029">
        <v>1741</v>
      </c>
      <c r="C160" s="87" t="s">
        <v>389</v>
      </c>
      <c r="D160" s="444">
        <v>0</v>
      </c>
      <c r="E160" s="444"/>
      <c r="F160" s="87"/>
      <c r="G160" s="444">
        <v>0</v>
      </c>
      <c r="H160" s="444">
        <v>0</v>
      </c>
      <c r="I160" s="444">
        <v>0</v>
      </c>
      <c r="J160" s="444">
        <v>0</v>
      </c>
      <c r="K160" s="444">
        <v>0</v>
      </c>
      <c r="L160" s="444">
        <v>0</v>
      </c>
      <c r="M160" s="444">
        <v>0</v>
      </c>
      <c r="N160" s="444">
        <v>0</v>
      </c>
      <c r="O160" s="444">
        <v>0</v>
      </c>
      <c r="P160" s="444">
        <v>0</v>
      </c>
      <c r="Q160" s="444">
        <v>0</v>
      </c>
      <c r="R160" s="444">
        <v>0</v>
      </c>
      <c r="S160" s="444">
        <v>0</v>
      </c>
      <c r="T160" s="83">
        <v>0</v>
      </c>
      <c r="U160" s="1032"/>
      <c r="W160" s="444"/>
      <c r="X160" s="87"/>
      <c r="Y160" s="444"/>
      <c r="Z160" s="444"/>
      <c r="AA160" s="444"/>
      <c r="AB160" s="444"/>
      <c r="AC160" s="444"/>
      <c r="AD160" s="444"/>
      <c r="AE160" s="444"/>
      <c r="AF160" s="444"/>
      <c r="AG160" s="444"/>
      <c r="AH160" s="444"/>
      <c r="AI160" s="444"/>
      <c r="AJ160" s="444"/>
      <c r="AK160" s="444"/>
      <c r="AL160" s="444"/>
    </row>
    <row r="161" spans="2:38" s="83" customFormat="1" ht="10.5" customHeight="1">
      <c r="B161" s="1029">
        <v>1745</v>
      </c>
      <c r="C161" s="87" t="s">
        <v>390</v>
      </c>
      <c r="D161" s="444">
        <v>19.66</v>
      </c>
      <c r="E161" s="444"/>
      <c r="F161" s="87"/>
      <c r="G161" s="444">
        <v>19.66</v>
      </c>
      <c r="H161" s="444">
        <v>19.670000000000002</v>
      </c>
      <c r="I161" s="444">
        <v>19.559999999999999</v>
      </c>
      <c r="J161" s="444">
        <v>32.369999999999997</v>
      </c>
      <c r="K161" s="444">
        <v>17374.7</v>
      </c>
      <c r="L161" s="444">
        <v>21498.97</v>
      </c>
      <c r="M161" s="444">
        <v>23508.62</v>
      </c>
      <c r="N161" s="444">
        <v>23508.57</v>
      </c>
      <c r="O161" s="444">
        <v>23508.54</v>
      </c>
      <c r="P161" s="444">
        <v>23508.51</v>
      </c>
      <c r="Q161" s="444">
        <v>23508.49</v>
      </c>
      <c r="R161" s="444">
        <v>23508.46</v>
      </c>
      <c r="S161" s="444">
        <v>23508.41</v>
      </c>
      <c r="T161" s="83">
        <v>15655.733076923078</v>
      </c>
      <c r="U161" s="1032"/>
      <c r="W161" s="444"/>
      <c r="X161" s="87"/>
      <c r="Y161" s="444"/>
      <c r="Z161" s="444"/>
      <c r="AA161" s="444"/>
      <c r="AB161" s="444"/>
      <c r="AC161" s="444"/>
      <c r="AD161" s="444"/>
      <c r="AE161" s="444"/>
      <c r="AF161" s="444"/>
      <c r="AG161" s="444"/>
      <c r="AH161" s="444"/>
      <c r="AI161" s="444"/>
      <c r="AJ161" s="444"/>
      <c r="AK161" s="444"/>
      <c r="AL161" s="444"/>
    </row>
    <row r="162" spans="2:38" s="83" customFormat="1" ht="10.5" customHeight="1">
      <c r="B162" s="1029">
        <v>1746</v>
      </c>
      <c r="C162" s="87" t="s">
        <v>391</v>
      </c>
      <c r="D162" s="444">
        <v>0</v>
      </c>
      <c r="E162" s="444"/>
      <c r="F162" s="87"/>
      <c r="G162" s="444">
        <v>0</v>
      </c>
      <c r="H162" s="444">
        <v>0</v>
      </c>
      <c r="I162" s="444">
        <v>0</v>
      </c>
      <c r="J162" s="444">
        <v>0</v>
      </c>
      <c r="K162" s="444">
        <v>0</v>
      </c>
      <c r="L162" s="444">
        <v>0</v>
      </c>
      <c r="M162" s="444">
        <v>0</v>
      </c>
      <c r="N162" s="444">
        <v>0</v>
      </c>
      <c r="O162" s="444">
        <v>0</v>
      </c>
      <c r="P162" s="444">
        <v>0</v>
      </c>
      <c r="Q162" s="444">
        <v>0</v>
      </c>
      <c r="R162" s="444">
        <v>0</v>
      </c>
      <c r="S162" s="444">
        <v>0</v>
      </c>
      <c r="T162" s="83">
        <v>0</v>
      </c>
      <c r="U162" s="1032"/>
      <c r="W162" s="444"/>
      <c r="X162" s="87"/>
      <c r="Y162" s="444"/>
      <c r="Z162" s="444"/>
      <c r="AA162" s="444"/>
      <c r="AB162" s="444"/>
      <c r="AC162" s="444"/>
      <c r="AD162" s="444"/>
      <c r="AE162" s="444"/>
      <c r="AF162" s="444"/>
      <c r="AG162" s="444"/>
      <c r="AH162" s="444"/>
      <c r="AI162" s="444"/>
      <c r="AJ162" s="444"/>
      <c r="AK162" s="444"/>
      <c r="AL162" s="444"/>
    </row>
    <row r="163" spans="2:38" s="83" customFormat="1" ht="10.5" customHeight="1">
      <c r="B163" s="1029">
        <v>1748</v>
      </c>
      <c r="C163" s="958" t="s">
        <v>392</v>
      </c>
      <c r="D163" s="444">
        <v>0</v>
      </c>
      <c r="E163" s="444"/>
      <c r="F163" s="87"/>
      <c r="G163" s="444">
        <v>0</v>
      </c>
      <c r="H163" s="444">
        <v>0</v>
      </c>
      <c r="I163" s="444">
        <v>0</v>
      </c>
      <c r="J163" s="444">
        <v>0</v>
      </c>
      <c r="K163" s="444">
        <v>0</v>
      </c>
      <c r="L163" s="444">
        <v>0</v>
      </c>
      <c r="M163" s="444">
        <v>0</v>
      </c>
      <c r="N163" s="444">
        <v>0</v>
      </c>
      <c r="O163" s="444">
        <v>0</v>
      </c>
      <c r="P163" s="444">
        <v>0</v>
      </c>
      <c r="Q163" s="444">
        <v>0</v>
      </c>
      <c r="R163" s="444">
        <v>0</v>
      </c>
      <c r="S163" s="444">
        <v>0</v>
      </c>
      <c r="T163" s="83">
        <v>0</v>
      </c>
      <c r="U163" s="1032"/>
      <c r="W163" s="444"/>
      <c r="X163" s="958"/>
      <c r="Y163" s="444"/>
      <c r="Z163" s="444"/>
      <c r="AA163" s="444"/>
      <c r="AB163" s="444"/>
      <c r="AC163" s="444"/>
      <c r="AD163" s="444"/>
      <c r="AE163" s="444"/>
      <c r="AF163" s="444"/>
      <c r="AG163" s="444"/>
      <c r="AH163" s="444"/>
      <c r="AI163" s="444"/>
      <c r="AJ163" s="444"/>
      <c r="AK163" s="444"/>
      <c r="AL163" s="444"/>
    </row>
    <row r="164" spans="2:38" s="83" customFormat="1" ht="10.5" customHeight="1">
      <c r="B164" s="1029">
        <v>1749</v>
      </c>
      <c r="C164" s="958" t="s">
        <v>393</v>
      </c>
      <c r="D164" s="444">
        <v>0</v>
      </c>
      <c r="E164" s="444"/>
      <c r="F164" s="87"/>
      <c r="G164" s="444">
        <v>0</v>
      </c>
      <c r="H164" s="444">
        <v>0</v>
      </c>
      <c r="I164" s="444">
        <v>0</v>
      </c>
      <c r="J164" s="444">
        <v>0</v>
      </c>
      <c r="K164" s="444">
        <v>0</v>
      </c>
      <c r="L164" s="444">
        <v>0</v>
      </c>
      <c r="M164" s="444">
        <v>0</v>
      </c>
      <c r="N164" s="444">
        <v>0</v>
      </c>
      <c r="O164" s="444">
        <v>0</v>
      </c>
      <c r="P164" s="444">
        <v>0</v>
      </c>
      <c r="Q164" s="444">
        <v>0</v>
      </c>
      <c r="R164" s="444">
        <v>0</v>
      </c>
      <c r="S164" s="444">
        <v>0</v>
      </c>
      <c r="U164" s="1032"/>
      <c r="W164" s="444"/>
      <c r="X164" s="958"/>
      <c r="Y164" s="444"/>
      <c r="Z164" s="444"/>
      <c r="AA164" s="444"/>
      <c r="AB164" s="444"/>
      <c r="AC164" s="444"/>
      <c r="AD164" s="444"/>
      <c r="AE164" s="444"/>
      <c r="AF164" s="444"/>
      <c r="AG164" s="444"/>
      <c r="AH164" s="444"/>
      <c r="AI164" s="444"/>
      <c r="AJ164" s="444"/>
      <c r="AK164" s="444"/>
      <c r="AL164" s="444"/>
    </row>
    <row r="165" spans="2:38" s="83" customFormat="1" ht="10.5" customHeight="1">
      <c r="B165" s="1029">
        <v>1752</v>
      </c>
      <c r="C165" s="958" t="s">
        <v>394</v>
      </c>
      <c r="D165" s="444">
        <v>0</v>
      </c>
      <c r="E165" s="444"/>
      <c r="F165" s="87"/>
      <c r="G165" s="444">
        <v>0</v>
      </c>
      <c r="H165" s="444">
        <v>0</v>
      </c>
      <c r="I165" s="444">
        <v>0</v>
      </c>
      <c r="J165" s="444">
        <v>0</v>
      </c>
      <c r="K165" s="444">
        <v>0</v>
      </c>
      <c r="L165" s="444">
        <v>0</v>
      </c>
      <c r="M165" s="444">
        <v>0</v>
      </c>
      <c r="N165" s="444">
        <v>0</v>
      </c>
      <c r="O165" s="444">
        <v>0</v>
      </c>
      <c r="P165" s="444">
        <v>0</v>
      </c>
      <c r="Q165" s="444">
        <v>0</v>
      </c>
      <c r="R165" s="444">
        <v>0</v>
      </c>
      <c r="S165" s="444">
        <v>0</v>
      </c>
      <c r="T165" s="83">
        <v>0</v>
      </c>
      <c r="U165" s="1032"/>
      <c r="W165" s="444"/>
      <c r="X165" s="958"/>
      <c r="Y165" s="444"/>
      <c r="Z165" s="444"/>
      <c r="AA165" s="444"/>
      <c r="AB165" s="444"/>
      <c r="AC165" s="444"/>
      <c r="AD165" s="444"/>
      <c r="AE165" s="444"/>
      <c r="AF165" s="444"/>
      <c r="AG165" s="444"/>
      <c r="AH165" s="444"/>
      <c r="AI165" s="444"/>
      <c r="AJ165" s="444"/>
      <c r="AK165" s="444"/>
      <c r="AL165" s="444"/>
    </row>
    <row r="166" spans="2:38" s="83" customFormat="1" ht="10.5" customHeight="1">
      <c r="B166" s="1029">
        <v>1769</v>
      </c>
      <c r="C166" s="958" t="s">
        <v>1448</v>
      </c>
      <c r="D166" s="444">
        <v>0</v>
      </c>
      <c r="E166" s="444"/>
      <c r="F166" s="87"/>
      <c r="G166" s="444">
        <v>0</v>
      </c>
      <c r="H166" s="444">
        <v>0</v>
      </c>
      <c r="I166" s="444">
        <v>0</v>
      </c>
      <c r="J166" s="444">
        <v>0</v>
      </c>
      <c r="K166" s="444">
        <v>0</v>
      </c>
      <c r="L166" s="444">
        <v>0</v>
      </c>
      <c r="M166" s="444">
        <v>0</v>
      </c>
      <c r="N166" s="444">
        <v>0</v>
      </c>
      <c r="O166" s="444">
        <v>0</v>
      </c>
      <c r="P166" s="444">
        <v>0</v>
      </c>
      <c r="Q166" s="444">
        <v>0</v>
      </c>
      <c r="R166" s="444">
        <v>0</v>
      </c>
      <c r="S166" s="444">
        <v>0</v>
      </c>
      <c r="T166" s="83">
        <v>0</v>
      </c>
      <c r="U166" s="1032"/>
      <c r="W166" s="444"/>
      <c r="X166" s="958"/>
      <c r="Y166" s="444"/>
      <c r="Z166" s="444"/>
      <c r="AA166" s="444"/>
      <c r="AB166" s="444"/>
      <c r="AC166" s="444"/>
      <c r="AD166" s="444"/>
      <c r="AE166" s="444"/>
      <c r="AF166" s="444"/>
      <c r="AG166" s="444"/>
      <c r="AH166" s="444"/>
      <c r="AI166" s="444"/>
      <c r="AJ166" s="444"/>
      <c r="AK166" s="444"/>
      <c r="AL166" s="444"/>
    </row>
    <row r="167" spans="2:38" s="83" customFormat="1" ht="10.5" customHeight="1">
      <c r="B167" s="1029">
        <v>1770</v>
      </c>
      <c r="C167" s="87" t="s">
        <v>395</v>
      </c>
      <c r="D167" s="444">
        <v>0</v>
      </c>
      <c r="E167" s="444"/>
      <c r="F167" s="87"/>
      <c r="G167" s="444">
        <v>0</v>
      </c>
      <c r="H167" s="444">
        <v>0</v>
      </c>
      <c r="I167" s="444">
        <v>0</v>
      </c>
      <c r="J167" s="444">
        <v>0</v>
      </c>
      <c r="K167" s="444">
        <v>0</v>
      </c>
      <c r="L167" s="444">
        <v>0</v>
      </c>
      <c r="M167" s="444">
        <v>0</v>
      </c>
      <c r="N167" s="444">
        <v>0</v>
      </c>
      <c r="O167" s="444">
        <v>0</v>
      </c>
      <c r="P167" s="444">
        <v>0</v>
      </c>
      <c r="Q167" s="444">
        <v>0</v>
      </c>
      <c r="R167" s="444">
        <v>0</v>
      </c>
      <c r="S167" s="444">
        <v>0</v>
      </c>
      <c r="U167" s="1032"/>
      <c r="W167" s="444"/>
      <c r="X167" s="87"/>
      <c r="Y167" s="444"/>
      <c r="Z167" s="444"/>
      <c r="AA167" s="444"/>
      <c r="AB167" s="444"/>
      <c r="AC167" s="444"/>
      <c r="AD167" s="444"/>
      <c r="AE167" s="444"/>
      <c r="AF167" s="444"/>
      <c r="AG167" s="444"/>
      <c r="AH167" s="444"/>
      <c r="AI167" s="444"/>
      <c r="AJ167" s="444"/>
      <c r="AK167" s="444"/>
      <c r="AL167" s="444"/>
    </row>
    <row r="168" spans="2:38" s="83" customFormat="1" ht="10.5" customHeight="1">
      <c r="B168" s="1029">
        <v>1771</v>
      </c>
      <c r="C168" s="87" t="s">
        <v>396</v>
      </c>
      <c r="D168" s="444">
        <v>0</v>
      </c>
      <c r="E168" s="444"/>
      <c r="F168" s="87"/>
      <c r="G168" s="444">
        <v>0</v>
      </c>
      <c r="H168" s="444">
        <v>0</v>
      </c>
      <c r="I168" s="444">
        <v>0</v>
      </c>
      <c r="J168" s="444">
        <v>0</v>
      </c>
      <c r="K168" s="444">
        <v>0</v>
      </c>
      <c r="L168" s="444">
        <v>0</v>
      </c>
      <c r="M168" s="444">
        <v>0</v>
      </c>
      <c r="N168" s="444">
        <v>0</v>
      </c>
      <c r="O168" s="444">
        <v>0</v>
      </c>
      <c r="P168" s="444">
        <v>0</v>
      </c>
      <c r="Q168" s="444">
        <v>0</v>
      </c>
      <c r="R168" s="444">
        <v>0</v>
      </c>
      <c r="S168" s="444">
        <v>0</v>
      </c>
      <c r="T168" s="83">
        <v>0</v>
      </c>
      <c r="U168" s="1032"/>
      <c r="W168" s="444"/>
      <c r="X168" s="87"/>
      <c r="Y168" s="444"/>
      <c r="Z168" s="444"/>
      <c r="AA168" s="444"/>
      <c r="AB168" s="444"/>
      <c r="AC168" s="444"/>
      <c r="AD168" s="444"/>
      <c r="AE168" s="444"/>
      <c r="AF168" s="444"/>
      <c r="AG168" s="444"/>
      <c r="AH168" s="444"/>
      <c r="AI168" s="444"/>
      <c r="AJ168" s="444"/>
      <c r="AK168" s="444"/>
      <c r="AL168" s="444"/>
    </row>
    <row r="169" spans="2:38" s="83" customFormat="1" ht="10.5" customHeight="1">
      <c r="B169" s="1029">
        <v>1775</v>
      </c>
      <c r="C169" s="87" t="s">
        <v>397</v>
      </c>
      <c r="D169" s="444">
        <v>101.76</v>
      </c>
      <c r="E169" s="444"/>
      <c r="F169" s="87"/>
      <c r="G169" s="444">
        <v>101.76</v>
      </c>
      <c r="H169" s="444">
        <v>101.76</v>
      </c>
      <c r="I169" s="444">
        <v>101.76</v>
      </c>
      <c r="J169" s="444">
        <v>101.76</v>
      </c>
      <c r="K169" s="444">
        <v>101.76</v>
      </c>
      <c r="L169" s="444">
        <v>101.76</v>
      </c>
      <c r="M169" s="444">
        <v>101.76</v>
      </c>
      <c r="N169" s="444">
        <v>101.76</v>
      </c>
      <c r="O169" s="444">
        <v>101.76</v>
      </c>
      <c r="P169" s="444">
        <v>101.76</v>
      </c>
      <c r="Q169" s="444">
        <v>101.76</v>
      </c>
      <c r="R169" s="444">
        <v>101.76</v>
      </c>
      <c r="S169" s="444">
        <v>101.76</v>
      </c>
      <c r="T169" s="83">
        <v>101.76</v>
      </c>
      <c r="U169" s="1032"/>
      <c r="W169" s="444"/>
      <c r="X169" s="87"/>
      <c r="Y169" s="444"/>
      <c r="Z169" s="444"/>
      <c r="AA169" s="444"/>
      <c r="AB169" s="444"/>
      <c r="AC169" s="444"/>
      <c r="AD169" s="444"/>
      <c r="AE169" s="444"/>
      <c r="AF169" s="444"/>
      <c r="AG169" s="444"/>
      <c r="AH169" s="444"/>
      <c r="AI169" s="444"/>
      <c r="AJ169" s="444"/>
      <c r="AK169" s="444"/>
      <c r="AL169" s="444"/>
    </row>
    <row r="170" spans="2:38" s="83" customFormat="1" ht="10.5" customHeight="1">
      <c r="B170" s="1029">
        <v>1776</v>
      </c>
      <c r="C170" s="87" t="s">
        <v>1698</v>
      </c>
      <c r="D170" s="444">
        <v>0</v>
      </c>
      <c r="E170" s="444"/>
      <c r="F170" s="87"/>
      <c r="G170" s="444">
        <v>0</v>
      </c>
      <c r="H170" s="444">
        <v>0</v>
      </c>
      <c r="I170" s="444">
        <v>0</v>
      </c>
      <c r="J170" s="444">
        <v>0</v>
      </c>
      <c r="K170" s="444">
        <v>0</v>
      </c>
      <c r="L170" s="444">
        <v>0</v>
      </c>
      <c r="M170" s="444">
        <v>0</v>
      </c>
      <c r="N170" s="444">
        <v>0</v>
      </c>
      <c r="O170" s="444">
        <v>0</v>
      </c>
      <c r="P170" s="444">
        <v>0</v>
      </c>
      <c r="Q170" s="444">
        <v>0</v>
      </c>
      <c r="R170" s="444">
        <v>0</v>
      </c>
      <c r="S170" s="444">
        <v>0</v>
      </c>
      <c r="T170" s="83">
        <v>0</v>
      </c>
      <c r="W170" s="444"/>
      <c r="X170" s="87"/>
      <c r="Y170" s="444"/>
      <c r="Z170" s="444"/>
      <c r="AA170" s="444"/>
      <c r="AB170" s="444"/>
      <c r="AC170" s="444"/>
      <c r="AD170" s="444"/>
      <c r="AE170" s="444"/>
      <c r="AF170" s="444"/>
      <c r="AG170" s="444"/>
      <c r="AH170" s="444"/>
      <c r="AI170" s="444"/>
      <c r="AJ170" s="444"/>
      <c r="AK170" s="444"/>
      <c r="AL170" s="444"/>
    </row>
    <row r="171" spans="2:38" s="83" customFormat="1" ht="10.5" customHeight="1">
      <c r="B171" s="1029">
        <v>1780</v>
      </c>
      <c r="C171" s="87" t="s">
        <v>398</v>
      </c>
      <c r="D171" s="444">
        <v>0</v>
      </c>
      <c r="E171" s="444"/>
      <c r="F171" s="87"/>
      <c r="G171" s="444">
        <v>0</v>
      </c>
      <c r="H171" s="444">
        <v>0</v>
      </c>
      <c r="I171" s="444">
        <v>0</v>
      </c>
      <c r="J171" s="444">
        <v>0</v>
      </c>
      <c r="K171" s="444">
        <v>0</v>
      </c>
      <c r="L171" s="444">
        <v>0</v>
      </c>
      <c r="M171" s="444">
        <v>0</v>
      </c>
      <c r="N171" s="444">
        <v>0</v>
      </c>
      <c r="O171" s="444">
        <v>0</v>
      </c>
      <c r="P171" s="444">
        <v>0</v>
      </c>
      <c r="Q171" s="444">
        <v>0</v>
      </c>
      <c r="R171" s="444">
        <v>0</v>
      </c>
      <c r="S171" s="444">
        <v>0</v>
      </c>
      <c r="T171" s="83">
        <v>0</v>
      </c>
      <c r="W171" s="444"/>
      <c r="X171" s="87"/>
      <c r="Y171" s="444"/>
      <c r="Z171" s="444"/>
      <c r="AA171" s="444"/>
      <c r="AB171" s="444"/>
      <c r="AC171" s="444"/>
      <c r="AD171" s="444"/>
      <c r="AE171" s="444"/>
      <c r="AF171" s="444"/>
      <c r="AG171" s="444"/>
      <c r="AH171" s="444"/>
      <c r="AI171" s="444"/>
      <c r="AJ171" s="444"/>
      <c r="AK171" s="444"/>
      <c r="AL171" s="444"/>
    </row>
    <row r="172" spans="2:38" s="83" customFormat="1" ht="10.5" customHeight="1">
      <c r="B172" s="1029">
        <v>1782</v>
      </c>
      <c r="C172" s="87" t="s">
        <v>399</v>
      </c>
      <c r="D172" s="444">
        <v>24150</v>
      </c>
      <c r="E172" s="444"/>
      <c r="F172" s="87"/>
      <c r="G172" s="444">
        <v>24150</v>
      </c>
      <c r="H172" s="444">
        <v>24150</v>
      </c>
      <c r="I172" s="444">
        <v>24150</v>
      </c>
      <c r="J172" s="444">
        <v>24150</v>
      </c>
      <c r="K172" s="444">
        <v>24150</v>
      </c>
      <c r="L172" s="444">
        <v>24150</v>
      </c>
      <c r="M172" s="444">
        <v>24150</v>
      </c>
      <c r="N172" s="444">
        <v>24150</v>
      </c>
      <c r="O172" s="444">
        <v>24150</v>
      </c>
      <c r="P172" s="444">
        <v>24150</v>
      </c>
      <c r="Q172" s="444">
        <v>24150</v>
      </c>
      <c r="R172" s="444">
        <v>24150</v>
      </c>
      <c r="S172" s="444">
        <v>24150</v>
      </c>
      <c r="T172" s="83">
        <v>24150</v>
      </c>
      <c r="W172" s="444"/>
      <c r="X172" s="87"/>
      <c r="Y172" s="444"/>
      <c r="Z172" s="444"/>
      <c r="AA172" s="444"/>
      <c r="AB172" s="444"/>
      <c r="AC172" s="444"/>
      <c r="AD172" s="444"/>
      <c r="AE172" s="444"/>
      <c r="AF172" s="444"/>
      <c r="AG172" s="444"/>
      <c r="AH172" s="444"/>
      <c r="AI172" s="444"/>
      <c r="AJ172" s="444"/>
      <c r="AK172" s="444"/>
      <c r="AL172" s="444"/>
    </row>
    <row r="173" spans="2:38" s="83" customFormat="1" ht="10.5" customHeight="1">
      <c r="B173" s="1029">
        <v>1783</v>
      </c>
      <c r="C173" s="87" t="s">
        <v>1974</v>
      </c>
      <c r="D173" s="444">
        <v>11300</v>
      </c>
      <c r="E173" s="444"/>
      <c r="F173" s="87"/>
      <c r="G173" s="444">
        <v>11300</v>
      </c>
      <c r="H173" s="444">
        <v>11300</v>
      </c>
      <c r="I173" s="444">
        <v>11300</v>
      </c>
      <c r="J173" s="444">
        <v>11300</v>
      </c>
      <c r="K173" s="444">
        <v>11300</v>
      </c>
      <c r="L173" s="444">
        <v>11300</v>
      </c>
      <c r="M173" s="444">
        <v>11300</v>
      </c>
      <c r="N173" s="444">
        <v>11300</v>
      </c>
      <c r="O173" s="444">
        <v>11300</v>
      </c>
      <c r="P173" s="444">
        <v>11300</v>
      </c>
      <c r="Q173" s="444">
        <v>11300</v>
      </c>
      <c r="R173" s="444">
        <v>11300</v>
      </c>
      <c r="S173" s="444">
        <v>11300</v>
      </c>
      <c r="T173" s="83">
        <v>11300</v>
      </c>
      <c r="W173" s="444"/>
      <c r="X173" s="87"/>
      <c r="Y173" s="444"/>
      <c r="Z173" s="444"/>
      <c r="AA173" s="444"/>
      <c r="AB173" s="444"/>
      <c r="AC173" s="444"/>
      <c r="AD173" s="444"/>
      <c r="AE173" s="444"/>
      <c r="AF173" s="444"/>
      <c r="AG173" s="444"/>
      <c r="AH173" s="444"/>
      <c r="AI173" s="444"/>
      <c r="AJ173" s="444"/>
      <c r="AK173" s="444"/>
      <c r="AL173" s="444"/>
    </row>
    <row r="174" spans="2:38" s="83" customFormat="1" ht="10.5" customHeight="1">
      <c r="B174" s="1029">
        <v>1784</v>
      </c>
      <c r="C174" s="87" t="s">
        <v>1696</v>
      </c>
      <c r="D174" s="444">
        <v>25800</v>
      </c>
      <c r="E174" s="444"/>
      <c r="F174" s="87"/>
      <c r="G174" s="444">
        <v>25800</v>
      </c>
      <c r="H174" s="444">
        <v>25800</v>
      </c>
      <c r="I174" s="444">
        <v>25800</v>
      </c>
      <c r="J174" s="444">
        <v>25800</v>
      </c>
      <c r="K174" s="444">
        <v>25800</v>
      </c>
      <c r="L174" s="444">
        <v>25800</v>
      </c>
      <c r="M174" s="444">
        <v>25800</v>
      </c>
      <c r="N174" s="444">
        <v>25800</v>
      </c>
      <c r="O174" s="444">
        <v>25800</v>
      </c>
      <c r="P174" s="444">
        <v>25800</v>
      </c>
      <c r="Q174" s="444">
        <v>25800</v>
      </c>
      <c r="R174" s="444">
        <v>25800</v>
      </c>
      <c r="S174" s="444">
        <v>25800</v>
      </c>
      <c r="T174" s="83">
        <v>25800</v>
      </c>
      <c r="W174" s="444"/>
      <c r="X174" s="87"/>
      <c r="Y174" s="444"/>
      <c r="Z174" s="444"/>
      <c r="AA174" s="444"/>
      <c r="AB174" s="444"/>
      <c r="AC174" s="444"/>
      <c r="AD174" s="444"/>
      <c r="AE174" s="444"/>
      <c r="AF174" s="444"/>
      <c r="AG174" s="444"/>
      <c r="AH174" s="444"/>
      <c r="AI174" s="444"/>
      <c r="AJ174" s="444"/>
      <c r="AK174" s="444"/>
      <c r="AL174" s="444"/>
    </row>
    <row r="175" spans="2:38" s="83" customFormat="1" ht="10.5" customHeight="1">
      <c r="B175" s="1029">
        <v>1799</v>
      </c>
      <c r="C175" s="87" t="s">
        <v>1449</v>
      </c>
      <c r="D175" s="444">
        <v>-61351.76</v>
      </c>
      <c r="E175" s="444"/>
      <c r="F175" s="87"/>
      <c r="G175" s="444">
        <v>-61351.76</v>
      </c>
      <c r="H175" s="444">
        <v>-61351.76</v>
      </c>
      <c r="I175" s="444">
        <v>-61351.76</v>
      </c>
      <c r="J175" s="444">
        <v>-61351.76</v>
      </c>
      <c r="K175" s="444">
        <v>-61351.76</v>
      </c>
      <c r="L175" s="444">
        <v>-61351.76</v>
      </c>
      <c r="M175" s="444">
        <v>-61351.76</v>
      </c>
      <c r="N175" s="444">
        <v>-61351.76</v>
      </c>
      <c r="O175" s="444">
        <v>-61351.76</v>
      </c>
      <c r="P175" s="444">
        <v>-61351.76</v>
      </c>
      <c r="Q175" s="444">
        <v>-61351.76</v>
      </c>
      <c r="R175" s="444">
        <v>-61351.76</v>
      </c>
      <c r="S175" s="444">
        <v>-61351.76</v>
      </c>
      <c r="T175" s="83">
        <v>-61351.76</v>
      </c>
      <c r="W175" s="444"/>
      <c r="X175" s="87"/>
      <c r="Y175" s="444"/>
      <c r="Z175" s="444"/>
      <c r="AA175" s="444"/>
      <c r="AB175" s="444"/>
      <c r="AC175" s="444"/>
      <c r="AD175" s="444"/>
      <c r="AE175" s="444"/>
      <c r="AF175" s="444"/>
      <c r="AG175" s="444"/>
      <c r="AH175" s="444"/>
      <c r="AI175" s="444"/>
      <c r="AJ175" s="444"/>
      <c r="AK175" s="444"/>
      <c r="AL175" s="444"/>
    </row>
    <row r="176" spans="2:38" s="83" customFormat="1" ht="10.5" customHeight="1">
      <c r="B176" s="1029"/>
      <c r="C176" s="87"/>
      <c r="D176" s="444"/>
      <c r="E176" s="444"/>
      <c r="F176" s="444"/>
      <c r="G176" s="444"/>
      <c r="H176" s="444"/>
      <c r="I176" s="444"/>
      <c r="J176" s="444"/>
      <c r="K176" s="444"/>
      <c r="L176" s="444"/>
      <c r="M176" s="444"/>
      <c r="N176" s="444"/>
      <c r="O176" s="444"/>
      <c r="P176" s="444"/>
      <c r="Q176" s="444"/>
      <c r="R176" s="444"/>
      <c r="S176" s="444"/>
      <c r="W176" s="444"/>
      <c r="X176" s="444"/>
      <c r="Y176" s="444"/>
      <c r="Z176" s="444"/>
      <c r="AA176" s="444"/>
      <c r="AB176" s="444"/>
      <c r="AC176" s="444"/>
      <c r="AD176" s="444"/>
      <c r="AE176" s="444"/>
      <c r="AF176" s="444"/>
      <c r="AG176" s="444"/>
      <c r="AH176" s="444"/>
      <c r="AI176" s="444"/>
      <c r="AJ176" s="444"/>
      <c r="AK176" s="444"/>
      <c r="AL176" s="444"/>
    </row>
    <row r="177" spans="1:38" s="83" customFormat="1">
      <c r="B177" s="1029"/>
      <c r="C177" s="87"/>
      <c r="D177" s="458">
        <v>19.659999999996217</v>
      </c>
      <c r="E177" s="458"/>
      <c r="F177" s="458">
        <v>0</v>
      </c>
      <c r="G177" s="458">
        <v>19.659999999996217</v>
      </c>
      <c r="H177" s="458">
        <v>19.669999999998254</v>
      </c>
      <c r="I177" s="458">
        <v>19.559999999997672</v>
      </c>
      <c r="J177" s="458">
        <v>32.370000000002619</v>
      </c>
      <c r="K177" s="458">
        <v>17374.69999999999</v>
      </c>
      <c r="L177" s="458">
        <v>21498.969999999994</v>
      </c>
      <c r="M177" s="458">
        <v>23508.620000000003</v>
      </c>
      <c r="N177" s="458">
        <v>23508.57</v>
      </c>
      <c r="O177" s="458">
        <v>23508.54</v>
      </c>
      <c r="P177" s="458">
        <v>23508.509999999987</v>
      </c>
      <c r="Q177" s="458">
        <v>23508.489999999998</v>
      </c>
      <c r="R177" s="458">
        <v>23508.46</v>
      </c>
      <c r="S177" s="458">
        <v>23508.409999999996</v>
      </c>
      <c r="T177" s="83">
        <v>15655.733076923072</v>
      </c>
      <c r="W177" s="444"/>
      <c r="X177" s="458">
        <v>0</v>
      </c>
      <c r="Y177" s="458"/>
      <c r="Z177" s="458">
        <v>0</v>
      </c>
      <c r="AA177" s="444"/>
      <c r="AB177" s="444"/>
      <c r="AC177" s="444"/>
      <c r="AD177" s="444"/>
      <c r="AE177" s="444"/>
      <c r="AF177" s="444"/>
      <c r="AG177" s="444"/>
      <c r="AH177" s="444"/>
      <c r="AI177" s="444"/>
      <c r="AJ177" s="444"/>
      <c r="AK177" s="444"/>
      <c r="AL177" s="444"/>
    </row>
    <row r="178" spans="1:38" s="460" customFormat="1" ht="22.5" customHeight="1" thickBot="1">
      <c r="B178" s="1027"/>
      <c r="C178" s="957" t="s">
        <v>406</v>
      </c>
      <c r="D178" s="459">
        <v>19.659999999996217</v>
      </c>
      <c r="E178" s="459"/>
      <c r="F178" s="459">
        <v>0</v>
      </c>
      <c r="G178" s="459">
        <v>19.659999999996217</v>
      </c>
      <c r="H178" s="459">
        <v>19.669999999998254</v>
      </c>
      <c r="I178" s="459">
        <v>19.559999999997672</v>
      </c>
      <c r="J178" s="459">
        <v>32.370000000002619</v>
      </c>
      <c r="K178" s="459">
        <v>17374.69999999999</v>
      </c>
      <c r="L178" s="459">
        <v>21498.969999999994</v>
      </c>
      <c r="M178" s="459">
        <v>23508.620000000003</v>
      </c>
      <c r="N178" s="459">
        <v>23508.57</v>
      </c>
      <c r="O178" s="459">
        <v>23508.54</v>
      </c>
      <c r="P178" s="459">
        <v>23508.509999999987</v>
      </c>
      <c r="Q178" s="459">
        <v>23508.489999999998</v>
      </c>
      <c r="R178" s="459">
        <v>23508.46</v>
      </c>
      <c r="S178" s="459">
        <v>23508.409999999996</v>
      </c>
      <c r="T178" s="83">
        <v>15655.733076923072</v>
      </c>
      <c r="U178" s="83"/>
      <c r="W178" s="448"/>
      <c r="X178" s="459">
        <v>0</v>
      </c>
      <c r="Y178" s="459"/>
      <c r="Z178" s="459">
        <v>0</v>
      </c>
      <c r="AA178" s="448"/>
      <c r="AB178" s="448"/>
      <c r="AC178" s="448"/>
      <c r="AD178" s="448"/>
      <c r="AE178" s="448"/>
      <c r="AF178" s="448"/>
      <c r="AG178" s="448"/>
      <c r="AH178" s="448"/>
      <c r="AI178" s="448"/>
      <c r="AJ178" s="448"/>
      <c r="AK178" s="448"/>
      <c r="AL178" s="448"/>
    </row>
    <row r="179" spans="1:38" s="409" customFormat="1" ht="21" thickTop="1">
      <c r="A179" s="955" t="s">
        <v>361</v>
      </c>
      <c r="B179" s="1031"/>
      <c r="C179" s="87" t="s">
        <v>2318</v>
      </c>
      <c r="D179" s="447"/>
      <c r="E179" s="447"/>
      <c r="F179" s="447"/>
      <c r="G179" s="447"/>
      <c r="H179" s="447"/>
      <c r="I179" s="447"/>
      <c r="J179" s="447"/>
      <c r="K179" s="447"/>
      <c r="L179" s="447"/>
      <c r="M179" s="447"/>
      <c r="N179" s="447"/>
      <c r="O179" s="447"/>
      <c r="P179" s="447"/>
      <c r="Q179" s="447"/>
      <c r="R179" s="447"/>
      <c r="S179" s="447"/>
      <c r="V179" s="1675" t="s">
        <v>119</v>
      </c>
      <c r="W179" s="447"/>
      <c r="X179" s="447"/>
      <c r="Y179" s="447"/>
      <c r="Z179" s="447"/>
      <c r="AA179" s="447"/>
      <c r="AB179" s="447"/>
      <c r="AC179" s="447"/>
      <c r="AD179" s="447"/>
      <c r="AE179" s="447"/>
      <c r="AF179" s="447"/>
      <c r="AG179" s="447"/>
      <c r="AH179" s="447"/>
      <c r="AI179" s="447"/>
      <c r="AJ179" s="447"/>
      <c r="AK179" s="447"/>
      <c r="AL179" s="447"/>
    </row>
    <row r="180" spans="1:38" s="409" customFormat="1">
      <c r="A180" s="955" t="s">
        <v>120</v>
      </c>
      <c r="B180" s="1031"/>
      <c r="D180" s="447"/>
      <c r="E180" s="447"/>
      <c r="F180" s="447"/>
      <c r="G180" s="444">
        <v>0</v>
      </c>
      <c r="H180" s="447"/>
      <c r="I180" s="447"/>
      <c r="J180" s="447"/>
      <c r="K180" s="447"/>
      <c r="L180" s="447"/>
      <c r="M180" s="447"/>
      <c r="N180" s="447"/>
      <c r="O180" s="447"/>
      <c r="P180" s="447"/>
      <c r="Q180" s="447"/>
      <c r="R180" s="447"/>
      <c r="S180" s="447"/>
      <c r="V180" s="1679" t="s">
        <v>123</v>
      </c>
      <c r="W180" s="447"/>
      <c r="X180" s="447"/>
      <c r="Y180" s="447"/>
      <c r="Z180" s="447">
        <v>0</v>
      </c>
      <c r="AA180" s="447"/>
      <c r="AB180" s="447"/>
      <c r="AC180" s="447"/>
      <c r="AD180" s="447"/>
      <c r="AE180" s="447"/>
      <c r="AF180" s="447"/>
      <c r="AG180" s="447"/>
      <c r="AH180" s="447"/>
      <c r="AI180" s="447"/>
      <c r="AJ180" s="447"/>
      <c r="AK180" s="447"/>
      <c r="AL180" s="447"/>
    </row>
    <row r="181" spans="1:38" s="409" customFormat="1">
      <c r="A181" s="955" t="s">
        <v>1616</v>
      </c>
      <c r="B181" s="1031"/>
      <c r="C181" s="955"/>
      <c r="D181" s="447"/>
      <c r="E181" s="447"/>
      <c r="F181" s="447">
        <v>0</v>
      </c>
      <c r="G181" s="447"/>
      <c r="H181" s="447"/>
      <c r="I181" s="447"/>
      <c r="J181" s="447"/>
      <c r="K181" s="447"/>
      <c r="L181" s="447"/>
      <c r="M181" s="447"/>
      <c r="N181" s="447"/>
      <c r="O181" s="447"/>
      <c r="P181" s="447"/>
      <c r="Q181" s="447"/>
      <c r="R181" s="447"/>
      <c r="S181" s="447"/>
      <c r="V181" s="1675"/>
      <c r="W181" s="447"/>
      <c r="X181" s="447">
        <v>0</v>
      </c>
      <c r="Y181" s="447">
        <v>0</v>
      </c>
      <c r="Z181" s="447">
        <v>0</v>
      </c>
      <c r="AA181" s="447"/>
      <c r="AB181" s="447"/>
      <c r="AC181" s="447"/>
      <c r="AD181" s="447"/>
      <c r="AE181" s="447"/>
      <c r="AF181" s="447"/>
      <c r="AG181" s="447"/>
      <c r="AH181" s="447"/>
      <c r="AI181" s="447"/>
      <c r="AJ181" s="447"/>
      <c r="AK181" s="447"/>
      <c r="AL181" s="447"/>
    </row>
    <row r="182" spans="1:38" s="409" customFormat="1">
      <c r="A182" s="1695" t="s">
        <v>1620</v>
      </c>
      <c r="B182" s="1031"/>
      <c r="D182" s="447"/>
      <c r="E182" s="447"/>
      <c r="F182" s="447">
        <v>0</v>
      </c>
      <c r="G182" s="447">
        <v>19.659999999996217</v>
      </c>
      <c r="H182" s="447"/>
      <c r="I182" s="447"/>
      <c r="J182" s="447"/>
      <c r="K182" s="447"/>
      <c r="L182" s="447"/>
      <c r="M182" s="447"/>
      <c r="N182" s="447"/>
      <c r="O182" s="447"/>
      <c r="P182" s="447"/>
      <c r="Q182" s="447"/>
      <c r="R182" s="447"/>
      <c r="S182" s="447"/>
      <c r="V182" s="1675" t="s">
        <v>594</v>
      </c>
      <c r="W182" s="447">
        <v>0</v>
      </c>
      <c r="X182" s="447">
        <v>0</v>
      </c>
      <c r="Y182" s="447"/>
      <c r="Z182" s="447">
        <v>0</v>
      </c>
      <c r="AA182" s="447"/>
      <c r="AB182" s="447"/>
      <c r="AC182" s="447"/>
      <c r="AD182" s="447"/>
      <c r="AE182" s="447"/>
      <c r="AF182" s="447"/>
      <c r="AG182" s="447"/>
      <c r="AH182" s="447"/>
      <c r="AI182" s="447"/>
      <c r="AJ182" s="447"/>
      <c r="AK182" s="447"/>
      <c r="AL182" s="447">
        <v>0</v>
      </c>
    </row>
    <row r="183" spans="1:38" s="83" customFormat="1">
      <c r="B183" s="1029"/>
      <c r="C183" s="87"/>
      <c r="F183" s="87"/>
      <c r="X183" s="87"/>
    </row>
    <row r="184" spans="1:38" s="83" customFormat="1">
      <c r="A184" s="460" t="s">
        <v>1218</v>
      </c>
      <c r="B184" s="1029">
        <v>1700</v>
      </c>
      <c r="C184" s="87" t="s">
        <v>160</v>
      </c>
      <c r="D184" s="444">
        <v>0</v>
      </c>
      <c r="E184" s="444"/>
      <c r="F184" s="87"/>
      <c r="G184" s="444">
        <v>0</v>
      </c>
      <c r="H184" s="444">
        <v>0</v>
      </c>
      <c r="I184" s="444">
        <v>0</v>
      </c>
      <c r="J184" s="444">
        <v>0</v>
      </c>
      <c r="K184" s="444">
        <v>0</v>
      </c>
      <c r="L184" s="444">
        <v>0</v>
      </c>
      <c r="M184" s="444">
        <v>0</v>
      </c>
      <c r="N184" s="444">
        <v>0</v>
      </c>
      <c r="O184" s="444">
        <v>0</v>
      </c>
      <c r="P184" s="444">
        <v>0</v>
      </c>
      <c r="Q184" s="444">
        <v>0</v>
      </c>
      <c r="R184" s="444">
        <v>0</v>
      </c>
      <c r="S184" s="444">
        <v>0</v>
      </c>
      <c r="T184" s="83">
        <v>0</v>
      </c>
      <c r="W184" s="444"/>
      <c r="X184" s="87"/>
      <c r="Y184" s="444"/>
      <c r="Z184" s="444"/>
      <c r="AA184" s="444"/>
      <c r="AB184" s="444"/>
      <c r="AC184" s="444"/>
      <c r="AD184" s="444"/>
      <c r="AE184" s="444"/>
      <c r="AF184" s="444"/>
      <c r="AG184" s="444"/>
      <c r="AH184" s="444"/>
      <c r="AI184" s="444"/>
      <c r="AJ184" s="444"/>
      <c r="AK184" s="444"/>
      <c r="AL184" s="444"/>
    </row>
    <row r="185" spans="1:38" s="83" customFormat="1">
      <c r="B185" s="1029">
        <v>1705</v>
      </c>
      <c r="C185" s="87" t="s">
        <v>381</v>
      </c>
      <c r="D185" s="444">
        <v>4398.92</v>
      </c>
      <c r="E185" s="444"/>
      <c r="F185" s="87"/>
      <c r="G185" s="444">
        <v>4398.92</v>
      </c>
      <c r="H185" s="444">
        <v>4398.92</v>
      </c>
      <c r="I185" s="444">
        <v>4398.92</v>
      </c>
      <c r="J185" s="444">
        <v>4398.92</v>
      </c>
      <c r="K185" s="444">
        <v>4398.92</v>
      </c>
      <c r="L185" s="444">
        <v>4398.92</v>
      </c>
      <c r="M185" s="444">
        <v>4398.92</v>
      </c>
      <c r="N185" s="444">
        <v>4398.92</v>
      </c>
      <c r="O185" s="444">
        <v>4398.92</v>
      </c>
      <c r="P185" s="444">
        <v>4398.92</v>
      </c>
      <c r="Q185" s="444">
        <v>4398.92</v>
      </c>
      <c r="R185" s="444">
        <v>4398.92</v>
      </c>
      <c r="S185" s="444">
        <v>4398.92</v>
      </c>
      <c r="T185" s="83">
        <v>4398.9199999999992</v>
      </c>
      <c r="W185" s="444"/>
      <c r="X185" s="87"/>
      <c r="Y185" s="444"/>
      <c r="Z185" s="444"/>
      <c r="AA185" s="444"/>
      <c r="AB185" s="444"/>
      <c r="AC185" s="444"/>
      <c r="AD185" s="444"/>
      <c r="AE185" s="444"/>
      <c r="AF185" s="444"/>
      <c r="AG185" s="444"/>
      <c r="AH185" s="444"/>
      <c r="AI185" s="444"/>
      <c r="AJ185" s="444"/>
      <c r="AK185" s="444"/>
      <c r="AL185" s="444"/>
    </row>
    <row r="186" spans="1:38" s="83" customFormat="1">
      <c r="B186" s="1029">
        <v>1706</v>
      </c>
      <c r="C186" s="87" t="s">
        <v>382</v>
      </c>
      <c r="D186" s="444">
        <v>4704.53</v>
      </c>
      <c r="E186" s="444"/>
      <c r="F186" s="87"/>
      <c r="G186" s="444">
        <v>4704.53</v>
      </c>
      <c r="H186" s="444">
        <v>4704.53</v>
      </c>
      <c r="I186" s="444">
        <v>4704.53</v>
      </c>
      <c r="J186" s="444">
        <v>4704.53</v>
      </c>
      <c r="K186" s="444">
        <v>4704.53</v>
      </c>
      <c r="L186" s="444">
        <v>4704.53</v>
      </c>
      <c r="M186" s="444">
        <v>4704.53</v>
      </c>
      <c r="N186" s="444">
        <v>4704.53</v>
      </c>
      <c r="O186" s="444">
        <v>4704.53</v>
      </c>
      <c r="P186" s="444">
        <v>4704.53</v>
      </c>
      <c r="Q186" s="444">
        <v>4704.53</v>
      </c>
      <c r="R186" s="444">
        <v>4704.53</v>
      </c>
      <c r="S186" s="444">
        <v>4704.53</v>
      </c>
      <c r="T186" s="83">
        <v>4704.53</v>
      </c>
      <c r="W186" s="444"/>
      <c r="X186" s="87"/>
      <c r="Y186" s="444"/>
      <c r="Z186" s="444"/>
      <c r="AA186" s="444"/>
      <c r="AB186" s="444"/>
      <c r="AC186" s="444"/>
      <c r="AD186" s="444"/>
      <c r="AE186" s="444"/>
      <c r="AF186" s="444"/>
      <c r="AG186" s="444"/>
      <c r="AH186" s="444"/>
      <c r="AI186" s="444"/>
      <c r="AJ186" s="444"/>
      <c r="AK186" s="444"/>
      <c r="AL186" s="444"/>
    </row>
    <row r="187" spans="1:38" s="83" customFormat="1">
      <c r="B187" s="1029">
        <v>1707</v>
      </c>
      <c r="C187" s="87" t="s">
        <v>383</v>
      </c>
      <c r="D187" s="444">
        <v>35485.19</v>
      </c>
      <c r="E187" s="444"/>
      <c r="F187" s="87"/>
      <c r="G187" s="444">
        <v>35485.19</v>
      </c>
      <c r="H187" s="444">
        <v>35485.19</v>
      </c>
      <c r="I187" s="444">
        <v>35485.19</v>
      </c>
      <c r="J187" s="444">
        <v>35485.19</v>
      </c>
      <c r="K187" s="444">
        <v>35485.19</v>
      </c>
      <c r="L187" s="444">
        <v>35485.19</v>
      </c>
      <c r="M187" s="444">
        <v>35485.19</v>
      </c>
      <c r="N187" s="444">
        <v>35485.19</v>
      </c>
      <c r="O187" s="444">
        <v>35485.19</v>
      </c>
      <c r="P187" s="444">
        <v>35485.19</v>
      </c>
      <c r="Q187" s="444">
        <v>35485.19</v>
      </c>
      <c r="R187" s="444">
        <v>35485.19</v>
      </c>
      <c r="S187" s="444">
        <v>35485.19</v>
      </c>
      <c r="T187" s="83">
        <v>35485.19</v>
      </c>
      <c r="W187" s="444"/>
      <c r="X187" s="87"/>
      <c r="Y187" s="444"/>
      <c r="Z187" s="444"/>
      <c r="AA187" s="444"/>
      <c r="AB187" s="444"/>
      <c r="AC187" s="444"/>
      <c r="AD187" s="444"/>
      <c r="AE187" s="444"/>
      <c r="AF187" s="444"/>
      <c r="AG187" s="444"/>
      <c r="AH187" s="444"/>
      <c r="AI187" s="444"/>
      <c r="AJ187" s="444"/>
      <c r="AK187" s="444"/>
      <c r="AL187" s="444"/>
    </row>
    <row r="188" spans="1:38" s="83" customFormat="1">
      <c r="B188" s="1029">
        <v>1708</v>
      </c>
      <c r="C188" s="87" t="s">
        <v>384</v>
      </c>
      <c r="D188" s="444">
        <v>15739.75</v>
      </c>
      <c r="E188" s="444"/>
      <c r="F188" s="87"/>
      <c r="G188" s="444">
        <v>15739.75</v>
      </c>
      <c r="H188" s="444">
        <v>15739.75</v>
      </c>
      <c r="I188" s="444">
        <v>15739.75</v>
      </c>
      <c r="J188" s="444">
        <v>15739.75</v>
      </c>
      <c r="K188" s="444">
        <v>15739.75</v>
      </c>
      <c r="L188" s="444">
        <v>15739.75</v>
      </c>
      <c r="M188" s="444">
        <v>15739.75</v>
      </c>
      <c r="N188" s="444">
        <v>15739.75</v>
      </c>
      <c r="O188" s="444">
        <v>15739.75</v>
      </c>
      <c r="P188" s="444">
        <v>15739.75</v>
      </c>
      <c r="Q188" s="444">
        <v>15739.75</v>
      </c>
      <c r="R188" s="444">
        <v>15739.75</v>
      </c>
      <c r="S188" s="444">
        <v>15739.75</v>
      </c>
      <c r="T188" s="83">
        <v>15739.75</v>
      </c>
      <c r="W188" s="444"/>
      <c r="X188" s="87"/>
      <c r="Y188" s="444"/>
      <c r="Z188" s="444"/>
      <c r="AA188" s="444"/>
      <c r="AB188" s="444"/>
      <c r="AC188" s="444"/>
      <c r="AD188" s="444"/>
      <c r="AE188" s="444"/>
      <c r="AF188" s="444"/>
      <c r="AG188" s="444"/>
      <c r="AH188" s="444"/>
      <c r="AI188" s="444"/>
      <c r="AJ188" s="444"/>
      <c r="AK188" s="444"/>
      <c r="AL188" s="444"/>
    </row>
    <row r="189" spans="1:38" s="83" customFormat="1">
      <c r="B189" s="1029">
        <v>1709</v>
      </c>
      <c r="C189" s="87" t="s">
        <v>385</v>
      </c>
      <c r="D189" s="444">
        <v>57380.450000000004</v>
      </c>
      <c r="E189" s="444"/>
      <c r="F189" s="87"/>
      <c r="G189" s="444">
        <v>57380.450000000004</v>
      </c>
      <c r="H189" s="444">
        <v>57380.450000000004</v>
      </c>
      <c r="I189" s="444">
        <v>57380.450000000004</v>
      </c>
      <c r="J189" s="444">
        <v>57380.450000000004</v>
      </c>
      <c r="K189" s="444">
        <v>57380.450000000004</v>
      </c>
      <c r="L189" s="444">
        <v>57380.450000000004</v>
      </c>
      <c r="M189" s="444">
        <v>57380.450000000004</v>
      </c>
      <c r="N189" s="444">
        <v>57380.450000000004</v>
      </c>
      <c r="O189" s="444">
        <v>57380.450000000004</v>
      </c>
      <c r="P189" s="444">
        <v>57380.450000000004</v>
      </c>
      <c r="Q189" s="444">
        <v>57380.450000000004</v>
      </c>
      <c r="R189" s="444">
        <v>57380.450000000004</v>
      </c>
      <c r="S189" s="444">
        <v>57380.450000000004</v>
      </c>
      <c r="T189" s="83">
        <v>57380.44999999999</v>
      </c>
      <c r="W189" s="444"/>
      <c r="X189" s="87"/>
      <c r="Y189" s="444"/>
      <c r="Z189" s="444"/>
      <c r="AA189" s="444"/>
      <c r="AB189" s="444"/>
      <c r="AC189" s="444"/>
      <c r="AD189" s="444"/>
      <c r="AE189" s="444"/>
      <c r="AF189" s="444"/>
      <c r="AG189" s="444"/>
      <c r="AH189" s="444"/>
      <c r="AI189" s="444"/>
      <c r="AJ189" s="444"/>
      <c r="AK189" s="444"/>
      <c r="AL189" s="444"/>
    </row>
    <row r="190" spans="1:38" s="83" customFormat="1" ht="10.5" customHeight="1">
      <c r="B190" s="1029">
        <v>1710</v>
      </c>
      <c r="C190" s="87" t="s">
        <v>1697</v>
      </c>
      <c r="D190" s="444">
        <v>69529.69</v>
      </c>
      <c r="E190" s="444"/>
      <c r="F190" s="87"/>
      <c r="G190" s="444">
        <v>69529.69</v>
      </c>
      <c r="H190" s="444">
        <v>69529.69</v>
      </c>
      <c r="I190" s="444">
        <v>69529.69</v>
      </c>
      <c r="J190" s="444">
        <v>69529.69</v>
      </c>
      <c r="K190" s="444">
        <v>69529.69</v>
      </c>
      <c r="L190" s="444">
        <v>69529.69</v>
      </c>
      <c r="M190" s="444">
        <v>69529.69</v>
      </c>
      <c r="N190" s="444">
        <v>69529.69</v>
      </c>
      <c r="O190" s="444">
        <v>69529.69</v>
      </c>
      <c r="P190" s="444">
        <v>69529.69</v>
      </c>
      <c r="Q190" s="444">
        <v>69529.69</v>
      </c>
      <c r="R190" s="444">
        <v>69529.69</v>
      </c>
      <c r="S190" s="444">
        <v>69529.69</v>
      </c>
      <c r="T190" s="83">
        <v>69529.689999999973</v>
      </c>
      <c r="W190" s="444"/>
      <c r="X190" s="87"/>
      <c r="Y190" s="444"/>
      <c r="Z190" s="444"/>
      <c r="AA190" s="444"/>
      <c r="AB190" s="444"/>
      <c r="AC190" s="444"/>
      <c r="AD190" s="444"/>
      <c r="AE190" s="444"/>
      <c r="AF190" s="444"/>
      <c r="AG190" s="444"/>
      <c r="AH190" s="444"/>
      <c r="AI190" s="444"/>
      <c r="AJ190" s="444"/>
      <c r="AK190" s="444"/>
      <c r="AL190" s="444"/>
    </row>
    <row r="191" spans="1:38" s="83" customFormat="1">
      <c r="B191" s="1029">
        <v>1711</v>
      </c>
      <c r="C191" s="87" t="s">
        <v>386</v>
      </c>
      <c r="D191" s="444">
        <v>114483.53</v>
      </c>
      <c r="E191" s="444"/>
      <c r="F191" s="87"/>
      <c r="G191" s="444">
        <v>114483.53</v>
      </c>
      <c r="H191" s="444">
        <v>114483.53</v>
      </c>
      <c r="I191" s="444">
        <v>114483.53</v>
      </c>
      <c r="J191" s="444">
        <v>114483.53</v>
      </c>
      <c r="K191" s="444">
        <v>114483.53</v>
      </c>
      <c r="L191" s="444">
        <v>114483.53</v>
      </c>
      <c r="M191" s="444">
        <v>114483.53</v>
      </c>
      <c r="N191" s="444">
        <v>114483.53</v>
      </c>
      <c r="O191" s="444">
        <v>114483.53</v>
      </c>
      <c r="P191" s="444">
        <v>114483.53</v>
      </c>
      <c r="Q191" s="444">
        <v>114483.53</v>
      </c>
      <c r="R191" s="444">
        <v>114483.53</v>
      </c>
      <c r="S191" s="444">
        <v>114483.53</v>
      </c>
      <c r="T191" s="83">
        <v>114483.53000000001</v>
      </c>
      <c r="W191" s="444"/>
      <c r="X191" s="87"/>
      <c r="Y191" s="444"/>
      <c r="Z191" s="444"/>
      <c r="AA191" s="444"/>
      <c r="AB191" s="444"/>
      <c r="AC191" s="444"/>
      <c r="AD191" s="444"/>
      <c r="AE191" s="444"/>
      <c r="AF191" s="444"/>
      <c r="AG191" s="444"/>
      <c r="AH191" s="444"/>
      <c r="AI191" s="444"/>
      <c r="AJ191" s="444"/>
      <c r="AK191" s="444"/>
      <c r="AL191" s="444"/>
    </row>
    <row r="192" spans="1:38" s="83" customFormat="1">
      <c r="B192" s="1029">
        <v>1713</v>
      </c>
      <c r="C192" s="87" t="s">
        <v>1445</v>
      </c>
      <c r="D192" s="444">
        <v>13660</v>
      </c>
      <c r="E192" s="444"/>
      <c r="F192" s="87"/>
      <c r="G192" s="444">
        <v>13660</v>
      </c>
      <c r="H192" s="444">
        <v>13660</v>
      </c>
      <c r="I192" s="444">
        <v>13660</v>
      </c>
      <c r="J192" s="444">
        <v>13660</v>
      </c>
      <c r="K192" s="444">
        <v>13660</v>
      </c>
      <c r="L192" s="444">
        <v>13660</v>
      </c>
      <c r="M192" s="444">
        <v>13660</v>
      </c>
      <c r="N192" s="444">
        <v>13660</v>
      </c>
      <c r="O192" s="444">
        <v>13660</v>
      </c>
      <c r="P192" s="444">
        <v>13660</v>
      </c>
      <c r="Q192" s="444">
        <v>13660</v>
      </c>
      <c r="R192" s="444">
        <v>13660</v>
      </c>
      <c r="S192" s="444">
        <v>13660</v>
      </c>
      <c r="T192" s="83">
        <v>13660</v>
      </c>
      <c r="W192" s="444"/>
      <c r="X192" s="87"/>
      <c r="Y192" s="444"/>
      <c r="Z192" s="444"/>
      <c r="AA192" s="444"/>
      <c r="AB192" s="444"/>
      <c r="AC192" s="444"/>
      <c r="AD192" s="444"/>
      <c r="AE192" s="444"/>
      <c r="AF192" s="444"/>
      <c r="AG192" s="444"/>
      <c r="AH192" s="444"/>
      <c r="AI192" s="444"/>
      <c r="AJ192" s="444"/>
      <c r="AK192" s="444"/>
      <c r="AL192" s="444"/>
    </row>
    <row r="193" spans="1:38" s="83" customFormat="1">
      <c r="B193" s="1029">
        <v>1715</v>
      </c>
      <c r="C193" s="87" t="s">
        <v>387</v>
      </c>
      <c r="D193" s="444">
        <v>0</v>
      </c>
      <c r="E193" s="444"/>
      <c r="F193" s="87"/>
      <c r="G193" s="444">
        <v>0</v>
      </c>
      <c r="H193" s="444">
        <v>0</v>
      </c>
      <c r="I193" s="444">
        <v>0</v>
      </c>
      <c r="J193" s="444">
        <v>0</v>
      </c>
      <c r="K193" s="444">
        <v>0</v>
      </c>
      <c r="L193" s="444">
        <v>0</v>
      </c>
      <c r="M193" s="444">
        <v>0</v>
      </c>
      <c r="N193" s="444">
        <v>0</v>
      </c>
      <c r="O193" s="444">
        <v>0</v>
      </c>
      <c r="P193" s="444">
        <v>0</v>
      </c>
      <c r="Q193" s="444">
        <v>0</v>
      </c>
      <c r="R193" s="444">
        <v>0</v>
      </c>
      <c r="S193" s="444">
        <v>0</v>
      </c>
      <c r="T193" s="83">
        <v>0</v>
      </c>
      <c r="W193" s="444"/>
      <c r="X193" s="87"/>
      <c r="Y193" s="444"/>
      <c r="Z193" s="444"/>
      <c r="AA193" s="444"/>
      <c r="AB193" s="444"/>
      <c r="AC193" s="444"/>
      <c r="AD193" s="444"/>
      <c r="AE193" s="444"/>
      <c r="AF193" s="444"/>
      <c r="AG193" s="444"/>
      <c r="AH193" s="444"/>
      <c r="AI193" s="444"/>
      <c r="AJ193" s="444"/>
      <c r="AK193" s="444"/>
      <c r="AL193" s="444"/>
    </row>
    <row r="194" spans="1:38" s="83" customFormat="1">
      <c r="B194" s="1029">
        <v>1726</v>
      </c>
      <c r="C194" s="87" t="s">
        <v>388</v>
      </c>
      <c r="D194" s="444">
        <v>0</v>
      </c>
      <c r="E194" s="444"/>
      <c r="F194" s="87"/>
      <c r="G194" s="444">
        <v>0</v>
      </c>
      <c r="H194" s="444">
        <v>0</v>
      </c>
      <c r="I194" s="444">
        <v>0</v>
      </c>
      <c r="J194" s="444">
        <v>0</v>
      </c>
      <c r="K194" s="444">
        <v>0</v>
      </c>
      <c r="L194" s="444">
        <v>0</v>
      </c>
      <c r="M194" s="444">
        <v>0</v>
      </c>
      <c r="N194" s="444">
        <v>0</v>
      </c>
      <c r="O194" s="444">
        <v>0</v>
      </c>
      <c r="P194" s="444">
        <v>0</v>
      </c>
      <c r="Q194" s="444">
        <v>0</v>
      </c>
      <c r="R194" s="444">
        <v>0</v>
      </c>
      <c r="S194" s="444">
        <v>0</v>
      </c>
      <c r="T194" s="83">
        <v>0</v>
      </c>
      <c r="W194" s="444"/>
      <c r="X194" s="87"/>
      <c r="Y194" s="444"/>
      <c r="Z194" s="444"/>
      <c r="AA194" s="444"/>
      <c r="AB194" s="444"/>
      <c r="AC194" s="444"/>
      <c r="AD194" s="444"/>
      <c r="AE194" s="444"/>
      <c r="AF194" s="444"/>
      <c r="AG194" s="444"/>
      <c r="AH194" s="444"/>
      <c r="AI194" s="444"/>
      <c r="AJ194" s="444"/>
      <c r="AK194" s="444"/>
      <c r="AL194" s="444"/>
    </row>
    <row r="195" spans="1:38" s="83" customFormat="1">
      <c r="B195" s="1029">
        <v>1732</v>
      </c>
      <c r="C195" s="87" t="s">
        <v>1695</v>
      </c>
      <c r="D195" s="444">
        <v>0</v>
      </c>
      <c r="E195" s="444"/>
      <c r="F195" s="87"/>
      <c r="G195" s="444">
        <v>0</v>
      </c>
      <c r="H195" s="444">
        <v>0</v>
      </c>
      <c r="I195" s="444">
        <v>0</v>
      </c>
      <c r="J195" s="444">
        <v>0</v>
      </c>
      <c r="K195" s="444">
        <v>0</v>
      </c>
      <c r="L195" s="444">
        <v>0</v>
      </c>
      <c r="M195" s="444">
        <v>0</v>
      </c>
      <c r="N195" s="444">
        <v>0</v>
      </c>
      <c r="O195" s="444">
        <v>0</v>
      </c>
      <c r="P195" s="444">
        <v>0</v>
      </c>
      <c r="Q195" s="444">
        <v>0</v>
      </c>
      <c r="R195" s="444">
        <v>0</v>
      </c>
      <c r="S195" s="444">
        <v>0</v>
      </c>
      <c r="T195" s="83">
        <v>0</v>
      </c>
      <c r="W195" s="444"/>
      <c r="X195" s="87"/>
      <c r="Y195" s="444"/>
      <c r="Z195" s="444"/>
      <c r="AA195" s="444"/>
      <c r="AB195" s="444"/>
      <c r="AC195" s="444"/>
      <c r="AD195" s="444"/>
      <c r="AE195" s="444"/>
      <c r="AF195" s="444"/>
      <c r="AG195" s="444"/>
      <c r="AH195" s="444"/>
      <c r="AI195" s="444"/>
      <c r="AJ195" s="444"/>
      <c r="AK195" s="444"/>
      <c r="AL195" s="444"/>
    </row>
    <row r="196" spans="1:38" s="83" customFormat="1">
      <c r="B196" s="1029">
        <v>1739</v>
      </c>
      <c r="C196" s="87" t="s">
        <v>1447</v>
      </c>
      <c r="D196" s="444">
        <v>-315382.06</v>
      </c>
      <c r="E196" s="444"/>
      <c r="F196" s="87"/>
      <c r="G196" s="444">
        <v>-315382.06</v>
      </c>
      <c r="H196" s="444">
        <v>-315382.06</v>
      </c>
      <c r="I196" s="444">
        <v>-315382.06</v>
      </c>
      <c r="J196" s="444">
        <v>-315382.06</v>
      </c>
      <c r="K196" s="444">
        <v>-315382.06</v>
      </c>
      <c r="L196" s="444">
        <v>-315382.06</v>
      </c>
      <c r="M196" s="444">
        <v>-315382.06</v>
      </c>
      <c r="N196" s="444">
        <v>-315382.06</v>
      </c>
      <c r="O196" s="444">
        <v>-315382.06</v>
      </c>
      <c r="P196" s="444">
        <v>-315382.06</v>
      </c>
      <c r="Q196" s="444">
        <v>-315382.06</v>
      </c>
      <c r="R196" s="444">
        <v>-315382.06</v>
      </c>
      <c r="S196" s="444">
        <v>-315382.06</v>
      </c>
      <c r="T196" s="83">
        <v>-315382.06</v>
      </c>
      <c r="W196" s="444"/>
      <c r="X196" s="87"/>
      <c r="Y196" s="444"/>
      <c r="Z196" s="444"/>
      <c r="AA196" s="444"/>
      <c r="AB196" s="444"/>
      <c r="AC196" s="444"/>
      <c r="AD196" s="444"/>
      <c r="AE196" s="444"/>
      <c r="AF196" s="444"/>
      <c r="AG196" s="444"/>
      <c r="AH196" s="444"/>
      <c r="AI196" s="444"/>
      <c r="AJ196" s="444"/>
      <c r="AK196" s="444"/>
      <c r="AL196" s="444"/>
    </row>
    <row r="197" spans="1:38" s="83" customFormat="1">
      <c r="B197" s="450"/>
      <c r="C197" s="87"/>
      <c r="D197" s="444"/>
      <c r="E197" s="444"/>
      <c r="F197" s="87"/>
      <c r="G197" s="444"/>
      <c r="H197" s="444"/>
      <c r="I197" s="444"/>
      <c r="J197" s="444"/>
      <c r="K197" s="444"/>
      <c r="L197" s="444"/>
      <c r="M197" s="444"/>
      <c r="N197" s="444"/>
      <c r="O197" s="444"/>
      <c r="P197" s="444"/>
      <c r="Q197" s="444"/>
      <c r="R197" s="444"/>
      <c r="S197" s="444"/>
      <c r="W197" s="444"/>
      <c r="X197" s="87"/>
      <c r="Y197" s="444"/>
      <c r="Z197" s="444"/>
      <c r="AA197" s="444"/>
      <c r="AB197" s="444"/>
      <c r="AC197" s="444"/>
      <c r="AD197" s="444"/>
      <c r="AE197" s="444"/>
      <c r="AF197" s="444"/>
      <c r="AG197" s="444"/>
      <c r="AH197" s="444"/>
      <c r="AI197" s="444"/>
      <c r="AJ197" s="444"/>
      <c r="AK197" s="444"/>
      <c r="AL197" s="444"/>
    </row>
    <row r="198" spans="1:38" s="83" customFormat="1">
      <c r="B198" s="450"/>
      <c r="C198" s="87"/>
      <c r="D198" s="444"/>
      <c r="E198" s="444"/>
      <c r="F198" s="444"/>
      <c r="G198" s="444"/>
      <c r="H198" s="444"/>
      <c r="I198" s="444"/>
      <c r="J198" s="444"/>
      <c r="K198" s="444"/>
      <c r="L198" s="444"/>
      <c r="M198" s="444"/>
      <c r="N198" s="444"/>
      <c r="O198" s="444"/>
      <c r="P198" s="444"/>
      <c r="Q198" s="444"/>
      <c r="R198" s="444"/>
      <c r="S198" s="444"/>
      <c r="W198" s="444"/>
      <c r="X198" s="444"/>
      <c r="Y198" s="444"/>
      <c r="Z198" s="444"/>
      <c r="AA198" s="444"/>
      <c r="AB198" s="444"/>
      <c r="AC198" s="444"/>
      <c r="AD198" s="444"/>
      <c r="AE198" s="444"/>
      <c r="AF198" s="444"/>
      <c r="AG198" s="444"/>
      <c r="AH198" s="444"/>
      <c r="AI198" s="444"/>
      <c r="AJ198" s="444"/>
      <c r="AK198" s="444"/>
      <c r="AL198" s="444"/>
    </row>
    <row r="199" spans="1:38" s="460" customFormat="1" ht="20.399999999999999">
      <c r="B199" s="548"/>
      <c r="C199" s="957" t="s">
        <v>407</v>
      </c>
      <c r="D199" s="461">
        <v>0</v>
      </c>
      <c r="E199" s="461"/>
      <c r="F199" s="461">
        <v>0</v>
      </c>
      <c r="G199" s="461">
        <v>0</v>
      </c>
      <c r="H199" s="461">
        <v>0</v>
      </c>
      <c r="I199" s="461">
        <v>0</v>
      </c>
      <c r="J199" s="461">
        <v>0</v>
      </c>
      <c r="K199" s="461">
        <v>0</v>
      </c>
      <c r="L199" s="461">
        <v>0</v>
      </c>
      <c r="M199" s="461">
        <v>0</v>
      </c>
      <c r="N199" s="461">
        <v>0</v>
      </c>
      <c r="O199" s="461">
        <v>0</v>
      </c>
      <c r="P199" s="461">
        <v>0</v>
      </c>
      <c r="Q199" s="461">
        <v>0</v>
      </c>
      <c r="R199" s="461">
        <v>0</v>
      </c>
      <c r="S199" s="461">
        <v>0</v>
      </c>
      <c r="T199" s="460">
        <v>0</v>
      </c>
      <c r="W199" s="448"/>
      <c r="X199" s="461">
        <v>0</v>
      </c>
      <c r="Y199" s="461"/>
      <c r="Z199" s="461">
        <v>0</v>
      </c>
      <c r="AA199" s="448"/>
      <c r="AB199" s="448"/>
      <c r="AC199" s="448"/>
      <c r="AD199" s="448"/>
      <c r="AE199" s="448"/>
      <c r="AF199" s="448"/>
      <c r="AG199" s="448"/>
      <c r="AH199" s="448"/>
      <c r="AI199" s="448"/>
      <c r="AJ199" s="448"/>
      <c r="AK199" s="448"/>
      <c r="AL199" s="448"/>
    </row>
    <row r="200" spans="1:38">
      <c r="B200" s="1698"/>
    </row>
    <row r="201" spans="1:38" s="409" customFormat="1">
      <c r="A201" s="955" t="s">
        <v>361</v>
      </c>
      <c r="B201" s="1699"/>
      <c r="D201" s="447"/>
      <c r="E201" s="447"/>
      <c r="F201" s="447"/>
      <c r="G201" s="447"/>
      <c r="H201" s="447"/>
      <c r="I201" s="447"/>
      <c r="J201" s="447"/>
      <c r="K201" s="447"/>
      <c r="L201" s="447"/>
      <c r="M201" s="447"/>
      <c r="N201" s="447"/>
      <c r="O201" s="447"/>
      <c r="P201" s="447"/>
      <c r="Q201" s="447"/>
      <c r="R201" s="447"/>
      <c r="S201" s="447"/>
      <c r="V201" s="1675" t="s">
        <v>119</v>
      </c>
      <c r="W201" s="447"/>
      <c r="X201" s="447"/>
      <c r="Y201" s="447"/>
      <c r="Z201" s="447"/>
      <c r="AA201" s="447"/>
      <c r="AB201" s="447"/>
      <c r="AC201" s="447"/>
      <c r="AD201" s="447"/>
      <c r="AE201" s="447"/>
      <c r="AF201" s="447"/>
      <c r="AG201" s="447"/>
      <c r="AH201" s="447"/>
      <c r="AI201" s="447"/>
      <c r="AJ201" s="447"/>
      <c r="AK201" s="447"/>
      <c r="AL201" s="447"/>
    </row>
    <row r="202" spans="1:38" s="409" customFormat="1">
      <c r="A202" s="955" t="s">
        <v>120</v>
      </c>
      <c r="B202" s="1699"/>
      <c r="D202" s="447"/>
      <c r="E202" s="447"/>
      <c r="F202" s="447"/>
      <c r="G202" s="444">
        <v>0</v>
      </c>
      <c r="H202" s="447"/>
      <c r="I202" s="447"/>
      <c r="J202" s="447"/>
      <c r="K202" s="447"/>
      <c r="L202" s="447"/>
      <c r="M202" s="447"/>
      <c r="N202" s="447"/>
      <c r="O202" s="447"/>
      <c r="P202" s="447"/>
      <c r="Q202" s="447"/>
      <c r="R202" s="447"/>
      <c r="S202" s="447"/>
      <c r="V202" s="1679" t="s">
        <v>123</v>
      </c>
      <c r="W202" s="447"/>
      <c r="X202" s="447"/>
      <c r="Y202" s="447"/>
      <c r="Z202" s="447">
        <v>0</v>
      </c>
      <c r="AA202" s="447"/>
      <c r="AB202" s="447"/>
      <c r="AC202" s="447"/>
      <c r="AD202" s="447"/>
      <c r="AE202" s="447"/>
      <c r="AF202" s="447"/>
      <c r="AG202" s="447"/>
      <c r="AH202" s="447"/>
      <c r="AI202" s="447"/>
      <c r="AJ202" s="447"/>
      <c r="AK202" s="447"/>
      <c r="AL202" s="447"/>
    </row>
    <row r="203" spans="1:38" s="409" customFormat="1">
      <c r="A203" s="955" t="s">
        <v>1616</v>
      </c>
      <c r="B203" s="1699"/>
      <c r="C203" s="955"/>
      <c r="D203" s="447"/>
      <c r="E203" s="447"/>
      <c r="F203" s="447">
        <v>0</v>
      </c>
      <c r="G203" s="447"/>
      <c r="H203" s="447"/>
      <c r="I203" s="447"/>
      <c r="J203" s="447"/>
      <c r="K203" s="447"/>
      <c r="L203" s="447"/>
      <c r="M203" s="447"/>
      <c r="N203" s="447"/>
      <c r="O203" s="447"/>
      <c r="P203" s="447"/>
      <c r="Q203" s="447"/>
      <c r="R203" s="447"/>
      <c r="S203" s="447"/>
      <c r="V203" s="1675"/>
      <c r="W203" s="447"/>
      <c r="X203" s="447">
        <v>0</v>
      </c>
      <c r="Y203" s="447">
        <v>0</v>
      </c>
      <c r="Z203" s="447">
        <v>0</v>
      </c>
      <c r="AA203" s="447"/>
      <c r="AB203" s="447"/>
      <c r="AC203" s="447"/>
      <c r="AD203" s="447"/>
      <c r="AE203" s="447"/>
      <c r="AF203" s="447"/>
      <c r="AG203" s="447"/>
      <c r="AH203" s="447"/>
      <c r="AI203" s="447"/>
      <c r="AJ203" s="447"/>
      <c r="AK203" s="447"/>
      <c r="AL203" s="447"/>
    </row>
    <row r="204" spans="1:38" s="409" customFormat="1">
      <c r="A204" s="1695" t="s">
        <v>1620</v>
      </c>
      <c r="B204" s="1699"/>
      <c r="D204" s="447"/>
      <c r="E204" s="447"/>
      <c r="F204" s="447">
        <v>0</v>
      </c>
      <c r="G204" s="447">
        <v>0</v>
      </c>
      <c r="H204" s="447"/>
      <c r="I204" s="447"/>
      <c r="J204" s="447"/>
      <c r="K204" s="447"/>
      <c r="L204" s="447"/>
      <c r="M204" s="447"/>
      <c r="N204" s="447"/>
      <c r="O204" s="447"/>
      <c r="P204" s="447"/>
      <c r="Q204" s="447"/>
      <c r="R204" s="447"/>
      <c r="S204" s="447"/>
      <c r="V204" s="1675" t="s">
        <v>594</v>
      </c>
      <c r="W204" s="447">
        <v>0</v>
      </c>
      <c r="X204" s="447">
        <v>0</v>
      </c>
      <c r="Y204" s="447"/>
      <c r="Z204" s="447">
        <v>0</v>
      </c>
      <c r="AA204" s="447"/>
      <c r="AB204" s="447"/>
      <c r="AC204" s="447"/>
      <c r="AD204" s="447"/>
      <c r="AE204" s="447"/>
      <c r="AF204" s="447"/>
      <c r="AG204" s="447"/>
      <c r="AH204" s="447"/>
      <c r="AI204" s="447"/>
      <c r="AJ204" s="447"/>
      <c r="AK204" s="447"/>
      <c r="AL204" s="447">
        <v>0</v>
      </c>
    </row>
    <row r="205" spans="1:38">
      <c r="B205" s="1698"/>
    </row>
    <row r="206" spans="1:38">
      <c r="B206" s="1698"/>
      <c r="S206" s="86">
        <v>4526044.370000001</v>
      </c>
    </row>
    <row r="207" spans="1:38">
      <c r="B207" s="1698"/>
    </row>
    <row r="208" spans="1:38">
      <c r="B208" s="1698"/>
    </row>
    <row r="209" spans="2:19">
      <c r="B209" s="1698"/>
    </row>
    <row r="210" spans="2:19">
      <c r="S210" s="86">
        <v>4526044.370000001</v>
      </c>
    </row>
  </sheetData>
  <phoneticPr fontId="40" type="noConversion"/>
  <printOptions horizontalCentered="1"/>
  <pageMargins left="0.25" right="0" top="0.5" bottom="0.5" header="0.25" footer="0.25"/>
  <pageSetup scale="45" fitToHeight="2" orientation="landscape" r:id="rId1"/>
  <headerFooter alignWithMargins="0">
    <oddHeader xml:space="preserve">&amp;C&amp;"Arial,Bold"&amp;12Sanlando Utilities Corp
&amp;"Arial,Regular"&amp;10
</oddHeader>
    <oddFooter>&amp;L&amp;Z&amp;F&amp;A&amp;RPage &amp;P of &amp;N</oddFooter>
  </headerFooter>
  <rowBreaks count="2" manualBreakCount="2">
    <brk id="72" max="18" man="1"/>
    <brk id="144" max="16383" man="1"/>
  </rowBreaks>
</worksheet>
</file>

<file path=xl/worksheets/sheet92.xml><?xml version="1.0" encoding="utf-8"?>
<worksheet xmlns="http://schemas.openxmlformats.org/spreadsheetml/2006/main" xmlns:r="http://schemas.openxmlformats.org/officeDocument/2006/relationships">
  <sheetPr codeName="Sheet106">
    <pageSetUpPr fitToPage="1"/>
  </sheetPr>
  <dimension ref="A1:BC139"/>
  <sheetViews>
    <sheetView workbookViewId="0">
      <selection activeCell="O17" sqref="O17"/>
    </sheetView>
  </sheetViews>
  <sheetFormatPr defaultColWidth="9.109375" defaultRowHeight="13.2"/>
  <cols>
    <col min="1" max="1" width="9.109375" style="1726"/>
    <col min="2" max="2" width="26.6640625" style="412" customWidth="1"/>
    <col min="3" max="18" width="12.6640625" style="1689" customWidth="1"/>
    <col min="19" max="19" width="2" style="1689" customWidth="1"/>
    <col min="20" max="20" width="9" style="1689" customWidth="1"/>
    <col min="21" max="21" width="30.6640625" style="1689" customWidth="1"/>
    <col min="22" max="36" width="12.6640625" style="1689" customWidth="1"/>
    <col min="37" max="37" width="13.44140625" style="412" customWidth="1"/>
    <col min="38" max="55" width="9.109375" style="412"/>
    <col min="56" max="16384" width="9.109375" style="1726"/>
  </cols>
  <sheetData>
    <row r="1" spans="1:37" ht="27" customHeight="1">
      <c r="B1" s="1654"/>
      <c r="C1" s="169">
        <v>41982</v>
      </c>
      <c r="D1" s="169" t="s">
        <v>1617</v>
      </c>
      <c r="E1" s="170" t="s">
        <v>1751</v>
      </c>
      <c r="F1" s="169">
        <v>42014</v>
      </c>
      <c r="G1" s="170">
        <v>42036</v>
      </c>
      <c r="H1" s="170">
        <v>42064</v>
      </c>
      <c r="I1" s="170">
        <v>42095</v>
      </c>
      <c r="J1" s="170">
        <v>42125</v>
      </c>
      <c r="K1" s="170">
        <v>42156</v>
      </c>
      <c r="L1" s="170">
        <v>42186</v>
      </c>
      <c r="M1" s="170">
        <v>42217</v>
      </c>
      <c r="N1" s="170">
        <v>42248</v>
      </c>
      <c r="O1" s="170">
        <v>42278</v>
      </c>
      <c r="P1" s="170">
        <v>42309</v>
      </c>
      <c r="Q1" s="170">
        <v>42339</v>
      </c>
      <c r="R1" s="547" t="s">
        <v>403</v>
      </c>
      <c r="S1" s="1654"/>
      <c r="T1" s="1654"/>
      <c r="U1" s="1654"/>
      <c r="V1" s="169">
        <v>41982</v>
      </c>
      <c r="W1" s="169" t="s">
        <v>1617</v>
      </c>
      <c r="X1" s="170" t="s">
        <v>1751</v>
      </c>
      <c r="Y1" s="169">
        <v>42014</v>
      </c>
      <c r="Z1" s="170">
        <v>42036</v>
      </c>
      <c r="AA1" s="170">
        <v>42064</v>
      </c>
      <c r="AB1" s="170">
        <v>42095</v>
      </c>
      <c r="AC1" s="170">
        <v>42125</v>
      </c>
      <c r="AD1" s="170">
        <v>42156</v>
      </c>
      <c r="AE1" s="170">
        <v>42186</v>
      </c>
      <c r="AF1" s="170">
        <v>42217</v>
      </c>
      <c r="AG1" s="170">
        <v>42248</v>
      </c>
      <c r="AH1" s="170">
        <v>42278</v>
      </c>
      <c r="AI1" s="170">
        <v>42309</v>
      </c>
      <c r="AJ1" s="170">
        <v>42339</v>
      </c>
      <c r="AK1" s="1655" t="s">
        <v>403</v>
      </c>
    </row>
    <row r="2" spans="1:37">
      <c r="A2" s="1656" t="s">
        <v>2315</v>
      </c>
      <c r="B2" s="1657" t="s">
        <v>1213</v>
      </c>
      <c r="C2" s="1727">
        <v>2</v>
      </c>
      <c r="D2" s="1727"/>
      <c r="E2" s="1727"/>
      <c r="F2" s="1727">
        <v>3</v>
      </c>
      <c r="G2" s="1727">
        <v>4</v>
      </c>
      <c r="H2" s="1727">
        <v>5</v>
      </c>
      <c r="I2" s="1727">
        <v>6</v>
      </c>
      <c r="J2" s="1727">
        <v>7</v>
      </c>
      <c r="K2" s="1727">
        <v>8</v>
      </c>
      <c r="L2" s="1727">
        <v>9</v>
      </c>
      <c r="M2" s="1727">
        <v>10</v>
      </c>
      <c r="N2" s="1727">
        <v>11</v>
      </c>
      <c r="O2" s="1727">
        <v>12</v>
      </c>
      <c r="P2" s="1727">
        <v>13</v>
      </c>
      <c r="Q2" s="1727">
        <v>14</v>
      </c>
      <c r="R2" s="549"/>
      <c r="S2" s="561"/>
      <c r="T2" s="412"/>
      <c r="U2" s="412"/>
      <c r="V2" s="1727">
        <v>2</v>
      </c>
      <c r="W2" s="1727"/>
      <c r="X2" s="1727"/>
      <c r="Y2" s="1727">
        <v>3</v>
      </c>
      <c r="Z2" s="1727">
        <v>4</v>
      </c>
      <c r="AA2" s="1727">
        <v>5</v>
      </c>
      <c r="AB2" s="1727">
        <v>6</v>
      </c>
      <c r="AC2" s="1727">
        <v>7</v>
      </c>
      <c r="AD2" s="1727">
        <v>8</v>
      </c>
      <c r="AE2" s="1727">
        <v>9</v>
      </c>
      <c r="AF2" s="1727">
        <v>10</v>
      </c>
      <c r="AG2" s="1727">
        <v>11</v>
      </c>
      <c r="AH2" s="1727">
        <v>12</v>
      </c>
      <c r="AI2" s="1727">
        <v>13</v>
      </c>
      <c r="AJ2" s="1727">
        <v>14</v>
      </c>
    </row>
    <row r="3" spans="1:37">
      <c r="B3" s="1658" t="s">
        <v>1184</v>
      </c>
      <c r="C3" s="549"/>
      <c r="D3" s="549"/>
      <c r="E3" s="549"/>
      <c r="F3" s="549"/>
      <c r="G3" s="549"/>
      <c r="H3" s="549"/>
      <c r="I3" s="549"/>
      <c r="J3" s="549"/>
      <c r="K3" s="549"/>
      <c r="L3" s="549"/>
      <c r="M3" s="549"/>
      <c r="N3" s="549"/>
      <c r="O3" s="549"/>
      <c r="P3" s="549"/>
      <c r="Q3" s="549"/>
      <c r="R3" s="549"/>
      <c r="S3" s="561"/>
      <c r="T3" s="1659" t="s">
        <v>2315</v>
      </c>
      <c r="U3" s="1660" t="s">
        <v>1185</v>
      </c>
      <c r="V3" s="549"/>
      <c r="W3" s="549"/>
      <c r="X3" s="549"/>
      <c r="Y3" s="549"/>
      <c r="Z3" s="549"/>
      <c r="AA3" s="549"/>
      <c r="AB3" s="549"/>
      <c r="AC3" s="549"/>
      <c r="AD3" s="549"/>
      <c r="AE3" s="549"/>
      <c r="AF3" s="549"/>
      <c r="AG3" s="549"/>
      <c r="AH3" s="549"/>
      <c r="AI3" s="549"/>
      <c r="AJ3" s="549"/>
    </row>
    <row r="4" spans="1:37" ht="6.75" customHeight="1">
      <c r="B4" s="1658"/>
      <c r="C4" s="549"/>
      <c r="D4" s="549"/>
      <c r="E4" s="549"/>
      <c r="F4" s="549"/>
      <c r="G4" s="549"/>
      <c r="H4" s="549"/>
      <c r="I4" s="549"/>
      <c r="J4" s="549"/>
      <c r="K4" s="549"/>
      <c r="L4" s="549"/>
      <c r="M4" s="549"/>
      <c r="N4" s="549"/>
      <c r="O4" s="549"/>
      <c r="P4" s="549"/>
      <c r="Q4" s="549"/>
      <c r="R4" s="549"/>
      <c r="S4" s="561"/>
      <c r="T4" s="1726"/>
      <c r="U4" s="1726"/>
      <c r="V4" s="549"/>
      <c r="W4" s="549"/>
      <c r="X4" s="549"/>
      <c r="Y4" s="549"/>
      <c r="Z4" s="549"/>
      <c r="AA4" s="549"/>
      <c r="AB4" s="549"/>
      <c r="AC4" s="549"/>
      <c r="AD4" s="549"/>
      <c r="AE4" s="549"/>
      <c r="AF4" s="549"/>
      <c r="AG4" s="549"/>
      <c r="AH4" s="549"/>
      <c r="AI4" s="549"/>
      <c r="AJ4" s="549"/>
      <c r="AK4" s="83"/>
    </row>
    <row r="5" spans="1:37">
      <c r="A5" s="1036">
        <v>3340</v>
      </c>
      <c r="B5" s="413" t="s">
        <v>270</v>
      </c>
      <c r="C5" s="444">
        <v>0</v>
      </c>
      <c r="D5" s="549"/>
      <c r="E5" s="549">
        <v>0</v>
      </c>
      <c r="F5" s="444">
        <v>0</v>
      </c>
      <c r="G5" s="444">
        <v>0</v>
      </c>
      <c r="H5" s="444">
        <v>0</v>
      </c>
      <c r="I5" s="444">
        <v>0</v>
      </c>
      <c r="J5" s="444">
        <v>0</v>
      </c>
      <c r="K5" s="444">
        <v>0</v>
      </c>
      <c r="L5" s="444">
        <v>0</v>
      </c>
      <c r="M5" s="444">
        <v>0</v>
      </c>
      <c r="N5" s="444">
        <v>0</v>
      </c>
      <c r="O5" s="444">
        <v>0</v>
      </c>
      <c r="P5" s="444">
        <v>0</v>
      </c>
      <c r="Q5" s="444">
        <v>0</v>
      </c>
      <c r="R5" s="83">
        <v>0</v>
      </c>
      <c r="S5" s="561"/>
      <c r="T5" s="1036">
        <v>3885</v>
      </c>
      <c r="U5" s="413" t="s">
        <v>277</v>
      </c>
      <c r="V5" s="444">
        <v>0</v>
      </c>
      <c r="W5" s="549"/>
      <c r="X5" s="549">
        <v>0</v>
      </c>
      <c r="Y5" s="444">
        <v>0</v>
      </c>
      <c r="Z5" s="444">
        <v>0</v>
      </c>
      <c r="AA5" s="444">
        <v>0</v>
      </c>
      <c r="AB5" s="444">
        <v>0</v>
      </c>
      <c r="AC5" s="444">
        <v>0</v>
      </c>
      <c r="AD5" s="444">
        <v>0</v>
      </c>
      <c r="AE5" s="444">
        <v>0</v>
      </c>
      <c r="AF5" s="444">
        <v>0</v>
      </c>
      <c r="AG5" s="444">
        <v>0</v>
      </c>
      <c r="AH5" s="444">
        <v>0</v>
      </c>
      <c r="AI5" s="444">
        <v>0</v>
      </c>
      <c r="AJ5" s="444">
        <v>0</v>
      </c>
      <c r="AK5" s="83">
        <v>0</v>
      </c>
    </row>
    <row r="6" spans="1:37">
      <c r="A6" s="1036">
        <v>3345</v>
      </c>
      <c r="B6" s="413" t="s">
        <v>250</v>
      </c>
      <c r="C6" s="444">
        <v>0</v>
      </c>
      <c r="D6" s="549"/>
      <c r="E6" s="549">
        <v>0</v>
      </c>
      <c r="F6" s="444">
        <v>0</v>
      </c>
      <c r="G6" s="444">
        <v>0</v>
      </c>
      <c r="H6" s="444">
        <v>0</v>
      </c>
      <c r="I6" s="444">
        <v>0</v>
      </c>
      <c r="J6" s="444">
        <v>0</v>
      </c>
      <c r="K6" s="444">
        <v>0</v>
      </c>
      <c r="L6" s="444">
        <v>0</v>
      </c>
      <c r="M6" s="444">
        <v>0</v>
      </c>
      <c r="N6" s="444">
        <v>0</v>
      </c>
      <c r="O6" s="444">
        <v>0</v>
      </c>
      <c r="P6" s="444">
        <v>0</v>
      </c>
      <c r="Q6" s="444">
        <v>0</v>
      </c>
      <c r="R6" s="83">
        <v>0</v>
      </c>
      <c r="S6" s="561"/>
      <c r="T6" s="1036">
        <v>3890</v>
      </c>
      <c r="U6" s="413" t="s">
        <v>278</v>
      </c>
      <c r="V6" s="444">
        <v>0</v>
      </c>
      <c r="W6" s="549"/>
      <c r="X6" s="549">
        <v>0</v>
      </c>
      <c r="Y6" s="444">
        <v>0</v>
      </c>
      <c r="Z6" s="444">
        <v>0</v>
      </c>
      <c r="AA6" s="444">
        <v>0</v>
      </c>
      <c r="AB6" s="444">
        <v>0</v>
      </c>
      <c r="AC6" s="444">
        <v>0</v>
      </c>
      <c r="AD6" s="444">
        <v>0</v>
      </c>
      <c r="AE6" s="444">
        <v>0</v>
      </c>
      <c r="AF6" s="444">
        <v>0</v>
      </c>
      <c r="AG6" s="444">
        <v>0</v>
      </c>
      <c r="AH6" s="444">
        <v>0</v>
      </c>
      <c r="AI6" s="444">
        <v>0</v>
      </c>
      <c r="AJ6" s="444">
        <v>0</v>
      </c>
      <c r="AK6" s="83">
        <v>0</v>
      </c>
    </row>
    <row r="7" spans="1:37">
      <c r="A7" s="1036">
        <v>3305</v>
      </c>
      <c r="B7" s="413" t="s">
        <v>1709</v>
      </c>
      <c r="C7" s="444">
        <v>0</v>
      </c>
      <c r="D7" s="549"/>
      <c r="E7" s="549">
        <v>0</v>
      </c>
      <c r="F7" s="444">
        <v>0</v>
      </c>
      <c r="G7" s="444">
        <v>0</v>
      </c>
      <c r="H7" s="444">
        <v>0</v>
      </c>
      <c r="I7" s="444">
        <v>0</v>
      </c>
      <c r="J7" s="444">
        <v>0</v>
      </c>
      <c r="K7" s="444">
        <v>0</v>
      </c>
      <c r="L7" s="444">
        <v>0</v>
      </c>
      <c r="M7" s="444">
        <v>0</v>
      </c>
      <c r="N7" s="444">
        <v>0</v>
      </c>
      <c r="O7" s="444">
        <v>0</v>
      </c>
      <c r="P7" s="444">
        <v>0</v>
      </c>
      <c r="Q7" s="444">
        <v>0</v>
      </c>
      <c r="R7" s="83">
        <v>0</v>
      </c>
      <c r="S7" s="561"/>
      <c r="T7" s="1036">
        <v>3850</v>
      </c>
      <c r="U7" s="412" t="s">
        <v>1711</v>
      </c>
      <c r="V7" s="444">
        <v>0</v>
      </c>
      <c r="W7" s="549"/>
      <c r="X7" s="549">
        <v>0</v>
      </c>
      <c r="Y7" s="444">
        <v>0</v>
      </c>
      <c r="Z7" s="444">
        <v>0</v>
      </c>
      <c r="AA7" s="444">
        <v>0</v>
      </c>
      <c r="AB7" s="444">
        <v>0</v>
      </c>
      <c r="AC7" s="444">
        <v>0</v>
      </c>
      <c r="AD7" s="444">
        <v>0</v>
      </c>
      <c r="AE7" s="444">
        <v>0</v>
      </c>
      <c r="AF7" s="444">
        <v>0</v>
      </c>
      <c r="AG7" s="444">
        <v>0</v>
      </c>
      <c r="AH7" s="444">
        <v>0</v>
      </c>
      <c r="AI7" s="444">
        <v>0</v>
      </c>
      <c r="AJ7" s="444">
        <v>0</v>
      </c>
      <c r="AK7" s="83">
        <v>0</v>
      </c>
    </row>
    <row r="8" spans="1:37">
      <c r="A8" s="1036"/>
      <c r="B8" s="1661" t="s">
        <v>1186</v>
      </c>
      <c r="C8" s="552">
        <v>0</v>
      </c>
      <c r="D8" s="552">
        <v>0</v>
      </c>
      <c r="E8" s="552">
        <v>0</v>
      </c>
      <c r="F8" s="552">
        <v>0</v>
      </c>
      <c r="G8" s="552">
        <v>0</v>
      </c>
      <c r="H8" s="552">
        <v>0</v>
      </c>
      <c r="I8" s="552">
        <v>0</v>
      </c>
      <c r="J8" s="552">
        <v>0</v>
      </c>
      <c r="K8" s="552">
        <v>0</v>
      </c>
      <c r="L8" s="552">
        <v>0</v>
      </c>
      <c r="M8" s="552">
        <v>0</v>
      </c>
      <c r="N8" s="552">
        <v>0</v>
      </c>
      <c r="O8" s="552">
        <v>0</v>
      </c>
      <c r="P8" s="552">
        <v>0</v>
      </c>
      <c r="Q8" s="552">
        <v>0</v>
      </c>
      <c r="R8" s="552"/>
      <c r="S8" s="1662"/>
      <c r="T8" s="1036"/>
      <c r="U8" s="1661" t="s">
        <v>1186</v>
      </c>
      <c r="V8" s="552">
        <v>0</v>
      </c>
      <c r="W8" s="552">
        <v>0</v>
      </c>
      <c r="X8" s="552">
        <v>0</v>
      </c>
      <c r="Y8" s="552">
        <v>0</v>
      </c>
      <c r="Z8" s="552">
        <v>0</v>
      </c>
      <c r="AA8" s="552">
        <v>0</v>
      </c>
      <c r="AB8" s="552">
        <v>0</v>
      </c>
      <c r="AC8" s="552">
        <v>0</v>
      </c>
      <c r="AD8" s="552">
        <v>0</v>
      </c>
      <c r="AE8" s="552">
        <v>0</v>
      </c>
      <c r="AF8" s="552">
        <v>0</v>
      </c>
      <c r="AG8" s="552">
        <v>0</v>
      </c>
      <c r="AH8" s="552">
        <v>0</v>
      </c>
      <c r="AI8" s="552">
        <v>0</v>
      </c>
      <c r="AJ8" s="552">
        <v>0</v>
      </c>
    </row>
    <row r="9" spans="1:37">
      <c r="A9" s="1663"/>
      <c r="B9" s="1664" t="s">
        <v>857</v>
      </c>
      <c r="C9" s="549"/>
      <c r="D9" s="549"/>
      <c r="E9" s="549"/>
      <c r="F9" s="549"/>
      <c r="G9" s="549"/>
      <c r="H9" s="549"/>
      <c r="I9" s="549"/>
      <c r="J9" s="549"/>
      <c r="K9" s="549"/>
      <c r="L9" s="549"/>
      <c r="M9" s="549"/>
      <c r="N9" s="549"/>
      <c r="O9" s="549"/>
      <c r="P9" s="549"/>
      <c r="Q9" s="549"/>
      <c r="R9" s="549"/>
      <c r="S9" s="561"/>
      <c r="T9" s="1036"/>
      <c r="U9" s="1661"/>
      <c r="V9" s="549"/>
      <c r="W9" s="549"/>
      <c r="X9" s="549"/>
      <c r="Y9" s="549"/>
      <c r="Z9" s="549"/>
      <c r="AA9" s="549"/>
      <c r="AB9" s="549"/>
      <c r="AC9" s="549"/>
      <c r="AD9" s="549"/>
      <c r="AE9" s="549"/>
      <c r="AF9" s="549"/>
      <c r="AG9" s="549"/>
      <c r="AH9" s="549"/>
      <c r="AI9" s="549"/>
      <c r="AJ9" s="549"/>
    </row>
    <row r="10" spans="1:37">
      <c r="A10" s="1036">
        <v>3430</v>
      </c>
      <c r="B10" s="412" t="s">
        <v>268</v>
      </c>
      <c r="C10" s="444">
        <v>0</v>
      </c>
      <c r="D10" s="549"/>
      <c r="E10" s="549">
        <v>0</v>
      </c>
      <c r="F10" s="444">
        <v>0</v>
      </c>
      <c r="G10" s="444">
        <v>0</v>
      </c>
      <c r="H10" s="444">
        <v>0</v>
      </c>
      <c r="I10" s="444">
        <v>0</v>
      </c>
      <c r="J10" s="444">
        <v>0</v>
      </c>
      <c r="K10" s="444">
        <v>0</v>
      </c>
      <c r="L10" s="444">
        <v>0</v>
      </c>
      <c r="M10" s="444">
        <v>0</v>
      </c>
      <c r="N10" s="444">
        <v>0</v>
      </c>
      <c r="O10" s="444">
        <v>0</v>
      </c>
      <c r="P10" s="444">
        <v>0</v>
      </c>
      <c r="Q10" s="444">
        <v>0</v>
      </c>
      <c r="R10" s="83">
        <v>0</v>
      </c>
      <c r="S10" s="561"/>
      <c r="T10" s="1036">
        <v>3800</v>
      </c>
      <c r="U10" s="412" t="s">
        <v>282</v>
      </c>
      <c r="V10" s="444">
        <v>0</v>
      </c>
      <c r="W10" s="549"/>
      <c r="X10" s="549">
        <v>0</v>
      </c>
      <c r="Y10" s="444">
        <v>0</v>
      </c>
      <c r="Z10" s="444">
        <v>0</v>
      </c>
      <c r="AA10" s="444">
        <v>0</v>
      </c>
      <c r="AB10" s="444">
        <v>0</v>
      </c>
      <c r="AC10" s="444">
        <v>0</v>
      </c>
      <c r="AD10" s="444">
        <v>0</v>
      </c>
      <c r="AE10" s="444">
        <v>0</v>
      </c>
      <c r="AF10" s="444">
        <v>0</v>
      </c>
      <c r="AG10" s="444">
        <v>0</v>
      </c>
      <c r="AH10" s="444">
        <v>0</v>
      </c>
      <c r="AI10" s="444">
        <v>0</v>
      </c>
      <c r="AJ10" s="444">
        <v>0</v>
      </c>
      <c r="AK10" s="83">
        <v>0</v>
      </c>
    </row>
    <row r="11" spans="1:37">
      <c r="A11" s="1036"/>
      <c r="C11" s="549"/>
      <c r="D11" s="549"/>
      <c r="E11" s="549"/>
      <c r="F11" s="549"/>
      <c r="G11" s="549"/>
      <c r="H11" s="549"/>
      <c r="I11" s="549"/>
      <c r="J11" s="549"/>
      <c r="K11" s="549"/>
      <c r="L11" s="549"/>
      <c r="M11" s="549"/>
      <c r="N11" s="549"/>
      <c r="O11" s="549"/>
      <c r="P11" s="549"/>
      <c r="Q11" s="549"/>
      <c r="R11" s="549"/>
      <c r="S11" s="561"/>
      <c r="T11" s="1036">
        <v>3975</v>
      </c>
      <c r="U11" s="412" t="s">
        <v>298</v>
      </c>
      <c r="V11" s="444">
        <v>0</v>
      </c>
      <c r="W11" s="549"/>
      <c r="X11" s="549">
        <v>0</v>
      </c>
      <c r="Y11" s="444">
        <v>0</v>
      </c>
      <c r="Z11" s="444">
        <v>0</v>
      </c>
      <c r="AA11" s="444">
        <v>0</v>
      </c>
      <c r="AB11" s="444">
        <v>0</v>
      </c>
      <c r="AC11" s="444">
        <v>0</v>
      </c>
      <c r="AD11" s="444">
        <v>0</v>
      </c>
      <c r="AE11" s="444">
        <v>0</v>
      </c>
      <c r="AF11" s="444">
        <v>0</v>
      </c>
      <c r="AG11" s="444">
        <v>0</v>
      </c>
      <c r="AH11" s="444">
        <v>0</v>
      </c>
      <c r="AI11" s="444">
        <v>0</v>
      </c>
      <c r="AJ11" s="444">
        <v>0</v>
      </c>
      <c r="AK11" s="83">
        <v>0</v>
      </c>
    </row>
    <row r="12" spans="1:37">
      <c r="A12" s="1036">
        <v>3295</v>
      </c>
      <c r="B12" s="412" t="s">
        <v>247</v>
      </c>
      <c r="C12" s="444">
        <v>0</v>
      </c>
      <c r="D12" s="549"/>
      <c r="E12" s="549">
        <v>0</v>
      </c>
      <c r="F12" s="444">
        <v>0</v>
      </c>
      <c r="G12" s="444">
        <v>0</v>
      </c>
      <c r="H12" s="444">
        <v>0</v>
      </c>
      <c r="I12" s="444">
        <v>0</v>
      </c>
      <c r="J12" s="444">
        <v>0</v>
      </c>
      <c r="K12" s="444">
        <v>0</v>
      </c>
      <c r="L12" s="444">
        <v>0</v>
      </c>
      <c r="M12" s="444">
        <v>0</v>
      </c>
      <c r="N12" s="444">
        <v>0</v>
      </c>
      <c r="O12" s="444">
        <v>0</v>
      </c>
      <c r="P12" s="444">
        <v>0</v>
      </c>
      <c r="Q12" s="444">
        <v>0</v>
      </c>
      <c r="R12" s="83">
        <v>0</v>
      </c>
      <c r="S12" s="561"/>
      <c r="T12" s="1036">
        <v>3840</v>
      </c>
      <c r="U12" s="412" t="s">
        <v>274</v>
      </c>
      <c r="V12" s="444">
        <v>0</v>
      </c>
      <c r="W12" s="549"/>
      <c r="X12" s="549">
        <v>0</v>
      </c>
      <c r="Y12" s="444">
        <v>0</v>
      </c>
      <c r="Z12" s="444">
        <v>0</v>
      </c>
      <c r="AA12" s="444">
        <v>0</v>
      </c>
      <c r="AB12" s="444">
        <v>0</v>
      </c>
      <c r="AC12" s="444">
        <v>0</v>
      </c>
      <c r="AD12" s="444">
        <v>0</v>
      </c>
      <c r="AE12" s="444">
        <v>0</v>
      </c>
      <c r="AF12" s="444">
        <v>0</v>
      </c>
      <c r="AG12" s="444">
        <v>0</v>
      </c>
      <c r="AH12" s="444">
        <v>0</v>
      </c>
      <c r="AI12" s="444">
        <v>0</v>
      </c>
      <c r="AJ12" s="444">
        <v>0</v>
      </c>
      <c r="AK12" s="83">
        <v>0</v>
      </c>
    </row>
    <row r="13" spans="1:37">
      <c r="A13" s="1036">
        <v>3315</v>
      </c>
      <c r="B13" s="412" t="s">
        <v>269</v>
      </c>
      <c r="C13" s="444">
        <v>0</v>
      </c>
      <c r="D13" s="549"/>
      <c r="E13" s="549">
        <v>0</v>
      </c>
      <c r="F13" s="444">
        <v>0</v>
      </c>
      <c r="G13" s="444">
        <v>0</v>
      </c>
      <c r="H13" s="444">
        <v>0</v>
      </c>
      <c r="I13" s="444">
        <v>0</v>
      </c>
      <c r="J13" s="444">
        <v>0</v>
      </c>
      <c r="K13" s="444">
        <v>0</v>
      </c>
      <c r="L13" s="444">
        <v>0</v>
      </c>
      <c r="M13" s="444">
        <v>0</v>
      </c>
      <c r="N13" s="444">
        <v>0</v>
      </c>
      <c r="O13" s="444">
        <v>0</v>
      </c>
      <c r="P13" s="444">
        <v>0</v>
      </c>
      <c r="Q13" s="444">
        <v>0</v>
      </c>
      <c r="R13" s="83">
        <v>0</v>
      </c>
      <c r="S13" s="561"/>
      <c r="T13" s="1036">
        <v>3860</v>
      </c>
      <c r="U13" s="412" t="s">
        <v>273</v>
      </c>
      <c r="V13" s="444">
        <v>0</v>
      </c>
      <c r="W13" s="549"/>
      <c r="X13" s="549">
        <v>0</v>
      </c>
      <c r="Y13" s="444">
        <v>0</v>
      </c>
      <c r="Z13" s="444">
        <v>0</v>
      </c>
      <c r="AA13" s="444">
        <v>0</v>
      </c>
      <c r="AB13" s="444">
        <v>0</v>
      </c>
      <c r="AC13" s="444">
        <v>0</v>
      </c>
      <c r="AD13" s="444">
        <v>0</v>
      </c>
      <c r="AE13" s="444">
        <v>0</v>
      </c>
      <c r="AF13" s="444">
        <v>0</v>
      </c>
      <c r="AG13" s="444">
        <v>0</v>
      </c>
      <c r="AH13" s="444">
        <v>0</v>
      </c>
      <c r="AI13" s="444">
        <v>0</v>
      </c>
      <c r="AJ13" s="444">
        <v>0</v>
      </c>
      <c r="AK13" s="83">
        <v>0</v>
      </c>
    </row>
    <row r="14" spans="1:37">
      <c r="A14" s="1036"/>
      <c r="C14" s="549"/>
      <c r="D14" s="549"/>
      <c r="E14" s="549"/>
      <c r="F14" s="549"/>
      <c r="G14" s="549"/>
      <c r="H14" s="549"/>
      <c r="I14" s="549"/>
      <c r="J14" s="549"/>
      <c r="K14" s="549"/>
      <c r="L14" s="549"/>
      <c r="M14" s="549"/>
      <c r="N14" s="549"/>
      <c r="O14" s="549"/>
      <c r="P14" s="549"/>
      <c r="Q14" s="549"/>
      <c r="R14" s="83"/>
      <c r="S14" s="561"/>
      <c r="T14" s="1036">
        <v>3865</v>
      </c>
      <c r="U14" s="412" t="s">
        <v>1476</v>
      </c>
      <c r="V14" s="444">
        <v>0</v>
      </c>
      <c r="W14" s="549"/>
      <c r="X14" s="549">
        <v>0</v>
      </c>
      <c r="Y14" s="444">
        <v>0</v>
      </c>
      <c r="Z14" s="444">
        <v>0</v>
      </c>
      <c r="AA14" s="444">
        <v>0</v>
      </c>
      <c r="AB14" s="444">
        <v>0</v>
      </c>
      <c r="AC14" s="444">
        <v>0</v>
      </c>
      <c r="AD14" s="444">
        <v>0</v>
      </c>
      <c r="AE14" s="444">
        <v>0</v>
      </c>
      <c r="AF14" s="444">
        <v>0</v>
      </c>
      <c r="AG14" s="444">
        <v>0</v>
      </c>
      <c r="AH14" s="444">
        <v>0</v>
      </c>
      <c r="AI14" s="444">
        <v>0</v>
      </c>
      <c r="AJ14" s="444">
        <v>0</v>
      </c>
      <c r="AK14" s="83">
        <v>0</v>
      </c>
    </row>
    <row r="15" spans="1:37">
      <c r="A15" s="1036">
        <v>3265</v>
      </c>
      <c r="B15" s="412" t="s">
        <v>245</v>
      </c>
      <c r="C15" s="444">
        <v>0</v>
      </c>
      <c r="D15" s="549"/>
      <c r="E15" s="549">
        <v>0</v>
      </c>
      <c r="F15" s="444">
        <v>0</v>
      </c>
      <c r="G15" s="444">
        <v>0</v>
      </c>
      <c r="H15" s="444">
        <v>0</v>
      </c>
      <c r="I15" s="444">
        <v>0</v>
      </c>
      <c r="J15" s="444">
        <v>0</v>
      </c>
      <c r="K15" s="444">
        <v>0</v>
      </c>
      <c r="L15" s="444">
        <v>0</v>
      </c>
      <c r="M15" s="444">
        <v>0</v>
      </c>
      <c r="N15" s="444">
        <v>0</v>
      </c>
      <c r="O15" s="444">
        <v>0</v>
      </c>
      <c r="P15" s="444">
        <v>0</v>
      </c>
      <c r="Q15" s="444">
        <v>0</v>
      </c>
      <c r="R15" s="83">
        <v>0</v>
      </c>
      <c r="S15" s="561"/>
      <c r="T15" s="1036">
        <v>3810</v>
      </c>
      <c r="U15" s="412" t="s">
        <v>271</v>
      </c>
      <c r="V15" s="444">
        <v>0</v>
      </c>
      <c r="W15" s="549"/>
      <c r="X15" s="549">
        <v>0</v>
      </c>
      <c r="Y15" s="444">
        <v>0</v>
      </c>
      <c r="Z15" s="444">
        <v>0</v>
      </c>
      <c r="AA15" s="444">
        <v>0</v>
      </c>
      <c r="AB15" s="444">
        <v>0</v>
      </c>
      <c r="AC15" s="444">
        <v>0</v>
      </c>
      <c r="AD15" s="444">
        <v>0</v>
      </c>
      <c r="AE15" s="444">
        <v>0</v>
      </c>
      <c r="AF15" s="444">
        <v>0</v>
      </c>
      <c r="AG15" s="444">
        <v>0</v>
      </c>
      <c r="AH15" s="444">
        <v>0</v>
      </c>
      <c r="AI15" s="444">
        <v>0</v>
      </c>
      <c r="AJ15" s="444">
        <v>0</v>
      </c>
      <c r="AK15" s="83">
        <v>0</v>
      </c>
    </row>
    <row r="16" spans="1:37">
      <c r="A16" s="1036">
        <v>3270</v>
      </c>
      <c r="B16" s="412" t="s">
        <v>246</v>
      </c>
      <c r="C16" s="444">
        <v>0</v>
      </c>
      <c r="D16" s="549"/>
      <c r="E16" s="549">
        <v>0</v>
      </c>
      <c r="F16" s="444">
        <v>0</v>
      </c>
      <c r="G16" s="444">
        <v>0</v>
      </c>
      <c r="H16" s="444">
        <v>0</v>
      </c>
      <c r="I16" s="444">
        <v>0</v>
      </c>
      <c r="J16" s="444">
        <v>0</v>
      </c>
      <c r="K16" s="444">
        <v>0</v>
      </c>
      <c r="L16" s="444">
        <v>0</v>
      </c>
      <c r="M16" s="444">
        <v>0</v>
      </c>
      <c r="N16" s="444">
        <v>0</v>
      </c>
      <c r="O16" s="444">
        <v>0</v>
      </c>
      <c r="P16" s="444">
        <v>0</v>
      </c>
      <c r="Q16" s="444">
        <v>0</v>
      </c>
      <c r="R16" s="83">
        <v>0</v>
      </c>
      <c r="S16" s="561"/>
      <c r="T16" s="1036">
        <v>3815</v>
      </c>
      <c r="U16" s="412" t="s">
        <v>272</v>
      </c>
      <c r="V16" s="444">
        <v>0</v>
      </c>
      <c r="W16" s="549"/>
      <c r="X16" s="549">
        <v>0</v>
      </c>
      <c r="Y16" s="444">
        <v>0</v>
      </c>
      <c r="Z16" s="444">
        <v>0</v>
      </c>
      <c r="AA16" s="444">
        <v>0</v>
      </c>
      <c r="AB16" s="444">
        <v>0</v>
      </c>
      <c r="AC16" s="444">
        <v>0</v>
      </c>
      <c r="AD16" s="444">
        <v>0</v>
      </c>
      <c r="AE16" s="444">
        <v>0</v>
      </c>
      <c r="AF16" s="444">
        <v>0</v>
      </c>
      <c r="AG16" s="444">
        <v>0</v>
      </c>
      <c r="AH16" s="444">
        <v>0</v>
      </c>
      <c r="AI16" s="444">
        <v>0</v>
      </c>
      <c r="AJ16" s="444">
        <v>0</v>
      </c>
      <c r="AK16" s="83">
        <v>0</v>
      </c>
    </row>
    <row r="17" spans="1:37">
      <c r="A17" s="1036"/>
      <c r="C17" s="549"/>
      <c r="D17" s="549"/>
      <c r="E17" s="549"/>
      <c r="F17" s="549"/>
      <c r="G17" s="549"/>
      <c r="H17" s="549"/>
      <c r="I17" s="549"/>
      <c r="J17" s="549"/>
      <c r="K17" s="549"/>
      <c r="L17" s="549"/>
      <c r="M17" s="549"/>
      <c r="N17" s="549"/>
      <c r="O17" s="549"/>
      <c r="P17" s="549"/>
      <c r="Q17" s="549"/>
      <c r="R17" s="83"/>
      <c r="S17" s="561"/>
      <c r="T17" s="1036">
        <v>3870</v>
      </c>
      <c r="U17" s="412" t="s">
        <v>1480</v>
      </c>
      <c r="V17" s="444">
        <v>0</v>
      </c>
      <c r="W17" s="549"/>
      <c r="X17" s="549">
        <v>0</v>
      </c>
      <c r="Y17" s="444">
        <v>0</v>
      </c>
      <c r="Z17" s="444">
        <v>0</v>
      </c>
      <c r="AA17" s="444">
        <v>0</v>
      </c>
      <c r="AB17" s="444">
        <v>0</v>
      </c>
      <c r="AC17" s="444">
        <v>0</v>
      </c>
      <c r="AD17" s="444">
        <v>0</v>
      </c>
      <c r="AE17" s="444">
        <v>0</v>
      </c>
      <c r="AF17" s="444">
        <v>0</v>
      </c>
      <c r="AG17" s="444">
        <v>0</v>
      </c>
      <c r="AH17" s="444">
        <v>0</v>
      </c>
      <c r="AI17" s="444">
        <v>0</v>
      </c>
      <c r="AJ17" s="444">
        <v>0</v>
      </c>
      <c r="AK17" s="83">
        <v>0</v>
      </c>
    </row>
    <row r="18" spans="1:37">
      <c r="A18" s="1036">
        <v>3330</v>
      </c>
      <c r="B18" s="412" t="s">
        <v>248</v>
      </c>
      <c r="C18" s="444">
        <v>0</v>
      </c>
      <c r="D18" s="549"/>
      <c r="E18" s="549">
        <v>0</v>
      </c>
      <c r="F18" s="444">
        <v>0</v>
      </c>
      <c r="G18" s="444">
        <v>0</v>
      </c>
      <c r="H18" s="444">
        <v>0</v>
      </c>
      <c r="I18" s="444">
        <v>0</v>
      </c>
      <c r="J18" s="444">
        <v>0</v>
      </c>
      <c r="K18" s="444">
        <v>0</v>
      </c>
      <c r="L18" s="444">
        <v>0</v>
      </c>
      <c r="M18" s="444">
        <v>0</v>
      </c>
      <c r="N18" s="444">
        <v>0</v>
      </c>
      <c r="O18" s="444">
        <v>0</v>
      </c>
      <c r="P18" s="444">
        <v>0</v>
      </c>
      <c r="Q18" s="444">
        <v>0</v>
      </c>
      <c r="R18" s="83">
        <v>0</v>
      </c>
      <c r="S18" s="561"/>
      <c r="T18" s="1036">
        <v>3875</v>
      </c>
      <c r="U18" s="412" t="s">
        <v>275</v>
      </c>
      <c r="V18" s="444">
        <v>0</v>
      </c>
      <c r="W18" s="549"/>
      <c r="X18" s="549">
        <v>0</v>
      </c>
      <c r="Y18" s="444">
        <v>0</v>
      </c>
      <c r="Z18" s="444">
        <v>0</v>
      </c>
      <c r="AA18" s="444">
        <v>0</v>
      </c>
      <c r="AB18" s="444">
        <v>0</v>
      </c>
      <c r="AC18" s="444">
        <v>0</v>
      </c>
      <c r="AD18" s="444">
        <v>0</v>
      </c>
      <c r="AE18" s="444">
        <v>0</v>
      </c>
      <c r="AF18" s="444">
        <v>0</v>
      </c>
      <c r="AG18" s="444">
        <v>0</v>
      </c>
      <c r="AH18" s="444">
        <v>0</v>
      </c>
      <c r="AI18" s="444">
        <v>0</v>
      </c>
      <c r="AJ18" s="444">
        <v>0</v>
      </c>
      <c r="AK18" s="83">
        <v>0</v>
      </c>
    </row>
    <row r="19" spans="1:37">
      <c r="A19" s="1036">
        <v>3335</v>
      </c>
      <c r="B19" s="412" t="s">
        <v>249</v>
      </c>
      <c r="C19" s="444">
        <v>0</v>
      </c>
      <c r="D19" s="549"/>
      <c r="E19" s="549">
        <v>0</v>
      </c>
      <c r="F19" s="444">
        <v>0</v>
      </c>
      <c r="G19" s="444">
        <v>0</v>
      </c>
      <c r="H19" s="444">
        <v>0</v>
      </c>
      <c r="I19" s="444">
        <v>0</v>
      </c>
      <c r="J19" s="444">
        <v>0</v>
      </c>
      <c r="K19" s="444">
        <v>0</v>
      </c>
      <c r="L19" s="444">
        <v>0</v>
      </c>
      <c r="M19" s="444">
        <v>0</v>
      </c>
      <c r="N19" s="444">
        <v>0</v>
      </c>
      <c r="O19" s="444">
        <v>0</v>
      </c>
      <c r="P19" s="444">
        <v>0</v>
      </c>
      <c r="Q19" s="444">
        <v>0</v>
      </c>
      <c r="R19" s="83">
        <v>0</v>
      </c>
      <c r="S19" s="561"/>
      <c r="T19" s="1036">
        <v>3880</v>
      </c>
      <c r="U19" s="412" t="s">
        <v>276</v>
      </c>
      <c r="V19" s="444">
        <v>0</v>
      </c>
      <c r="W19" s="549"/>
      <c r="X19" s="549">
        <v>0</v>
      </c>
      <c r="Y19" s="444">
        <v>0</v>
      </c>
      <c r="Z19" s="444">
        <v>0</v>
      </c>
      <c r="AA19" s="444">
        <v>0</v>
      </c>
      <c r="AB19" s="444">
        <v>0</v>
      </c>
      <c r="AC19" s="444">
        <v>0</v>
      </c>
      <c r="AD19" s="444">
        <v>0</v>
      </c>
      <c r="AE19" s="444">
        <v>0</v>
      </c>
      <c r="AF19" s="444">
        <v>0</v>
      </c>
      <c r="AG19" s="444">
        <v>0</v>
      </c>
      <c r="AH19" s="444">
        <v>0</v>
      </c>
      <c r="AI19" s="444">
        <v>0</v>
      </c>
      <c r="AJ19" s="444">
        <v>0</v>
      </c>
      <c r="AK19" s="83">
        <v>0</v>
      </c>
    </row>
    <row r="20" spans="1:37">
      <c r="A20" s="1036">
        <v>3450</v>
      </c>
      <c r="B20" s="412" t="s">
        <v>256</v>
      </c>
      <c r="C20" s="444">
        <v>0</v>
      </c>
      <c r="D20" s="549"/>
      <c r="E20" s="549">
        <v>0</v>
      </c>
      <c r="F20" s="444">
        <v>0</v>
      </c>
      <c r="G20" s="444">
        <v>0</v>
      </c>
      <c r="H20" s="444">
        <v>0</v>
      </c>
      <c r="I20" s="444">
        <v>0</v>
      </c>
      <c r="J20" s="444">
        <v>0</v>
      </c>
      <c r="K20" s="444">
        <v>0</v>
      </c>
      <c r="L20" s="444">
        <v>0</v>
      </c>
      <c r="M20" s="444">
        <v>0</v>
      </c>
      <c r="N20" s="444">
        <v>0</v>
      </c>
      <c r="O20" s="444">
        <v>0</v>
      </c>
      <c r="P20" s="444">
        <v>0</v>
      </c>
      <c r="Q20" s="444">
        <v>0</v>
      </c>
      <c r="R20" s="83">
        <v>0</v>
      </c>
      <c r="S20" s="561"/>
      <c r="T20" s="1036">
        <v>4000</v>
      </c>
      <c r="U20" s="412" t="s">
        <v>285</v>
      </c>
      <c r="V20" s="444">
        <v>0</v>
      </c>
      <c r="W20" s="549"/>
      <c r="X20" s="549">
        <v>0</v>
      </c>
      <c r="Y20" s="444">
        <v>0</v>
      </c>
      <c r="Z20" s="444">
        <v>0</v>
      </c>
      <c r="AA20" s="444">
        <v>0</v>
      </c>
      <c r="AB20" s="444">
        <v>0</v>
      </c>
      <c r="AC20" s="444">
        <v>0</v>
      </c>
      <c r="AD20" s="444">
        <v>0</v>
      </c>
      <c r="AE20" s="444">
        <v>0</v>
      </c>
      <c r="AF20" s="444">
        <v>0</v>
      </c>
      <c r="AG20" s="444">
        <v>0</v>
      </c>
      <c r="AH20" s="444">
        <v>0</v>
      </c>
      <c r="AI20" s="444">
        <v>0</v>
      </c>
      <c r="AJ20" s="444">
        <v>0</v>
      </c>
      <c r="AK20" s="83">
        <v>0</v>
      </c>
    </row>
    <row r="21" spans="1:37">
      <c r="A21" s="1036">
        <v>3455</v>
      </c>
      <c r="B21" s="412" t="s">
        <v>257</v>
      </c>
      <c r="C21" s="444">
        <v>0</v>
      </c>
      <c r="D21" s="549"/>
      <c r="E21" s="549">
        <v>0</v>
      </c>
      <c r="F21" s="444">
        <v>0</v>
      </c>
      <c r="G21" s="444">
        <v>0</v>
      </c>
      <c r="H21" s="444">
        <v>0</v>
      </c>
      <c r="I21" s="444">
        <v>0</v>
      </c>
      <c r="J21" s="444">
        <v>0</v>
      </c>
      <c r="K21" s="444">
        <v>0</v>
      </c>
      <c r="L21" s="444">
        <v>0</v>
      </c>
      <c r="M21" s="444">
        <v>0</v>
      </c>
      <c r="N21" s="444">
        <v>0</v>
      </c>
      <c r="O21" s="444">
        <v>0</v>
      </c>
      <c r="P21" s="444">
        <v>0</v>
      </c>
      <c r="Q21" s="444">
        <v>0</v>
      </c>
      <c r="R21" s="83">
        <v>0</v>
      </c>
      <c r="S21" s="561"/>
      <c r="T21" s="1036">
        <v>4005</v>
      </c>
      <c r="U21" s="412" t="s">
        <v>297</v>
      </c>
      <c r="V21" s="444">
        <v>0</v>
      </c>
      <c r="W21" s="549"/>
      <c r="X21" s="549">
        <v>0</v>
      </c>
      <c r="Y21" s="444">
        <v>0</v>
      </c>
      <c r="Z21" s="444">
        <v>0</v>
      </c>
      <c r="AA21" s="444">
        <v>0</v>
      </c>
      <c r="AB21" s="444">
        <v>0</v>
      </c>
      <c r="AC21" s="444">
        <v>0</v>
      </c>
      <c r="AD21" s="444">
        <v>0</v>
      </c>
      <c r="AE21" s="444">
        <v>0</v>
      </c>
      <c r="AF21" s="444">
        <v>0</v>
      </c>
      <c r="AG21" s="444">
        <v>0</v>
      </c>
      <c r="AH21" s="444">
        <v>0</v>
      </c>
      <c r="AI21" s="444">
        <v>0</v>
      </c>
      <c r="AJ21" s="444">
        <v>0</v>
      </c>
      <c r="AK21" s="83">
        <v>0</v>
      </c>
    </row>
    <row r="22" spans="1:37">
      <c r="A22" s="1665"/>
      <c r="B22" s="1666"/>
      <c r="C22" s="551"/>
      <c r="D22" s="550"/>
      <c r="E22" s="550"/>
      <c r="F22" s="551"/>
      <c r="G22" s="551"/>
      <c r="H22" s="551"/>
      <c r="I22" s="551"/>
      <c r="J22" s="551"/>
      <c r="K22" s="551"/>
      <c r="L22" s="551"/>
      <c r="M22" s="551"/>
      <c r="N22" s="551"/>
      <c r="O22" s="551"/>
      <c r="P22" s="551"/>
      <c r="Q22" s="551"/>
      <c r="R22" s="1667"/>
      <c r="S22" s="561"/>
      <c r="T22" s="1036"/>
      <c r="U22" s="1661"/>
      <c r="V22" s="550"/>
      <c r="W22" s="550"/>
      <c r="X22" s="550"/>
      <c r="Y22" s="550"/>
      <c r="Z22" s="550"/>
      <c r="AA22" s="550"/>
      <c r="AB22" s="550"/>
      <c r="AC22" s="550"/>
      <c r="AD22" s="550"/>
      <c r="AE22" s="550"/>
      <c r="AF22" s="550"/>
      <c r="AG22" s="550"/>
      <c r="AH22" s="550"/>
      <c r="AI22" s="550"/>
      <c r="AJ22" s="550"/>
    </row>
    <row r="23" spans="1:37">
      <c r="A23" s="1036"/>
      <c r="B23" s="1661" t="s">
        <v>1187</v>
      </c>
      <c r="C23" s="552">
        <v>0</v>
      </c>
      <c r="D23" s="552">
        <v>0</v>
      </c>
      <c r="E23" s="552">
        <v>0</v>
      </c>
      <c r="F23" s="552">
        <v>0</v>
      </c>
      <c r="G23" s="552">
        <v>0</v>
      </c>
      <c r="H23" s="552">
        <v>0</v>
      </c>
      <c r="I23" s="552">
        <v>0</v>
      </c>
      <c r="J23" s="552">
        <v>0</v>
      </c>
      <c r="K23" s="552">
        <v>0</v>
      </c>
      <c r="L23" s="552">
        <v>0</v>
      </c>
      <c r="M23" s="552">
        <v>0</v>
      </c>
      <c r="N23" s="552">
        <v>0</v>
      </c>
      <c r="O23" s="552">
        <v>0</v>
      </c>
      <c r="P23" s="552">
        <v>0</v>
      </c>
      <c r="Q23" s="552">
        <v>0</v>
      </c>
      <c r="R23" s="552"/>
      <c r="S23" s="1662"/>
      <c r="T23" s="1036"/>
      <c r="U23" s="1661" t="s">
        <v>1187</v>
      </c>
      <c r="V23" s="552">
        <v>0</v>
      </c>
      <c r="W23" s="552">
        <v>0</v>
      </c>
      <c r="X23" s="552">
        <v>0</v>
      </c>
      <c r="Y23" s="552">
        <v>0</v>
      </c>
      <c r="Z23" s="552">
        <v>0</v>
      </c>
      <c r="AA23" s="552">
        <v>0</v>
      </c>
      <c r="AB23" s="552">
        <v>0</v>
      </c>
      <c r="AC23" s="552">
        <v>0</v>
      </c>
      <c r="AD23" s="552">
        <v>0</v>
      </c>
      <c r="AE23" s="552">
        <v>0</v>
      </c>
      <c r="AF23" s="552">
        <v>0</v>
      </c>
      <c r="AG23" s="552">
        <v>0</v>
      </c>
      <c r="AH23" s="552">
        <v>0</v>
      </c>
      <c r="AI23" s="552">
        <v>0</v>
      </c>
      <c r="AJ23" s="552">
        <v>0</v>
      </c>
    </row>
    <row r="24" spans="1:37" ht="6" customHeight="1">
      <c r="A24" s="1036"/>
      <c r="B24" s="1661"/>
      <c r="C24" s="552"/>
      <c r="D24" s="552"/>
      <c r="E24" s="552"/>
      <c r="F24" s="552"/>
      <c r="G24" s="552"/>
      <c r="H24" s="552"/>
      <c r="I24" s="552"/>
      <c r="J24" s="552"/>
      <c r="K24" s="552"/>
      <c r="L24" s="552"/>
      <c r="M24" s="552"/>
      <c r="N24" s="552"/>
      <c r="O24" s="552"/>
      <c r="P24" s="552"/>
      <c r="Q24" s="552"/>
      <c r="R24" s="552"/>
      <c r="S24" s="1662"/>
      <c r="T24" s="1036"/>
      <c r="U24" s="1661"/>
      <c r="V24" s="552"/>
      <c r="W24" s="552"/>
      <c r="X24" s="552"/>
      <c r="Y24" s="552"/>
      <c r="Z24" s="552"/>
      <c r="AA24" s="552"/>
      <c r="AB24" s="552"/>
      <c r="AC24" s="552"/>
      <c r="AD24" s="552"/>
      <c r="AE24" s="552"/>
      <c r="AF24" s="552"/>
      <c r="AG24" s="552"/>
      <c r="AH24" s="552"/>
      <c r="AI24" s="552"/>
      <c r="AJ24" s="552"/>
    </row>
    <row r="25" spans="1:37">
      <c r="A25" s="1036">
        <v>3445</v>
      </c>
      <c r="B25" s="412" t="s">
        <v>255</v>
      </c>
      <c r="C25" s="444">
        <v>0</v>
      </c>
      <c r="D25" s="549"/>
      <c r="E25" s="549">
        <v>0</v>
      </c>
      <c r="F25" s="444">
        <v>0</v>
      </c>
      <c r="G25" s="444">
        <v>0</v>
      </c>
      <c r="H25" s="444">
        <v>0</v>
      </c>
      <c r="I25" s="444">
        <v>0</v>
      </c>
      <c r="J25" s="444">
        <v>0</v>
      </c>
      <c r="K25" s="444">
        <v>0</v>
      </c>
      <c r="L25" s="444">
        <v>0</v>
      </c>
      <c r="M25" s="444">
        <v>0</v>
      </c>
      <c r="N25" s="444">
        <v>0</v>
      </c>
      <c r="O25" s="444">
        <v>0</v>
      </c>
      <c r="P25" s="444">
        <v>0</v>
      </c>
      <c r="Q25" s="444">
        <v>0</v>
      </c>
      <c r="R25" s="83">
        <v>0</v>
      </c>
      <c r="S25" s="561"/>
      <c r="T25" s="1036">
        <v>3995</v>
      </c>
      <c r="U25" s="412" t="s">
        <v>284</v>
      </c>
      <c r="V25" s="444">
        <v>0</v>
      </c>
      <c r="W25" s="549"/>
      <c r="X25" s="549">
        <v>0</v>
      </c>
      <c r="Y25" s="444">
        <v>0</v>
      </c>
      <c r="Z25" s="444">
        <v>0</v>
      </c>
      <c r="AA25" s="444">
        <v>0</v>
      </c>
      <c r="AB25" s="444">
        <v>0</v>
      </c>
      <c r="AC25" s="444">
        <v>0</v>
      </c>
      <c r="AD25" s="444">
        <v>0</v>
      </c>
      <c r="AE25" s="444">
        <v>0</v>
      </c>
      <c r="AF25" s="444">
        <v>0</v>
      </c>
      <c r="AG25" s="444">
        <v>0</v>
      </c>
      <c r="AH25" s="444">
        <v>0</v>
      </c>
      <c r="AI25" s="444">
        <v>0</v>
      </c>
      <c r="AJ25" s="444">
        <v>0</v>
      </c>
      <c r="AK25" s="83">
        <v>0</v>
      </c>
    </row>
    <row r="26" spans="1:37">
      <c r="A26" s="1036"/>
      <c r="C26" s="549"/>
      <c r="D26" s="549"/>
      <c r="E26" s="549"/>
      <c r="F26" s="549"/>
      <c r="G26" s="549"/>
      <c r="H26" s="549"/>
      <c r="I26" s="549"/>
      <c r="J26" s="549"/>
      <c r="K26" s="549"/>
      <c r="L26" s="549"/>
      <c r="M26" s="549"/>
      <c r="N26" s="549"/>
      <c r="O26" s="549"/>
      <c r="P26" s="549"/>
      <c r="Q26" s="549"/>
      <c r="R26" s="83"/>
      <c r="S26" s="561"/>
      <c r="T26" s="1036"/>
      <c r="U26" s="412"/>
      <c r="V26" s="549"/>
      <c r="W26" s="549"/>
      <c r="X26" s="549"/>
      <c r="Y26" s="549"/>
      <c r="Z26" s="549"/>
      <c r="AA26" s="549"/>
      <c r="AB26" s="549"/>
      <c r="AC26" s="549"/>
      <c r="AD26" s="549"/>
      <c r="AE26" s="549"/>
      <c r="AF26" s="549"/>
      <c r="AG26" s="549"/>
      <c r="AH26" s="549"/>
      <c r="AI26" s="549"/>
      <c r="AJ26" s="549"/>
      <c r="AK26" s="83"/>
    </row>
    <row r="27" spans="1:37">
      <c r="A27" s="1036">
        <v>3350</v>
      </c>
      <c r="B27" s="413" t="s">
        <v>251</v>
      </c>
      <c r="C27" s="444">
        <v>0</v>
      </c>
      <c r="D27" s="549"/>
      <c r="E27" s="549">
        <v>0</v>
      </c>
      <c r="F27" s="444">
        <v>0</v>
      </c>
      <c r="G27" s="444">
        <v>0</v>
      </c>
      <c r="H27" s="444">
        <v>0</v>
      </c>
      <c r="I27" s="444">
        <v>0</v>
      </c>
      <c r="J27" s="444">
        <v>0</v>
      </c>
      <c r="K27" s="444">
        <v>0</v>
      </c>
      <c r="L27" s="444">
        <v>0</v>
      </c>
      <c r="M27" s="444">
        <v>0</v>
      </c>
      <c r="N27" s="444">
        <v>0</v>
      </c>
      <c r="O27" s="444">
        <v>0</v>
      </c>
      <c r="P27" s="444">
        <v>0</v>
      </c>
      <c r="Q27" s="444">
        <v>0</v>
      </c>
      <c r="R27" s="83">
        <v>0</v>
      </c>
      <c r="S27" s="1662"/>
      <c r="T27" s="1036">
        <v>3895</v>
      </c>
      <c r="U27" s="413" t="s">
        <v>279</v>
      </c>
      <c r="V27" s="444">
        <v>0</v>
      </c>
      <c r="W27" s="549"/>
      <c r="X27" s="549">
        <v>0</v>
      </c>
      <c r="Y27" s="444">
        <v>0</v>
      </c>
      <c r="Z27" s="444">
        <v>0</v>
      </c>
      <c r="AA27" s="444">
        <v>0</v>
      </c>
      <c r="AB27" s="444">
        <v>0</v>
      </c>
      <c r="AC27" s="444">
        <v>0</v>
      </c>
      <c r="AD27" s="444">
        <v>0</v>
      </c>
      <c r="AE27" s="444">
        <v>0</v>
      </c>
      <c r="AF27" s="444">
        <v>0</v>
      </c>
      <c r="AG27" s="444">
        <v>0</v>
      </c>
      <c r="AH27" s="444">
        <v>0</v>
      </c>
      <c r="AI27" s="444">
        <v>0</v>
      </c>
      <c r="AJ27" s="444">
        <v>0</v>
      </c>
      <c r="AK27" s="83">
        <v>0</v>
      </c>
    </row>
    <row r="28" spans="1:37">
      <c r="A28" s="1036">
        <v>3355</v>
      </c>
      <c r="B28" s="413" t="s">
        <v>252</v>
      </c>
      <c r="C28" s="444">
        <v>0</v>
      </c>
      <c r="D28" s="549"/>
      <c r="E28" s="549">
        <v>0</v>
      </c>
      <c r="F28" s="444">
        <v>0</v>
      </c>
      <c r="G28" s="444">
        <v>0</v>
      </c>
      <c r="H28" s="444">
        <v>0</v>
      </c>
      <c r="I28" s="444">
        <v>0</v>
      </c>
      <c r="J28" s="444">
        <v>0</v>
      </c>
      <c r="K28" s="444">
        <v>0</v>
      </c>
      <c r="L28" s="444">
        <v>0</v>
      </c>
      <c r="M28" s="444">
        <v>0</v>
      </c>
      <c r="N28" s="444">
        <v>0</v>
      </c>
      <c r="O28" s="444">
        <v>0</v>
      </c>
      <c r="P28" s="444">
        <v>0</v>
      </c>
      <c r="Q28" s="444">
        <v>0</v>
      </c>
      <c r="R28" s="83">
        <v>0</v>
      </c>
      <c r="S28" s="1662"/>
      <c r="T28" s="1036">
        <v>3900</v>
      </c>
      <c r="U28" s="413" t="s">
        <v>280</v>
      </c>
      <c r="V28" s="444">
        <v>0</v>
      </c>
      <c r="W28" s="549"/>
      <c r="X28" s="549">
        <v>0</v>
      </c>
      <c r="Y28" s="444">
        <v>0</v>
      </c>
      <c r="Z28" s="444">
        <v>0</v>
      </c>
      <c r="AA28" s="444">
        <v>0</v>
      </c>
      <c r="AB28" s="444">
        <v>0</v>
      </c>
      <c r="AC28" s="444">
        <v>0</v>
      </c>
      <c r="AD28" s="444">
        <v>0</v>
      </c>
      <c r="AE28" s="444">
        <v>0</v>
      </c>
      <c r="AF28" s="444">
        <v>0</v>
      </c>
      <c r="AG28" s="444">
        <v>0</v>
      </c>
      <c r="AH28" s="444">
        <v>0</v>
      </c>
      <c r="AI28" s="444">
        <v>0</v>
      </c>
      <c r="AJ28" s="444">
        <v>0</v>
      </c>
      <c r="AK28" s="83">
        <v>0</v>
      </c>
    </row>
    <row r="29" spans="1:37">
      <c r="A29" s="1036">
        <v>3360</v>
      </c>
      <c r="B29" s="413" t="s">
        <v>253</v>
      </c>
      <c r="C29" s="444">
        <v>0</v>
      </c>
      <c r="D29" s="549"/>
      <c r="E29" s="549">
        <v>0</v>
      </c>
      <c r="F29" s="444">
        <v>0</v>
      </c>
      <c r="G29" s="444">
        <v>0</v>
      </c>
      <c r="H29" s="444">
        <v>0</v>
      </c>
      <c r="I29" s="444">
        <v>0</v>
      </c>
      <c r="J29" s="444">
        <v>0</v>
      </c>
      <c r="K29" s="444">
        <v>0</v>
      </c>
      <c r="L29" s="444">
        <v>0</v>
      </c>
      <c r="M29" s="444">
        <v>0</v>
      </c>
      <c r="N29" s="444">
        <v>0</v>
      </c>
      <c r="O29" s="444">
        <v>0</v>
      </c>
      <c r="P29" s="444">
        <v>0</v>
      </c>
      <c r="Q29" s="444">
        <v>0</v>
      </c>
      <c r="R29" s="83">
        <v>0</v>
      </c>
      <c r="S29" s="1662"/>
      <c r="T29" s="1036">
        <v>3905</v>
      </c>
      <c r="U29" s="413" t="s">
        <v>281</v>
      </c>
      <c r="V29" s="444">
        <v>0</v>
      </c>
      <c r="W29" s="549"/>
      <c r="X29" s="549">
        <v>0</v>
      </c>
      <c r="Y29" s="444">
        <v>0</v>
      </c>
      <c r="Z29" s="444">
        <v>0</v>
      </c>
      <c r="AA29" s="444">
        <v>0</v>
      </c>
      <c r="AB29" s="444">
        <v>0</v>
      </c>
      <c r="AC29" s="444">
        <v>0</v>
      </c>
      <c r="AD29" s="444">
        <v>0</v>
      </c>
      <c r="AE29" s="444">
        <v>0</v>
      </c>
      <c r="AF29" s="444">
        <v>0</v>
      </c>
      <c r="AG29" s="444">
        <v>0</v>
      </c>
      <c r="AH29" s="444">
        <v>0</v>
      </c>
      <c r="AI29" s="444">
        <v>0</v>
      </c>
      <c r="AJ29" s="444">
        <v>0</v>
      </c>
      <c r="AK29" s="83">
        <v>0</v>
      </c>
    </row>
    <row r="30" spans="1:37">
      <c r="A30" s="1036"/>
      <c r="B30" s="1661"/>
      <c r="C30" s="553"/>
      <c r="D30" s="550"/>
      <c r="E30" s="550"/>
      <c r="F30" s="553"/>
      <c r="G30" s="553"/>
      <c r="H30" s="553"/>
      <c r="I30" s="553"/>
      <c r="J30" s="553"/>
      <c r="K30" s="553"/>
      <c r="L30" s="553"/>
      <c r="M30" s="553"/>
      <c r="N30" s="553"/>
      <c r="O30" s="553"/>
      <c r="P30" s="553"/>
      <c r="Q30" s="553"/>
      <c r="R30" s="1668"/>
      <c r="S30" s="1662"/>
      <c r="T30" s="1036"/>
      <c r="U30" s="1661"/>
      <c r="V30" s="550"/>
      <c r="W30" s="550"/>
      <c r="X30" s="550"/>
      <c r="Y30" s="550"/>
      <c r="Z30" s="550"/>
      <c r="AA30" s="550"/>
      <c r="AB30" s="550"/>
      <c r="AC30" s="550"/>
      <c r="AD30" s="550"/>
      <c r="AE30" s="550"/>
      <c r="AF30" s="550"/>
      <c r="AG30" s="550"/>
      <c r="AH30" s="550"/>
      <c r="AI30" s="550"/>
      <c r="AJ30" s="550"/>
    </row>
    <row r="31" spans="1:37">
      <c r="A31" s="1036"/>
      <c r="B31" s="1661" t="s">
        <v>1188</v>
      </c>
      <c r="C31" s="552">
        <v>0</v>
      </c>
      <c r="D31" s="552">
        <v>0</v>
      </c>
      <c r="E31" s="552">
        <v>0</v>
      </c>
      <c r="F31" s="552">
        <v>0</v>
      </c>
      <c r="G31" s="552">
        <v>0</v>
      </c>
      <c r="H31" s="552">
        <v>0</v>
      </c>
      <c r="I31" s="552">
        <v>0</v>
      </c>
      <c r="J31" s="552">
        <v>0</v>
      </c>
      <c r="K31" s="552">
        <v>0</v>
      </c>
      <c r="L31" s="552">
        <v>0</v>
      </c>
      <c r="M31" s="552">
        <v>0</v>
      </c>
      <c r="N31" s="552">
        <v>0</v>
      </c>
      <c r="O31" s="552">
        <v>0</v>
      </c>
      <c r="P31" s="552">
        <v>0</v>
      </c>
      <c r="Q31" s="552">
        <v>0</v>
      </c>
      <c r="R31" s="552"/>
      <c r="S31" s="1662"/>
      <c r="T31" s="1036"/>
      <c r="U31" s="1661" t="s">
        <v>1188</v>
      </c>
      <c r="V31" s="552">
        <v>0</v>
      </c>
      <c r="W31" s="552">
        <v>0</v>
      </c>
      <c r="X31" s="552">
        <v>0</v>
      </c>
      <c r="Y31" s="552">
        <v>0</v>
      </c>
      <c r="Z31" s="552">
        <v>0</v>
      </c>
      <c r="AA31" s="552">
        <v>0</v>
      </c>
      <c r="AB31" s="552">
        <v>0</v>
      </c>
      <c r="AC31" s="552">
        <v>0</v>
      </c>
      <c r="AD31" s="552">
        <v>0</v>
      </c>
      <c r="AE31" s="552">
        <v>0</v>
      </c>
      <c r="AF31" s="552">
        <v>0</v>
      </c>
      <c r="AG31" s="552">
        <v>0</v>
      </c>
      <c r="AH31" s="552">
        <v>0</v>
      </c>
      <c r="AI31" s="552">
        <v>0</v>
      </c>
      <c r="AJ31" s="552">
        <v>0</v>
      </c>
    </row>
    <row r="32" spans="1:37">
      <c r="A32" s="1665"/>
      <c r="B32" s="1666"/>
      <c r="C32" s="549"/>
      <c r="D32" s="549"/>
      <c r="E32" s="549"/>
      <c r="F32" s="549"/>
      <c r="G32" s="549"/>
      <c r="H32" s="549"/>
      <c r="I32" s="549"/>
      <c r="J32" s="549"/>
      <c r="K32" s="549"/>
      <c r="L32" s="549"/>
      <c r="M32" s="549"/>
      <c r="N32" s="549"/>
      <c r="O32" s="549"/>
      <c r="P32" s="549"/>
      <c r="Q32" s="549"/>
      <c r="R32" s="549"/>
      <c r="S32" s="561"/>
      <c r="T32" s="1665"/>
      <c r="U32" s="1666"/>
      <c r="V32" s="549"/>
      <c r="W32" s="549"/>
      <c r="X32" s="549"/>
      <c r="Y32" s="549"/>
      <c r="Z32" s="549"/>
      <c r="AA32" s="549"/>
      <c r="AB32" s="549"/>
      <c r="AC32" s="549"/>
      <c r="AD32" s="549"/>
      <c r="AE32" s="549"/>
      <c r="AF32" s="549"/>
      <c r="AG32" s="549"/>
      <c r="AH32" s="549"/>
      <c r="AI32" s="549"/>
      <c r="AJ32" s="549"/>
    </row>
    <row r="33" spans="1:55">
      <c r="A33" s="1036">
        <v>3435</v>
      </c>
      <c r="B33" s="412" t="s">
        <v>254</v>
      </c>
      <c r="C33" s="444">
        <v>0</v>
      </c>
      <c r="D33" s="549"/>
      <c r="E33" s="549">
        <v>0</v>
      </c>
      <c r="F33" s="444">
        <v>0</v>
      </c>
      <c r="G33" s="444">
        <v>0</v>
      </c>
      <c r="H33" s="444">
        <v>0</v>
      </c>
      <c r="I33" s="444">
        <v>0</v>
      </c>
      <c r="J33" s="444">
        <v>0</v>
      </c>
      <c r="K33" s="444">
        <v>0</v>
      </c>
      <c r="L33" s="444">
        <v>0</v>
      </c>
      <c r="M33" s="444">
        <v>0</v>
      </c>
      <c r="N33" s="444">
        <v>0</v>
      </c>
      <c r="O33" s="444">
        <v>0</v>
      </c>
      <c r="P33" s="444">
        <v>0</v>
      </c>
      <c r="Q33" s="444">
        <v>0</v>
      </c>
      <c r="R33" s="83">
        <v>0</v>
      </c>
      <c r="S33" s="1669"/>
      <c r="T33" s="1670">
        <v>3980</v>
      </c>
      <c r="U33" s="1671" t="s">
        <v>283</v>
      </c>
      <c r="V33" s="444">
        <v>0</v>
      </c>
      <c r="W33" s="549"/>
      <c r="X33" s="549">
        <v>0</v>
      </c>
      <c r="Y33" s="444">
        <v>0</v>
      </c>
      <c r="Z33" s="444">
        <v>0</v>
      </c>
      <c r="AA33" s="444">
        <v>0</v>
      </c>
      <c r="AB33" s="444">
        <v>0</v>
      </c>
      <c r="AC33" s="444">
        <v>0</v>
      </c>
      <c r="AD33" s="444">
        <v>0</v>
      </c>
      <c r="AE33" s="444">
        <v>0</v>
      </c>
      <c r="AF33" s="444">
        <v>0</v>
      </c>
      <c r="AG33" s="444">
        <v>0</v>
      </c>
      <c r="AH33" s="444">
        <v>0</v>
      </c>
      <c r="AI33" s="444">
        <v>0</v>
      </c>
      <c r="AJ33" s="444">
        <v>0</v>
      </c>
      <c r="AK33" s="83">
        <v>0</v>
      </c>
    </row>
    <row r="34" spans="1:55">
      <c r="A34" s="1656"/>
      <c r="B34" s="1657"/>
      <c r="C34" s="549"/>
      <c r="D34" s="549"/>
      <c r="E34" s="549"/>
      <c r="F34" s="549"/>
      <c r="G34" s="549"/>
      <c r="H34" s="549"/>
      <c r="I34" s="549"/>
      <c r="J34" s="549"/>
      <c r="K34" s="549"/>
      <c r="L34" s="549"/>
      <c r="M34" s="549"/>
      <c r="N34" s="549"/>
      <c r="O34" s="549"/>
      <c r="P34" s="549"/>
      <c r="Q34" s="549"/>
      <c r="R34" s="549"/>
      <c r="S34" s="561"/>
      <c r="T34" s="1656"/>
      <c r="U34" s="1657"/>
      <c r="V34" s="549"/>
      <c r="W34" s="549"/>
      <c r="X34" s="549"/>
      <c r="Y34" s="549"/>
      <c r="Z34" s="549"/>
      <c r="AA34" s="549"/>
      <c r="AB34" s="549"/>
      <c r="AC34" s="549"/>
      <c r="AD34" s="549"/>
      <c r="AE34" s="549"/>
      <c r="AF34" s="549"/>
      <c r="AG34" s="549"/>
      <c r="AH34" s="549"/>
      <c r="AI34" s="549"/>
      <c r="AJ34" s="549"/>
    </row>
    <row r="35" spans="1:55" ht="13.8" thickBot="1">
      <c r="A35" s="1656"/>
      <c r="B35" s="1672" t="s">
        <v>1189</v>
      </c>
      <c r="C35" s="1673">
        <v>0</v>
      </c>
      <c r="D35" s="1673">
        <v>0</v>
      </c>
      <c r="E35" s="1673">
        <v>0</v>
      </c>
      <c r="F35" s="1673">
        <v>0</v>
      </c>
      <c r="G35" s="1673">
        <v>0</v>
      </c>
      <c r="H35" s="1673">
        <v>0</v>
      </c>
      <c r="I35" s="1673">
        <v>0</v>
      </c>
      <c r="J35" s="1673">
        <v>0</v>
      </c>
      <c r="K35" s="1673">
        <v>0</v>
      </c>
      <c r="L35" s="1673">
        <v>0</v>
      </c>
      <c r="M35" s="1673">
        <v>0</v>
      </c>
      <c r="N35" s="1673">
        <v>0</v>
      </c>
      <c r="O35" s="1673">
        <v>0</v>
      </c>
      <c r="P35" s="1673">
        <v>0</v>
      </c>
      <c r="Q35" s="1673">
        <v>0</v>
      </c>
      <c r="R35" s="83">
        <v>0</v>
      </c>
      <c r="S35" s="1662"/>
      <c r="T35" s="1656"/>
      <c r="U35" s="1672" t="s">
        <v>1190</v>
      </c>
      <c r="V35" s="1673">
        <v>0</v>
      </c>
      <c r="W35" s="1673">
        <v>0</v>
      </c>
      <c r="X35" s="1673">
        <v>0</v>
      </c>
      <c r="Y35" s="1673">
        <v>0</v>
      </c>
      <c r="Z35" s="1673">
        <v>0</v>
      </c>
      <c r="AA35" s="1673">
        <v>0</v>
      </c>
      <c r="AB35" s="1673">
        <v>0</v>
      </c>
      <c r="AC35" s="1673">
        <v>0</v>
      </c>
      <c r="AD35" s="1673">
        <v>0</v>
      </c>
      <c r="AE35" s="1673">
        <v>0</v>
      </c>
      <c r="AF35" s="1673">
        <v>0</v>
      </c>
      <c r="AG35" s="1673">
        <v>0</v>
      </c>
      <c r="AH35" s="1673">
        <v>0</v>
      </c>
      <c r="AI35" s="1673">
        <v>0</v>
      </c>
      <c r="AJ35" s="1673">
        <v>0</v>
      </c>
      <c r="AK35" s="83">
        <v>0</v>
      </c>
    </row>
    <row r="36" spans="1:55" s="1678" customFormat="1" ht="13.8" thickTop="1">
      <c r="A36" s="1674"/>
      <c r="B36" s="1675" t="s">
        <v>119</v>
      </c>
      <c r="C36" s="554"/>
      <c r="D36" s="554"/>
      <c r="E36" s="554"/>
      <c r="F36" s="554"/>
      <c r="G36" s="554"/>
      <c r="H36" s="554"/>
      <c r="I36" s="554"/>
      <c r="J36" s="554"/>
      <c r="K36" s="554"/>
      <c r="L36" s="554"/>
      <c r="M36" s="554"/>
      <c r="N36" s="554"/>
      <c r="O36" s="554"/>
      <c r="P36" s="554"/>
      <c r="Q36" s="554"/>
      <c r="R36" s="554"/>
      <c r="S36" s="1676"/>
      <c r="T36" s="1674"/>
      <c r="U36" s="1675" t="s">
        <v>119</v>
      </c>
      <c r="V36" s="554"/>
      <c r="W36" s="554"/>
      <c r="X36" s="554"/>
      <c r="Y36" s="554"/>
      <c r="Z36" s="554"/>
      <c r="AA36" s="554"/>
      <c r="AB36" s="554"/>
      <c r="AC36" s="554"/>
      <c r="AD36" s="554"/>
      <c r="AE36" s="554"/>
      <c r="AF36" s="554"/>
      <c r="AG36" s="554"/>
      <c r="AH36" s="554"/>
      <c r="AI36" s="554"/>
      <c r="AJ36" s="554"/>
      <c r="AK36" s="1677"/>
      <c r="AL36" s="1677"/>
      <c r="AM36" s="1677"/>
      <c r="AN36" s="1677"/>
      <c r="AO36" s="1677"/>
      <c r="AP36" s="1677"/>
      <c r="AQ36" s="1677"/>
      <c r="AR36" s="1677"/>
      <c r="AS36" s="1677"/>
      <c r="AT36" s="1677"/>
      <c r="AU36" s="1677"/>
      <c r="AV36" s="1677"/>
      <c r="AW36" s="1677"/>
      <c r="AX36" s="1677"/>
      <c r="AY36" s="1677"/>
      <c r="AZ36" s="1677"/>
      <c r="BA36" s="1677"/>
      <c r="BB36" s="1677"/>
      <c r="BC36" s="1677"/>
    </row>
    <row r="37" spans="1:55" s="1678" customFormat="1">
      <c r="A37" s="1674"/>
      <c r="B37" s="1679" t="s">
        <v>125</v>
      </c>
      <c r="C37" s="554"/>
      <c r="D37" s="554"/>
      <c r="E37" s="554"/>
      <c r="F37" s="554"/>
      <c r="G37" s="554"/>
      <c r="H37" s="554"/>
      <c r="I37" s="554"/>
      <c r="J37" s="554"/>
      <c r="K37" s="554"/>
      <c r="L37" s="554"/>
      <c r="M37" s="554"/>
      <c r="N37" s="554"/>
      <c r="O37" s="554"/>
      <c r="P37" s="554"/>
      <c r="Q37" s="554"/>
      <c r="R37" s="554"/>
      <c r="S37" s="1676"/>
      <c r="T37" s="1674"/>
      <c r="U37" s="1679" t="s">
        <v>128</v>
      </c>
      <c r="V37" s="554"/>
      <c r="W37" s="554"/>
      <c r="X37" s="554"/>
      <c r="Y37" s="554"/>
      <c r="Z37" s="554"/>
      <c r="AA37" s="554"/>
      <c r="AB37" s="554"/>
      <c r="AC37" s="554"/>
      <c r="AD37" s="554"/>
      <c r="AE37" s="554"/>
      <c r="AF37" s="554"/>
      <c r="AG37" s="554"/>
      <c r="AH37" s="554"/>
      <c r="AI37" s="554"/>
      <c r="AJ37" s="554"/>
      <c r="AK37" s="1677"/>
      <c r="AL37" s="1677"/>
      <c r="AM37" s="1677"/>
      <c r="AN37" s="1677"/>
      <c r="AO37" s="1677"/>
      <c r="AP37" s="1677"/>
      <c r="AQ37" s="1677"/>
      <c r="AR37" s="1677"/>
      <c r="AS37" s="1677"/>
      <c r="AT37" s="1677"/>
      <c r="AU37" s="1677"/>
      <c r="AV37" s="1677"/>
      <c r="AW37" s="1677"/>
      <c r="AX37" s="1677"/>
      <c r="AY37" s="1677"/>
      <c r="AZ37" s="1677"/>
      <c r="BA37" s="1677"/>
      <c r="BB37" s="1677"/>
      <c r="BC37" s="1677"/>
    </row>
    <row r="38" spans="1:55" s="1678" customFormat="1">
      <c r="A38" s="1674"/>
      <c r="B38" s="1675" t="s">
        <v>121</v>
      </c>
      <c r="C38" s="556">
        <v>0</v>
      </c>
      <c r="D38" s="555"/>
      <c r="E38" s="555"/>
      <c r="F38" s="556"/>
      <c r="G38" s="556"/>
      <c r="H38" s="556"/>
      <c r="I38" s="556"/>
      <c r="J38" s="556"/>
      <c r="K38" s="556"/>
      <c r="L38" s="556"/>
      <c r="M38" s="556"/>
      <c r="N38" s="556"/>
      <c r="O38" s="556"/>
      <c r="P38" s="556"/>
      <c r="Q38" s="556">
        <v>0</v>
      </c>
      <c r="R38" s="556"/>
      <c r="S38" s="1676"/>
      <c r="T38" s="1674"/>
      <c r="U38" s="1675" t="s">
        <v>121</v>
      </c>
      <c r="V38" s="555">
        <v>0</v>
      </c>
      <c r="W38" s="555"/>
      <c r="X38" s="555"/>
      <c r="Y38" s="555"/>
      <c r="Z38" s="555"/>
      <c r="AA38" s="555"/>
      <c r="AB38" s="555"/>
      <c r="AC38" s="555"/>
      <c r="AD38" s="555"/>
      <c r="AE38" s="555"/>
      <c r="AF38" s="555"/>
      <c r="AG38" s="555"/>
      <c r="AH38" s="555"/>
      <c r="AI38" s="555"/>
      <c r="AJ38" s="555">
        <v>0</v>
      </c>
      <c r="AK38" s="1677"/>
      <c r="AL38" s="1677"/>
      <c r="AM38" s="1677"/>
      <c r="AN38" s="1677"/>
      <c r="AO38" s="1677"/>
      <c r="AP38" s="1677"/>
      <c r="AQ38" s="1677"/>
      <c r="AR38" s="1677"/>
      <c r="AS38" s="1677"/>
      <c r="AT38" s="1677"/>
      <c r="AU38" s="1677"/>
      <c r="AV38" s="1677"/>
      <c r="AW38" s="1677"/>
      <c r="AX38" s="1677"/>
      <c r="AY38" s="1677"/>
      <c r="AZ38" s="1677"/>
      <c r="BA38" s="1677"/>
      <c r="BB38" s="1677"/>
      <c r="BC38" s="1677"/>
    </row>
    <row r="39" spans="1:55" ht="8.25" customHeight="1">
      <c r="A39" s="1656"/>
      <c r="B39" s="1657"/>
      <c r="C39" s="549"/>
      <c r="D39" s="557"/>
      <c r="E39" s="557"/>
      <c r="F39" s="549"/>
      <c r="G39" s="549"/>
      <c r="H39" s="549"/>
      <c r="I39" s="549"/>
      <c r="J39" s="549"/>
      <c r="K39" s="549"/>
      <c r="L39" s="549"/>
      <c r="M39" s="549"/>
      <c r="N39" s="549"/>
      <c r="O39" s="549"/>
      <c r="P39" s="549"/>
      <c r="Q39" s="549"/>
      <c r="R39" s="549"/>
      <c r="S39" s="561"/>
      <c r="T39" s="1656"/>
      <c r="U39" s="1672"/>
      <c r="V39" s="557"/>
      <c r="W39" s="557"/>
      <c r="X39" s="557"/>
      <c r="Y39" s="557"/>
      <c r="Z39" s="557"/>
      <c r="AA39" s="557"/>
      <c r="AB39" s="557"/>
      <c r="AC39" s="557"/>
      <c r="AD39" s="557"/>
      <c r="AE39" s="557"/>
      <c r="AF39" s="557"/>
      <c r="AG39" s="557"/>
      <c r="AH39" s="557"/>
      <c r="AI39" s="557"/>
      <c r="AJ39" s="557"/>
    </row>
    <row r="40" spans="1:55">
      <c r="A40" s="1656"/>
      <c r="B40" s="1657" t="s">
        <v>1191</v>
      </c>
      <c r="C40" s="549"/>
      <c r="D40" s="558"/>
      <c r="E40" s="558"/>
      <c r="F40" s="549"/>
      <c r="G40" s="549"/>
      <c r="H40" s="549"/>
      <c r="I40" s="549"/>
      <c r="J40" s="549"/>
      <c r="K40" s="549"/>
      <c r="L40" s="549"/>
      <c r="M40" s="549"/>
      <c r="N40" s="549"/>
      <c r="O40" s="549"/>
      <c r="P40" s="549"/>
      <c r="Q40" s="549"/>
      <c r="R40" s="549"/>
      <c r="S40" s="561"/>
      <c r="T40" s="1656"/>
      <c r="U40" s="1672"/>
      <c r="V40" s="558"/>
      <c r="W40" s="558"/>
      <c r="X40" s="558"/>
      <c r="Y40" s="558"/>
      <c r="Z40" s="558"/>
      <c r="AA40" s="558"/>
      <c r="AB40" s="558"/>
      <c r="AC40" s="558"/>
      <c r="AD40" s="558"/>
      <c r="AE40" s="558"/>
      <c r="AF40" s="558"/>
      <c r="AG40" s="558"/>
      <c r="AH40" s="558"/>
      <c r="AI40" s="558"/>
      <c r="AJ40" s="558"/>
    </row>
    <row r="41" spans="1:55">
      <c r="A41" s="1663"/>
      <c r="B41" s="1658" t="s">
        <v>1184</v>
      </c>
      <c r="C41" s="549"/>
      <c r="D41" s="558"/>
      <c r="E41" s="558"/>
      <c r="F41" s="549"/>
      <c r="G41" s="549"/>
      <c r="H41" s="549"/>
      <c r="I41" s="549"/>
      <c r="J41" s="549"/>
      <c r="K41" s="549"/>
      <c r="L41" s="549"/>
      <c r="M41" s="549"/>
      <c r="N41" s="549"/>
      <c r="O41" s="549"/>
      <c r="P41" s="549"/>
      <c r="Q41" s="549"/>
      <c r="R41" s="549"/>
      <c r="S41" s="1661"/>
      <c r="T41" s="1680"/>
      <c r="U41" s="1660" t="s">
        <v>1192</v>
      </c>
      <c r="V41" s="558"/>
      <c r="W41" s="558"/>
      <c r="X41" s="558"/>
      <c r="Y41" s="558"/>
      <c r="Z41" s="558"/>
      <c r="AA41" s="558"/>
      <c r="AB41" s="558"/>
      <c r="AC41" s="558"/>
      <c r="AD41" s="558"/>
      <c r="AE41" s="558"/>
      <c r="AF41" s="558"/>
      <c r="AG41" s="558"/>
      <c r="AH41" s="558"/>
      <c r="AI41" s="558"/>
      <c r="AJ41" s="558"/>
    </row>
    <row r="42" spans="1:55">
      <c r="A42" s="1036">
        <v>3550</v>
      </c>
      <c r="B42" s="413" t="s">
        <v>260</v>
      </c>
      <c r="C42" s="444">
        <v>38593</v>
      </c>
      <c r="D42" s="549"/>
      <c r="E42" s="549">
        <v>38593</v>
      </c>
      <c r="F42" s="444">
        <v>38593</v>
      </c>
      <c r="G42" s="444">
        <v>38593</v>
      </c>
      <c r="H42" s="444">
        <v>38593</v>
      </c>
      <c r="I42" s="444">
        <v>38593</v>
      </c>
      <c r="J42" s="444">
        <v>38593</v>
      </c>
      <c r="K42" s="444">
        <v>38593</v>
      </c>
      <c r="L42" s="444">
        <v>38593</v>
      </c>
      <c r="M42" s="444">
        <v>38593</v>
      </c>
      <c r="N42" s="444">
        <v>38593</v>
      </c>
      <c r="O42" s="444">
        <v>38593</v>
      </c>
      <c r="P42" s="444">
        <v>38593</v>
      </c>
      <c r="Q42" s="444">
        <v>38593</v>
      </c>
      <c r="R42" s="83">
        <v>38593</v>
      </c>
      <c r="S42" s="1661"/>
      <c r="T42" s="1036">
        <v>4100</v>
      </c>
      <c r="U42" s="413" t="s">
        <v>290</v>
      </c>
      <c r="V42" s="444">
        <v>42485.87</v>
      </c>
      <c r="W42" s="549"/>
      <c r="X42" s="549">
        <v>42485.87</v>
      </c>
      <c r="Y42" s="444">
        <v>42593.07</v>
      </c>
      <c r="Z42" s="444">
        <v>42700.27</v>
      </c>
      <c r="AA42" s="444">
        <v>42807.47</v>
      </c>
      <c r="AB42" s="444">
        <v>42914.67</v>
      </c>
      <c r="AC42" s="444">
        <v>43021.87</v>
      </c>
      <c r="AD42" s="444">
        <v>43129.07</v>
      </c>
      <c r="AE42" s="444">
        <v>43236.27</v>
      </c>
      <c r="AF42" s="444">
        <v>43343.47</v>
      </c>
      <c r="AG42" s="444">
        <v>43450.67</v>
      </c>
      <c r="AH42" s="444">
        <v>43557.87</v>
      </c>
      <c r="AI42" s="444">
        <v>43665.07</v>
      </c>
      <c r="AJ42" s="444">
        <v>43772.27</v>
      </c>
      <c r="AK42" s="83">
        <v>43129.07</v>
      </c>
    </row>
    <row r="43" spans="1:55">
      <c r="A43" s="1036">
        <v>3555</v>
      </c>
      <c r="B43" s="413" t="s">
        <v>261</v>
      </c>
      <c r="C43" s="444">
        <v>476916.51</v>
      </c>
      <c r="D43" s="549"/>
      <c r="E43" s="549">
        <v>476916.51</v>
      </c>
      <c r="F43" s="444">
        <v>476916.51</v>
      </c>
      <c r="G43" s="444">
        <v>476916.51</v>
      </c>
      <c r="H43" s="444">
        <v>476916.51</v>
      </c>
      <c r="I43" s="444">
        <v>476916.51</v>
      </c>
      <c r="J43" s="444">
        <v>476916.51</v>
      </c>
      <c r="K43" s="444">
        <v>476916.51</v>
      </c>
      <c r="L43" s="444">
        <v>476916.51</v>
      </c>
      <c r="M43" s="444">
        <v>476916.51</v>
      </c>
      <c r="N43" s="444">
        <v>476916.51</v>
      </c>
      <c r="O43" s="444">
        <v>476916.51</v>
      </c>
      <c r="P43" s="444">
        <v>476916.51</v>
      </c>
      <c r="Q43" s="444">
        <v>476916.51</v>
      </c>
      <c r="R43" s="83">
        <v>476916.50999999983</v>
      </c>
      <c r="S43" s="1661"/>
      <c r="T43" s="1036">
        <v>4105</v>
      </c>
      <c r="U43" s="413" t="s">
        <v>289</v>
      </c>
      <c r="V43" s="444">
        <v>414871.46</v>
      </c>
      <c r="W43" s="549"/>
      <c r="X43" s="549">
        <v>414871.46</v>
      </c>
      <c r="Y43" s="444">
        <v>415753.01</v>
      </c>
      <c r="Z43" s="444">
        <v>416634.56</v>
      </c>
      <c r="AA43" s="444">
        <v>417516.11</v>
      </c>
      <c r="AB43" s="444">
        <v>418397.66</v>
      </c>
      <c r="AC43" s="444">
        <v>419279.21</v>
      </c>
      <c r="AD43" s="444">
        <v>420160.76</v>
      </c>
      <c r="AE43" s="444">
        <v>421042.31</v>
      </c>
      <c r="AF43" s="444">
        <v>421923.86</v>
      </c>
      <c r="AG43" s="444">
        <v>422805.41</v>
      </c>
      <c r="AH43" s="444">
        <v>423686.96</v>
      </c>
      <c r="AI43" s="444">
        <v>424568.51</v>
      </c>
      <c r="AJ43" s="444">
        <v>425450.06</v>
      </c>
      <c r="AK43" s="83">
        <v>420160.76</v>
      </c>
    </row>
    <row r="44" spans="1:55">
      <c r="A44" s="1036">
        <v>3557</v>
      </c>
      <c r="B44" s="413" t="s">
        <v>1474</v>
      </c>
      <c r="C44" s="444">
        <v>124953.04</v>
      </c>
      <c r="D44" s="549"/>
      <c r="E44" s="549">
        <v>124953.04</v>
      </c>
      <c r="F44" s="444">
        <v>124953.04</v>
      </c>
      <c r="G44" s="444">
        <v>124953.04</v>
      </c>
      <c r="H44" s="444">
        <v>124953.04</v>
      </c>
      <c r="I44" s="444">
        <v>124953.04</v>
      </c>
      <c r="J44" s="444">
        <v>124953.04</v>
      </c>
      <c r="K44" s="444">
        <v>124953.04</v>
      </c>
      <c r="L44" s="444">
        <v>124953.04</v>
      </c>
      <c r="M44" s="444">
        <v>124953.04</v>
      </c>
      <c r="N44" s="444">
        <v>124953.04</v>
      </c>
      <c r="O44" s="444">
        <v>124953.04</v>
      </c>
      <c r="P44" s="444">
        <v>124953.04</v>
      </c>
      <c r="Q44" s="444">
        <v>124953.04</v>
      </c>
      <c r="R44" s="83">
        <v>124953.04000000002</v>
      </c>
      <c r="S44" s="1661"/>
      <c r="T44" s="1036">
        <v>4107</v>
      </c>
      <c r="U44" s="413" t="s">
        <v>1478</v>
      </c>
      <c r="V44" s="444">
        <v>107088.24</v>
      </c>
      <c r="W44" s="549"/>
      <c r="X44" s="549">
        <v>107088.24</v>
      </c>
      <c r="Y44" s="444">
        <v>107297.54</v>
      </c>
      <c r="Z44" s="444">
        <v>107506.84</v>
      </c>
      <c r="AA44" s="444">
        <v>107716.14</v>
      </c>
      <c r="AB44" s="444">
        <v>107925.44</v>
      </c>
      <c r="AC44" s="444">
        <v>108134.74</v>
      </c>
      <c r="AD44" s="444">
        <v>108344.04</v>
      </c>
      <c r="AE44" s="444">
        <v>108553.34</v>
      </c>
      <c r="AF44" s="444">
        <v>108762.64</v>
      </c>
      <c r="AG44" s="444">
        <v>108971.94</v>
      </c>
      <c r="AH44" s="444">
        <v>109181.24</v>
      </c>
      <c r="AI44" s="444">
        <v>109390.54</v>
      </c>
      <c r="AJ44" s="444">
        <v>109599.84</v>
      </c>
      <c r="AK44" s="83">
        <v>108344.04000000001</v>
      </c>
    </row>
    <row r="45" spans="1:55">
      <c r="A45" s="1036">
        <v>3565</v>
      </c>
      <c r="B45" s="413" t="s">
        <v>1475</v>
      </c>
      <c r="C45" s="444">
        <v>70056.31</v>
      </c>
      <c r="D45" s="549"/>
      <c r="E45" s="549">
        <v>70056.31</v>
      </c>
      <c r="F45" s="444">
        <v>70056.31</v>
      </c>
      <c r="G45" s="444">
        <v>70056.31</v>
      </c>
      <c r="H45" s="444">
        <v>70056.31</v>
      </c>
      <c r="I45" s="444">
        <v>70056.31</v>
      </c>
      <c r="J45" s="444">
        <v>70056.31</v>
      </c>
      <c r="K45" s="444">
        <v>70056.31</v>
      </c>
      <c r="L45" s="444">
        <v>70056.31</v>
      </c>
      <c r="M45" s="444">
        <v>70056.31</v>
      </c>
      <c r="N45" s="444">
        <v>70056.31</v>
      </c>
      <c r="O45" s="444">
        <v>70056.31</v>
      </c>
      <c r="P45" s="444">
        <v>70056.31</v>
      </c>
      <c r="Q45" s="444">
        <v>70056.31</v>
      </c>
      <c r="R45" s="83">
        <v>70056.310000000027</v>
      </c>
      <c r="S45" s="1661"/>
      <c r="T45" s="1036">
        <v>4115</v>
      </c>
      <c r="U45" s="413" t="s">
        <v>1479</v>
      </c>
      <c r="V45" s="444">
        <v>55759.9</v>
      </c>
      <c r="W45" s="549"/>
      <c r="X45" s="549">
        <v>55759.9</v>
      </c>
      <c r="Y45" s="444">
        <v>55847.47</v>
      </c>
      <c r="Z45" s="444">
        <v>55935.040000000001</v>
      </c>
      <c r="AA45" s="444">
        <v>56022.61</v>
      </c>
      <c r="AB45" s="444">
        <v>56110.18</v>
      </c>
      <c r="AC45" s="444">
        <v>56197.75</v>
      </c>
      <c r="AD45" s="444">
        <v>56285.32</v>
      </c>
      <c r="AE45" s="444">
        <v>56372.89</v>
      </c>
      <c r="AF45" s="444">
        <v>56460.46</v>
      </c>
      <c r="AG45" s="444">
        <v>56548.03</v>
      </c>
      <c r="AH45" s="444">
        <v>56635.6</v>
      </c>
      <c r="AI45" s="444">
        <v>56723.17</v>
      </c>
      <c r="AJ45" s="444">
        <v>56810.74</v>
      </c>
      <c r="AK45" s="83">
        <v>56285.32</v>
      </c>
    </row>
    <row r="46" spans="1:55" s="1728" customFormat="1">
      <c r="A46" s="1036">
        <v>3750</v>
      </c>
      <c r="B46" s="413" t="s">
        <v>267</v>
      </c>
      <c r="C46" s="444">
        <v>0</v>
      </c>
      <c r="D46" s="549"/>
      <c r="E46" s="549">
        <v>0</v>
      </c>
      <c r="F46" s="444">
        <v>0</v>
      </c>
      <c r="G46" s="444">
        <v>0</v>
      </c>
      <c r="H46" s="444">
        <v>0</v>
      </c>
      <c r="I46" s="444">
        <v>0</v>
      </c>
      <c r="J46" s="444">
        <v>0</v>
      </c>
      <c r="K46" s="444">
        <v>0</v>
      </c>
      <c r="L46" s="444">
        <v>0</v>
      </c>
      <c r="M46" s="444">
        <v>0</v>
      </c>
      <c r="N46" s="444">
        <v>0</v>
      </c>
      <c r="O46" s="444">
        <v>0</v>
      </c>
      <c r="P46" s="444">
        <v>0</v>
      </c>
      <c r="Q46" s="444">
        <v>0</v>
      </c>
      <c r="R46" s="83">
        <v>0</v>
      </c>
      <c r="S46" s="413"/>
      <c r="T46" s="1036">
        <v>4310</v>
      </c>
      <c r="U46" s="413" t="s">
        <v>296</v>
      </c>
      <c r="V46" s="444">
        <v>0</v>
      </c>
      <c r="W46" s="549"/>
      <c r="X46" s="549">
        <v>0</v>
      </c>
      <c r="Y46" s="444">
        <v>0</v>
      </c>
      <c r="Z46" s="444">
        <v>0</v>
      </c>
      <c r="AA46" s="444">
        <v>0</v>
      </c>
      <c r="AB46" s="444">
        <v>0</v>
      </c>
      <c r="AC46" s="444">
        <v>0</v>
      </c>
      <c r="AD46" s="444">
        <v>0</v>
      </c>
      <c r="AE46" s="444">
        <v>0</v>
      </c>
      <c r="AF46" s="444">
        <v>0</v>
      </c>
      <c r="AG46" s="444">
        <v>0</v>
      </c>
      <c r="AH46" s="444">
        <v>0</v>
      </c>
      <c r="AI46" s="444">
        <v>0</v>
      </c>
      <c r="AJ46" s="444">
        <v>0</v>
      </c>
      <c r="AK46" s="83">
        <v>0</v>
      </c>
      <c r="AL46" s="413"/>
      <c r="AM46" s="413"/>
      <c r="AN46" s="413"/>
      <c r="AO46" s="413"/>
      <c r="AP46" s="413"/>
      <c r="AQ46" s="413"/>
      <c r="AR46" s="413"/>
      <c r="AS46" s="413"/>
      <c r="AT46" s="413"/>
      <c r="AU46" s="413"/>
      <c r="AV46" s="413"/>
      <c r="AW46" s="413"/>
      <c r="AX46" s="413"/>
      <c r="AY46" s="413"/>
      <c r="AZ46" s="413"/>
      <c r="BA46" s="413"/>
      <c r="BB46" s="413"/>
      <c r="BC46" s="413"/>
    </row>
    <row r="47" spans="1:55">
      <c r="A47" s="1036">
        <v>3625</v>
      </c>
      <c r="B47" s="413" t="s">
        <v>263</v>
      </c>
      <c r="C47" s="444">
        <v>0</v>
      </c>
      <c r="D47" s="549"/>
      <c r="E47" s="549">
        <v>0</v>
      </c>
      <c r="F47" s="444">
        <v>0</v>
      </c>
      <c r="G47" s="444">
        <v>0</v>
      </c>
      <c r="H47" s="444">
        <v>0</v>
      </c>
      <c r="I47" s="444">
        <v>0</v>
      </c>
      <c r="J47" s="444">
        <v>0</v>
      </c>
      <c r="K47" s="444">
        <v>0</v>
      </c>
      <c r="L47" s="444">
        <v>0</v>
      </c>
      <c r="M47" s="444">
        <v>0</v>
      </c>
      <c r="N47" s="444">
        <v>0</v>
      </c>
      <c r="O47" s="444">
        <v>0</v>
      </c>
      <c r="P47" s="444">
        <v>0</v>
      </c>
      <c r="Q47" s="444">
        <v>0</v>
      </c>
      <c r="R47" s="83">
        <v>0</v>
      </c>
      <c r="S47" s="1661"/>
      <c r="T47" s="1036">
        <v>4175</v>
      </c>
      <c r="U47" s="413" t="s">
        <v>292</v>
      </c>
      <c r="V47" s="444">
        <v>0</v>
      </c>
      <c r="W47" s="549"/>
      <c r="X47" s="549">
        <v>0</v>
      </c>
      <c r="Y47" s="444">
        <v>0</v>
      </c>
      <c r="Z47" s="444">
        <v>0</v>
      </c>
      <c r="AA47" s="444">
        <v>0</v>
      </c>
      <c r="AB47" s="444">
        <v>0</v>
      </c>
      <c r="AC47" s="444">
        <v>0</v>
      </c>
      <c r="AD47" s="444">
        <v>0</v>
      </c>
      <c r="AE47" s="444">
        <v>0</v>
      </c>
      <c r="AF47" s="444">
        <v>0</v>
      </c>
      <c r="AG47" s="444">
        <v>0</v>
      </c>
      <c r="AH47" s="444">
        <v>0</v>
      </c>
      <c r="AI47" s="444">
        <v>0</v>
      </c>
      <c r="AJ47" s="444">
        <v>0</v>
      </c>
      <c r="AK47" s="83">
        <v>0</v>
      </c>
    </row>
    <row r="48" spans="1:55">
      <c r="A48" s="1036"/>
      <c r="B48" s="1661" t="s">
        <v>1186</v>
      </c>
      <c r="C48" s="552">
        <v>710518.8600000001</v>
      </c>
      <c r="D48" s="552">
        <v>0</v>
      </c>
      <c r="E48" s="559">
        <v>710518.8600000001</v>
      </c>
      <c r="F48" s="552">
        <v>710518.8600000001</v>
      </c>
      <c r="G48" s="552">
        <v>710518.8600000001</v>
      </c>
      <c r="H48" s="552">
        <v>710518.8600000001</v>
      </c>
      <c r="I48" s="552">
        <v>710518.8600000001</v>
      </c>
      <c r="J48" s="552">
        <v>710518.8600000001</v>
      </c>
      <c r="K48" s="552">
        <v>710518.8600000001</v>
      </c>
      <c r="L48" s="552">
        <v>710518.8600000001</v>
      </c>
      <c r="M48" s="552">
        <v>710518.8600000001</v>
      </c>
      <c r="N48" s="552">
        <v>710518.8600000001</v>
      </c>
      <c r="O48" s="552">
        <v>710518.8600000001</v>
      </c>
      <c r="P48" s="552">
        <v>710518.8600000001</v>
      </c>
      <c r="Q48" s="552">
        <v>710518.8600000001</v>
      </c>
      <c r="R48" s="552"/>
      <c r="S48" s="1672"/>
      <c r="T48" s="1036" t="s">
        <v>2316</v>
      </c>
      <c r="U48" s="1661" t="s">
        <v>1186</v>
      </c>
      <c r="V48" s="552">
        <v>620205.47000000009</v>
      </c>
      <c r="W48" s="552">
        <v>0</v>
      </c>
      <c r="X48" s="559">
        <v>620205.47000000009</v>
      </c>
      <c r="Y48" s="552">
        <v>621491.09</v>
      </c>
      <c r="Z48" s="552">
        <v>622776.71000000008</v>
      </c>
      <c r="AA48" s="552">
        <v>624062.32999999996</v>
      </c>
      <c r="AB48" s="552">
        <v>625347.95000000007</v>
      </c>
      <c r="AC48" s="552">
        <v>626633.57000000007</v>
      </c>
      <c r="AD48" s="552">
        <v>627919.18999999994</v>
      </c>
      <c r="AE48" s="552">
        <v>629204.81000000006</v>
      </c>
      <c r="AF48" s="552">
        <v>630490.42999999993</v>
      </c>
      <c r="AG48" s="552">
        <v>631776.05000000005</v>
      </c>
      <c r="AH48" s="552">
        <v>633061.67000000004</v>
      </c>
      <c r="AI48" s="552">
        <v>634347.29</v>
      </c>
      <c r="AJ48" s="552">
        <v>635632.91</v>
      </c>
    </row>
    <row r="49" spans="1:37">
      <c r="A49" s="1663"/>
      <c r="B49" s="1664" t="s">
        <v>857</v>
      </c>
      <c r="C49" s="549"/>
      <c r="D49" s="549"/>
      <c r="E49" s="549"/>
      <c r="F49" s="549"/>
      <c r="G49" s="549"/>
      <c r="H49" s="549"/>
      <c r="I49" s="549"/>
      <c r="J49" s="549"/>
      <c r="K49" s="549"/>
      <c r="L49" s="549"/>
      <c r="M49" s="549"/>
      <c r="N49" s="549"/>
      <c r="O49" s="549"/>
      <c r="P49" s="549"/>
      <c r="Q49" s="549"/>
      <c r="R49" s="549"/>
      <c r="S49" s="1661"/>
      <c r="T49" s="1036"/>
      <c r="U49" s="412"/>
      <c r="V49" s="549"/>
      <c r="W49" s="549"/>
      <c r="X49" s="549"/>
      <c r="Y49" s="549"/>
      <c r="Z49" s="549"/>
      <c r="AA49" s="549"/>
      <c r="AB49" s="549"/>
      <c r="AC49" s="549"/>
      <c r="AD49" s="549"/>
      <c r="AE49" s="549"/>
      <c r="AF49" s="549"/>
      <c r="AG49" s="549"/>
      <c r="AH49" s="549"/>
      <c r="AI49" s="549"/>
      <c r="AJ49" s="549"/>
    </row>
    <row r="50" spans="1:37">
      <c r="A50" s="1665"/>
      <c r="B50" s="1666"/>
      <c r="C50" s="549"/>
      <c r="D50" s="558"/>
      <c r="E50" s="549"/>
      <c r="F50" s="549"/>
      <c r="G50" s="549"/>
      <c r="H50" s="549"/>
      <c r="I50" s="549"/>
      <c r="J50" s="549"/>
      <c r="K50" s="549"/>
      <c r="L50" s="549"/>
      <c r="M50" s="549"/>
      <c r="N50" s="549"/>
      <c r="O50" s="549"/>
      <c r="P50" s="549"/>
      <c r="Q50" s="549"/>
      <c r="R50" s="549"/>
      <c r="S50" s="1661"/>
      <c r="T50" s="1036">
        <v>4030</v>
      </c>
      <c r="U50" s="412" t="s">
        <v>286</v>
      </c>
      <c r="V50" s="444">
        <v>0</v>
      </c>
      <c r="W50" s="549"/>
      <c r="X50" s="549">
        <v>0</v>
      </c>
      <c r="Y50" s="444">
        <v>0</v>
      </c>
      <c r="Z50" s="444">
        <v>0</v>
      </c>
      <c r="AA50" s="444">
        <v>0</v>
      </c>
      <c r="AB50" s="444">
        <v>0</v>
      </c>
      <c r="AC50" s="444">
        <v>0</v>
      </c>
      <c r="AD50" s="444">
        <v>0</v>
      </c>
      <c r="AE50" s="444">
        <v>0</v>
      </c>
      <c r="AF50" s="444">
        <v>0</v>
      </c>
      <c r="AG50" s="444">
        <v>0</v>
      </c>
      <c r="AH50" s="444">
        <v>0</v>
      </c>
      <c r="AI50" s="444">
        <v>0</v>
      </c>
      <c r="AJ50" s="444">
        <v>0</v>
      </c>
      <c r="AK50" s="83">
        <v>0</v>
      </c>
    </row>
    <row r="51" spans="1:37">
      <c r="A51" s="1036">
        <v>3520</v>
      </c>
      <c r="B51" s="412" t="s">
        <v>259</v>
      </c>
      <c r="C51" s="444">
        <v>0</v>
      </c>
      <c r="D51" s="549"/>
      <c r="E51" s="549">
        <v>0</v>
      </c>
      <c r="F51" s="444">
        <v>0</v>
      </c>
      <c r="G51" s="444">
        <v>0</v>
      </c>
      <c r="H51" s="444">
        <v>0</v>
      </c>
      <c r="I51" s="444">
        <v>0</v>
      </c>
      <c r="J51" s="444">
        <v>0</v>
      </c>
      <c r="K51" s="444">
        <v>0</v>
      </c>
      <c r="L51" s="444">
        <v>0</v>
      </c>
      <c r="M51" s="444">
        <v>0</v>
      </c>
      <c r="N51" s="444">
        <v>0</v>
      </c>
      <c r="O51" s="444">
        <v>0</v>
      </c>
      <c r="P51" s="444">
        <v>0</v>
      </c>
      <c r="Q51" s="444">
        <v>0</v>
      </c>
      <c r="R51" s="83">
        <v>0</v>
      </c>
      <c r="S51" s="1661"/>
      <c r="T51" s="1036">
        <v>4070</v>
      </c>
      <c r="U51" s="412" t="s">
        <v>288</v>
      </c>
      <c r="V51" s="444">
        <v>420473.93</v>
      </c>
      <c r="W51" s="549"/>
      <c r="X51" s="549">
        <v>420473.93</v>
      </c>
      <c r="Y51" s="444">
        <v>420473.93</v>
      </c>
      <c r="Z51" s="444">
        <v>420473.93</v>
      </c>
      <c r="AA51" s="444">
        <v>420473.93</v>
      </c>
      <c r="AB51" s="444">
        <v>420473.93</v>
      </c>
      <c r="AC51" s="444">
        <v>420473.93</v>
      </c>
      <c r="AD51" s="444">
        <v>420473.93</v>
      </c>
      <c r="AE51" s="444">
        <v>420473.93</v>
      </c>
      <c r="AF51" s="444">
        <v>420473.93</v>
      </c>
      <c r="AG51" s="444">
        <v>420473.93</v>
      </c>
      <c r="AH51" s="444">
        <v>420473.93</v>
      </c>
      <c r="AI51" s="444">
        <v>420473.93</v>
      </c>
      <c r="AJ51" s="444">
        <v>420473.93</v>
      </c>
      <c r="AK51" s="83">
        <v>420473.93</v>
      </c>
    </row>
    <row r="52" spans="1:37">
      <c r="A52" s="1036">
        <v>3500</v>
      </c>
      <c r="B52" s="412" t="s">
        <v>258</v>
      </c>
      <c r="C52" s="444">
        <v>74576.259999999995</v>
      </c>
      <c r="D52" s="549"/>
      <c r="E52" s="549">
        <v>74576.259999999995</v>
      </c>
      <c r="F52" s="444">
        <v>74576.259999999995</v>
      </c>
      <c r="G52" s="444">
        <v>74576.259999999995</v>
      </c>
      <c r="H52" s="444">
        <v>74576.259999999995</v>
      </c>
      <c r="I52" s="444">
        <v>74576.259999999995</v>
      </c>
      <c r="J52" s="444">
        <v>74576.259999999995</v>
      </c>
      <c r="K52" s="444">
        <v>74576.259999999995</v>
      </c>
      <c r="L52" s="444">
        <v>74576.259999999995</v>
      </c>
      <c r="M52" s="444">
        <v>74576.259999999995</v>
      </c>
      <c r="N52" s="444">
        <v>74576.259999999995</v>
      </c>
      <c r="O52" s="444">
        <v>74576.259999999995</v>
      </c>
      <c r="P52" s="444">
        <v>74576.259999999995</v>
      </c>
      <c r="Q52" s="444">
        <v>74576.259999999995</v>
      </c>
      <c r="R52" s="83">
        <v>74576.259999999995</v>
      </c>
      <c r="S52" s="1661"/>
      <c r="T52" s="1036">
        <v>4050</v>
      </c>
      <c r="U52" s="412" t="s">
        <v>287</v>
      </c>
      <c r="V52" s="444">
        <v>79626.81</v>
      </c>
      <c r="W52" s="549"/>
      <c r="X52" s="549">
        <v>79626.81</v>
      </c>
      <c r="Y52" s="444">
        <v>79875.399999999994</v>
      </c>
      <c r="Z52" s="444">
        <v>80123.990000000005</v>
      </c>
      <c r="AA52" s="444">
        <v>80372.58</v>
      </c>
      <c r="AB52" s="444">
        <v>80621.17</v>
      </c>
      <c r="AC52" s="444">
        <v>80869.759999999995</v>
      </c>
      <c r="AD52" s="444">
        <v>81118.350000000006</v>
      </c>
      <c r="AE52" s="444">
        <v>81366.94</v>
      </c>
      <c r="AF52" s="444">
        <v>81615.53</v>
      </c>
      <c r="AG52" s="444">
        <v>81864.12</v>
      </c>
      <c r="AH52" s="444">
        <v>82112.710000000006</v>
      </c>
      <c r="AI52" s="444">
        <v>82361.3</v>
      </c>
      <c r="AJ52" s="444">
        <v>82609.89</v>
      </c>
      <c r="AK52" s="83">
        <v>81118.350000000006</v>
      </c>
    </row>
    <row r="53" spans="1:37">
      <c r="A53" s="1036">
        <v>3505</v>
      </c>
      <c r="B53" s="412" t="s">
        <v>1473</v>
      </c>
      <c r="C53" s="444">
        <v>687049.07</v>
      </c>
      <c r="D53" s="549"/>
      <c r="E53" s="549">
        <v>687049.07</v>
      </c>
      <c r="F53" s="444">
        <v>687049.07</v>
      </c>
      <c r="G53" s="444">
        <v>687049.07</v>
      </c>
      <c r="H53" s="444">
        <v>687049.07</v>
      </c>
      <c r="I53" s="444">
        <v>687049.07</v>
      </c>
      <c r="J53" s="444">
        <v>687049.07</v>
      </c>
      <c r="K53" s="444">
        <v>687049.07</v>
      </c>
      <c r="L53" s="444">
        <v>687049.07</v>
      </c>
      <c r="M53" s="444">
        <v>687049.07</v>
      </c>
      <c r="N53" s="444">
        <v>687049.07</v>
      </c>
      <c r="O53" s="444">
        <v>687049.07</v>
      </c>
      <c r="P53" s="444">
        <v>687049.07</v>
      </c>
      <c r="Q53" s="444">
        <v>687049.07</v>
      </c>
      <c r="R53" s="83">
        <v>687049.07000000007</v>
      </c>
      <c r="S53" s="1661"/>
      <c r="T53" s="1036">
        <v>4055</v>
      </c>
      <c r="U53" s="412" t="s">
        <v>1477</v>
      </c>
      <c r="V53" s="444">
        <v>87899.14</v>
      </c>
      <c r="W53" s="549"/>
      <c r="X53" s="549">
        <v>87899.14</v>
      </c>
      <c r="Y53" s="444">
        <v>89693</v>
      </c>
      <c r="Z53" s="444">
        <v>91486.86</v>
      </c>
      <c r="AA53" s="444">
        <v>93280.72</v>
      </c>
      <c r="AB53" s="444">
        <v>95074.58</v>
      </c>
      <c r="AC53" s="444">
        <v>96868.44</v>
      </c>
      <c r="AD53" s="444">
        <v>98662.3</v>
      </c>
      <c r="AE53" s="444">
        <v>100456.16</v>
      </c>
      <c r="AF53" s="444">
        <v>102250.02</v>
      </c>
      <c r="AG53" s="444">
        <v>104043.88</v>
      </c>
      <c r="AH53" s="444">
        <v>105837.74</v>
      </c>
      <c r="AI53" s="444">
        <v>107631.6</v>
      </c>
      <c r="AJ53" s="444">
        <v>109425.46</v>
      </c>
      <c r="AK53" s="83">
        <v>98662.300000000017</v>
      </c>
    </row>
    <row r="54" spans="1:37">
      <c r="A54" s="1036">
        <v>3720</v>
      </c>
      <c r="B54" s="412" t="s">
        <v>266</v>
      </c>
      <c r="C54" s="444">
        <v>0</v>
      </c>
      <c r="D54" s="549"/>
      <c r="E54" s="549">
        <v>0</v>
      </c>
      <c r="F54" s="444">
        <v>0</v>
      </c>
      <c r="G54" s="444">
        <v>0</v>
      </c>
      <c r="H54" s="444">
        <v>0</v>
      </c>
      <c r="I54" s="444">
        <v>0</v>
      </c>
      <c r="J54" s="444">
        <v>0</v>
      </c>
      <c r="K54" s="444">
        <v>0</v>
      </c>
      <c r="L54" s="444">
        <v>0</v>
      </c>
      <c r="M54" s="444">
        <v>0</v>
      </c>
      <c r="N54" s="444">
        <v>0</v>
      </c>
      <c r="O54" s="444">
        <v>0</v>
      </c>
      <c r="P54" s="444">
        <v>0</v>
      </c>
      <c r="Q54" s="444">
        <v>0</v>
      </c>
      <c r="R54" s="83">
        <v>0</v>
      </c>
      <c r="S54" s="1661"/>
      <c r="T54" s="1036">
        <v>4280</v>
      </c>
      <c r="U54" s="412" t="s">
        <v>295</v>
      </c>
      <c r="V54" s="444">
        <v>0</v>
      </c>
      <c r="W54" s="549"/>
      <c r="X54" s="549">
        <v>0</v>
      </c>
      <c r="Y54" s="444">
        <v>0</v>
      </c>
      <c r="Z54" s="444">
        <v>0</v>
      </c>
      <c r="AA54" s="444">
        <v>0</v>
      </c>
      <c r="AB54" s="444">
        <v>0</v>
      </c>
      <c r="AC54" s="444">
        <v>0</v>
      </c>
      <c r="AD54" s="444">
        <v>0</v>
      </c>
      <c r="AE54" s="444">
        <v>0</v>
      </c>
      <c r="AF54" s="444">
        <v>0</v>
      </c>
      <c r="AG54" s="444">
        <v>0</v>
      </c>
      <c r="AH54" s="444">
        <v>0</v>
      </c>
      <c r="AI54" s="444">
        <v>0</v>
      </c>
      <c r="AJ54" s="444">
        <v>0</v>
      </c>
      <c r="AK54" s="83">
        <v>0</v>
      </c>
    </row>
    <row r="55" spans="1:37">
      <c r="A55" s="1036">
        <v>3600</v>
      </c>
      <c r="B55" s="412" t="s">
        <v>2001</v>
      </c>
      <c r="C55" s="444">
        <v>48841.58</v>
      </c>
      <c r="D55" s="549"/>
      <c r="E55" s="549">
        <v>48841.58</v>
      </c>
      <c r="F55" s="444">
        <v>48841.58</v>
      </c>
      <c r="G55" s="444">
        <v>48841.58</v>
      </c>
      <c r="H55" s="444">
        <v>48841.58</v>
      </c>
      <c r="I55" s="444">
        <v>48841.58</v>
      </c>
      <c r="J55" s="444">
        <v>48841.58</v>
      </c>
      <c r="K55" s="444">
        <v>48841.58</v>
      </c>
      <c r="L55" s="444">
        <v>48841.58</v>
      </c>
      <c r="M55" s="444">
        <v>48841.58</v>
      </c>
      <c r="N55" s="444">
        <v>48841.58</v>
      </c>
      <c r="O55" s="444">
        <v>48841.58</v>
      </c>
      <c r="P55" s="444">
        <v>48841.58</v>
      </c>
      <c r="Q55" s="444">
        <v>48841.58</v>
      </c>
      <c r="R55" s="83">
        <v>48841.58</v>
      </c>
      <c r="S55" s="1661"/>
      <c r="T55" s="1036">
        <v>4150</v>
      </c>
      <c r="U55" s="412" t="s">
        <v>2002</v>
      </c>
      <c r="V55" s="444">
        <v>61045.42</v>
      </c>
      <c r="W55" s="549"/>
      <c r="X55" s="549">
        <v>61045.42</v>
      </c>
      <c r="Y55" s="444">
        <v>61271.54</v>
      </c>
      <c r="Z55" s="444">
        <v>61497.66</v>
      </c>
      <c r="AA55" s="444">
        <v>61723.78</v>
      </c>
      <c r="AB55" s="444">
        <v>61949.9</v>
      </c>
      <c r="AC55" s="444">
        <v>62176.02</v>
      </c>
      <c r="AD55" s="444">
        <v>62402.14</v>
      </c>
      <c r="AE55" s="444">
        <v>62628.26</v>
      </c>
      <c r="AF55" s="444">
        <v>62854.38</v>
      </c>
      <c r="AG55" s="444">
        <v>63080.5</v>
      </c>
      <c r="AH55" s="444">
        <v>63306.62</v>
      </c>
      <c r="AI55" s="444">
        <v>63532.74</v>
      </c>
      <c r="AJ55" s="444">
        <v>63758.86</v>
      </c>
      <c r="AK55" s="83">
        <v>62402.14</v>
      </c>
    </row>
    <row r="56" spans="1:37">
      <c r="A56" s="1036">
        <v>3605</v>
      </c>
      <c r="B56" s="412" t="s">
        <v>262</v>
      </c>
      <c r="C56" s="444">
        <v>121243.95</v>
      </c>
      <c r="D56" s="549"/>
      <c r="E56" s="549">
        <v>121243.95</v>
      </c>
      <c r="F56" s="444">
        <v>121243.95</v>
      </c>
      <c r="G56" s="444">
        <v>121243.95</v>
      </c>
      <c r="H56" s="444">
        <v>121243.95</v>
      </c>
      <c r="I56" s="444">
        <v>121243.95</v>
      </c>
      <c r="J56" s="444">
        <v>121243.95</v>
      </c>
      <c r="K56" s="444">
        <v>121243.95</v>
      </c>
      <c r="L56" s="444">
        <v>121243.95</v>
      </c>
      <c r="M56" s="444">
        <v>121243.95</v>
      </c>
      <c r="N56" s="444">
        <v>121243.95</v>
      </c>
      <c r="O56" s="444">
        <v>121243.95</v>
      </c>
      <c r="P56" s="444">
        <v>121243.95</v>
      </c>
      <c r="Q56" s="444">
        <v>121243.95</v>
      </c>
      <c r="R56" s="83">
        <v>121243.94999999997</v>
      </c>
      <c r="S56" s="1661"/>
      <c r="T56" s="1036">
        <v>4155</v>
      </c>
      <c r="U56" s="412" t="s">
        <v>291</v>
      </c>
      <c r="V56" s="444">
        <v>327657.27</v>
      </c>
      <c r="W56" s="549"/>
      <c r="X56" s="549">
        <v>327657.27</v>
      </c>
      <c r="Y56" s="444">
        <v>328218.58</v>
      </c>
      <c r="Z56" s="444">
        <v>328779.89</v>
      </c>
      <c r="AA56" s="444">
        <v>329341.2</v>
      </c>
      <c r="AB56" s="444">
        <v>329902.51</v>
      </c>
      <c r="AC56" s="444">
        <v>330463.82</v>
      </c>
      <c r="AD56" s="444">
        <v>331025.13</v>
      </c>
      <c r="AE56" s="444">
        <v>331586.44</v>
      </c>
      <c r="AF56" s="444">
        <v>332147.75</v>
      </c>
      <c r="AG56" s="444">
        <v>332709.06</v>
      </c>
      <c r="AH56" s="444">
        <v>333270.37</v>
      </c>
      <c r="AI56" s="444">
        <v>333831.67999999999</v>
      </c>
      <c r="AJ56" s="444">
        <v>334392.99</v>
      </c>
      <c r="AK56" s="83">
        <v>331025.13</v>
      </c>
    </row>
    <row r="57" spans="1:37">
      <c r="A57" s="1036"/>
      <c r="B57" s="1661" t="s">
        <v>1187</v>
      </c>
      <c r="C57" s="552">
        <v>931710.85999999987</v>
      </c>
      <c r="D57" s="552">
        <v>0</v>
      </c>
      <c r="E57" s="559">
        <v>931710.85999999987</v>
      </c>
      <c r="F57" s="552">
        <v>931710.85999999987</v>
      </c>
      <c r="G57" s="552">
        <v>931710.85999999987</v>
      </c>
      <c r="H57" s="552">
        <v>931710.85999999987</v>
      </c>
      <c r="I57" s="552">
        <v>931710.85999999987</v>
      </c>
      <c r="J57" s="552">
        <v>931710.85999999987</v>
      </c>
      <c r="K57" s="552">
        <v>931710.85999999987</v>
      </c>
      <c r="L57" s="552">
        <v>931710.85999999987</v>
      </c>
      <c r="M57" s="552">
        <v>931710.85999999987</v>
      </c>
      <c r="N57" s="552">
        <v>931710.85999999987</v>
      </c>
      <c r="O57" s="552">
        <v>931710.85999999987</v>
      </c>
      <c r="P57" s="552">
        <v>931710.85999999987</v>
      </c>
      <c r="Q57" s="552">
        <v>931710.85999999987</v>
      </c>
      <c r="R57" s="552"/>
      <c r="S57" s="1661"/>
      <c r="T57" s="1036"/>
      <c r="U57" s="1661" t="s">
        <v>1187</v>
      </c>
      <c r="V57" s="552">
        <v>976702.57000000007</v>
      </c>
      <c r="W57" s="552">
        <v>0</v>
      </c>
      <c r="X57" s="559">
        <v>976702.57000000007</v>
      </c>
      <c r="Y57" s="552">
        <v>979532.45</v>
      </c>
      <c r="Z57" s="552">
        <v>982362.33000000007</v>
      </c>
      <c r="AA57" s="552">
        <v>985192.21</v>
      </c>
      <c r="AB57" s="552">
        <v>988022.09</v>
      </c>
      <c r="AC57" s="552">
        <v>990851.97</v>
      </c>
      <c r="AD57" s="552">
        <v>993681.85000000009</v>
      </c>
      <c r="AE57" s="552">
        <v>996511.73</v>
      </c>
      <c r="AF57" s="552">
        <v>999341.61</v>
      </c>
      <c r="AG57" s="552">
        <v>1002171.49</v>
      </c>
      <c r="AH57" s="552">
        <v>1005001.37</v>
      </c>
      <c r="AI57" s="552">
        <v>1007831.25</v>
      </c>
      <c r="AJ57" s="552">
        <v>1010661.13</v>
      </c>
    </row>
    <row r="58" spans="1:37">
      <c r="A58" s="1036"/>
      <c r="B58" s="1661"/>
      <c r="C58" s="549"/>
      <c r="D58" s="549"/>
      <c r="E58" s="549"/>
      <c r="F58" s="549"/>
      <c r="G58" s="549"/>
      <c r="H58" s="549"/>
      <c r="I58" s="549"/>
      <c r="J58" s="549"/>
      <c r="K58" s="549"/>
      <c r="L58" s="549"/>
      <c r="M58" s="549"/>
      <c r="N58" s="549"/>
      <c r="O58" s="549"/>
      <c r="P58" s="549"/>
      <c r="Q58" s="549"/>
      <c r="R58" s="549"/>
      <c r="S58" s="1661"/>
      <c r="T58" s="1036"/>
      <c r="U58" s="1661"/>
      <c r="V58" s="549"/>
      <c r="W58" s="549"/>
      <c r="X58" s="549"/>
      <c r="Y58" s="549"/>
      <c r="Z58" s="549"/>
      <c r="AA58" s="549"/>
      <c r="AB58" s="549"/>
      <c r="AC58" s="549"/>
      <c r="AD58" s="549"/>
      <c r="AE58" s="549"/>
      <c r="AF58" s="549"/>
      <c r="AG58" s="549"/>
      <c r="AH58" s="549"/>
      <c r="AI58" s="549"/>
      <c r="AJ58" s="549"/>
    </row>
    <row r="59" spans="1:37">
      <c r="A59" s="1036">
        <v>3715</v>
      </c>
      <c r="B59" s="412" t="s">
        <v>265</v>
      </c>
      <c r="C59" s="444">
        <v>6851.4</v>
      </c>
      <c r="D59" s="549"/>
      <c r="E59" s="549">
        <v>6851.4</v>
      </c>
      <c r="F59" s="444">
        <v>6851.4</v>
      </c>
      <c r="G59" s="444">
        <v>6851.4</v>
      </c>
      <c r="H59" s="444">
        <v>6851.4</v>
      </c>
      <c r="I59" s="444">
        <v>6851.4</v>
      </c>
      <c r="J59" s="444">
        <v>6851.4</v>
      </c>
      <c r="K59" s="444">
        <v>6851.4</v>
      </c>
      <c r="L59" s="444">
        <v>6851.4</v>
      </c>
      <c r="M59" s="444">
        <v>6851.4</v>
      </c>
      <c r="N59" s="444">
        <v>7122.47</v>
      </c>
      <c r="O59" s="444">
        <v>7122.47</v>
      </c>
      <c r="P59" s="444">
        <v>7122.47</v>
      </c>
      <c r="Q59" s="444">
        <v>7122.47</v>
      </c>
      <c r="R59" s="83">
        <v>6934.8061538461543</v>
      </c>
      <c r="S59" s="1661"/>
      <c r="T59" s="1036">
        <v>4275</v>
      </c>
      <c r="U59" s="412" t="s">
        <v>294</v>
      </c>
      <c r="V59" s="444">
        <v>790.53</v>
      </c>
      <c r="W59" s="549"/>
      <c r="X59" s="549">
        <v>790.53</v>
      </c>
      <c r="Y59" s="444">
        <v>804.8</v>
      </c>
      <c r="Z59" s="444">
        <v>819.07</v>
      </c>
      <c r="AA59" s="444">
        <v>833.34</v>
      </c>
      <c r="AB59" s="444">
        <v>847.61</v>
      </c>
      <c r="AC59" s="444">
        <v>861.88</v>
      </c>
      <c r="AD59" s="444">
        <v>876.15</v>
      </c>
      <c r="AE59" s="444">
        <v>890.42</v>
      </c>
      <c r="AF59" s="444">
        <v>904.69</v>
      </c>
      <c r="AG59" s="444">
        <v>919.53</v>
      </c>
      <c r="AH59" s="444">
        <v>934.37</v>
      </c>
      <c r="AI59" s="444">
        <v>949.21</v>
      </c>
      <c r="AJ59" s="444">
        <v>964.05</v>
      </c>
      <c r="AK59" s="83">
        <v>876.58846153846162</v>
      </c>
    </row>
    <row r="60" spans="1:37">
      <c r="A60" s="1036"/>
      <c r="C60" s="549"/>
      <c r="D60" s="549"/>
      <c r="E60" s="549"/>
      <c r="F60" s="549"/>
      <c r="G60" s="549"/>
      <c r="H60" s="549"/>
      <c r="I60" s="549"/>
      <c r="J60" s="549"/>
      <c r="K60" s="549"/>
      <c r="L60" s="549"/>
      <c r="M60" s="549"/>
      <c r="N60" s="549"/>
      <c r="O60" s="549"/>
      <c r="P60" s="549"/>
      <c r="Q60" s="549"/>
      <c r="R60" s="83"/>
      <c r="S60" s="1661"/>
      <c r="T60" s="1036"/>
      <c r="U60" s="412"/>
      <c r="V60" s="549"/>
      <c r="W60" s="549"/>
      <c r="X60" s="549"/>
      <c r="Y60" s="549"/>
      <c r="Z60" s="549"/>
      <c r="AA60" s="549"/>
      <c r="AB60" s="549"/>
      <c r="AC60" s="549"/>
      <c r="AD60" s="549"/>
      <c r="AE60" s="549"/>
      <c r="AF60" s="549"/>
      <c r="AG60" s="549"/>
      <c r="AH60" s="549"/>
      <c r="AI60" s="549"/>
      <c r="AJ60" s="549"/>
      <c r="AK60" s="83"/>
    </row>
    <row r="61" spans="1:37">
      <c r="A61" s="1036">
        <v>3770</v>
      </c>
      <c r="B61" s="413" t="s">
        <v>1710</v>
      </c>
      <c r="C61" s="444">
        <v>0</v>
      </c>
      <c r="D61" s="549"/>
      <c r="E61" s="549">
        <v>0</v>
      </c>
      <c r="F61" s="444">
        <v>0</v>
      </c>
      <c r="G61" s="444">
        <v>0</v>
      </c>
      <c r="H61" s="444">
        <v>0</v>
      </c>
      <c r="I61" s="444">
        <v>0</v>
      </c>
      <c r="J61" s="444">
        <v>0</v>
      </c>
      <c r="K61" s="444">
        <v>0</v>
      </c>
      <c r="L61" s="444">
        <v>0</v>
      </c>
      <c r="M61" s="444">
        <v>0</v>
      </c>
      <c r="N61" s="444">
        <v>0</v>
      </c>
      <c r="O61" s="444">
        <v>0</v>
      </c>
      <c r="P61" s="444">
        <v>0</v>
      </c>
      <c r="Q61" s="444">
        <v>0</v>
      </c>
      <c r="R61" s="83">
        <v>0</v>
      </c>
      <c r="S61" s="1661"/>
      <c r="T61" s="1036">
        <v>4330</v>
      </c>
      <c r="U61" s="413" t="s">
        <v>1712</v>
      </c>
      <c r="V61" s="444">
        <v>0</v>
      </c>
      <c r="W61" s="549"/>
      <c r="X61" s="549">
        <v>0</v>
      </c>
      <c r="Y61" s="444">
        <v>0</v>
      </c>
      <c r="Z61" s="444">
        <v>0</v>
      </c>
      <c r="AA61" s="444">
        <v>0</v>
      </c>
      <c r="AB61" s="444">
        <v>0</v>
      </c>
      <c r="AC61" s="444">
        <v>0</v>
      </c>
      <c r="AD61" s="444">
        <v>0</v>
      </c>
      <c r="AE61" s="444">
        <v>0</v>
      </c>
      <c r="AF61" s="444">
        <v>0</v>
      </c>
      <c r="AG61" s="444">
        <v>0</v>
      </c>
      <c r="AH61" s="444">
        <v>0</v>
      </c>
      <c r="AI61" s="444">
        <v>0</v>
      </c>
      <c r="AJ61" s="444">
        <v>0</v>
      </c>
      <c r="AK61" s="83">
        <v>0</v>
      </c>
    </row>
    <row r="62" spans="1:37">
      <c r="A62" s="1036"/>
      <c r="B62" s="413"/>
      <c r="C62" s="549"/>
      <c r="D62" s="549"/>
      <c r="E62" s="549"/>
      <c r="F62" s="549"/>
      <c r="G62" s="549"/>
      <c r="H62" s="549"/>
      <c r="I62" s="549"/>
      <c r="J62" s="549"/>
      <c r="K62" s="549"/>
      <c r="L62" s="549"/>
      <c r="M62" s="549"/>
      <c r="N62" s="549"/>
      <c r="O62" s="549"/>
      <c r="P62" s="549"/>
      <c r="Q62" s="549"/>
      <c r="R62" s="549"/>
      <c r="S62" s="1661"/>
      <c r="T62" s="1036"/>
      <c r="U62" s="1661"/>
      <c r="V62" s="549"/>
      <c r="W62" s="549"/>
      <c r="X62" s="549"/>
      <c r="Y62" s="549"/>
      <c r="Z62" s="549"/>
      <c r="AA62" s="549"/>
      <c r="AB62" s="549"/>
      <c r="AC62" s="549"/>
      <c r="AD62" s="549"/>
      <c r="AE62" s="549"/>
      <c r="AF62" s="549"/>
      <c r="AG62" s="549"/>
      <c r="AH62" s="549"/>
      <c r="AI62" s="549"/>
      <c r="AJ62" s="549"/>
    </row>
    <row r="63" spans="1:37">
      <c r="A63" s="1036">
        <v>3705</v>
      </c>
      <c r="B63" s="412" t="s">
        <v>264</v>
      </c>
      <c r="C63" s="444">
        <v>25843.54</v>
      </c>
      <c r="D63" s="549"/>
      <c r="E63" s="549">
        <v>25843.54</v>
      </c>
      <c r="F63" s="444">
        <v>25843.54</v>
      </c>
      <c r="G63" s="444">
        <v>25843.54</v>
      </c>
      <c r="H63" s="444">
        <v>25843.54</v>
      </c>
      <c r="I63" s="444">
        <v>25843.54</v>
      </c>
      <c r="J63" s="444">
        <v>25843.54</v>
      </c>
      <c r="K63" s="444">
        <v>25843.54</v>
      </c>
      <c r="L63" s="444">
        <v>25843.54</v>
      </c>
      <c r="M63" s="444">
        <v>25843.54</v>
      </c>
      <c r="N63" s="444">
        <v>25843.54</v>
      </c>
      <c r="O63" s="444">
        <v>25843.54</v>
      </c>
      <c r="P63" s="444">
        <v>25843.54</v>
      </c>
      <c r="Q63" s="444">
        <v>25843.54</v>
      </c>
      <c r="R63" s="83">
        <v>25843.54</v>
      </c>
      <c r="S63" s="1681"/>
      <c r="T63" s="1670">
        <v>4265</v>
      </c>
      <c r="U63" s="1671" t="s">
        <v>293</v>
      </c>
      <c r="V63" s="444">
        <v>12712.96</v>
      </c>
      <c r="W63" s="549"/>
      <c r="X63" s="549">
        <v>12712.96</v>
      </c>
      <c r="Y63" s="444">
        <v>12766.8</v>
      </c>
      <c r="Z63" s="444">
        <v>12820.64</v>
      </c>
      <c r="AA63" s="444">
        <v>12874.48</v>
      </c>
      <c r="AB63" s="444">
        <v>12928.32</v>
      </c>
      <c r="AC63" s="444">
        <v>12982.16</v>
      </c>
      <c r="AD63" s="444">
        <v>13036</v>
      </c>
      <c r="AE63" s="444">
        <v>13089.84</v>
      </c>
      <c r="AF63" s="444">
        <v>13143.68</v>
      </c>
      <c r="AG63" s="444">
        <v>13197.52</v>
      </c>
      <c r="AH63" s="444">
        <v>13251.36</v>
      </c>
      <c r="AI63" s="444">
        <v>13305.2</v>
      </c>
      <c r="AJ63" s="444">
        <v>13359.04</v>
      </c>
      <c r="AK63" s="83">
        <v>13036</v>
      </c>
    </row>
    <row r="64" spans="1:37">
      <c r="B64" s="1661"/>
      <c r="C64" s="1667"/>
      <c r="D64" s="549"/>
      <c r="E64" s="560"/>
      <c r="F64" s="1667"/>
      <c r="G64" s="1667"/>
      <c r="H64" s="1667"/>
      <c r="I64" s="1667"/>
      <c r="J64" s="1667"/>
      <c r="K64" s="1667"/>
      <c r="L64" s="1667"/>
      <c r="M64" s="1667"/>
      <c r="N64" s="1667"/>
      <c r="O64" s="1667"/>
      <c r="P64" s="1667"/>
      <c r="Q64" s="1667"/>
      <c r="R64" s="1667"/>
      <c r="S64" s="1681"/>
      <c r="T64" s="412"/>
      <c r="U64" s="412"/>
      <c r="V64" s="549"/>
      <c r="W64" s="549"/>
      <c r="X64" s="560"/>
      <c r="Y64" s="549"/>
      <c r="Z64" s="549"/>
      <c r="AA64" s="549"/>
      <c r="AB64" s="549"/>
      <c r="AC64" s="549"/>
      <c r="AD64" s="549"/>
      <c r="AE64" s="549"/>
      <c r="AF64" s="549"/>
      <c r="AG64" s="549"/>
      <c r="AH64" s="549"/>
      <c r="AI64" s="549"/>
      <c r="AJ64" s="549"/>
    </row>
    <row r="65" spans="2:55" ht="13.8" thickBot="1">
      <c r="B65" s="1672" t="s">
        <v>1193</v>
      </c>
      <c r="C65" s="1673">
        <v>1674924.66</v>
      </c>
      <c r="D65" s="1673">
        <v>0</v>
      </c>
      <c r="E65" s="1673">
        <v>1674924.66</v>
      </c>
      <c r="F65" s="1673">
        <v>1674924.66</v>
      </c>
      <c r="G65" s="1673">
        <v>1674924.66</v>
      </c>
      <c r="H65" s="1673">
        <v>1674924.66</v>
      </c>
      <c r="I65" s="1673">
        <v>1674924.66</v>
      </c>
      <c r="J65" s="1673">
        <v>1674924.66</v>
      </c>
      <c r="K65" s="1673">
        <v>1674924.66</v>
      </c>
      <c r="L65" s="1673">
        <v>1674924.66</v>
      </c>
      <c r="M65" s="1673">
        <v>1674924.66</v>
      </c>
      <c r="N65" s="1673">
        <v>1675195.73</v>
      </c>
      <c r="O65" s="1673">
        <v>1675195.73</v>
      </c>
      <c r="P65" s="1673">
        <v>1675195.73</v>
      </c>
      <c r="Q65" s="1673">
        <v>1675195.73</v>
      </c>
      <c r="R65" s="83">
        <v>1675008.0661538462</v>
      </c>
      <c r="S65" s="1661"/>
      <c r="T65" s="1672"/>
      <c r="U65" s="1672" t="s">
        <v>1194</v>
      </c>
      <c r="V65" s="459">
        <v>1610411.53</v>
      </c>
      <c r="W65" s="459">
        <v>0</v>
      </c>
      <c r="X65" s="459">
        <v>1610411.53</v>
      </c>
      <c r="Y65" s="459">
        <v>1614595.1400000001</v>
      </c>
      <c r="Z65" s="459">
        <v>1618778.75</v>
      </c>
      <c r="AA65" s="459">
        <v>1622962.36</v>
      </c>
      <c r="AB65" s="459">
        <v>1627145.9700000002</v>
      </c>
      <c r="AC65" s="459">
        <v>1631329.5799999998</v>
      </c>
      <c r="AD65" s="459">
        <v>1635513.19</v>
      </c>
      <c r="AE65" s="459">
        <v>1639696.8</v>
      </c>
      <c r="AF65" s="459">
        <v>1643880.41</v>
      </c>
      <c r="AG65" s="459">
        <v>1648064.59</v>
      </c>
      <c r="AH65" s="459">
        <v>1652248.7700000003</v>
      </c>
      <c r="AI65" s="459">
        <v>1656432.95</v>
      </c>
      <c r="AJ65" s="459">
        <v>1660617.1300000001</v>
      </c>
      <c r="AK65" s="83">
        <v>1635513.6284615383</v>
      </c>
    </row>
    <row r="66" spans="2:55" ht="13.8" thickTop="1">
      <c r="B66" s="1672"/>
      <c r="C66" s="1668"/>
      <c r="D66" s="448"/>
      <c r="E66" s="448"/>
      <c r="F66" s="1668"/>
      <c r="G66" s="1668"/>
      <c r="H66" s="1668"/>
      <c r="I66" s="1668"/>
      <c r="J66" s="1668"/>
      <c r="K66" s="1668"/>
      <c r="L66" s="1668"/>
      <c r="M66" s="1668"/>
      <c r="N66" s="1668"/>
      <c r="O66" s="1668"/>
      <c r="P66" s="1668"/>
      <c r="Q66" s="1668"/>
      <c r="R66" s="1668"/>
      <c r="S66" s="1661"/>
      <c r="T66" s="1672"/>
      <c r="U66" s="1672"/>
      <c r="V66" s="448"/>
      <c r="W66" s="448"/>
      <c r="X66" s="448"/>
      <c r="Y66" s="448"/>
      <c r="Z66" s="448"/>
      <c r="AA66" s="448"/>
      <c r="AB66" s="448"/>
      <c r="AC66" s="448"/>
      <c r="AD66" s="448"/>
      <c r="AE66" s="448"/>
      <c r="AF66" s="448"/>
      <c r="AG66" s="448"/>
      <c r="AH66" s="448"/>
      <c r="AI66" s="448"/>
      <c r="AJ66" s="448"/>
    </row>
    <row r="67" spans="2:55">
      <c r="B67" s="1672" t="s">
        <v>308</v>
      </c>
      <c r="C67" s="1668">
        <v>1674924.66</v>
      </c>
      <c r="D67" s="448">
        <v>0</v>
      </c>
      <c r="E67" s="448">
        <v>1674924.66</v>
      </c>
      <c r="F67" s="1668">
        <v>1674924.66</v>
      </c>
      <c r="G67" s="1668">
        <v>1674924.66</v>
      </c>
      <c r="H67" s="1668">
        <v>1674924.66</v>
      </c>
      <c r="I67" s="1668">
        <v>1674924.66</v>
      </c>
      <c r="J67" s="1668">
        <v>1674924.66</v>
      </c>
      <c r="K67" s="1668">
        <v>1674924.66</v>
      </c>
      <c r="L67" s="1668">
        <v>1674924.66</v>
      </c>
      <c r="M67" s="1668">
        <v>1674924.66</v>
      </c>
      <c r="N67" s="1668">
        <v>1675195.73</v>
      </c>
      <c r="O67" s="1668">
        <v>1675195.73</v>
      </c>
      <c r="P67" s="1668">
        <v>1675195.73</v>
      </c>
      <c r="Q67" s="1668">
        <v>1675195.73</v>
      </c>
      <c r="R67" s="1668"/>
      <c r="S67" s="1661"/>
      <c r="T67" s="1672"/>
      <c r="U67" s="1672" t="s">
        <v>309</v>
      </c>
      <c r="V67" s="448">
        <v>1610411.53</v>
      </c>
      <c r="W67" s="448">
        <v>0</v>
      </c>
      <c r="X67" s="448">
        <v>1610411.53</v>
      </c>
      <c r="Y67" s="448">
        <v>1614595.1400000001</v>
      </c>
      <c r="Z67" s="448">
        <v>1618778.75</v>
      </c>
      <c r="AA67" s="448">
        <v>1622962.36</v>
      </c>
      <c r="AB67" s="448">
        <v>1627145.9700000002</v>
      </c>
      <c r="AC67" s="448">
        <v>1631329.5799999998</v>
      </c>
      <c r="AD67" s="448">
        <v>1635513.19</v>
      </c>
      <c r="AE67" s="448">
        <v>1639696.8</v>
      </c>
      <c r="AF67" s="448">
        <v>1643880.41</v>
      </c>
      <c r="AG67" s="448">
        <v>1648064.59</v>
      </c>
      <c r="AH67" s="448">
        <v>1652248.7700000003</v>
      </c>
      <c r="AI67" s="448">
        <v>1656432.95</v>
      </c>
      <c r="AJ67" s="448">
        <v>1660617.1300000001</v>
      </c>
    </row>
    <row r="68" spans="2:55" ht="13.8" thickBot="1">
      <c r="B68" s="1672"/>
      <c r="C68" s="1668"/>
      <c r="D68" s="448"/>
      <c r="E68" s="448"/>
      <c r="F68" s="1668"/>
      <c r="G68" s="1668"/>
      <c r="H68" s="1668"/>
      <c r="I68" s="1668"/>
      <c r="J68" s="1668"/>
      <c r="K68" s="1668"/>
      <c r="L68" s="1668"/>
      <c r="M68" s="1668"/>
      <c r="N68" s="1668"/>
      <c r="O68" s="1668"/>
      <c r="P68" s="1668"/>
      <c r="Q68" s="1668"/>
      <c r="R68" s="1668"/>
      <c r="S68" s="1661"/>
      <c r="T68" s="1672"/>
      <c r="U68" s="1672"/>
      <c r="V68" s="448"/>
      <c r="W68" s="448"/>
      <c r="X68" s="448"/>
      <c r="Y68" s="448"/>
      <c r="Z68" s="448"/>
      <c r="AA68" s="448"/>
      <c r="AB68" s="448"/>
      <c r="AC68" s="448"/>
      <c r="AD68" s="448"/>
      <c r="AE68" s="448"/>
      <c r="AF68" s="448"/>
      <c r="AG68" s="448"/>
      <c r="AH68" s="448"/>
      <c r="AI68" s="448"/>
      <c r="AJ68" s="448"/>
    </row>
    <row r="69" spans="2:55" s="1678" customFormat="1">
      <c r="B69" s="1682" t="s">
        <v>119</v>
      </c>
      <c r="C69" s="1683"/>
      <c r="D69" s="447"/>
      <c r="E69" s="447"/>
      <c r="F69" s="556"/>
      <c r="G69" s="556"/>
      <c r="H69" s="556"/>
      <c r="I69" s="556"/>
      <c r="J69" s="556"/>
      <c r="K69" s="556"/>
      <c r="L69" s="556"/>
      <c r="M69" s="556"/>
      <c r="N69" s="556"/>
      <c r="O69" s="556"/>
      <c r="P69" s="556"/>
      <c r="Q69" s="556"/>
      <c r="R69" s="556"/>
      <c r="S69" s="1684"/>
      <c r="T69" s="1675"/>
      <c r="U69" s="1675" t="s">
        <v>119</v>
      </c>
      <c r="V69" s="447"/>
      <c r="W69" s="447"/>
      <c r="X69" s="447"/>
      <c r="Y69" s="447"/>
      <c r="Z69" s="447"/>
      <c r="AA69" s="447"/>
      <c r="AB69" s="447"/>
      <c r="AC69" s="447"/>
      <c r="AD69" s="447"/>
      <c r="AE69" s="447"/>
      <c r="AF69" s="447"/>
      <c r="AG69" s="447"/>
      <c r="AH69" s="447"/>
      <c r="AI69" s="447"/>
      <c r="AJ69" s="447"/>
      <c r="AK69" s="1685"/>
      <c r="AL69" s="1685"/>
      <c r="AM69" s="1685"/>
      <c r="AN69" s="1685"/>
      <c r="AO69" s="1685"/>
      <c r="AP69" s="1685"/>
      <c r="AQ69" s="1685"/>
      <c r="AR69" s="1685"/>
      <c r="AS69" s="1685"/>
      <c r="AT69" s="1685"/>
      <c r="AU69" s="1685"/>
      <c r="AV69" s="1677"/>
      <c r="AW69" s="1677"/>
      <c r="AX69" s="1677"/>
      <c r="AY69" s="1677"/>
      <c r="AZ69" s="1677"/>
      <c r="BA69" s="1677"/>
      <c r="BB69" s="1677"/>
      <c r="BC69" s="1677"/>
    </row>
    <row r="70" spans="2:55" s="1678" customFormat="1">
      <c r="B70" s="1679" t="s">
        <v>126</v>
      </c>
      <c r="C70" s="556"/>
      <c r="D70" s="555"/>
      <c r="E70" s="555"/>
      <c r="F70" s="556"/>
      <c r="G70" s="556"/>
      <c r="H70" s="556"/>
      <c r="I70" s="556"/>
      <c r="J70" s="556"/>
      <c r="K70" s="556"/>
      <c r="L70" s="556"/>
      <c r="M70" s="556"/>
      <c r="N70" s="556"/>
      <c r="O70" s="556"/>
      <c r="P70" s="556"/>
      <c r="Q70" s="556"/>
      <c r="R70" s="556"/>
      <c r="S70" s="1684"/>
      <c r="T70" s="1679"/>
      <c r="U70" s="1679" t="s">
        <v>127</v>
      </c>
      <c r="V70" s="555"/>
      <c r="W70" s="555"/>
      <c r="X70" s="555"/>
      <c r="Y70" s="555"/>
      <c r="Z70" s="555"/>
      <c r="AA70" s="555"/>
      <c r="AB70" s="555"/>
      <c r="AC70" s="555"/>
      <c r="AD70" s="555"/>
      <c r="AE70" s="555"/>
      <c r="AF70" s="555"/>
      <c r="AG70" s="555"/>
      <c r="AH70" s="555"/>
      <c r="AI70" s="555"/>
      <c r="AJ70" s="555"/>
      <c r="AK70" s="1677"/>
      <c r="AL70" s="1677"/>
      <c r="AM70" s="1677"/>
      <c r="AN70" s="1677"/>
      <c r="AO70" s="1677"/>
      <c r="AP70" s="1677"/>
      <c r="AQ70" s="1677"/>
      <c r="AR70" s="1677"/>
      <c r="AS70" s="1677"/>
      <c r="AT70" s="1677"/>
      <c r="AU70" s="1677"/>
      <c r="AV70" s="1677"/>
      <c r="AW70" s="1677"/>
      <c r="AX70" s="1677"/>
      <c r="AY70" s="1677"/>
      <c r="AZ70" s="1677"/>
      <c r="BA70" s="1677"/>
      <c r="BB70" s="1677"/>
      <c r="BC70" s="1677"/>
    </row>
    <row r="71" spans="2:55" s="1678" customFormat="1">
      <c r="B71" s="1675" t="s">
        <v>121</v>
      </c>
      <c r="C71" s="1686">
        <v>1674924.66</v>
      </c>
      <c r="D71" s="556"/>
      <c r="E71" s="556"/>
      <c r="F71" s="1686"/>
      <c r="G71" s="1686"/>
      <c r="H71" s="1686"/>
      <c r="I71" s="1686"/>
      <c r="J71" s="1686"/>
      <c r="K71" s="1686"/>
      <c r="L71" s="1686"/>
      <c r="M71" s="1686"/>
      <c r="N71" s="1686"/>
      <c r="O71" s="1686"/>
      <c r="P71" s="1686"/>
      <c r="Q71" s="556">
        <v>1675195.73</v>
      </c>
      <c r="R71" s="556"/>
      <c r="S71" s="1684"/>
      <c r="T71" s="1675"/>
      <c r="U71" s="1675" t="s">
        <v>121</v>
      </c>
      <c r="V71" s="556">
        <v>1610411.53</v>
      </c>
      <c r="W71" s="556"/>
      <c r="X71" s="556"/>
      <c r="Y71" s="556"/>
      <c r="Z71" s="556"/>
      <c r="AA71" s="556"/>
      <c r="AB71" s="556"/>
      <c r="AC71" s="556"/>
      <c r="AD71" s="556"/>
      <c r="AE71" s="556"/>
      <c r="AF71" s="556"/>
      <c r="AG71" s="556"/>
      <c r="AH71" s="556"/>
      <c r="AI71" s="556"/>
      <c r="AJ71" s="556">
        <v>1660617.1300000001</v>
      </c>
      <c r="AK71" s="1677"/>
      <c r="AL71" s="1677"/>
      <c r="AM71" s="1677"/>
      <c r="AN71" s="1677"/>
      <c r="AO71" s="1677"/>
      <c r="AP71" s="1677"/>
      <c r="AQ71" s="1677"/>
      <c r="AR71" s="1677"/>
      <c r="AS71" s="1677"/>
      <c r="AT71" s="1677"/>
      <c r="AU71" s="1677"/>
      <c r="AV71" s="1677"/>
      <c r="AW71" s="1677"/>
      <c r="AX71" s="1677"/>
      <c r="AY71" s="1677"/>
      <c r="AZ71" s="1677"/>
      <c r="BA71" s="1677"/>
      <c r="BB71" s="1677"/>
      <c r="BC71" s="1677"/>
    </row>
    <row r="72" spans="2:55">
      <c r="B72" s="1672"/>
      <c r="C72" s="1662"/>
      <c r="D72" s="561"/>
      <c r="E72" s="561"/>
      <c r="F72" s="1662"/>
      <c r="G72" s="1662"/>
      <c r="H72" s="1662"/>
      <c r="I72" s="1662"/>
      <c r="J72" s="1662"/>
      <c r="K72" s="1662"/>
      <c r="L72" s="1662"/>
      <c r="M72" s="1662"/>
      <c r="N72" s="1662"/>
      <c r="O72" s="1662"/>
      <c r="P72" s="1662"/>
      <c r="Q72" s="1662"/>
      <c r="R72" s="1662"/>
      <c r="S72" s="1672"/>
      <c r="T72" s="561"/>
      <c r="U72" s="561"/>
      <c r="V72" s="561"/>
      <c r="W72" s="561"/>
      <c r="X72" s="561"/>
      <c r="Y72" s="561"/>
      <c r="Z72" s="561"/>
      <c r="AA72" s="561"/>
      <c r="AB72" s="561"/>
      <c r="AC72" s="561"/>
      <c r="AD72" s="561"/>
      <c r="AE72" s="561"/>
      <c r="AF72" s="561"/>
      <c r="AG72" s="561"/>
      <c r="AH72" s="561"/>
      <c r="AI72" s="561"/>
      <c r="AJ72" s="561"/>
    </row>
    <row r="73" spans="2:55" ht="15.6">
      <c r="B73" s="1687" t="s">
        <v>299</v>
      </c>
      <c r="C73" s="1688"/>
      <c r="D73" s="562"/>
      <c r="E73" s="562"/>
      <c r="F73" s="1688"/>
      <c r="G73" s="1688"/>
      <c r="H73" s="1688"/>
      <c r="I73" s="1688"/>
      <c r="J73" s="1688"/>
      <c r="K73" s="1688"/>
      <c r="L73" s="1688"/>
      <c r="M73" s="1688"/>
      <c r="N73" s="1688"/>
      <c r="O73" s="1688"/>
      <c r="P73" s="1688"/>
      <c r="Q73" s="1688"/>
      <c r="R73" s="1688"/>
      <c r="S73" s="1672"/>
      <c r="T73" s="1687"/>
      <c r="U73" s="1687" t="s">
        <v>300</v>
      </c>
      <c r="V73" s="562"/>
      <c r="W73" s="562"/>
      <c r="X73" s="562"/>
      <c r="Y73" s="562"/>
      <c r="Z73" s="562"/>
      <c r="AA73" s="562"/>
      <c r="AB73" s="562"/>
      <c r="AC73" s="562"/>
      <c r="AD73" s="562"/>
      <c r="AE73" s="562"/>
      <c r="AF73" s="562"/>
      <c r="AG73" s="562"/>
      <c r="AH73" s="562"/>
      <c r="AI73" s="562"/>
      <c r="AJ73" s="562"/>
    </row>
    <row r="74" spans="2:55">
      <c r="B74" s="1672"/>
      <c r="C74" s="1662"/>
      <c r="D74" s="561"/>
      <c r="E74" s="561"/>
      <c r="F74" s="1662"/>
      <c r="G74" s="1662"/>
      <c r="H74" s="1662"/>
      <c r="I74" s="1662"/>
      <c r="J74" s="1662"/>
      <c r="K74" s="1662"/>
      <c r="L74" s="1662"/>
      <c r="M74" s="1662"/>
      <c r="N74" s="1662"/>
      <c r="O74" s="1662"/>
      <c r="P74" s="1662"/>
      <c r="Q74" s="1662"/>
      <c r="R74" s="1662"/>
      <c r="S74" s="1672"/>
      <c r="T74" s="561"/>
      <c r="U74" s="561"/>
      <c r="V74" s="561"/>
      <c r="W74" s="561"/>
      <c r="X74" s="561"/>
      <c r="Y74" s="561"/>
      <c r="Z74" s="561"/>
      <c r="AA74" s="561"/>
      <c r="AB74" s="561"/>
      <c r="AC74" s="561"/>
      <c r="AD74" s="561"/>
      <c r="AE74" s="561"/>
      <c r="AF74" s="561"/>
      <c r="AG74" s="561"/>
      <c r="AH74" s="561"/>
      <c r="AI74" s="561"/>
      <c r="AJ74" s="561"/>
    </row>
    <row r="75" spans="2:55">
      <c r="B75" s="1721"/>
      <c r="C75" s="1721"/>
      <c r="D75" s="1721"/>
      <c r="E75" s="1721"/>
      <c r="F75" s="1721"/>
      <c r="G75" s="1721"/>
      <c r="H75" s="1721"/>
      <c r="I75" s="1721"/>
      <c r="J75" s="1721"/>
      <c r="K75" s="1721"/>
      <c r="L75" s="1721"/>
      <c r="M75" s="1721"/>
      <c r="N75" s="1721"/>
      <c r="O75" s="1721"/>
      <c r="P75" s="1721"/>
      <c r="Q75" s="1721"/>
      <c r="R75" s="1662"/>
      <c r="S75" s="1672"/>
      <c r="T75" s="561"/>
      <c r="U75" s="561"/>
      <c r="V75" s="561"/>
      <c r="W75" s="561"/>
      <c r="X75" s="561"/>
      <c r="Y75" s="561"/>
      <c r="Z75" s="561"/>
      <c r="AA75" s="561"/>
      <c r="AB75" s="561"/>
      <c r="AC75" s="561"/>
      <c r="AD75" s="561"/>
      <c r="AE75" s="561"/>
      <c r="AF75" s="561"/>
      <c r="AG75" s="561"/>
      <c r="AH75" s="561"/>
      <c r="AI75" s="561"/>
      <c r="AJ75" s="561"/>
    </row>
    <row r="76" spans="2:55">
      <c r="B76" s="1721"/>
      <c r="C76" s="1721"/>
      <c r="D76" s="1721"/>
      <c r="E76" s="1721"/>
      <c r="F76" s="1721"/>
      <c r="G76" s="1721"/>
      <c r="H76" s="1721"/>
      <c r="I76" s="1721"/>
      <c r="J76" s="1721"/>
      <c r="K76" s="1721"/>
      <c r="L76" s="1721"/>
      <c r="M76" s="1721"/>
      <c r="N76" s="1721"/>
      <c r="O76" s="1721"/>
      <c r="P76" s="1721"/>
      <c r="Q76" s="1721"/>
      <c r="R76" s="561"/>
      <c r="S76" s="1661"/>
      <c r="T76" s="561"/>
      <c r="U76" s="561"/>
      <c r="V76" s="561"/>
      <c r="W76" s="561"/>
      <c r="X76" s="561"/>
      <c r="Y76" s="561"/>
      <c r="Z76" s="561"/>
      <c r="AA76" s="561"/>
      <c r="AB76" s="561"/>
      <c r="AC76" s="561"/>
      <c r="AD76" s="561"/>
      <c r="AE76" s="561"/>
      <c r="AF76" s="561"/>
      <c r="AG76" s="561"/>
      <c r="AH76" s="561"/>
      <c r="AI76" s="561"/>
      <c r="AJ76" s="561"/>
    </row>
    <row r="77" spans="2:55">
      <c r="B77" s="1661"/>
      <c r="C77" s="1661"/>
      <c r="D77" s="561"/>
      <c r="E77" s="561"/>
      <c r="F77" s="1661"/>
      <c r="G77" s="1661"/>
      <c r="H77" s="1661"/>
      <c r="I77" s="1661"/>
      <c r="J77" s="1661"/>
      <c r="K77" s="1661"/>
      <c r="L77" s="1661"/>
      <c r="M77" s="1661"/>
      <c r="N77" s="1661"/>
      <c r="O77" s="1661"/>
      <c r="P77" s="1661"/>
      <c r="Q77" s="1661"/>
      <c r="R77" s="1661"/>
      <c r="S77" s="1661"/>
      <c r="T77" s="561"/>
      <c r="U77" s="561"/>
      <c r="V77" s="561"/>
      <c r="W77" s="561"/>
      <c r="X77" s="561"/>
      <c r="Y77" s="561"/>
      <c r="Z77" s="561"/>
      <c r="AA77" s="561"/>
      <c r="AB77" s="561"/>
      <c r="AC77" s="561"/>
      <c r="AD77" s="561"/>
      <c r="AE77" s="561"/>
      <c r="AF77" s="561"/>
      <c r="AG77" s="561"/>
      <c r="AH77" s="561"/>
      <c r="AI77" s="561"/>
      <c r="AJ77" s="561"/>
    </row>
    <row r="78" spans="2:55">
      <c r="B78" s="1657"/>
      <c r="C78" s="561"/>
      <c r="D78" s="561"/>
      <c r="E78" s="561"/>
      <c r="F78" s="561"/>
      <c r="G78" s="561"/>
      <c r="H78" s="561"/>
      <c r="I78" s="561"/>
      <c r="J78" s="561"/>
      <c r="K78" s="561"/>
      <c r="L78" s="561"/>
      <c r="M78" s="561"/>
      <c r="N78" s="561"/>
      <c r="O78" s="561"/>
      <c r="P78" s="561"/>
      <c r="Q78" s="561"/>
      <c r="R78" s="561"/>
      <c r="S78" s="1661"/>
      <c r="T78" s="561"/>
      <c r="U78" s="561"/>
      <c r="V78" s="561"/>
      <c r="W78" s="561"/>
      <c r="X78" s="561"/>
      <c r="Y78" s="561"/>
      <c r="Z78" s="561"/>
      <c r="AA78" s="561"/>
      <c r="AB78" s="561"/>
      <c r="AC78" s="561"/>
      <c r="AD78" s="561"/>
      <c r="AE78" s="561"/>
      <c r="AF78" s="561"/>
      <c r="AG78" s="561"/>
      <c r="AH78" s="561"/>
      <c r="AI78" s="561"/>
      <c r="AJ78" s="561"/>
    </row>
    <row r="79" spans="2:55">
      <c r="B79" s="1661"/>
      <c r="C79" s="1661"/>
      <c r="D79" s="561"/>
      <c r="E79" s="561"/>
      <c r="F79" s="1661"/>
      <c r="G79" s="1661"/>
      <c r="H79" s="1661"/>
      <c r="I79" s="1661"/>
      <c r="J79" s="1661"/>
      <c r="K79" s="1661"/>
      <c r="L79" s="1661"/>
      <c r="M79" s="1661"/>
      <c r="N79" s="1661"/>
      <c r="O79" s="1661"/>
      <c r="P79" s="1661"/>
      <c r="Q79" s="1661"/>
      <c r="R79" s="1661"/>
      <c r="S79" s="1672"/>
      <c r="T79" s="561"/>
      <c r="U79" s="561"/>
      <c r="V79" s="561"/>
      <c r="W79" s="561"/>
      <c r="X79" s="561"/>
      <c r="Y79" s="561"/>
      <c r="Z79" s="561"/>
      <c r="AA79" s="561"/>
      <c r="AB79" s="561"/>
      <c r="AC79" s="561"/>
      <c r="AD79" s="561"/>
      <c r="AE79" s="561"/>
      <c r="AF79" s="561"/>
      <c r="AG79" s="561"/>
      <c r="AH79" s="561"/>
      <c r="AI79" s="561"/>
      <c r="AJ79" s="561"/>
    </row>
    <row r="80" spans="2:55">
      <c r="B80" s="1657"/>
      <c r="C80" s="561"/>
      <c r="D80" s="561"/>
      <c r="E80" s="561"/>
      <c r="F80" s="561"/>
      <c r="G80" s="561"/>
      <c r="H80" s="561"/>
      <c r="I80" s="561"/>
      <c r="J80" s="561"/>
      <c r="K80" s="561"/>
      <c r="L80" s="561"/>
      <c r="M80" s="561"/>
      <c r="N80" s="561"/>
      <c r="O80" s="561"/>
      <c r="P80" s="561"/>
      <c r="Q80" s="561"/>
      <c r="R80" s="561"/>
      <c r="S80" s="1661"/>
      <c r="T80" s="561"/>
      <c r="U80" s="561"/>
      <c r="V80" s="561"/>
      <c r="W80" s="561"/>
      <c r="X80" s="561"/>
      <c r="Y80" s="561"/>
      <c r="Z80" s="561"/>
      <c r="AA80" s="561"/>
      <c r="AB80" s="561"/>
      <c r="AC80" s="561"/>
      <c r="AD80" s="561"/>
      <c r="AE80" s="561"/>
      <c r="AF80" s="561"/>
      <c r="AG80" s="561"/>
      <c r="AH80" s="561"/>
      <c r="AI80" s="561"/>
      <c r="AJ80" s="561"/>
    </row>
    <row r="81" spans="4:36">
      <c r="D81" s="561"/>
      <c r="E81" s="561"/>
      <c r="S81" s="561"/>
      <c r="T81" s="561"/>
      <c r="U81" s="561"/>
      <c r="V81" s="561"/>
      <c r="W81" s="561"/>
      <c r="X81" s="561"/>
      <c r="Y81" s="561"/>
      <c r="Z81" s="561"/>
      <c r="AA81" s="561"/>
      <c r="AB81" s="561"/>
      <c r="AC81" s="561"/>
      <c r="AD81" s="561"/>
      <c r="AE81" s="561"/>
      <c r="AF81" s="561"/>
      <c r="AG81" s="561"/>
      <c r="AH81" s="561"/>
      <c r="AI81" s="561"/>
      <c r="AJ81" s="561"/>
    </row>
    <row r="82" spans="4:36">
      <c r="D82" s="561"/>
      <c r="E82" s="561"/>
      <c r="S82" s="561"/>
      <c r="T82" s="561"/>
      <c r="U82" s="561"/>
      <c r="V82" s="561"/>
      <c r="W82" s="561"/>
      <c r="X82" s="561"/>
      <c r="Y82" s="561"/>
      <c r="Z82" s="561"/>
      <c r="AA82" s="561"/>
      <c r="AB82" s="561"/>
      <c r="AC82" s="561"/>
      <c r="AD82" s="561"/>
      <c r="AE82" s="561"/>
      <c r="AF82" s="561"/>
      <c r="AG82" s="561"/>
      <c r="AH82" s="561"/>
      <c r="AI82" s="561"/>
      <c r="AJ82" s="561"/>
    </row>
    <row r="83" spans="4:36">
      <c r="D83" s="561"/>
      <c r="E83" s="561"/>
      <c r="S83" s="561"/>
      <c r="T83" s="561"/>
      <c r="U83" s="561"/>
      <c r="V83" s="561"/>
      <c r="W83" s="561"/>
      <c r="X83" s="561"/>
      <c r="Y83" s="561"/>
      <c r="Z83" s="561"/>
      <c r="AA83" s="561"/>
      <c r="AB83" s="561"/>
      <c r="AC83" s="561"/>
      <c r="AD83" s="561"/>
      <c r="AE83" s="561"/>
      <c r="AF83" s="561"/>
      <c r="AG83" s="561"/>
      <c r="AH83" s="561"/>
      <c r="AI83" s="561"/>
      <c r="AJ83" s="561"/>
    </row>
    <row r="84" spans="4:36">
      <c r="D84" s="561"/>
      <c r="E84" s="561"/>
      <c r="S84" s="561"/>
      <c r="T84" s="561"/>
      <c r="U84" s="561"/>
      <c r="V84" s="561"/>
      <c r="W84" s="561"/>
      <c r="X84" s="561"/>
      <c r="Y84" s="561"/>
      <c r="Z84" s="561"/>
      <c r="AA84" s="561"/>
      <c r="AB84" s="561"/>
      <c r="AC84" s="561"/>
      <c r="AD84" s="561"/>
      <c r="AE84" s="561"/>
      <c r="AF84" s="561"/>
      <c r="AG84" s="561"/>
      <c r="AH84" s="561"/>
      <c r="AI84" s="561"/>
      <c r="AJ84" s="561"/>
    </row>
    <row r="85" spans="4:36">
      <c r="D85" s="561"/>
      <c r="E85" s="561"/>
      <c r="S85" s="561"/>
      <c r="T85" s="561"/>
      <c r="U85" s="561"/>
      <c r="V85" s="561"/>
      <c r="W85" s="561"/>
      <c r="X85" s="561"/>
      <c r="Y85" s="561"/>
      <c r="Z85" s="561"/>
      <c r="AA85" s="561"/>
      <c r="AB85" s="561"/>
      <c r="AC85" s="561"/>
      <c r="AD85" s="561"/>
      <c r="AE85" s="561"/>
      <c r="AF85" s="561"/>
      <c r="AG85" s="561"/>
      <c r="AH85" s="561"/>
      <c r="AI85" s="561"/>
      <c r="AJ85" s="561"/>
    </row>
    <row r="86" spans="4:36">
      <c r="D86" s="561"/>
      <c r="E86" s="561"/>
      <c r="S86" s="561"/>
      <c r="T86" s="561"/>
      <c r="U86" s="561"/>
      <c r="V86" s="561"/>
      <c r="W86" s="561"/>
      <c r="X86" s="561"/>
      <c r="Y86" s="561"/>
      <c r="Z86" s="561"/>
      <c r="AA86" s="561"/>
      <c r="AB86" s="561"/>
      <c r="AC86" s="561"/>
      <c r="AD86" s="561"/>
      <c r="AE86" s="561"/>
      <c r="AF86" s="561"/>
      <c r="AG86" s="561"/>
      <c r="AH86" s="561"/>
      <c r="AI86" s="561"/>
      <c r="AJ86" s="561"/>
    </row>
    <row r="87" spans="4:36">
      <c r="D87" s="561"/>
      <c r="E87" s="561"/>
      <c r="S87" s="561"/>
      <c r="T87" s="561"/>
      <c r="U87" s="561"/>
      <c r="V87" s="561"/>
      <c r="W87" s="561"/>
      <c r="X87" s="561"/>
      <c r="Y87" s="561"/>
      <c r="Z87" s="561"/>
      <c r="AA87" s="561"/>
      <c r="AB87" s="561"/>
      <c r="AC87" s="561"/>
      <c r="AD87" s="561"/>
      <c r="AE87" s="561"/>
      <c r="AF87" s="561"/>
      <c r="AG87" s="561"/>
      <c r="AH87" s="561"/>
      <c r="AI87" s="561"/>
      <c r="AJ87" s="561"/>
    </row>
    <row r="88" spans="4:36">
      <c r="D88" s="561"/>
      <c r="E88" s="561"/>
      <c r="S88" s="561"/>
      <c r="T88" s="561"/>
      <c r="U88" s="561"/>
      <c r="V88" s="561"/>
      <c r="W88" s="561"/>
      <c r="X88" s="561"/>
      <c r="Y88" s="561"/>
      <c r="Z88" s="561"/>
      <c r="AA88" s="561"/>
      <c r="AB88" s="561"/>
      <c r="AC88" s="561"/>
      <c r="AD88" s="561"/>
      <c r="AE88" s="561"/>
      <c r="AF88" s="561"/>
      <c r="AG88" s="561"/>
      <c r="AH88" s="561"/>
      <c r="AI88" s="561"/>
      <c r="AJ88" s="561"/>
    </row>
    <row r="89" spans="4:36">
      <c r="D89" s="561"/>
      <c r="E89" s="561"/>
      <c r="S89" s="561"/>
      <c r="T89" s="561"/>
      <c r="U89" s="561"/>
      <c r="V89" s="561"/>
      <c r="W89" s="561"/>
      <c r="X89" s="561"/>
      <c r="Y89" s="561"/>
      <c r="Z89" s="561"/>
      <c r="AA89" s="561"/>
      <c r="AB89" s="561"/>
      <c r="AC89" s="561"/>
      <c r="AD89" s="561"/>
      <c r="AE89" s="561"/>
      <c r="AF89" s="561"/>
      <c r="AG89" s="561"/>
      <c r="AH89" s="561"/>
      <c r="AI89" s="561"/>
      <c r="AJ89" s="561"/>
    </row>
    <row r="90" spans="4:36">
      <c r="D90" s="561"/>
      <c r="E90" s="561"/>
      <c r="S90" s="561"/>
      <c r="T90" s="561"/>
      <c r="U90" s="561"/>
      <c r="V90" s="561"/>
      <c r="W90" s="561"/>
      <c r="X90" s="561"/>
      <c r="Y90" s="561"/>
      <c r="Z90" s="561"/>
      <c r="AA90" s="561"/>
      <c r="AB90" s="561"/>
      <c r="AC90" s="561"/>
      <c r="AD90" s="561"/>
      <c r="AE90" s="561"/>
      <c r="AF90" s="561"/>
      <c r="AG90" s="561"/>
      <c r="AH90" s="561"/>
      <c r="AI90" s="561"/>
      <c r="AJ90" s="561"/>
    </row>
    <row r="91" spans="4:36">
      <c r="D91" s="561"/>
      <c r="E91" s="561"/>
      <c r="S91" s="561"/>
      <c r="T91" s="561"/>
      <c r="U91" s="561"/>
      <c r="V91" s="561"/>
      <c r="W91" s="561"/>
      <c r="X91" s="561"/>
      <c r="Y91" s="561"/>
      <c r="Z91" s="561"/>
      <c r="AA91" s="561"/>
      <c r="AB91" s="561"/>
      <c r="AC91" s="561"/>
      <c r="AD91" s="561"/>
      <c r="AE91" s="561"/>
      <c r="AF91" s="561"/>
      <c r="AG91" s="561"/>
      <c r="AH91" s="561"/>
      <c r="AI91" s="561"/>
      <c r="AJ91" s="561"/>
    </row>
    <row r="92" spans="4:36">
      <c r="D92" s="561"/>
      <c r="E92" s="561"/>
      <c r="S92" s="561"/>
      <c r="T92" s="561"/>
      <c r="U92" s="561"/>
      <c r="V92" s="561"/>
      <c r="W92" s="561"/>
      <c r="X92" s="561"/>
      <c r="Y92" s="561"/>
      <c r="Z92" s="561"/>
      <c r="AA92" s="561"/>
      <c r="AB92" s="561"/>
      <c r="AC92" s="561"/>
      <c r="AD92" s="561"/>
      <c r="AE92" s="561"/>
      <c r="AF92" s="561"/>
      <c r="AG92" s="561"/>
      <c r="AH92" s="561"/>
      <c r="AI92" s="561"/>
      <c r="AJ92" s="561"/>
    </row>
    <row r="93" spans="4:36">
      <c r="D93" s="561"/>
      <c r="E93" s="561"/>
      <c r="S93" s="561"/>
      <c r="T93" s="561"/>
      <c r="U93" s="561"/>
      <c r="V93" s="561"/>
      <c r="W93" s="561"/>
      <c r="X93" s="561"/>
      <c r="Y93" s="561"/>
      <c r="Z93" s="561"/>
      <c r="AA93" s="561"/>
      <c r="AB93" s="561"/>
      <c r="AC93" s="561"/>
      <c r="AD93" s="561"/>
      <c r="AE93" s="561"/>
      <c r="AF93" s="561"/>
      <c r="AG93" s="561"/>
      <c r="AH93" s="561"/>
      <c r="AI93" s="561"/>
      <c r="AJ93" s="561"/>
    </row>
    <row r="94" spans="4:36">
      <c r="D94" s="561"/>
      <c r="E94" s="561"/>
      <c r="S94" s="561"/>
      <c r="T94" s="561"/>
      <c r="U94" s="561"/>
      <c r="V94" s="561"/>
      <c r="W94" s="561"/>
      <c r="X94" s="561"/>
      <c r="Y94" s="561"/>
      <c r="Z94" s="561"/>
      <c r="AA94" s="561"/>
      <c r="AB94" s="561"/>
      <c r="AC94" s="561"/>
      <c r="AD94" s="561"/>
      <c r="AE94" s="561"/>
      <c r="AF94" s="561"/>
      <c r="AG94" s="561"/>
      <c r="AH94" s="561"/>
      <c r="AI94" s="561"/>
      <c r="AJ94" s="561"/>
    </row>
    <row r="95" spans="4:36">
      <c r="D95" s="561"/>
      <c r="E95" s="561"/>
      <c r="S95" s="561"/>
      <c r="T95" s="561"/>
      <c r="U95" s="561"/>
      <c r="V95" s="561"/>
      <c r="W95" s="561"/>
      <c r="X95" s="561"/>
      <c r="Y95" s="561"/>
      <c r="Z95" s="561"/>
      <c r="AA95" s="561"/>
      <c r="AB95" s="561"/>
      <c r="AC95" s="561"/>
      <c r="AD95" s="561"/>
      <c r="AE95" s="561"/>
      <c r="AF95" s="561"/>
      <c r="AG95" s="561"/>
      <c r="AH95" s="561"/>
      <c r="AI95" s="561"/>
      <c r="AJ95" s="561"/>
    </row>
    <row r="96" spans="4:36">
      <c r="D96" s="561"/>
      <c r="E96" s="561"/>
      <c r="S96" s="561"/>
      <c r="T96" s="561"/>
      <c r="U96" s="561"/>
      <c r="V96" s="561"/>
      <c r="W96" s="561"/>
      <c r="X96" s="561"/>
      <c r="Y96" s="561"/>
      <c r="Z96" s="561"/>
      <c r="AA96" s="561"/>
      <c r="AB96" s="561"/>
      <c r="AC96" s="561"/>
      <c r="AD96" s="561"/>
      <c r="AE96" s="561"/>
      <c r="AF96" s="561"/>
      <c r="AG96" s="561"/>
      <c r="AH96" s="561"/>
      <c r="AI96" s="561"/>
      <c r="AJ96" s="561"/>
    </row>
    <row r="97" spans="4:36">
      <c r="D97" s="561"/>
      <c r="E97" s="561"/>
      <c r="S97" s="561"/>
      <c r="T97" s="561"/>
      <c r="U97" s="561"/>
      <c r="V97" s="561"/>
      <c r="W97" s="561"/>
      <c r="X97" s="561"/>
      <c r="Y97" s="561"/>
      <c r="Z97" s="561"/>
      <c r="AA97" s="561"/>
      <c r="AB97" s="561"/>
      <c r="AC97" s="561"/>
      <c r="AD97" s="561"/>
      <c r="AE97" s="561"/>
      <c r="AF97" s="561"/>
      <c r="AG97" s="561"/>
      <c r="AH97" s="561"/>
      <c r="AI97" s="561"/>
      <c r="AJ97" s="561"/>
    </row>
    <row r="98" spans="4:36">
      <c r="D98" s="561"/>
      <c r="E98" s="561"/>
      <c r="S98" s="561"/>
      <c r="T98" s="561"/>
      <c r="U98" s="561"/>
      <c r="V98" s="561"/>
      <c r="W98" s="561"/>
      <c r="X98" s="561"/>
      <c r="Y98" s="561"/>
      <c r="Z98" s="561"/>
      <c r="AA98" s="561"/>
      <c r="AB98" s="561"/>
      <c r="AC98" s="561"/>
      <c r="AD98" s="561"/>
      <c r="AE98" s="561"/>
      <c r="AF98" s="561"/>
      <c r="AG98" s="561"/>
      <c r="AH98" s="561"/>
      <c r="AI98" s="561"/>
      <c r="AJ98" s="561"/>
    </row>
    <row r="99" spans="4:36">
      <c r="D99" s="561"/>
      <c r="E99" s="561"/>
      <c r="S99" s="561"/>
      <c r="T99" s="561"/>
      <c r="U99" s="561"/>
      <c r="V99" s="561"/>
      <c r="W99" s="561"/>
      <c r="X99" s="561"/>
      <c r="Y99" s="561"/>
      <c r="Z99" s="561"/>
      <c r="AA99" s="561"/>
      <c r="AB99" s="561"/>
      <c r="AC99" s="561"/>
      <c r="AD99" s="561"/>
      <c r="AE99" s="561"/>
      <c r="AF99" s="561"/>
      <c r="AG99" s="561"/>
      <c r="AH99" s="561"/>
      <c r="AI99" s="561"/>
      <c r="AJ99" s="561"/>
    </row>
    <row r="100" spans="4:36">
      <c r="D100" s="561"/>
      <c r="E100" s="561"/>
      <c r="S100" s="561"/>
      <c r="T100" s="561"/>
      <c r="U100" s="561"/>
      <c r="V100" s="561"/>
      <c r="W100" s="561"/>
      <c r="X100" s="561"/>
      <c r="Y100" s="561"/>
      <c r="Z100" s="561"/>
      <c r="AA100" s="561"/>
      <c r="AB100" s="561"/>
      <c r="AC100" s="561"/>
      <c r="AD100" s="561"/>
      <c r="AE100" s="561"/>
      <c r="AF100" s="561"/>
      <c r="AG100" s="561"/>
      <c r="AH100" s="561"/>
      <c r="AI100" s="561"/>
      <c r="AJ100" s="561"/>
    </row>
    <row r="101" spans="4:36">
      <c r="D101" s="561"/>
      <c r="E101" s="561"/>
      <c r="S101" s="561"/>
      <c r="T101" s="561"/>
      <c r="U101" s="561"/>
      <c r="V101" s="561"/>
      <c r="W101" s="561"/>
      <c r="X101" s="561"/>
      <c r="Y101" s="561"/>
      <c r="Z101" s="561"/>
      <c r="AA101" s="561"/>
      <c r="AB101" s="561"/>
      <c r="AC101" s="561"/>
      <c r="AD101" s="561"/>
      <c r="AE101" s="561"/>
      <c r="AF101" s="561"/>
      <c r="AG101" s="561"/>
      <c r="AH101" s="561"/>
      <c r="AI101" s="561"/>
      <c r="AJ101" s="561"/>
    </row>
    <row r="102" spans="4:36">
      <c r="D102" s="561"/>
      <c r="E102" s="561"/>
      <c r="S102" s="561"/>
      <c r="T102" s="561"/>
      <c r="U102" s="561"/>
      <c r="V102" s="561"/>
      <c r="W102" s="561"/>
      <c r="X102" s="561"/>
      <c r="Y102" s="561"/>
      <c r="Z102" s="561"/>
      <c r="AA102" s="561"/>
      <c r="AB102" s="561"/>
      <c r="AC102" s="561"/>
      <c r="AD102" s="561"/>
      <c r="AE102" s="561"/>
      <c r="AF102" s="561"/>
      <c r="AG102" s="561"/>
      <c r="AH102" s="561"/>
      <c r="AI102" s="561"/>
      <c r="AJ102" s="561"/>
    </row>
    <row r="103" spans="4:36">
      <c r="D103" s="561"/>
      <c r="E103" s="561"/>
      <c r="S103" s="561"/>
      <c r="T103" s="561"/>
      <c r="U103" s="561"/>
      <c r="V103" s="561"/>
      <c r="W103" s="561"/>
      <c r="X103" s="561"/>
      <c r="Y103" s="561"/>
      <c r="Z103" s="561"/>
      <c r="AA103" s="561"/>
      <c r="AB103" s="561"/>
      <c r="AC103" s="561"/>
      <c r="AD103" s="561"/>
      <c r="AE103" s="561"/>
      <c r="AF103" s="561"/>
      <c r="AG103" s="561"/>
      <c r="AH103" s="561"/>
      <c r="AI103" s="561"/>
      <c r="AJ103" s="561"/>
    </row>
    <row r="104" spans="4:36">
      <c r="D104" s="561"/>
      <c r="E104" s="561"/>
      <c r="S104" s="561"/>
      <c r="T104" s="561"/>
      <c r="U104" s="561"/>
      <c r="V104" s="561"/>
      <c r="W104" s="561"/>
      <c r="X104" s="561"/>
      <c r="Y104" s="561"/>
      <c r="Z104" s="561"/>
      <c r="AA104" s="561"/>
      <c r="AB104" s="561"/>
      <c r="AC104" s="561"/>
      <c r="AD104" s="561"/>
      <c r="AE104" s="561"/>
      <c r="AF104" s="561"/>
      <c r="AG104" s="561"/>
      <c r="AH104" s="561"/>
      <c r="AI104" s="561"/>
      <c r="AJ104" s="561"/>
    </row>
    <row r="105" spans="4:36">
      <c r="D105" s="561"/>
      <c r="E105" s="561"/>
      <c r="S105" s="561"/>
      <c r="T105" s="561"/>
      <c r="U105" s="561"/>
      <c r="V105" s="561"/>
      <c r="W105" s="561"/>
      <c r="X105" s="561"/>
      <c r="Y105" s="561"/>
      <c r="Z105" s="561"/>
      <c r="AA105" s="561"/>
      <c r="AB105" s="561"/>
      <c r="AC105" s="561"/>
      <c r="AD105" s="561"/>
      <c r="AE105" s="561"/>
      <c r="AF105" s="561"/>
      <c r="AG105" s="561"/>
      <c r="AH105" s="561"/>
      <c r="AI105" s="561"/>
      <c r="AJ105" s="561"/>
    </row>
    <row r="106" spans="4:36">
      <c r="D106" s="561"/>
      <c r="E106" s="561"/>
      <c r="S106" s="561"/>
      <c r="T106" s="561"/>
      <c r="U106" s="561"/>
      <c r="V106" s="561"/>
      <c r="W106" s="561"/>
      <c r="X106" s="561"/>
      <c r="Y106" s="561"/>
      <c r="Z106" s="561"/>
      <c r="AA106" s="561"/>
      <c r="AB106" s="561"/>
      <c r="AC106" s="561"/>
      <c r="AD106" s="561"/>
      <c r="AE106" s="561"/>
      <c r="AF106" s="561"/>
      <c r="AG106" s="561"/>
      <c r="AH106" s="561"/>
      <c r="AI106" s="561"/>
      <c r="AJ106" s="561"/>
    </row>
    <row r="107" spans="4:36">
      <c r="D107" s="561"/>
      <c r="E107" s="561"/>
      <c r="S107" s="561"/>
      <c r="T107" s="561"/>
      <c r="U107" s="561"/>
      <c r="V107" s="561"/>
      <c r="W107" s="561"/>
      <c r="X107" s="561"/>
      <c r="Y107" s="561"/>
      <c r="Z107" s="561"/>
      <c r="AA107" s="561"/>
      <c r="AB107" s="561"/>
      <c r="AC107" s="561"/>
      <c r="AD107" s="561"/>
      <c r="AE107" s="561"/>
      <c r="AF107" s="561"/>
      <c r="AG107" s="561"/>
      <c r="AH107" s="561"/>
      <c r="AI107" s="561"/>
      <c r="AJ107" s="561"/>
    </row>
    <row r="108" spans="4:36">
      <c r="D108" s="561"/>
      <c r="E108" s="561"/>
      <c r="S108" s="561"/>
      <c r="T108" s="561"/>
      <c r="U108" s="561"/>
      <c r="V108" s="561"/>
      <c r="W108" s="561"/>
      <c r="X108" s="561"/>
      <c r="Y108" s="561"/>
      <c r="Z108" s="561"/>
      <c r="AA108" s="561"/>
      <c r="AB108" s="561"/>
      <c r="AC108" s="561"/>
      <c r="AD108" s="561"/>
      <c r="AE108" s="561"/>
      <c r="AF108" s="561"/>
      <c r="AG108" s="561"/>
      <c r="AH108" s="561"/>
      <c r="AI108" s="561"/>
      <c r="AJ108" s="561"/>
    </row>
    <row r="109" spans="4:36">
      <c r="D109" s="561"/>
      <c r="E109" s="561"/>
      <c r="S109" s="561"/>
      <c r="T109" s="561"/>
      <c r="U109" s="561"/>
      <c r="V109" s="561"/>
      <c r="W109" s="561"/>
      <c r="X109" s="561"/>
      <c r="Y109" s="561"/>
      <c r="Z109" s="561"/>
      <c r="AA109" s="561"/>
      <c r="AB109" s="561"/>
      <c r="AC109" s="561"/>
      <c r="AD109" s="561"/>
      <c r="AE109" s="561"/>
      <c r="AF109" s="561"/>
      <c r="AG109" s="561"/>
      <c r="AH109" s="561"/>
      <c r="AI109" s="561"/>
      <c r="AJ109" s="561"/>
    </row>
    <row r="110" spans="4:36">
      <c r="D110" s="561"/>
      <c r="E110" s="561"/>
      <c r="S110" s="561"/>
      <c r="T110" s="561"/>
      <c r="U110" s="561"/>
      <c r="V110" s="561"/>
      <c r="W110" s="561"/>
      <c r="X110" s="561"/>
      <c r="Y110" s="561"/>
      <c r="Z110" s="561"/>
      <c r="AA110" s="561"/>
      <c r="AB110" s="561"/>
      <c r="AC110" s="561"/>
      <c r="AD110" s="561"/>
      <c r="AE110" s="561"/>
      <c r="AF110" s="561"/>
      <c r="AG110" s="561"/>
      <c r="AH110" s="561"/>
      <c r="AI110" s="561"/>
      <c r="AJ110" s="561"/>
    </row>
    <row r="111" spans="4:36">
      <c r="D111" s="561"/>
      <c r="E111" s="561"/>
      <c r="S111" s="561"/>
      <c r="T111" s="561"/>
      <c r="U111" s="561"/>
      <c r="V111" s="561"/>
      <c r="W111" s="561"/>
      <c r="X111" s="561"/>
      <c r="Y111" s="561"/>
      <c r="Z111" s="561"/>
      <c r="AA111" s="561"/>
      <c r="AB111" s="561"/>
      <c r="AC111" s="561"/>
      <c r="AD111" s="561"/>
      <c r="AE111" s="561"/>
      <c r="AF111" s="561"/>
      <c r="AG111" s="561"/>
      <c r="AH111" s="561"/>
      <c r="AI111" s="561"/>
      <c r="AJ111" s="561"/>
    </row>
    <row r="112" spans="4:36">
      <c r="D112" s="561"/>
      <c r="E112" s="561"/>
      <c r="S112" s="561"/>
      <c r="T112" s="561"/>
      <c r="U112" s="561"/>
      <c r="V112" s="561"/>
      <c r="W112" s="561"/>
      <c r="X112" s="561"/>
      <c r="Y112" s="561"/>
      <c r="Z112" s="561"/>
      <c r="AA112" s="561"/>
      <c r="AB112" s="561"/>
      <c r="AC112" s="561"/>
      <c r="AD112" s="561"/>
      <c r="AE112" s="561"/>
      <c r="AF112" s="561"/>
      <c r="AG112" s="561"/>
      <c r="AH112" s="561"/>
      <c r="AI112" s="561"/>
      <c r="AJ112" s="561"/>
    </row>
    <row r="113" spans="4:36">
      <c r="D113" s="561"/>
      <c r="E113" s="561"/>
      <c r="S113" s="561"/>
      <c r="T113" s="561"/>
      <c r="U113" s="561"/>
      <c r="V113" s="561"/>
      <c r="W113" s="561"/>
      <c r="X113" s="561"/>
      <c r="Y113" s="561"/>
      <c r="Z113" s="561"/>
      <c r="AA113" s="561"/>
      <c r="AB113" s="561"/>
      <c r="AC113" s="561"/>
      <c r="AD113" s="561"/>
      <c r="AE113" s="561"/>
      <c r="AF113" s="561"/>
      <c r="AG113" s="561"/>
      <c r="AH113" s="561"/>
      <c r="AI113" s="561"/>
      <c r="AJ113" s="561"/>
    </row>
    <row r="114" spans="4:36">
      <c r="D114" s="561"/>
      <c r="E114" s="561"/>
      <c r="S114" s="561"/>
      <c r="T114" s="561"/>
      <c r="U114" s="561"/>
      <c r="V114" s="561"/>
      <c r="W114" s="561"/>
      <c r="X114" s="561"/>
      <c r="Y114" s="561"/>
      <c r="Z114" s="561"/>
      <c r="AA114" s="561"/>
      <c r="AB114" s="561"/>
      <c r="AC114" s="561"/>
      <c r="AD114" s="561"/>
      <c r="AE114" s="561"/>
      <c r="AF114" s="561"/>
      <c r="AG114" s="561"/>
      <c r="AH114" s="561"/>
      <c r="AI114" s="561"/>
      <c r="AJ114" s="561"/>
    </row>
    <row r="115" spans="4:36">
      <c r="D115" s="561"/>
      <c r="E115" s="561"/>
      <c r="S115" s="561"/>
      <c r="T115" s="561"/>
      <c r="U115" s="561"/>
      <c r="V115" s="561"/>
      <c r="W115" s="561"/>
      <c r="X115" s="561"/>
      <c r="Y115" s="561"/>
      <c r="Z115" s="561"/>
      <c r="AA115" s="561"/>
      <c r="AB115" s="561"/>
      <c r="AC115" s="561"/>
      <c r="AD115" s="561"/>
      <c r="AE115" s="561"/>
      <c r="AF115" s="561"/>
      <c r="AG115" s="561"/>
      <c r="AH115" s="561"/>
      <c r="AI115" s="561"/>
      <c r="AJ115" s="561"/>
    </row>
    <row r="116" spans="4:36">
      <c r="D116" s="561"/>
      <c r="E116" s="561"/>
      <c r="S116" s="561"/>
      <c r="T116" s="561"/>
      <c r="U116" s="561"/>
      <c r="V116" s="561"/>
      <c r="W116" s="561"/>
      <c r="X116" s="561"/>
      <c r="Y116" s="561"/>
      <c r="Z116" s="561"/>
      <c r="AA116" s="561"/>
      <c r="AB116" s="561"/>
      <c r="AC116" s="561"/>
      <c r="AD116" s="561"/>
      <c r="AE116" s="561"/>
      <c r="AF116" s="561"/>
      <c r="AG116" s="561"/>
      <c r="AH116" s="561"/>
      <c r="AI116" s="561"/>
      <c r="AJ116" s="561"/>
    </row>
    <row r="117" spans="4:36">
      <c r="D117" s="561"/>
      <c r="E117" s="561"/>
      <c r="S117" s="561"/>
      <c r="T117" s="561"/>
      <c r="U117" s="561"/>
      <c r="V117" s="561"/>
      <c r="W117" s="561"/>
      <c r="X117" s="561"/>
      <c r="Y117" s="561"/>
      <c r="Z117" s="561"/>
      <c r="AA117" s="561"/>
      <c r="AB117" s="561"/>
      <c r="AC117" s="561"/>
      <c r="AD117" s="561"/>
      <c r="AE117" s="561"/>
      <c r="AF117" s="561"/>
      <c r="AG117" s="561"/>
      <c r="AH117" s="561"/>
      <c r="AI117" s="561"/>
      <c r="AJ117" s="561"/>
    </row>
    <row r="118" spans="4:36">
      <c r="D118" s="561"/>
      <c r="E118" s="561"/>
      <c r="S118" s="561"/>
      <c r="T118" s="561"/>
      <c r="U118" s="561"/>
      <c r="V118" s="561"/>
      <c r="W118" s="561"/>
      <c r="X118" s="561"/>
      <c r="Y118" s="561"/>
      <c r="Z118" s="561"/>
      <c r="AA118" s="561"/>
      <c r="AB118" s="561"/>
      <c r="AC118" s="561"/>
      <c r="AD118" s="561"/>
      <c r="AE118" s="561"/>
      <c r="AF118" s="561"/>
      <c r="AG118" s="561"/>
      <c r="AH118" s="561"/>
      <c r="AI118" s="561"/>
      <c r="AJ118" s="561"/>
    </row>
    <row r="119" spans="4:36">
      <c r="D119" s="561"/>
      <c r="E119" s="561"/>
      <c r="S119" s="561"/>
      <c r="T119" s="561"/>
      <c r="U119" s="561"/>
      <c r="V119" s="561"/>
      <c r="W119" s="561"/>
      <c r="X119" s="561"/>
      <c r="Y119" s="561"/>
      <c r="Z119" s="561"/>
      <c r="AA119" s="561"/>
      <c r="AB119" s="561"/>
      <c r="AC119" s="561"/>
      <c r="AD119" s="561"/>
      <c r="AE119" s="561"/>
      <c r="AF119" s="561"/>
      <c r="AG119" s="561"/>
      <c r="AH119" s="561"/>
      <c r="AI119" s="561"/>
      <c r="AJ119" s="561"/>
    </row>
    <row r="120" spans="4:36">
      <c r="D120" s="561"/>
      <c r="E120" s="561"/>
      <c r="S120" s="561"/>
      <c r="T120" s="561"/>
      <c r="U120" s="561"/>
      <c r="V120" s="561"/>
      <c r="W120" s="561"/>
      <c r="X120" s="561"/>
      <c r="Y120" s="561"/>
      <c r="Z120" s="561"/>
      <c r="AA120" s="561"/>
      <c r="AB120" s="561"/>
      <c r="AC120" s="561"/>
      <c r="AD120" s="561"/>
      <c r="AE120" s="561"/>
      <c r="AF120" s="561"/>
      <c r="AG120" s="561"/>
      <c r="AH120" s="561"/>
      <c r="AI120" s="561"/>
      <c r="AJ120" s="561"/>
    </row>
    <row r="121" spans="4:36">
      <c r="D121" s="561"/>
      <c r="E121" s="561"/>
      <c r="S121" s="561"/>
      <c r="T121" s="561"/>
      <c r="U121" s="561"/>
      <c r="V121" s="561"/>
      <c r="W121" s="561"/>
      <c r="X121" s="561"/>
      <c r="Y121" s="561"/>
      <c r="Z121" s="561"/>
      <c r="AA121" s="561"/>
      <c r="AB121" s="561"/>
      <c r="AC121" s="561"/>
      <c r="AD121" s="561"/>
      <c r="AE121" s="561"/>
      <c r="AF121" s="561"/>
      <c r="AG121" s="561"/>
      <c r="AH121" s="561"/>
      <c r="AI121" s="561"/>
      <c r="AJ121" s="561"/>
    </row>
    <row r="122" spans="4:36">
      <c r="D122" s="561"/>
      <c r="E122" s="561"/>
      <c r="S122" s="561"/>
      <c r="T122" s="561"/>
      <c r="U122" s="561"/>
      <c r="V122" s="561"/>
      <c r="W122" s="561"/>
      <c r="X122" s="561"/>
      <c r="Y122" s="561"/>
      <c r="Z122" s="561"/>
      <c r="AA122" s="561"/>
      <c r="AB122" s="561"/>
      <c r="AC122" s="561"/>
      <c r="AD122" s="561"/>
      <c r="AE122" s="561"/>
      <c r="AF122" s="561"/>
      <c r="AG122" s="561"/>
      <c r="AH122" s="561"/>
      <c r="AI122" s="561"/>
      <c r="AJ122" s="561"/>
    </row>
    <row r="123" spans="4:36">
      <c r="D123" s="561"/>
      <c r="E123" s="561"/>
      <c r="S123" s="561"/>
      <c r="T123" s="561"/>
      <c r="U123" s="561"/>
      <c r="V123" s="561"/>
      <c r="W123" s="561"/>
      <c r="X123" s="561"/>
      <c r="Y123" s="561"/>
      <c r="Z123" s="561"/>
      <c r="AA123" s="561"/>
      <c r="AB123" s="561"/>
      <c r="AC123" s="561"/>
      <c r="AD123" s="561"/>
      <c r="AE123" s="561"/>
      <c r="AF123" s="561"/>
      <c r="AG123" s="561"/>
      <c r="AH123" s="561"/>
      <c r="AI123" s="561"/>
      <c r="AJ123" s="561"/>
    </row>
    <row r="124" spans="4:36">
      <c r="D124" s="561"/>
      <c r="E124" s="561"/>
      <c r="S124" s="561"/>
      <c r="T124" s="561"/>
      <c r="U124" s="561"/>
      <c r="V124" s="561"/>
      <c r="W124" s="561"/>
      <c r="X124" s="561"/>
      <c r="Y124" s="561"/>
      <c r="Z124" s="561"/>
      <c r="AA124" s="561"/>
      <c r="AB124" s="561"/>
      <c r="AC124" s="561"/>
      <c r="AD124" s="561"/>
      <c r="AE124" s="561"/>
      <c r="AF124" s="561"/>
      <c r="AG124" s="561"/>
      <c r="AH124" s="561"/>
      <c r="AI124" s="561"/>
      <c r="AJ124" s="561"/>
    </row>
    <row r="125" spans="4:36">
      <c r="D125" s="561"/>
      <c r="E125" s="561"/>
      <c r="S125" s="561"/>
      <c r="T125" s="561"/>
      <c r="U125" s="561"/>
      <c r="V125" s="561"/>
      <c r="W125" s="561"/>
      <c r="X125" s="561"/>
      <c r="Y125" s="561"/>
      <c r="Z125" s="561"/>
      <c r="AA125" s="561"/>
      <c r="AB125" s="561"/>
      <c r="AC125" s="561"/>
      <c r="AD125" s="561"/>
      <c r="AE125" s="561"/>
      <c r="AF125" s="561"/>
      <c r="AG125" s="561"/>
      <c r="AH125" s="561"/>
      <c r="AI125" s="561"/>
      <c r="AJ125" s="561"/>
    </row>
    <row r="126" spans="4:36">
      <c r="D126" s="561"/>
      <c r="E126" s="561"/>
      <c r="S126" s="561"/>
      <c r="T126" s="561"/>
      <c r="U126" s="561"/>
      <c r="V126" s="561"/>
      <c r="W126" s="561"/>
      <c r="X126" s="561"/>
      <c r="Y126" s="561"/>
      <c r="Z126" s="561"/>
      <c r="AA126" s="561"/>
      <c r="AB126" s="561"/>
      <c r="AC126" s="561"/>
      <c r="AD126" s="561"/>
      <c r="AE126" s="561"/>
      <c r="AF126" s="561"/>
      <c r="AG126" s="561"/>
      <c r="AH126" s="561"/>
      <c r="AI126" s="561"/>
      <c r="AJ126" s="561"/>
    </row>
    <row r="127" spans="4:36">
      <c r="D127" s="561"/>
      <c r="E127" s="561"/>
      <c r="S127" s="561"/>
      <c r="T127" s="561"/>
      <c r="U127" s="561"/>
      <c r="V127" s="561"/>
      <c r="W127" s="561"/>
      <c r="X127" s="561"/>
      <c r="Y127" s="561"/>
      <c r="Z127" s="561"/>
      <c r="AA127" s="561"/>
      <c r="AB127" s="561"/>
      <c r="AC127" s="561"/>
      <c r="AD127" s="561"/>
      <c r="AE127" s="561"/>
      <c r="AF127" s="561"/>
      <c r="AG127" s="561"/>
      <c r="AH127" s="561"/>
      <c r="AI127" s="561"/>
      <c r="AJ127" s="561"/>
    </row>
    <row r="128" spans="4:36">
      <c r="D128" s="561"/>
      <c r="E128" s="561"/>
      <c r="S128" s="561"/>
      <c r="T128" s="561"/>
      <c r="U128" s="561"/>
      <c r="V128" s="561"/>
      <c r="W128" s="561"/>
      <c r="X128" s="561"/>
      <c r="Y128" s="561"/>
      <c r="Z128" s="561"/>
      <c r="AA128" s="561"/>
      <c r="AB128" s="561"/>
      <c r="AC128" s="561"/>
      <c r="AD128" s="561"/>
      <c r="AE128" s="561"/>
      <c r="AF128" s="561"/>
      <c r="AG128" s="561"/>
      <c r="AH128" s="561"/>
      <c r="AI128" s="561"/>
      <c r="AJ128" s="561"/>
    </row>
    <row r="129" spans="4:36">
      <c r="D129" s="561"/>
      <c r="E129" s="561"/>
      <c r="S129" s="561"/>
      <c r="T129" s="561"/>
      <c r="U129" s="561"/>
      <c r="V129" s="561"/>
      <c r="W129" s="561"/>
      <c r="X129" s="561"/>
      <c r="Y129" s="561"/>
      <c r="Z129" s="561"/>
      <c r="AA129" s="561"/>
      <c r="AB129" s="561"/>
      <c r="AC129" s="561"/>
      <c r="AD129" s="561"/>
      <c r="AE129" s="561"/>
      <c r="AF129" s="561"/>
      <c r="AG129" s="561"/>
      <c r="AH129" s="561"/>
      <c r="AI129" s="561"/>
      <c r="AJ129" s="561"/>
    </row>
    <row r="130" spans="4:36">
      <c r="D130" s="561"/>
      <c r="E130" s="561"/>
      <c r="S130" s="561"/>
      <c r="T130" s="561"/>
      <c r="U130" s="561"/>
      <c r="V130" s="561"/>
      <c r="W130" s="561"/>
      <c r="X130" s="561"/>
      <c r="Y130" s="561"/>
      <c r="Z130" s="561"/>
      <c r="AA130" s="561"/>
      <c r="AB130" s="561"/>
      <c r="AC130" s="561"/>
      <c r="AD130" s="561"/>
      <c r="AE130" s="561"/>
      <c r="AF130" s="561"/>
      <c r="AG130" s="561"/>
      <c r="AH130" s="561"/>
      <c r="AI130" s="561"/>
      <c r="AJ130" s="561"/>
    </row>
    <row r="131" spans="4:36">
      <c r="D131" s="561"/>
      <c r="E131" s="561"/>
      <c r="S131" s="561"/>
      <c r="T131" s="561"/>
      <c r="U131" s="561"/>
      <c r="V131" s="561"/>
      <c r="W131" s="561"/>
      <c r="X131" s="561"/>
      <c r="Y131" s="561"/>
      <c r="Z131" s="561"/>
      <c r="AA131" s="561"/>
      <c r="AB131" s="561"/>
      <c r="AC131" s="561"/>
      <c r="AD131" s="561"/>
      <c r="AE131" s="561"/>
      <c r="AF131" s="561"/>
      <c r="AG131" s="561"/>
      <c r="AH131" s="561"/>
      <c r="AI131" s="561"/>
      <c r="AJ131" s="561"/>
    </row>
    <row r="132" spans="4:36">
      <c r="D132" s="561"/>
      <c r="E132" s="561"/>
      <c r="S132" s="561"/>
      <c r="T132" s="561"/>
      <c r="U132" s="561"/>
      <c r="V132" s="561"/>
      <c r="W132" s="561"/>
      <c r="X132" s="561"/>
      <c r="Y132" s="561"/>
      <c r="Z132" s="561"/>
      <c r="AA132" s="561"/>
      <c r="AB132" s="561"/>
      <c r="AC132" s="561"/>
      <c r="AD132" s="561"/>
      <c r="AE132" s="561"/>
      <c r="AF132" s="561"/>
      <c r="AG132" s="561"/>
      <c r="AH132" s="561"/>
      <c r="AI132" s="561"/>
      <c r="AJ132" s="561"/>
    </row>
    <row r="133" spans="4:36">
      <c r="D133" s="561"/>
      <c r="E133" s="561"/>
      <c r="S133" s="561"/>
      <c r="T133" s="561"/>
      <c r="U133" s="561"/>
      <c r="V133" s="561"/>
      <c r="W133" s="561"/>
      <c r="X133" s="561"/>
      <c r="Y133" s="561"/>
      <c r="Z133" s="561"/>
      <c r="AA133" s="561"/>
      <c r="AB133" s="561"/>
      <c r="AC133" s="561"/>
      <c r="AD133" s="561"/>
      <c r="AE133" s="561"/>
      <c r="AF133" s="561"/>
      <c r="AG133" s="561"/>
      <c r="AH133" s="561"/>
      <c r="AI133" s="561"/>
      <c r="AJ133" s="561"/>
    </row>
    <row r="134" spans="4:36">
      <c r="D134" s="561"/>
      <c r="E134" s="561"/>
      <c r="S134" s="561"/>
      <c r="T134" s="561"/>
      <c r="U134" s="561"/>
      <c r="V134" s="561"/>
      <c r="W134" s="561"/>
      <c r="X134" s="561"/>
      <c r="Y134" s="561"/>
      <c r="Z134" s="561"/>
      <c r="AA134" s="561"/>
      <c r="AB134" s="561"/>
      <c r="AC134" s="561"/>
      <c r="AD134" s="561"/>
      <c r="AE134" s="561"/>
      <c r="AF134" s="561"/>
      <c r="AG134" s="561"/>
      <c r="AH134" s="561"/>
      <c r="AI134" s="561"/>
      <c r="AJ134" s="561"/>
    </row>
    <row r="135" spans="4:36">
      <c r="D135" s="561"/>
      <c r="E135" s="561"/>
      <c r="S135" s="561"/>
      <c r="T135" s="561"/>
      <c r="U135" s="561"/>
      <c r="V135" s="561"/>
      <c r="W135" s="561"/>
      <c r="X135" s="561"/>
      <c r="Y135" s="561"/>
      <c r="Z135" s="561"/>
      <c r="AA135" s="561"/>
      <c r="AB135" s="561"/>
      <c r="AC135" s="561"/>
      <c r="AD135" s="561"/>
      <c r="AE135" s="561"/>
      <c r="AF135" s="561"/>
      <c r="AG135" s="561"/>
      <c r="AH135" s="561"/>
      <c r="AI135" s="561"/>
      <c r="AJ135" s="561"/>
    </row>
    <row r="136" spans="4:36">
      <c r="D136" s="561"/>
      <c r="E136" s="561"/>
      <c r="S136" s="561"/>
      <c r="T136" s="561"/>
      <c r="U136" s="561"/>
      <c r="V136" s="561"/>
      <c r="W136" s="561"/>
      <c r="X136" s="561"/>
      <c r="Y136" s="561"/>
      <c r="Z136" s="561"/>
      <c r="AA136" s="561"/>
      <c r="AB136" s="561"/>
      <c r="AC136" s="561"/>
      <c r="AD136" s="561"/>
      <c r="AE136" s="561"/>
      <c r="AF136" s="561"/>
      <c r="AG136" s="561"/>
      <c r="AH136" s="561"/>
      <c r="AI136" s="561"/>
      <c r="AJ136" s="561"/>
    </row>
    <row r="137" spans="4:36">
      <c r="D137" s="561"/>
      <c r="E137" s="561"/>
      <c r="S137" s="561"/>
      <c r="T137" s="561"/>
      <c r="U137" s="561"/>
      <c r="V137" s="561"/>
      <c r="W137" s="561"/>
      <c r="X137" s="561"/>
      <c r="Y137" s="561"/>
      <c r="Z137" s="561"/>
      <c r="AA137" s="561"/>
      <c r="AB137" s="561"/>
      <c r="AC137" s="561"/>
      <c r="AD137" s="561"/>
      <c r="AE137" s="561"/>
      <c r="AF137" s="561"/>
      <c r="AG137" s="561"/>
      <c r="AH137" s="561"/>
      <c r="AI137" s="561"/>
      <c r="AJ137" s="561"/>
    </row>
    <row r="138" spans="4:36">
      <c r="D138" s="561"/>
      <c r="E138" s="561"/>
      <c r="S138" s="561"/>
      <c r="T138" s="561"/>
      <c r="U138" s="561"/>
      <c r="V138" s="561"/>
      <c r="W138" s="561"/>
      <c r="X138" s="561"/>
      <c r="Y138" s="561"/>
      <c r="Z138" s="561"/>
      <c r="AA138" s="561"/>
      <c r="AB138" s="561"/>
      <c r="AC138" s="561"/>
      <c r="AD138" s="561"/>
      <c r="AE138" s="561"/>
      <c r="AF138" s="561"/>
      <c r="AG138" s="561"/>
      <c r="AH138" s="561"/>
      <c r="AI138" s="561"/>
      <c r="AJ138" s="561"/>
    </row>
    <row r="139" spans="4:36">
      <c r="D139" s="561"/>
      <c r="E139" s="561"/>
      <c r="S139" s="561"/>
      <c r="T139" s="561"/>
      <c r="U139" s="561"/>
      <c r="V139" s="561"/>
      <c r="W139" s="561"/>
      <c r="X139" s="561"/>
      <c r="Y139" s="561"/>
      <c r="Z139" s="561"/>
      <c r="AA139" s="561"/>
      <c r="AB139" s="561"/>
      <c r="AC139" s="561"/>
      <c r="AD139" s="561"/>
      <c r="AE139" s="561"/>
      <c r="AF139" s="561"/>
      <c r="AG139" s="561"/>
      <c r="AH139" s="561"/>
      <c r="AI139" s="561"/>
      <c r="AJ139" s="561"/>
    </row>
  </sheetData>
  <phoneticPr fontId="40" type="noConversion"/>
  <printOptions horizontalCentered="1" verticalCentered="1"/>
  <pageMargins left="0.25" right="0" top="0.5" bottom="0.5" header="0.5" footer="0.5"/>
  <pageSetup scale="58" fitToHeight="3" orientation="landscape" r:id="rId1"/>
  <headerFooter alignWithMargins="0">
    <oddHeader>&amp;C&amp;"Arial,Bold"&amp;12Sanlando Utilities Corp</oddHeader>
    <oddFooter>&amp;L&amp;Z&amp;F&amp;A</oddFooter>
  </headerFooter>
</worksheet>
</file>

<file path=xl/worksheets/sheet93.xml><?xml version="1.0" encoding="utf-8"?>
<worksheet xmlns="http://schemas.openxmlformats.org/spreadsheetml/2006/main" xmlns:r="http://schemas.openxmlformats.org/officeDocument/2006/relationships">
  <sheetPr codeName="Sheet107">
    <pageSetUpPr fitToPage="1"/>
  </sheetPr>
  <dimension ref="A1:S171"/>
  <sheetViews>
    <sheetView workbookViewId="0">
      <selection activeCell="O17" sqref="O17"/>
    </sheetView>
  </sheetViews>
  <sheetFormatPr defaultColWidth="9.109375" defaultRowHeight="10.199999999999999"/>
  <cols>
    <col min="1" max="1" width="38.109375" style="568" bestFit="1" customWidth="1"/>
    <col min="2" max="2" width="7.33203125" style="568" customWidth="1"/>
    <col min="3" max="3" width="32.109375" style="34" customWidth="1"/>
    <col min="4" max="17" width="12.33203125" style="34" customWidth="1"/>
    <col min="18" max="18" width="11.109375" style="34" bestFit="1" customWidth="1"/>
    <col min="19" max="19" width="12.5546875" style="34" bestFit="1" customWidth="1"/>
    <col min="20" max="16384" width="9.109375" style="34"/>
  </cols>
  <sheetData>
    <row r="1" spans="1:18" ht="45.75" customHeight="1">
      <c r="A1" s="1636"/>
      <c r="B1" s="1637" t="s">
        <v>2315</v>
      </c>
      <c r="C1" s="952" t="s">
        <v>660</v>
      </c>
      <c r="D1" s="170">
        <v>41982</v>
      </c>
      <c r="E1" s="169">
        <v>42014</v>
      </c>
      <c r="F1" s="170">
        <v>42036</v>
      </c>
      <c r="G1" s="170">
        <v>42064</v>
      </c>
      <c r="H1" s="170">
        <v>42095</v>
      </c>
      <c r="I1" s="170">
        <v>42125</v>
      </c>
      <c r="J1" s="170">
        <v>42156</v>
      </c>
      <c r="K1" s="170">
        <v>42186</v>
      </c>
      <c r="L1" s="170">
        <v>41487</v>
      </c>
      <c r="M1" s="170">
        <v>42248</v>
      </c>
      <c r="N1" s="170">
        <v>42278</v>
      </c>
      <c r="O1" s="170">
        <v>42309</v>
      </c>
      <c r="P1" s="170">
        <v>42339</v>
      </c>
      <c r="Q1" s="547" t="s">
        <v>403</v>
      </c>
    </row>
    <row r="2" spans="1:18" ht="13.5" customHeight="1">
      <c r="A2" s="1638" t="s">
        <v>2375</v>
      </c>
      <c r="B2" s="1639"/>
      <c r="C2" s="1639"/>
      <c r="D2" s="1724">
        <v>2</v>
      </c>
      <c r="E2" s="1724">
        <v>3</v>
      </c>
      <c r="F2" s="1725">
        <v>4</v>
      </c>
      <c r="G2" s="1725">
        <v>5</v>
      </c>
      <c r="H2" s="1725">
        <v>6</v>
      </c>
      <c r="I2" s="1725">
        <v>7</v>
      </c>
      <c r="J2" s="1725">
        <v>8</v>
      </c>
      <c r="K2" s="1725">
        <v>9</v>
      </c>
      <c r="L2" s="1725">
        <v>10</v>
      </c>
      <c r="M2" s="1725">
        <v>11</v>
      </c>
      <c r="N2" s="1725">
        <v>12</v>
      </c>
      <c r="O2" s="1725">
        <v>13</v>
      </c>
      <c r="P2" s="1725">
        <v>14</v>
      </c>
      <c r="Q2" s="547"/>
    </row>
    <row r="3" spans="1:18" s="568" customFormat="1" ht="13.5" customHeight="1">
      <c r="A3" s="572"/>
      <c r="B3" s="1029">
        <v>2620</v>
      </c>
      <c r="C3" s="567" t="s">
        <v>1552</v>
      </c>
      <c r="D3" s="444">
        <v>0</v>
      </c>
      <c r="E3" s="444">
        <v>0</v>
      </c>
      <c r="F3" s="444">
        <v>0</v>
      </c>
      <c r="G3" s="444">
        <v>0</v>
      </c>
      <c r="H3" s="444">
        <v>0</v>
      </c>
      <c r="I3" s="444">
        <v>0</v>
      </c>
      <c r="J3" s="444">
        <v>0</v>
      </c>
      <c r="K3" s="444">
        <v>0</v>
      </c>
      <c r="L3" s="444">
        <v>0</v>
      </c>
      <c r="M3" s="444">
        <v>0</v>
      </c>
      <c r="N3" s="444">
        <v>0</v>
      </c>
      <c r="O3" s="444">
        <v>0</v>
      </c>
      <c r="P3" s="444">
        <v>0</v>
      </c>
      <c r="Q3" s="444">
        <v>0</v>
      </c>
    </row>
    <row r="4" spans="1:18" s="568" customFormat="1" ht="13.5" customHeight="1">
      <c r="A4" s="572"/>
      <c r="B4" s="1029">
        <v>2410</v>
      </c>
      <c r="C4" s="567" t="s">
        <v>2008</v>
      </c>
      <c r="D4" s="444">
        <v>-369.15</v>
      </c>
      <c r="E4" s="444">
        <v>-369.15</v>
      </c>
      <c r="F4" s="444">
        <v>-369.15</v>
      </c>
      <c r="G4" s="444">
        <v>-369.15</v>
      </c>
      <c r="H4" s="444">
        <v>-369.15</v>
      </c>
      <c r="I4" s="444">
        <v>-369.15</v>
      </c>
      <c r="J4" s="444">
        <v>-369.15</v>
      </c>
      <c r="K4" s="444">
        <v>-369.15</v>
      </c>
      <c r="L4" s="444">
        <v>-369.15</v>
      </c>
      <c r="M4" s="444">
        <v>-369.15</v>
      </c>
      <c r="N4" s="444">
        <v>-369.15</v>
      </c>
      <c r="O4" s="444">
        <v>-369.15</v>
      </c>
      <c r="P4" s="444">
        <v>-369.15</v>
      </c>
      <c r="Q4" s="444">
        <v>-369.15</v>
      </c>
    </row>
    <row r="5" spans="1:18" s="568" customFormat="1" ht="13.5" customHeight="1">
      <c r="A5" s="572"/>
      <c r="B5" s="1029">
        <v>2425</v>
      </c>
      <c r="C5" s="567" t="s">
        <v>2009</v>
      </c>
      <c r="D5" s="444">
        <v>33.67</v>
      </c>
      <c r="E5" s="444">
        <v>34.26</v>
      </c>
      <c r="F5" s="444">
        <v>34.85</v>
      </c>
      <c r="G5" s="444">
        <v>35.44</v>
      </c>
      <c r="H5" s="444">
        <v>36.03</v>
      </c>
      <c r="I5" s="444">
        <v>36.619999999999997</v>
      </c>
      <c r="J5" s="444">
        <v>37.21</v>
      </c>
      <c r="K5" s="444">
        <v>37.799999999999997</v>
      </c>
      <c r="L5" s="444">
        <v>38.39</v>
      </c>
      <c r="M5" s="444">
        <v>38.979999999999997</v>
      </c>
      <c r="N5" s="444">
        <v>39.57</v>
      </c>
      <c r="O5" s="444">
        <v>40.159999999999997</v>
      </c>
      <c r="P5" s="444">
        <v>40.75</v>
      </c>
      <c r="Q5" s="444">
        <v>37.21</v>
      </c>
    </row>
    <row r="6" spans="1:18" s="568" customFormat="1">
      <c r="A6" s="1640"/>
      <c r="B6" s="1029"/>
      <c r="C6" s="88" t="s">
        <v>2010</v>
      </c>
      <c r="D6" s="540">
        <v>-335.47999999999996</v>
      </c>
      <c r="E6" s="540">
        <v>-334.89</v>
      </c>
      <c r="F6" s="540">
        <v>-334.29999999999995</v>
      </c>
      <c r="G6" s="540">
        <v>-333.71</v>
      </c>
      <c r="H6" s="540">
        <v>-333.12</v>
      </c>
      <c r="I6" s="540">
        <v>-332.53</v>
      </c>
      <c r="J6" s="540">
        <v>-331.94</v>
      </c>
      <c r="K6" s="540">
        <v>-331.34999999999997</v>
      </c>
      <c r="L6" s="540">
        <v>-330.76</v>
      </c>
      <c r="M6" s="540">
        <v>-330.16999999999996</v>
      </c>
      <c r="N6" s="540">
        <v>-329.58</v>
      </c>
      <c r="O6" s="540">
        <v>-328.99</v>
      </c>
      <c r="P6" s="540">
        <v>-328.4</v>
      </c>
      <c r="Q6" s="540">
        <v>-331.94</v>
      </c>
    </row>
    <row r="7" spans="1:18" ht="13.5" customHeight="1">
      <c r="A7" s="1638" t="s">
        <v>1634</v>
      </c>
      <c r="B7" s="1027"/>
      <c r="C7" s="953"/>
      <c r="D7" s="541"/>
      <c r="E7" s="541"/>
      <c r="F7" s="541"/>
      <c r="G7" s="541"/>
      <c r="H7" s="541"/>
      <c r="I7" s="541"/>
      <c r="J7" s="541"/>
      <c r="K7" s="541"/>
      <c r="L7" s="541"/>
      <c r="M7" s="541"/>
      <c r="N7" s="541"/>
      <c r="O7" s="541"/>
      <c r="P7" s="541"/>
      <c r="Q7" s="547"/>
    </row>
    <row r="8" spans="1:18" s="568" customFormat="1">
      <c r="A8" s="1640">
        <v>141</v>
      </c>
      <c r="B8" s="1029">
        <v>2675</v>
      </c>
      <c r="C8" s="567" t="s">
        <v>1502</v>
      </c>
      <c r="D8" s="444">
        <v>88836.77</v>
      </c>
      <c r="E8" s="444">
        <v>86656.78</v>
      </c>
      <c r="F8" s="444">
        <v>85159.41</v>
      </c>
      <c r="G8" s="444">
        <v>80687.850000000006</v>
      </c>
      <c r="H8" s="444">
        <v>83483.42</v>
      </c>
      <c r="I8" s="444">
        <v>84924.24</v>
      </c>
      <c r="J8" s="444">
        <v>85877.21</v>
      </c>
      <c r="K8" s="444">
        <v>82468.61</v>
      </c>
      <c r="L8" s="444">
        <v>81047.17</v>
      </c>
      <c r="M8" s="444">
        <v>85477.04</v>
      </c>
      <c r="N8" s="444">
        <v>87360.41</v>
      </c>
      <c r="O8" s="444">
        <v>80779.259999999995</v>
      </c>
      <c r="P8" s="444">
        <v>85738.11</v>
      </c>
      <c r="Q8" s="444">
        <v>84499.713846153842</v>
      </c>
      <c r="R8" s="1641"/>
    </row>
    <row r="9" spans="1:18" s="568" customFormat="1">
      <c r="A9" s="1640"/>
      <c r="B9" s="1029">
        <v>2680</v>
      </c>
      <c r="C9" s="567" t="s">
        <v>1503</v>
      </c>
      <c r="D9" s="444">
        <v>2286</v>
      </c>
      <c r="E9" s="444">
        <v>2011</v>
      </c>
      <c r="F9" s="444">
        <v>724</v>
      </c>
      <c r="G9" s="444">
        <v>1656</v>
      </c>
      <c r="H9" s="444">
        <v>1813</v>
      </c>
      <c r="I9" s="444">
        <v>2971</v>
      </c>
      <c r="J9" s="444">
        <v>1853</v>
      </c>
      <c r="K9" s="444">
        <v>1972</v>
      </c>
      <c r="L9" s="444">
        <v>1928</v>
      </c>
      <c r="M9" s="444">
        <v>1625</v>
      </c>
      <c r="N9" s="444">
        <v>2127</v>
      </c>
      <c r="O9" s="444">
        <v>2713</v>
      </c>
      <c r="P9" s="444">
        <v>1300</v>
      </c>
      <c r="Q9" s="444">
        <v>1921.4615384615386</v>
      </c>
    </row>
    <row r="10" spans="1:18" s="568" customFormat="1">
      <c r="A10" s="1640"/>
      <c r="B10" s="1029">
        <v>2685</v>
      </c>
      <c r="C10" s="567" t="s">
        <v>1504</v>
      </c>
      <c r="D10" s="444">
        <v>-520.38</v>
      </c>
      <c r="E10" s="444">
        <v>-520.38</v>
      </c>
      <c r="F10" s="444">
        <v>-520.38</v>
      </c>
      <c r="G10" s="444">
        <v>-520.38</v>
      </c>
      <c r="H10" s="444">
        <v>-520.38</v>
      </c>
      <c r="I10" s="444">
        <v>-520.38</v>
      </c>
      <c r="J10" s="444">
        <v>-520.38</v>
      </c>
      <c r="K10" s="444">
        <v>0</v>
      </c>
      <c r="L10" s="444">
        <v>0</v>
      </c>
      <c r="M10" s="444">
        <v>0</v>
      </c>
      <c r="N10" s="444">
        <v>0</v>
      </c>
      <c r="O10" s="444">
        <v>0</v>
      </c>
      <c r="P10" s="444">
        <v>0</v>
      </c>
      <c r="Q10" s="444">
        <v>-280.20461538461541</v>
      </c>
    </row>
    <row r="11" spans="1:18" s="568" customFormat="1">
      <c r="A11" s="1640"/>
      <c r="B11" s="1029"/>
      <c r="C11" s="88" t="s">
        <v>1505</v>
      </c>
      <c r="D11" s="540">
        <v>90602.39</v>
      </c>
      <c r="E11" s="540">
        <v>88147.4</v>
      </c>
      <c r="F11" s="540">
        <v>85363.03</v>
      </c>
      <c r="G11" s="540">
        <v>81823.47</v>
      </c>
      <c r="H11" s="540">
        <v>84776.04</v>
      </c>
      <c r="I11" s="540">
        <v>87374.86</v>
      </c>
      <c r="J11" s="540">
        <v>87209.83</v>
      </c>
      <c r="K11" s="540">
        <v>84440.61</v>
      </c>
      <c r="L11" s="540">
        <v>82975.17</v>
      </c>
      <c r="M11" s="540">
        <v>87102.04</v>
      </c>
      <c r="N11" s="540">
        <v>89487.41</v>
      </c>
      <c r="O11" s="540">
        <v>83492.259999999995</v>
      </c>
      <c r="P11" s="540">
        <v>87038.11</v>
      </c>
      <c r="Q11" s="540">
        <v>86140.970769230757</v>
      </c>
    </row>
    <row r="12" spans="1:18" s="568" customFormat="1">
      <c r="A12" s="1640"/>
      <c r="B12" s="1029"/>
      <c r="C12" s="567"/>
      <c r="D12" s="539"/>
      <c r="E12" s="539"/>
      <c r="F12" s="539"/>
      <c r="G12" s="539"/>
      <c r="H12" s="539"/>
      <c r="I12" s="539"/>
      <c r="J12" s="539"/>
      <c r="K12" s="539"/>
      <c r="L12" s="539"/>
      <c r="M12" s="539"/>
      <c r="N12" s="539"/>
      <c r="O12" s="539"/>
      <c r="P12" s="539"/>
      <c r="Q12" s="1642"/>
    </row>
    <row r="13" spans="1:18" s="568" customFormat="1">
      <c r="A13" s="1643" t="s">
        <v>1635</v>
      </c>
      <c r="B13" s="1029"/>
      <c r="C13" s="567"/>
      <c r="D13" s="539"/>
      <c r="E13" s="539"/>
      <c r="F13" s="539"/>
      <c r="G13" s="539"/>
      <c r="H13" s="539"/>
      <c r="I13" s="539"/>
      <c r="J13" s="539"/>
      <c r="K13" s="539"/>
      <c r="L13" s="539"/>
      <c r="M13" s="539"/>
      <c r="N13" s="539"/>
      <c r="O13" s="539"/>
      <c r="P13" s="539"/>
      <c r="Q13" s="1642"/>
    </row>
    <row r="14" spans="1:18" s="568" customFormat="1">
      <c r="A14" s="1640">
        <v>143</v>
      </c>
      <c r="B14" s="1029">
        <v>2690</v>
      </c>
      <c r="C14" s="567" t="s">
        <v>1506</v>
      </c>
      <c r="D14" s="444">
        <v>-4947</v>
      </c>
      <c r="E14" s="444">
        <v>-5553</v>
      </c>
      <c r="F14" s="444">
        <v>-4317</v>
      </c>
      <c r="G14" s="444">
        <v>-4801</v>
      </c>
      <c r="H14" s="444">
        <v>-5041</v>
      </c>
      <c r="I14" s="444">
        <v>-5583</v>
      </c>
      <c r="J14" s="444">
        <v>-5776</v>
      </c>
      <c r="K14" s="444">
        <v>-5742</v>
      </c>
      <c r="L14" s="444">
        <v>-5529</v>
      </c>
      <c r="M14" s="444">
        <v>-5357</v>
      </c>
      <c r="N14" s="444">
        <v>-5906</v>
      </c>
      <c r="O14" s="444">
        <v>-5453</v>
      </c>
      <c r="P14" s="444">
        <v>-6314</v>
      </c>
      <c r="Q14" s="444">
        <v>-5409.1538461538457</v>
      </c>
    </row>
    <row r="15" spans="1:18" s="568" customFormat="1">
      <c r="A15" s="1643" t="s">
        <v>1636</v>
      </c>
      <c r="B15" s="1029"/>
      <c r="C15" s="567"/>
      <c r="D15" s="539"/>
      <c r="E15" s="539"/>
      <c r="F15" s="539"/>
      <c r="G15" s="539"/>
      <c r="H15" s="539"/>
      <c r="I15" s="539"/>
      <c r="J15" s="539"/>
      <c r="K15" s="539"/>
      <c r="L15" s="539"/>
      <c r="M15" s="539"/>
      <c r="N15" s="539"/>
      <c r="O15" s="539"/>
      <c r="P15" s="539"/>
      <c r="Q15" s="1642"/>
    </row>
    <row r="16" spans="1:18" s="568" customFormat="1">
      <c r="A16" s="1640">
        <v>146</v>
      </c>
      <c r="B16" s="1029">
        <v>2710</v>
      </c>
      <c r="C16" s="567" t="s">
        <v>1507</v>
      </c>
      <c r="D16" s="444">
        <v>742765.81</v>
      </c>
      <c r="E16" s="444">
        <v>760220.05</v>
      </c>
      <c r="F16" s="444">
        <v>794646.53</v>
      </c>
      <c r="G16" s="444">
        <v>803503.14</v>
      </c>
      <c r="H16" s="444">
        <v>813059.12</v>
      </c>
      <c r="I16" s="444">
        <v>840319.91</v>
      </c>
      <c r="J16" s="444">
        <v>858714.87</v>
      </c>
      <c r="K16" s="444">
        <v>865670.67</v>
      </c>
      <c r="L16" s="444">
        <v>875457.17</v>
      </c>
      <c r="M16" s="444">
        <v>890553.91</v>
      </c>
      <c r="N16" s="444">
        <v>901145.81</v>
      </c>
      <c r="O16" s="444">
        <v>895141.09</v>
      </c>
      <c r="P16" s="444">
        <v>896998.11</v>
      </c>
      <c r="Q16" s="444">
        <v>841399.70692307688</v>
      </c>
    </row>
    <row r="17" spans="1:17" s="568" customFormat="1">
      <c r="A17" s="1643" t="s">
        <v>1637</v>
      </c>
      <c r="B17" s="1029"/>
      <c r="C17" s="567"/>
      <c r="D17" s="539"/>
      <c r="E17" s="539"/>
      <c r="F17" s="539"/>
      <c r="G17" s="539"/>
      <c r="H17" s="539"/>
      <c r="I17" s="539"/>
      <c r="J17" s="539"/>
      <c r="K17" s="539"/>
      <c r="L17" s="539"/>
      <c r="M17" s="539"/>
      <c r="N17" s="539"/>
      <c r="O17" s="539"/>
      <c r="P17" s="539"/>
      <c r="Q17" s="1642"/>
    </row>
    <row r="18" spans="1:17" s="568" customFormat="1">
      <c r="A18" s="1640">
        <v>151</v>
      </c>
      <c r="B18" s="1029">
        <v>2755</v>
      </c>
      <c r="C18" s="567" t="s">
        <v>1508</v>
      </c>
      <c r="D18" s="444">
        <v>351</v>
      </c>
      <c r="E18" s="444">
        <v>351</v>
      </c>
      <c r="F18" s="444">
        <v>351</v>
      </c>
      <c r="G18" s="444">
        <v>351</v>
      </c>
      <c r="H18" s="444">
        <v>351</v>
      </c>
      <c r="I18" s="444">
        <v>351</v>
      </c>
      <c r="J18" s="444">
        <v>351</v>
      </c>
      <c r="K18" s="444">
        <v>351</v>
      </c>
      <c r="L18" s="444">
        <v>351</v>
      </c>
      <c r="M18" s="444">
        <v>351</v>
      </c>
      <c r="N18" s="444">
        <v>351</v>
      </c>
      <c r="O18" s="444">
        <v>351</v>
      </c>
      <c r="P18" s="444">
        <v>321</v>
      </c>
      <c r="Q18" s="444">
        <v>348.69230769230768</v>
      </c>
    </row>
    <row r="19" spans="1:17" s="568" customFormat="1">
      <c r="A19" s="1643" t="s">
        <v>1638</v>
      </c>
      <c r="B19" s="1029"/>
      <c r="C19" s="567"/>
      <c r="D19" s="539"/>
      <c r="E19" s="539"/>
      <c r="F19" s="539"/>
      <c r="G19" s="539"/>
      <c r="H19" s="539"/>
      <c r="I19" s="539"/>
      <c r="J19" s="539"/>
      <c r="K19" s="539"/>
      <c r="L19" s="539"/>
      <c r="M19" s="539"/>
      <c r="N19" s="539"/>
      <c r="O19" s="539"/>
      <c r="P19" s="539"/>
      <c r="Q19" s="1642"/>
    </row>
    <row r="20" spans="1:17" s="568" customFormat="1">
      <c r="A20" s="1640">
        <v>132</v>
      </c>
      <c r="B20" s="1029">
        <v>2775</v>
      </c>
      <c r="C20" s="567" t="s">
        <v>1509</v>
      </c>
      <c r="D20" s="444">
        <v>0</v>
      </c>
      <c r="E20" s="444">
        <v>0</v>
      </c>
      <c r="F20" s="444">
        <v>0</v>
      </c>
      <c r="G20" s="444">
        <v>0</v>
      </c>
      <c r="H20" s="444">
        <v>0</v>
      </c>
      <c r="I20" s="444">
        <v>0</v>
      </c>
      <c r="J20" s="444">
        <v>0</v>
      </c>
      <c r="K20" s="444">
        <v>0</v>
      </c>
      <c r="L20" s="444">
        <v>0</v>
      </c>
      <c r="M20" s="444">
        <v>0</v>
      </c>
      <c r="N20" s="444">
        <v>0</v>
      </c>
      <c r="O20" s="444">
        <v>0</v>
      </c>
      <c r="P20" s="444">
        <v>0</v>
      </c>
      <c r="Q20" s="444">
        <v>0</v>
      </c>
    </row>
    <row r="21" spans="1:17" s="568" customFormat="1" ht="13.2">
      <c r="A21" s="1640"/>
      <c r="B21" s="1029"/>
      <c r="C21" s="567"/>
      <c r="D21" s="1721"/>
      <c r="E21" s="1721"/>
      <c r="F21" s="1721"/>
      <c r="G21" s="1721"/>
      <c r="H21" s="1721"/>
      <c r="I21" s="1721"/>
      <c r="J21" s="1721"/>
      <c r="K21" s="1721"/>
      <c r="L21" s="1721"/>
      <c r="M21" s="1721"/>
      <c r="N21" s="1721"/>
      <c r="O21" s="1721"/>
      <c r="P21" s="1721"/>
      <c r="Q21" s="1721"/>
    </row>
    <row r="22" spans="1:17" s="568" customFormat="1">
      <c r="A22" s="1640">
        <v>162</v>
      </c>
      <c r="B22" s="1029">
        <v>2785</v>
      </c>
      <c r="C22" s="567" t="s">
        <v>1510</v>
      </c>
      <c r="D22" s="444">
        <v>0</v>
      </c>
      <c r="E22" s="444">
        <v>0</v>
      </c>
      <c r="F22" s="444">
        <v>0</v>
      </c>
      <c r="G22" s="444">
        <v>0</v>
      </c>
      <c r="H22" s="444">
        <v>0</v>
      </c>
      <c r="I22" s="444">
        <v>0</v>
      </c>
      <c r="J22" s="444">
        <v>0</v>
      </c>
      <c r="K22" s="444">
        <v>0</v>
      </c>
      <c r="L22" s="444">
        <v>0</v>
      </c>
      <c r="M22" s="444">
        <v>0</v>
      </c>
      <c r="N22" s="444">
        <v>0</v>
      </c>
      <c r="O22" s="444">
        <v>0</v>
      </c>
      <c r="P22" s="444">
        <v>0</v>
      </c>
      <c r="Q22" s="444">
        <v>0</v>
      </c>
    </row>
    <row r="23" spans="1:17" s="568" customFormat="1">
      <c r="A23" s="1640"/>
      <c r="B23" s="1029">
        <v>2795</v>
      </c>
      <c r="C23" s="567" t="s">
        <v>1705</v>
      </c>
      <c r="D23" s="444">
        <v>0</v>
      </c>
      <c r="E23" s="444">
        <v>0</v>
      </c>
      <c r="F23" s="444">
        <v>0</v>
      </c>
      <c r="G23" s="444">
        <v>0</v>
      </c>
      <c r="H23" s="444">
        <v>0</v>
      </c>
      <c r="I23" s="444">
        <v>0</v>
      </c>
      <c r="J23" s="444">
        <v>0</v>
      </c>
      <c r="K23" s="444">
        <v>0</v>
      </c>
      <c r="L23" s="444">
        <v>0</v>
      </c>
      <c r="M23" s="444">
        <v>0</v>
      </c>
      <c r="N23" s="444">
        <v>0</v>
      </c>
      <c r="O23" s="444">
        <v>0</v>
      </c>
      <c r="P23" s="444">
        <v>0</v>
      </c>
      <c r="Q23" s="444">
        <v>0</v>
      </c>
    </row>
    <row r="24" spans="1:17" s="1646" customFormat="1" ht="10.8" thickBot="1">
      <c r="A24" s="1644"/>
      <c r="B24" s="1027"/>
      <c r="C24" s="1645" t="s">
        <v>1646</v>
      </c>
      <c r="D24" s="600">
        <v>828772.20000000007</v>
      </c>
      <c r="E24" s="600">
        <v>843165.45000000007</v>
      </c>
      <c r="F24" s="600">
        <v>876043.56</v>
      </c>
      <c r="G24" s="600">
        <v>880876.61</v>
      </c>
      <c r="H24" s="600">
        <v>893145.16</v>
      </c>
      <c r="I24" s="600">
        <v>922462.77</v>
      </c>
      <c r="J24" s="600">
        <v>940499.7</v>
      </c>
      <c r="K24" s="600">
        <v>944720.28</v>
      </c>
      <c r="L24" s="600">
        <v>953254.34000000008</v>
      </c>
      <c r="M24" s="600">
        <v>972649.95000000007</v>
      </c>
      <c r="N24" s="600">
        <v>985078.22000000009</v>
      </c>
      <c r="O24" s="600">
        <v>973531.35</v>
      </c>
      <c r="P24" s="600">
        <v>978043.22</v>
      </c>
      <c r="Q24" s="600">
        <v>922480.21615384601</v>
      </c>
    </row>
    <row r="25" spans="1:17" s="1646" customFormat="1" ht="10.8" thickTop="1">
      <c r="A25" s="1644"/>
      <c r="B25" s="1027"/>
      <c r="C25" s="1645"/>
      <c r="D25" s="599"/>
      <c r="E25" s="599"/>
      <c r="F25" s="599"/>
      <c r="G25" s="599"/>
      <c r="H25" s="599"/>
      <c r="I25" s="599"/>
      <c r="J25" s="599"/>
      <c r="K25" s="599"/>
      <c r="L25" s="599"/>
      <c r="M25" s="599"/>
      <c r="N25" s="599"/>
      <c r="O25" s="599"/>
      <c r="P25" s="599"/>
      <c r="Q25" s="599"/>
    </row>
    <row r="26" spans="1:17" s="568" customFormat="1">
      <c r="A26" s="1643" t="s">
        <v>1639</v>
      </c>
      <c r="B26" s="1029"/>
      <c r="C26" s="567"/>
      <c r="D26" s="539"/>
      <c r="E26" s="539"/>
      <c r="F26" s="539"/>
      <c r="G26" s="539"/>
      <c r="H26" s="539"/>
      <c r="I26" s="539"/>
      <c r="J26" s="539"/>
      <c r="K26" s="539"/>
      <c r="L26" s="539"/>
      <c r="M26" s="539"/>
      <c r="N26" s="539"/>
      <c r="O26" s="539"/>
      <c r="P26" s="539"/>
      <c r="Q26" s="1642"/>
    </row>
    <row r="27" spans="1:17" s="568" customFormat="1">
      <c r="A27" s="1640">
        <v>183</v>
      </c>
      <c r="B27" s="1029">
        <v>2856</v>
      </c>
      <c r="C27" s="567" t="s">
        <v>1511</v>
      </c>
      <c r="D27" s="444">
        <v>0</v>
      </c>
      <c r="E27" s="444">
        <v>0</v>
      </c>
      <c r="F27" s="444">
        <v>0</v>
      </c>
      <c r="G27" s="444">
        <v>0</v>
      </c>
      <c r="H27" s="444">
        <v>0</v>
      </c>
      <c r="I27" s="444">
        <v>0</v>
      </c>
      <c r="J27" s="444">
        <v>0</v>
      </c>
      <c r="K27" s="444">
        <v>0</v>
      </c>
      <c r="L27" s="444">
        <v>0</v>
      </c>
      <c r="M27" s="444">
        <v>0</v>
      </c>
      <c r="N27" s="444">
        <v>0</v>
      </c>
      <c r="O27" s="444">
        <v>0</v>
      </c>
      <c r="P27" s="444">
        <v>0</v>
      </c>
      <c r="Q27" s="444">
        <v>0</v>
      </c>
    </row>
    <row r="28" spans="1:17" s="568" customFormat="1">
      <c r="A28" s="1640"/>
      <c r="B28" s="1029"/>
      <c r="C28" s="567"/>
      <c r="D28" s="539"/>
      <c r="E28" s="539"/>
      <c r="F28" s="539"/>
      <c r="G28" s="539"/>
      <c r="H28" s="539"/>
      <c r="I28" s="539"/>
      <c r="J28" s="539"/>
      <c r="K28" s="539"/>
      <c r="L28" s="539"/>
      <c r="M28" s="539"/>
      <c r="N28" s="539"/>
      <c r="O28" s="539"/>
      <c r="P28" s="539"/>
      <c r="Q28" s="444"/>
    </row>
    <row r="29" spans="1:17" s="568" customFormat="1">
      <c r="A29" s="1640"/>
      <c r="B29" s="1029"/>
      <c r="C29" s="567"/>
      <c r="D29" s="539"/>
      <c r="E29" s="539"/>
      <c r="F29" s="539"/>
      <c r="G29" s="539"/>
      <c r="H29" s="539"/>
      <c r="I29" s="539"/>
      <c r="J29" s="539"/>
      <c r="K29" s="539"/>
      <c r="L29" s="539"/>
      <c r="M29" s="539"/>
      <c r="N29" s="539"/>
      <c r="O29" s="539"/>
      <c r="P29" s="539"/>
      <c r="Q29" s="444"/>
    </row>
    <row r="30" spans="1:17" s="568" customFormat="1">
      <c r="A30" s="1643" t="s">
        <v>1640</v>
      </c>
      <c r="B30" s="1029"/>
      <c r="C30" s="567"/>
      <c r="D30" s="539"/>
      <c r="E30" s="539"/>
      <c r="F30" s="539"/>
      <c r="G30" s="539"/>
      <c r="H30" s="539"/>
      <c r="I30" s="539"/>
      <c r="J30" s="539"/>
      <c r="K30" s="539"/>
      <c r="L30" s="539"/>
      <c r="M30" s="539"/>
      <c r="N30" s="539"/>
      <c r="O30" s="539"/>
      <c r="P30" s="539"/>
      <c r="Q30" s="1642"/>
    </row>
    <row r="31" spans="1:17">
      <c r="A31" s="1640">
        <v>186.1</v>
      </c>
      <c r="B31" s="1029">
        <v>2905</v>
      </c>
      <c r="C31" s="567" t="s">
        <v>1492</v>
      </c>
      <c r="D31" s="444">
        <v>0</v>
      </c>
      <c r="E31" s="444">
        <v>0</v>
      </c>
      <c r="F31" s="444">
        <v>0</v>
      </c>
      <c r="G31" s="444">
        <v>0</v>
      </c>
      <c r="H31" s="444">
        <v>0</v>
      </c>
      <c r="I31" s="444">
        <v>0</v>
      </c>
      <c r="J31" s="444">
        <v>0</v>
      </c>
      <c r="K31" s="444">
        <v>0</v>
      </c>
      <c r="L31" s="444">
        <v>0</v>
      </c>
      <c r="M31" s="444">
        <v>0</v>
      </c>
      <c r="N31" s="444">
        <v>0</v>
      </c>
      <c r="O31" s="444">
        <v>0</v>
      </c>
      <c r="P31" s="444">
        <v>0</v>
      </c>
      <c r="Q31" s="444"/>
    </row>
    <row r="32" spans="1:17" ht="12.75" customHeight="1">
      <c r="A32" s="1644"/>
      <c r="B32" s="1029">
        <v>2906</v>
      </c>
      <c r="C32" s="87" t="s">
        <v>1481</v>
      </c>
      <c r="D32" s="444">
        <v>41068.449999999997</v>
      </c>
      <c r="E32" s="444">
        <v>41068.449999999997</v>
      </c>
      <c r="F32" s="444">
        <v>41068.449999999997</v>
      </c>
      <c r="G32" s="444">
        <v>41068.449999999997</v>
      </c>
      <c r="H32" s="444">
        <v>41068.449999999997</v>
      </c>
      <c r="I32" s="444">
        <v>41068.449999999997</v>
      </c>
      <c r="J32" s="444">
        <v>41068.449999999997</v>
      </c>
      <c r="K32" s="444">
        <v>41068.449999999997</v>
      </c>
      <c r="L32" s="444">
        <v>41068.449999999997</v>
      </c>
      <c r="M32" s="444">
        <v>41068.449999999997</v>
      </c>
      <c r="N32" s="444">
        <v>41068.449999999997</v>
      </c>
      <c r="O32" s="444">
        <v>41068.449999999997</v>
      </c>
      <c r="P32" s="444">
        <v>41068.449999999997</v>
      </c>
      <c r="Q32" s="83">
        <v>41068.450000000004</v>
      </c>
    </row>
    <row r="33" spans="1:19" ht="12.75" customHeight="1">
      <c r="A33" s="1640"/>
      <c r="B33" s="1029">
        <v>2907</v>
      </c>
      <c r="C33" s="87" t="s">
        <v>1482</v>
      </c>
      <c r="D33" s="444">
        <v>29303.37</v>
      </c>
      <c r="E33" s="444">
        <v>29303.37</v>
      </c>
      <c r="F33" s="444">
        <v>29303.37</v>
      </c>
      <c r="G33" s="444">
        <v>29303.37</v>
      </c>
      <c r="H33" s="444">
        <v>29303.37</v>
      </c>
      <c r="I33" s="444">
        <v>29303.37</v>
      </c>
      <c r="J33" s="444">
        <v>29303.37</v>
      </c>
      <c r="K33" s="444">
        <v>29303.37</v>
      </c>
      <c r="L33" s="444">
        <v>29303.37</v>
      </c>
      <c r="M33" s="444">
        <v>29303.37</v>
      </c>
      <c r="N33" s="444">
        <v>29303.37</v>
      </c>
      <c r="O33" s="444">
        <v>29303.37</v>
      </c>
      <c r="P33" s="444">
        <v>29303.37</v>
      </c>
      <c r="Q33" s="83">
        <v>29303.37</v>
      </c>
    </row>
    <row r="34" spans="1:19" ht="12.75" customHeight="1">
      <c r="A34" s="1640"/>
      <c r="B34" s="1029">
        <v>2908</v>
      </c>
      <c r="C34" s="87" t="s">
        <v>1644</v>
      </c>
      <c r="D34" s="444">
        <v>1063.53</v>
      </c>
      <c r="E34" s="444">
        <v>1063.53</v>
      </c>
      <c r="F34" s="444">
        <v>1063.53</v>
      </c>
      <c r="G34" s="444">
        <v>1063.53</v>
      </c>
      <c r="H34" s="444">
        <v>1063.53</v>
      </c>
      <c r="I34" s="444">
        <v>1063.53</v>
      </c>
      <c r="J34" s="444">
        <v>1063.53</v>
      </c>
      <c r="K34" s="444">
        <v>1063.53</v>
      </c>
      <c r="L34" s="444">
        <v>1063.53</v>
      </c>
      <c r="M34" s="444">
        <v>1063.53</v>
      </c>
      <c r="N34" s="444">
        <v>1063.53</v>
      </c>
      <c r="O34" s="444">
        <v>1063.53</v>
      </c>
      <c r="P34" s="444">
        <v>1063.53</v>
      </c>
      <c r="Q34" s="83">
        <v>1063.5300000000002</v>
      </c>
    </row>
    <row r="35" spans="1:19" ht="12.75" customHeight="1">
      <c r="A35" s="1647"/>
      <c r="B35" s="1029">
        <v>2909</v>
      </c>
      <c r="C35" s="87" t="s">
        <v>1483</v>
      </c>
      <c r="D35" s="444">
        <v>1213.43</v>
      </c>
      <c r="E35" s="444">
        <v>1213.43</v>
      </c>
      <c r="F35" s="444">
        <v>1213.43</v>
      </c>
      <c r="G35" s="444">
        <v>1213.43</v>
      </c>
      <c r="H35" s="444">
        <v>1213.43</v>
      </c>
      <c r="I35" s="444">
        <v>1213.43</v>
      </c>
      <c r="J35" s="444">
        <v>1213.43</v>
      </c>
      <c r="K35" s="444">
        <v>1213.43</v>
      </c>
      <c r="L35" s="444">
        <v>1213.43</v>
      </c>
      <c r="M35" s="444">
        <v>1213.43</v>
      </c>
      <c r="N35" s="444">
        <v>1213.43</v>
      </c>
      <c r="O35" s="444">
        <v>1213.43</v>
      </c>
      <c r="P35" s="444">
        <v>1213.43</v>
      </c>
      <c r="Q35" s="83">
        <v>1213.43</v>
      </c>
    </row>
    <row r="36" spans="1:19" ht="12.75" customHeight="1">
      <c r="A36" s="1647"/>
      <c r="B36" s="1029">
        <v>2910</v>
      </c>
      <c r="C36" s="87" t="s">
        <v>1484</v>
      </c>
      <c r="D36" s="444">
        <v>29087.5</v>
      </c>
      <c r="E36" s="444">
        <v>29087.5</v>
      </c>
      <c r="F36" s="444">
        <v>29087.5</v>
      </c>
      <c r="G36" s="444">
        <v>29087.5</v>
      </c>
      <c r="H36" s="444">
        <v>29087.5</v>
      </c>
      <c r="I36" s="444">
        <v>29087.5</v>
      </c>
      <c r="J36" s="444">
        <v>29087.5</v>
      </c>
      <c r="K36" s="444">
        <v>29087.5</v>
      </c>
      <c r="L36" s="444">
        <v>29087.5</v>
      </c>
      <c r="M36" s="444">
        <v>29087.5</v>
      </c>
      <c r="N36" s="444">
        <v>29087.5</v>
      </c>
      <c r="O36" s="444">
        <v>29087.5</v>
      </c>
      <c r="P36" s="444">
        <v>29087.5</v>
      </c>
      <c r="Q36" s="444">
        <v>29087.5</v>
      </c>
      <c r="S36" s="1648"/>
    </row>
    <row r="37" spans="1:19">
      <c r="A37" s="1647"/>
      <c r="B37" s="1199">
        <v>2914</v>
      </c>
      <c r="C37" s="34" t="s">
        <v>1485</v>
      </c>
      <c r="D37" s="444">
        <v>-101736.28</v>
      </c>
      <c r="E37" s="444">
        <v>-101736.28</v>
      </c>
      <c r="F37" s="444">
        <v>-101736.28</v>
      </c>
      <c r="G37" s="444">
        <v>-101736.28</v>
      </c>
      <c r="H37" s="444">
        <v>-101736.28</v>
      </c>
      <c r="I37" s="444">
        <v>-101736.28</v>
      </c>
      <c r="J37" s="444">
        <v>-101736.28</v>
      </c>
      <c r="K37" s="444">
        <v>-101736.28</v>
      </c>
      <c r="L37" s="444">
        <v>-101736.28</v>
      </c>
      <c r="M37" s="444">
        <v>-101736.28</v>
      </c>
      <c r="N37" s="444">
        <v>-101736.28</v>
      </c>
      <c r="O37" s="444">
        <v>-101736.28</v>
      </c>
      <c r="P37" s="444">
        <v>-101736.28</v>
      </c>
      <c r="Q37" s="444">
        <v>-101736.28000000001</v>
      </c>
      <c r="S37" s="1648"/>
    </row>
    <row r="38" spans="1:19">
      <c r="A38" s="1647"/>
      <c r="B38" s="1199">
        <v>2915</v>
      </c>
      <c r="C38" s="34" t="s">
        <v>1486</v>
      </c>
      <c r="D38" s="444">
        <v>1396.46</v>
      </c>
      <c r="E38" s="444">
        <v>1396.91</v>
      </c>
      <c r="F38" s="444">
        <v>1389.16</v>
      </c>
      <c r="G38" s="444">
        <v>1378.23</v>
      </c>
      <c r="H38" s="444">
        <v>1381.84</v>
      </c>
      <c r="I38" s="444">
        <v>1378.09</v>
      </c>
      <c r="J38" s="444">
        <v>1377.78</v>
      </c>
      <c r="K38" s="444">
        <v>1369.87</v>
      </c>
      <c r="L38" s="444">
        <v>1365.49</v>
      </c>
      <c r="M38" s="444">
        <v>1360.27</v>
      </c>
      <c r="N38" s="444">
        <v>1356.41</v>
      </c>
      <c r="O38" s="444">
        <v>1352.77</v>
      </c>
      <c r="P38" s="444">
        <v>1343.43</v>
      </c>
      <c r="Q38" s="444">
        <v>1372.823846153846</v>
      </c>
      <c r="S38" s="1648"/>
    </row>
    <row r="39" spans="1:19">
      <c r="A39" s="1647"/>
      <c r="B39" s="1199">
        <v>2920</v>
      </c>
      <c r="C39" s="34" t="s">
        <v>1487</v>
      </c>
      <c r="D39" s="444">
        <v>105683.02</v>
      </c>
      <c r="E39" s="444">
        <v>105683.02</v>
      </c>
      <c r="F39" s="444">
        <v>105683.02</v>
      </c>
      <c r="G39" s="444">
        <v>105683.02</v>
      </c>
      <c r="H39" s="444">
        <v>105683.02</v>
      </c>
      <c r="I39" s="444">
        <v>105683.02</v>
      </c>
      <c r="J39" s="444">
        <v>105683.02</v>
      </c>
      <c r="K39" s="444">
        <v>105683.02</v>
      </c>
      <c r="L39" s="444">
        <v>105683.02</v>
      </c>
      <c r="M39" s="444">
        <v>105683.02</v>
      </c>
      <c r="N39" s="444">
        <v>105683.02</v>
      </c>
      <c r="O39" s="444">
        <v>105683.02</v>
      </c>
      <c r="P39" s="444">
        <v>105683.02</v>
      </c>
      <c r="Q39" s="444">
        <v>105683.02</v>
      </c>
    </row>
    <row r="40" spans="1:19">
      <c r="A40" s="1647"/>
      <c r="B40" s="1199">
        <v>2930</v>
      </c>
      <c r="C40" s="34" t="s">
        <v>1488</v>
      </c>
      <c r="D40" s="444">
        <v>-103481.48</v>
      </c>
      <c r="E40" s="444">
        <v>-103481.93</v>
      </c>
      <c r="F40" s="444">
        <v>-103474.18</v>
      </c>
      <c r="G40" s="444">
        <v>-103463.25</v>
      </c>
      <c r="H40" s="444">
        <v>-103466.86</v>
      </c>
      <c r="I40" s="444">
        <v>-103463.11</v>
      </c>
      <c r="J40" s="444">
        <v>-103462.8</v>
      </c>
      <c r="K40" s="444">
        <v>-103454.89</v>
      </c>
      <c r="L40" s="444">
        <v>-103450.51</v>
      </c>
      <c r="M40" s="444">
        <v>-103445.29</v>
      </c>
      <c r="N40" s="444">
        <v>-103441.43</v>
      </c>
      <c r="O40" s="444">
        <v>-103437.79</v>
      </c>
      <c r="P40" s="444">
        <v>-103428.45</v>
      </c>
      <c r="Q40" s="444">
        <v>-103457.84384615385</v>
      </c>
    </row>
    <row r="41" spans="1:19">
      <c r="A41" s="1647"/>
      <c r="B41" s="1199"/>
      <c r="C41" s="1200" t="s">
        <v>1512</v>
      </c>
      <c r="D41" s="782">
        <v>3598</v>
      </c>
      <c r="E41" s="782">
        <v>3598</v>
      </c>
      <c r="F41" s="782">
        <v>3598</v>
      </c>
      <c r="G41" s="782">
        <v>3597.9999999999854</v>
      </c>
      <c r="H41" s="782">
        <v>3597.9999999999854</v>
      </c>
      <c r="I41" s="782">
        <v>3597.9999999999854</v>
      </c>
      <c r="J41" s="782">
        <v>3597.9999999999854</v>
      </c>
      <c r="K41" s="782">
        <v>3597.9999999999854</v>
      </c>
      <c r="L41" s="782">
        <v>3598</v>
      </c>
      <c r="M41" s="782">
        <v>3598</v>
      </c>
      <c r="N41" s="782">
        <v>3598</v>
      </c>
      <c r="O41" s="782">
        <v>3598</v>
      </c>
      <c r="P41" s="782">
        <v>3597.9999999999854</v>
      </c>
      <c r="Q41" s="782">
        <v>3597.9999999999854</v>
      </c>
    </row>
    <row r="42" spans="1:19">
      <c r="A42" s="1649" t="s">
        <v>1641</v>
      </c>
      <c r="B42" s="1199"/>
      <c r="D42" s="1648"/>
      <c r="E42" s="1648"/>
      <c r="F42" s="1648"/>
      <c r="G42" s="1648"/>
      <c r="H42" s="1648"/>
      <c r="I42" s="1648"/>
      <c r="J42" s="1648"/>
      <c r="K42" s="1648"/>
      <c r="L42" s="1648"/>
      <c r="M42" s="1648"/>
      <c r="N42" s="1648"/>
      <c r="O42" s="1648"/>
      <c r="P42" s="1648"/>
      <c r="Q42" s="444"/>
    </row>
    <row r="43" spans="1:19">
      <c r="A43" s="1647">
        <v>186.2</v>
      </c>
      <c r="B43" s="1199">
        <v>2960</v>
      </c>
      <c r="C43" s="34" t="s">
        <v>1489</v>
      </c>
      <c r="D43" s="444">
        <v>0</v>
      </c>
      <c r="E43" s="444">
        <v>0</v>
      </c>
      <c r="F43" s="444">
        <v>0</v>
      </c>
      <c r="G43" s="444">
        <v>0</v>
      </c>
      <c r="H43" s="444">
        <v>0</v>
      </c>
      <c r="I43" s="444">
        <v>0</v>
      </c>
      <c r="J43" s="444">
        <v>0</v>
      </c>
      <c r="K43" s="444">
        <v>0</v>
      </c>
      <c r="L43" s="444">
        <v>0</v>
      </c>
      <c r="M43" s="444">
        <v>0</v>
      </c>
      <c r="N43" s="444">
        <v>0</v>
      </c>
      <c r="O43" s="444">
        <v>0</v>
      </c>
      <c r="P43" s="444">
        <v>0</v>
      </c>
      <c r="Q43" s="444">
        <v>0</v>
      </c>
    </row>
    <row r="44" spans="1:19">
      <c r="A44" s="1647"/>
      <c r="B44" s="1199">
        <v>2965</v>
      </c>
      <c r="C44" s="34" t="s">
        <v>1490</v>
      </c>
      <c r="D44" s="444">
        <v>0</v>
      </c>
      <c r="E44" s="444">
        <v>0</v>
      </c>
      <c r="F44" s="444">
        <v>0</v>
      </c>
      <c r="G44" s="444">
        <v>0</v>
      </c>
      <c r="H44" s="444">
        <v>0</v>
      </c>
      <c r="I44" s="444">
        <v>0</v>
      </c>
      <c r="J44" s="444">
        <v>0</v>
      </c>
      <c r="K44" s="444">
        <v>0</v>
      </c>
      <c r="L44" s="444">
        <v>0</v>
      </c>
      <c r="M44" s="444">
        <v>0</v>
      </c>
      <c r="N44" s="444">
        <v>0</v>
      </c>
      <c r="O44" s="444">
        <v>0</v>
      </c>
      <c r="P44" s="444">
        <v>0</v>
      </c>
      <c r="Q44" s="444"/>
    </row>
    <row r="45" spans="1:19">
      <c r="A45" s="1647"/>
      <c r="B45" s="1199">
        <v>2980</v>
      </c>
      <c r="C45" s="34" t="s">
        <v>1491</v>
      </c>
      <c r="D45" s="444">
        <v>0</v>
      </c>
      <c r="E45" s="444">
        <v>0</v>
      </c>
      <c r="F45" s="444">
        <v>0</v>
      </c>
      <c r="G45" s="444">
        <v>0</v>
      </c>
      <c r="H45" s="444">
        <v>0</v>
      </c>
      <c r="I45" s="444">
        <v>0</v>
      </c>
      <c r="J45" s="444">
        <v>0</v>
      </c>
      <c r="K45" s="444">
        <v>0</v>
      </c>
      <c r="L45" s="444">
        <v>0</v>
      </c>
      <c r="M45" s="444">
        <v>0</v>
      </c>
      <c r="N45" s="444">
        <v>0</v>
      </c>
      <c r="O45" s="444">
        <v>0</v>
      </c>
      <c r="P45" s="444">
        <v>0</v>
      </c>
      <c r="Q45" s="444"/>
    </row>
    <row r="46" spans="1:19">
      <c r="A46" s="1647"/>
      <c r="B46" s="1199">
        <v>3000</v>
      </c>
      <c r="C46" s="34" t="s">
        <v>1493</v>
      </c>
      <c r="D46" s="444">
        <v>0</v>
      </c>
      <c r="E46" s="444">
        <v>0</v>
      </c>
      <c r="F46" s="444">
        <v>0</v>
      </c>
      <c r="G46" s="444">
        <v>0</v>
      </c>
      <c r="H46" s="444">
        <v>0</v>
      </c>
      <c r="I46" s="444">
        <v>0</v>
      </c>
      <c r="J46" s="444">
        <v>0</v>
      </c>
      <c r="K46" s="444">
        <v>0</v>
      </c>
      <c r="L46" s="444">
        <v>0</v>
      </c>
      <c r="M46" s="444">
        <v>0</v>
      </c>
      <c r="N46" s="444">
        <v>0</v>
      </c>
      <c r="O46" s="444">
        <v>0</v>
      </c>
      <c r="P46" s="444">
        <v>0</v>
      </c>
      <c r="Q46" s="444">
        <v>0</v>
      </c>
    </row>
    <row r="47" spans="1:19">
      <c r="A47" s="1647"/>
      <c r="B47" s="1199">
        <v>3025</v>
      </c>
      <c r="C47" s="34" t="s">
        <v>1494</v>
      </c>
      <c r="D47" s="444">
        <v>0</v>
      </c>
      <c r="E47" s="444">
        <v>0</v>
      </c>
      <c r="F47" s="444">
        <v>0</v>
      </c>
      <c r="G47" s="444">
        <v>0</v>
      </c>
      <c r="H47" s="444">
        <v>0</v>
      </c>
      <c r="I47" s="444">
        <v>0</v>
      </c>
      <c r="J47" s="444">
        <v>0</v>
      </c>
      <c r="K47" s="444">
        <v>0</v>
      </c>
      <c r="L47" s="444">
        <v>0</v>
      </c>
      <c r="M47" s="444">
        <v>0</v>
      </c>
      <c r="N47" s="444">
        <v>0</v>
      </c>
      <c r="O47" s="444">
        <v>0</v>
      </c>
      <c r="P47" s="444">
        <v>0</v>
      </c>
      <c r="Q47" s="444">
        <v>0</v>
      </c>
    </row>
    <row r="48" spans="1:19">
      <c r="A48" s="1647"/>
      <c r="B48" s="1199">
        <v>3040</v>
      </c>
      <c r="C48" s="34" t="s">
        <v>1501</v>
      </c>
      <c r="D48" s="444">
        <v>0</v>
      </c>
      <c r="E48" s="444">
        <v>0</v>
      </c>
      <c r="F48" s="444">
        <v>0</v>
      </c>
      <c r="G48" s="444">
        <v>0</v>
      </c>
      <c r="H48" s="444">
        <v>0</v>
      </c>
      <c r="I48" s="444">
        <v>0</v>
      </c>
      <c r="J48" s="444">
        <v>0</v>
      </c>
      <c r="K48" s="444">
        <v>0</v>
      </c>
      <c r="L48" s="444">
        <v>0</v>
      </c>
      <c r="M48" s="444">
        <v>0</v>
      </c>
      <c r="N48" s="444">
        <v>0</v>
      </c>
      <c r="O48" s="444">
        <v>0</v>
      </c>
      <c r="P48" s="444">
        <v>0</v>
      </c>
      <c r="Q48" s="444">
        <v>0</v>
      </c>
    </row>
    <row r="49" spans="1:18">
      <c r="A49" s="1647"/>
      <c r="B49" s="1199">
        <v>3110</v>
      </c>
      <c r="C49" s="34" t="s">
        <v>1495</v>
      </c>
      <c r="D49" s="444">
        <v>0</v>
      </c>
      <c r="E49" s="444">
        <v>0</v>
      </c>
      <c r="F49" s="444">
        <v>0</v>
      </c>
      <c r="G49" s="444">
        <v>0</v>
      </c>
      <c r="H49" s="444">
        <v>0</v>
      </c>
      <c r="I49" s="444">
        <v>0</v>
      </c>
      <c r="J49" s="444">
        <v>0</v>
      </c>
      <c r="K49" s="444">
        <v>0</v>
      </c>
      <c r="L49" s="444">
        <v>0</v>
      </c>
      <c r="M49" s="444">
        <v>0</v>
      </c>
      <c r="N49" s="444">
        <v>0</v>
      </c>
      <c r="O49" s="444">
        <v>0</v>
      </c>
      <c r="P49" s="444">
        <v>0</v>
      </c>
      <c r="Q49" s="444">
        <v>0</v>
      </c>
    </row>
    <row r="50" spans="1:18">
      <c r="A50" s="1647"/>
      <c r="B50" s="1199">
        <v>3120</v>
      </c>
      <c r="C50" s="34" t="s">
        <v>1496</v>
      </c>
      <c r="D50" s="444">
        <v>0</v>
      </c>
      <c r="E50" s="444">
        <v>0</v>
      </c>
      <c r="F50" s="444">
        <v>0</v>
      </c>
      <c r="G50" s="444">
        <v>0</v>
      </c>
      <c r="H50" s="444">
        <v>0</v>
      </c>
      <c r="I50" s="444">
        <v>0</v>
      </c>
      <c r="J50" s="444">
        <v>0</v>
      </c>
      <c r="K50" s="444">
        <v>0</v>
      </c>
      <c r="L50" s="444">
        <v>0</v>
      </c>
      <c r="M50" s="444">
        <v>0</v>
      </c>
      <c r="N50" s="444">
        <v>0</v>
      </c>
      <c r="O50" s="444">
        <v>0</v>
      </c>
      <c r="P50" s="444">
        <v>0</v>
      </c>
      <c r="Q50" s="444">
        <v>0</v>
      </c>
    </row>
    <row r="51" spans="1:18">
      <c r="A51" s="1647"/>
      <c r="B51" s="1199">
        <v>3135</v>
      </c>
      <c r="C51" s="34" t="s">
        <v>1497</v>
      </c>
      <c r="D51" s="444">
        <v>0</v>
      </c>
      <c r="E51" s="444">
        <v>0</v>
      </c>
      <c r="F51" s="444">
        <v>0</v>
      </c>
      <c r="G51" s="444">
        <v>0</v>
      </c>
      <c r="H51" s="444">
        <v>0</v>
      </c>
      <c r="I51" s="444">
        <v>0</v>
      </c>
      <c r="J51" s="444">
        <v>0</v>
      </c>
      <c r="K51" s="444">
        <v>0</v>
      </c>
      <c r="L51" s="444">
        <v>0</v>
      </c>
      <c r="M51" s="444">
        <v>0</v>
      </c>
      <c r="N51" s="444">
        <v>0</v>
      </c>
      <c r="O51" s="444">
        <v>0</v>
      </c>
      <c r="P51" s="444">
        <v>0</v>
      </c>
      <c r="Q51" s="444">
        <v>0</v>
      </c>
    </row>
    <row r="52" spans="1:18">
      <c r="A52" s="1647"/>
      <c r="B52" s="1199">
        <v>3155</v>
      </c>
      <c r="C52" s="34" t="s">
        <v>1498</v>
      </c>
      <c r="D52" s="444">
        <v>0</v>
      </c>
      <c r="E52" s="444">
        <v>0</v>
      </c>
      <c r="F52" s="444">
        <v>0</v>
      </c>
      <c r="G52" s="444">
        <v>0</v>
      </c>
      <c r="H52" s="444">
        <v>0</v>
      </c>
      <c r="I52" s="444">
        <v>0</v>
      </c>
      <c r="J52" s="444">
        <v>0</v>
      </c>
      <c r="K52" s="444">
        <v>0</v>
      </c>
      <c r="L52" s="444">
        <v>0</v>
      </c>
      <c r="M52" s="444">
        <v>0</v>
      </c>
      <c r="N52" s="444">
        <v>0</v>
      </c>
      <c r="O52" s="444">
        <v>0</v>
      </c>
      <c r="P52" s="444">
        <v>0</v>
      </c>
      <c r="Q52" s="1648">
        <v>0</v>
      </c>
    </row>
    <row r="53" spans="1:18">
      <c r="B53" s="1199">
        <v>3180</v>
      </c>
      <c r="C53" s="34" t="s">
        <v>1499</v>
      </c>
      <c r="D53" s="444">
        <v>0</v>
      </c>
      <c r="E53" s="444">
        <v>0</v>
      </c>
      <c r="F53" s="444">
        <v>0</v>
      </c>
      <c r="G53" s="444">
        <v>0</v>
      </c>
      <c r="H53" s="444">
        <v>0</v>
      </c>
      <c r="I53" s="444">
        <v>0</v>
      </c>
      <c r="J53" s="444">
        <v>0</v>
      </c>
      <c r="K53" s="444">
        <v>0</v>
      </c>
      <c r="L53" s="444">
        <v>0</v>
      </c>
      <c r="M53" s="444">
        <v>0</v>
      </c>
      <c r="N53" s="444">
        <v>0</v>
      </c>
      <c r="O53" s="444">
        <v>0</v>
      </c>
      <c r="P53" s="444">
        <v>0</v>
      </c>
      <c r="Q53" s="1648">
        <v>0</v>
      </c>
    </row>
    <row r="54" spans="1:18">
      <c r="B54" s="1199">
        <v>3195</v>
      </c>
      <c r="C54" s="34" t="s">
        <v>1500</v>
      </c>
      <c r="D54" s="444">
        <v>0</v>
      </c>
      <c r="E54" s="444">
        <v>0</v>
      </c>
      <c r="F54" s="444">
        <v>0</v>
      </c>
      <c r="G54" s="444">
        <v>0</v>
      </c>
      <c r="H54" s="444">
        <v>0</v>
      </c>
      <c r="I54" s="444">
        <v>0</v>
      </c>
      <c r="J54" s="444">
        <v>0</v>
      </c>
      <c r="K54" s="444">
        <v>0</v>
      </c>
      <c r="L54" s="444">
        <v>0</v>
      </c>
      <c r="M54" s="444">
        <v>0</v>
      </c>
      <c r="N54" s="444">
        <v>0</v>
      </c>
      <c r="O54" s="444">
        <v>0</v>
      </c>
      <c r="P54" s="444">
        <v>0</v>
      </c>
      <c r="Q54" s="1648">
        <v>0</v>
      </c>
    </row>
    <row r="55" spans="1:18">
      <c r="B55" s="1199"/>
      <c r="C55" s="1200" t="s">
        <v>1513</v>
      </c>
      <c r="D55" s="782">
        <v>0</v>
      </c>
      <c r="E55" s="782">
        <v>0</v>
      </c>
      <c r="F55" s="782">
        <v>0</v>
      </c>
      <c r="G55" s="782">
        <v>0</v>
      </c>
      <c r="H55" s="782">
        <v>0</v>
      </c>
      <c r="I55" s="782">
        <v>0</v>
      </c>
      <c r="J55" s="782">
        <v>0</v>
      </c>
      <c r="K55" s="782">
        <v>0</v>
      </c>
      <c r="L55" s="782">
        <v>0</v>
      </c>
      <c r="M55" s="782">
        <v>0</v>
      </c>
      <c r="N55" s="782">
        <v>0</v>
      </c>
      <c r="O55" s="782">
        <v>0</v>
      </c>
      <c r="P55" s="782">
        <v>0</v>
      </c>
      <c r="Q55" s="782">
        <v>0</v>
      </c>
    </row>
    <row r="56" spans="1:18">
      <c r="B56" s="1199"/>
      <c r="D56" s="1648"/>
      <c r="E56" s="1648"/>
      <c r="F56" s="1648"/>
      <c r="G56" s="1648"/>
      <c r="H56" s="1648"/>
      <c r="I56" s="1648"/>
      <c r="J56" s="1648"/>
      <c r="K56" s="1648"/>
      <c r="L56" s="1648"/>
      <c r="M56" s="1648"/>
      <c r="N56" s="1648"/>
      <c r="O56" s="1648"/>
      <c r="P56" s="1648"/>
      <c r="Q56" s="1648"/>
    </row>
    <row r="57" spans="1:18">
      <c r="A57" s="568">
        <v>283</v>
      </c>
      <c r="B57" s="1199">
        <v>4367</v>
      </c>
      <c r="C57" s="34" t="s">
        <v>2003</v>
      </c>
      <c r="D57" s="444">
        <v>0</v>
      </c>
      <c r="E57" s="444">
        <v>0</v>
      </c>
      <c r="F57" s="444">
        <v>0</v>
      </c>
      <c r="G57" s="444">
        <v>0</v>
      </c>
      <c r="H57" s="444">
        <v>0</v>
      </c>
      <c r="I57" s="444">
        <v>0</v>
      </c>
      <c r="J57" s="444">
        <v>0</v>
      </c>
      <c r="K57" s="444">
        <v>0</v>
      </c>
      <c r="L57" s="444">
        <v>0</v>
      </c>
      <c r="M57" s="444">
        <v>0</v>
      </c>
      <c r="N57" s="444">
        <v>0</v>
      </c>
      <c r="O57" s="444">
        <v>0</v>
      </c>
      <c r="P57" s="444">
        <v>-18.72</v>
      </c>
      <c r="Q57" s="1648">
        <v>-1.44</v>
      </c>
    </row>
    <row r="58" spans="1:18">
      <c r="A58" s="34"/>
      <c r="B58" s="1199">
        <v>4369</v>
      </c>
      <c r="C58" s="34" t="s">
        <v>1514</v>
      </c>
      <c r="D58" s="444">
        <v>221</v>
      </c>
      <c r="E58" s="444">
        <v>221</v>
      </c>
      <c r="F58" s="444">
        <v>221</v>
      </c>
      <c r="G58" s="444">
        <v>221</v>
      </c>
      <c r="H58" s="444">
        <v>221</v>
      </c>
      <c r="I58" s="444">
        <v>221</v>
      </c>
      <c r="J58" s="444">
        <v>221</v>
      </c>
      <c r="K58" s="444">
        <v>221</v>
      </c>
      <c r="L58" s="444">
        <v>221</v>
      </c>
      <c r="M58" s="444">
        <v>221</v>
      </c>
      <c r="N58" s="444">
        <v>221</v>
      </c>
      <c r="O58" s="444">
        <v>221</v>
      </c>
      <c r="P58" s="444">
        <v>221</v>
      </c>
      <c r="Q58" s="1648">
        <v>221</v>
      </c>
    </row>
    <row r="59" spans="1:18">
      <c r="B59" s="1199">
        <v>4371</v>
      </c>
      <c r="C59" s="34" t="s">
        <v>1515</v>
      </c>
      <c r="D59" s="444">
        <v>3118.97</v>
      </c>
      <c r="E59" s="444">
        <v>3118.97</v>
      </c>
      <c r="F59" s="444">
        <v>3118.97</v>
      </c>
      <c r="G59" s="444">
        <v>3118.97</v>
      </c>
      <c r="H59" s="444">
        <v>3118.97</v>
      </c>
      <c r="I59" s="444">
        <v>3118.97</v>
      </c>
      <c r="J59" s="444">
        <v>3118.97</v>
      </c>
      <c r="K59" s="444">
        <v>3118.97</v>
      </c>
      <c r="L59" s="444">
        <v>3118.97</v>
      </c>
      <c r="M59" s="444">
        <v>3118.97</v>
      </c>
      <c r="N59" s="444">
        <v>3118.97</v>
      </c>
      <c r="O59" s="444">
        <v>3118.97</v>
      </c>
      <c r="P59" s="444">
        <v>3118.97</v>
      </c>
      <c r="Q59" s="1648">
        <v>3118.9700000000007</v>
      </c>
    </row>
    <row r="60" spans="1:18">
      <c r="B60" s="1199">
        <v>4375</v>
      </c>
      <c r="C60" s="34" t="s">
        <v>1516</v>
      </c>
      <c r="D60" s="444">
        <v>-3853.58</v>
      </c>
      <c r="E60" s="444">
        <v>-3853.58</v>
      </c>
      <c r="F60" s="444">
        <v>-3853.58</v>
      </c>
      <c r="G60" s="444">
        <v>-3853.58</v>
      </c>
      <c r="H60" s="444">
        <v>-3853.58</v>
      </c>
      <c r="I60" s="444">
        <v>-3853.58</v>
      </c>
      <c r="J60" s="444">
        <v>-3853.58</v>
      </c>
      <c r="K60" s="444">
        <v>-3853.58</v>
      </c>
      <c r="L60" s="444">
        <v>-3853.58</v>
      </c>
      <c r="M60" s="444">
        <v>-3853.58</v>
      </c>
      <c r="N60" s="444">
        <v>-3853.58</v>
      </c>
      <c r="O60" s="444">
        <v>-3853.58</v>
      </c>
      <c r="P60" s="444">
        <v>-3853.58</v>
      </c>
      <c r="Q60" s="1648">
        <v>-3853.5800000000013</v>
      </c>
      <c r="R60" s="1648"/>
    </row>
    <row r="61" spans="1:18">
      <c r="B61" s="1199">
        <v>4377</v>
      </c>
      <c r="C61" s="34" t="s">
        <v>1517</v>
      </c>
      <c r="D61" s="444">
        <v>2.76</v>
      </c>
      <c r="E61" s="444">
        <v>2.76</v>
      </c>
      <c r="F61" s="444">
        <v>2.76</v>
      </c>
      <c r="G61" s="444">
        <v>2.76</v>
      </c>
      <c r="H61" s="444">
        <v>2.76</v>
      </c>
      <c r="I61" s="444">
        <v>2.76</v>
      </c>
      <c r="J61" s="444">
        <v>2.76</v>
      </c>
      <c r="K61" s="444">
        <v>2.76</v>
      </c>
      <c r="L61" s="444">
        <v>2.76</v>
      </c>
      <c r="M61" s="444">
        <v>2.76</v>
      </c>
      <c r="N61" s="444">
        <v>2.76</v>
      </c>
      <c r="O61" s="444">
        <v>2.76</v>
      </c>
      <c r="P61" s="444">
        <v>2.76</v>
      </c>
      <c r="Q61" s="1648">
        <v>2.7599999999999989</v>
      </c>
      <c r="R61" s="1648"/>
    </row>
    <row r="62" spans="1:18">
      <c r="B62" s="1199">
        <v>4383</v>
      </c>
      <c r="C62" s="34" t="s">
        <v>1518</v>
      </c>
      <c r="D62" s="444">
        <v>-33398.61</v>
      </c>
      <c r="E62" s="444">
        <v>-33398.61</v>
      </c>
      <c r="F62" s="444">
        <v>-33398.61</v>
      </c>
      <c r="G62" s="444">
        <v>-33398.61</v>
      </c>
      <c r="H62" s="444">
        <v>-33398.61</v>
      </c>
      <c r="I62" s="444">
        <v>-33398.61</v>
      </c>
      <c r="J62" s="444">
        <v>-33398.61</v>
      </c>
      <c r="K62" s="444">
        <v>-33398.61</v>
      </c>
      <c r="L62" s="444">
        <v>-33398.61</v>
      </c>
      <c r="M62" s="444">
        <v>-33398.61</v>
      </c>
      <c r="N62" s="444">
        <v>-33398.61</v>
      </c>
      <c r="O62" s="444">
        <v>-33398.61</v>
      </c>
      <c r="P62" s="444">
        <v>-32961.39</v>
      </c>
      <c r="Q62" s="1648">
        <v>-33364.977692307686</v>
      </c>
      <c r="R62" s="1648"/>
    </row>
    <row r="63" spans="1:18">
      <c r="B63" s="1199">
        <v>4385</v>
      </c>
      <c r="C63" s="34" t="s">
        <v>1519</v>
      </c>
      <c r="D63" s="444">
        <v>1018</v>
      </c>
      <c r="E63" s="444">
        <v>1018</v>
      </c>
      <c r="F63" s="444">
        <v>1018</v>
      </c>
      <c r="G63" s="444">
        <v>1018</v>
      </c>
      <c r="H63" s="444">
        <v>1018</v>
      </c>
      <c r="I63" s="444">
        <v>1018</v>
      </c>
      <c r="J63" s="444">
        <v>1018</v>
      </c>
      <c r="K63" s="444">
        <v>1018</v>
      </c>
      <c r="L63" s="444">
        <v>1018</v>
      </c>
      <c r="M63" s="444">
        <v>1018</v>
      </c>
      <c r="N63" s="444">
        <v>1018</v>
      </c>
      <c r="O63" s="444">
        <v>1018</v>
      </c>
      <c r="P63" s="444">
        <v>1467.98</v>
      </c>
      <c r="Q63" s="1648">
        <v>1052.6138461538462</v>
      </c>
      <c r="R63" s="1648"/>
    </row>
    <row r="64" spans="1:18">
      <c r="B64" s="1199">
        <v>4387</v>
      </c>
      <c r="C64" s="34" t="s">
        <v>1520</v>
      </c>
      <c r="D64" s="444">
        <v>-483166.79</v>
      </c>
      <c r="E64" s="444">
        <v>-483166.79</v>
      </c>
      <c r="F64" s="444">
        <v>-483127.08</v>
      </c>
      <c r="G64" s="444">
        <v>-483110.21</v>
      </c>
      <c r="H64" s="444">
        <v>-483128.63</v>
      </c>
      <c r="I64" s="444">
        <v>-483121.57</v>
      </c>
      <c r="J64" s="444">
        <v>-483123.63</v>
      </c>
      <c r="K64" s="444">
        <v>-483104.48</v>
      </c>
      <c r="L64" s="444">
        <v>-483095.27</v>
      </c>
      <c r="M64" s="444">
        <v>-483060.06</v>
      </c>
      <c r="N64" s="444">
        <v>-483052.7</v>
      </c>
      <c r="O64" s="444">
        <v>-483045.66</v>
      </c>
      <c r="P64" s="444">
        <v>-490800.18</v>
      </c>
      <c r="Q64" s="1648">
        <v>-483700.23461538454</v>
      </c>
      <c r="R64" s="1648"/>
    </row>
    <row r="65" spans="1:18">
      <c r="B65" s="1199">
        <v>4389</v>
      </c>
      <c r="C65" s="34" t="s">
        <v>1706</v>
      </c>
      <c r="D65" s="444">
        <v>-56831.94</v>
      </c>
      <c r="E65" s="444">
        <v>-56831.91</v>
      </c>
      <c r="F65" s="444">
        <v>-56832.35</v>
      </c>
      <c r="G65" s="444">
        <v>-56832.53</v>
      </c>
      <c r="H65" s="444">
        <v>-56832.34</v>
      </c>
      <c r="I65" s="444">
        <v>-56832.41</v>
      </c>
      <c r="J65" s="444">
        <v>-56832.39</v>
      </c>
      <c r="K65" s="444">
        <v>-56832.59</v>
      </c>
      <c r="L65" s="444">
        <v>-56832.69</v>
      </c>
      <c r="M65" s="444">
        <v>-56833.06</v>
      </c>
      <c r="N65" s="444">
        <v>-56833.13</v>
      </c>
      <c r="O65" s="444">
        <v>-56833.21</v>
      </c>
      <c r="P65" s="444">
        <v>-56688.26</v>
      </c>
      <c r="Q65" s="1648">
        <v>-56821.446923076917</v>
      </c>
      <c r="R65" s="1648"/>
    </row>
    <row r="66" spans="1:18">
      <c r="B66" s="1199">
        <v>4417</v>
      </c>
      <c r="C66" s="34" t="s">
        <v>1707</v>
      </c>
      <c r="D66" s="444">
        <v>-1202.69</v>
      </c>
      <c r="E66" s="444">
        <v>-1202.69</v>
      </c>
      <c r="F66" s="444">
        <v>-1202.71</v>
      </c>
      <c r="G66" s="444">
        <v>-1202.72</v>
      </c>
      <c r="H66" s="444">
        <v>-1202.71</v>
      </c>
      <c r="I66" s="444">
        <v>-1202.71</v>
      </c>
      <c r="J66" s="444">
        <v>-1202.71</v>
      </c>
      <c r="K66" s="444">
        <v>-1202.72</v>
      </c>
      <c r="L66" s="444">
        <v>-1202.73</v>
      </c>
      <c r="M66" s="444">
        <v>-1202.74</v>
      </c>
      <c r="N66" s="444">
        <v>-1202.74</v>
      </c>
      <c r="O66" s="444">
        <v>-1202.75</v>
      </c>
      <c r="P66" s="444">
        <v>-1219.74</v>
      </c>
      <c r="Q66" s="1648">
        <v>-1204.0276923076922</v>
      </c>
      <c r="R66" s="1648"/>
    </row>
    <row r="67" spans="1:18">
      <c r="B67" s="1199">
        <v>4419</v>
      </c>
      <c r="C67" s="34" t="s">
        <v>2004</v>
      </c>
      <c r="D67" s="444">
        <v>40</v>
      </c>
      <c r="E67" s="444">
        <v>40</v>
      </c>
      <c r="F67" s="444">
        <v>40</v>
      </c>
      <c r="G67" s="444">
        <v>40</v>
      </c>
      <c r="H67" s="444">
        <v>40</v>
      </c>
      <c r="I67" s="444">
        <v>40</v>
      </c>
      <c r="J67" s="444">
        <v>40</v>
      </c>
      <c r="K67" s="444">
        <v>40</v>
      </c>
      <c r="L67" s="444">
        <v>40</v>
      </c>
      <c r="M67" s="444">
        <v>40</v>
      </c>
      <c r="N67" s="444">
        <v>40</v>
      </c>
      <c r="O67" s="444">
        <v>40</v>
      </c>
      <c r="P67" s="444">
        <v>40</v>
      </c>
      <c r="Q67" s="1648">
        <v>40</v>
      </c>
      <c r="R67" s="1648"/>
    </row>
    <row r="68" spans="1:18">
      <c r="B68" s="1199">
        <v>4421</v>
      </c>
      <c r="C68" s="34" t="s">
        <v>1521</v>
      </c>
      <c r="D68" s="444">
        <v>535.29999999999995</v>
      </c>
      <c r="E68" s="444">
        <v>535.29999999999995</v>
      </c>
      <c r="F68" s="444">
        <v>535.29999999999995</v>
      </c>
      <c r="G68" s="444">
        <v>535.29999999999995</v>
      </c>
      <c r="H68" s="444">
        <v>535.29999999999995</v>
      </c>
      <c r="I68" s="444">
        <v>535.29999999999995</v>
      </c>
      <c r="J68" s="444">
        <v>535.29999999999995</v>
      </c>
      <c r="K68" s="444">
        <v>535.29999999999995</v>
      </c>
      <c r="L68" s="444">
        <v>535.29999999999995</v>
      </c>
      <c r="M68" s="444">
        <v>535.29999999999995</v>
      </c>
      <c r="N68" s="444">
        <v>535.29999999999995</v>
      </c>
      <c r="O68" s="444">
        <v>535.29999999999995</v>
      </c>
      <c r="P68" s="444">
        <v>535.29999999999995</v>
      </c>
      <c r="Q68" s="1648">
        <v>535.30000000000007</v>
      </c>
      <c r="R68" s="1648"/>
    </row>
    <row r="69" spans="1:18">
      <c r="B69" s="1199">
        <v>4425</v>
      </c>
      <c r="C69" s="34" t="s">
        <v>1522</v>
      </c>
      <c r="D69" s="444">
        <v>-658.47</v>
      </c>
      <c r="E69" s="444">
        <v>-658.47</v>
      </c>
      <c r="F69" s="444">
        <v>-658.47</v>
      </c>
      <c r="G69" s="444">
        <v>-658.47</v>
      </c>
      <c r="H69" s="444">
        <v>-658.47</v>
      </c>
      <c r="I69" s="444">
        <v>-658.47</v>
      </c>
      <c r="J69" s="444">
        <v>-658.47</v>
      </c>
      <c r="K69" s="444">
        <v>-658.47</v>
      </c>
      <c r="L69" s="444">
        <v>-658.47</v>
      </c>
      <c r="M69" s="444">
        <v>-658.47</v>
      </c>
      <c r="N69" s="444">
        <v>-658.47</v>
      </c>
      <c r="O69" s="444">
        <v>-658.47</v>
      </c>
      <c r="P69" s="444">
        <v>-658.47</v>
      </c>
      <c r="Q69" s="1648">
        <v>-658.47000000000014</v>
      </c>
      <c r="R69" s="1648"/>
    </row>
    <row r="70" spans="1:18">
      <c r="B70" s="1199">
        <v>4427</v>
      </c>
      <c r="C70" s="34" t="s">
        <v>1523</v>
      </c>
      <c r="D70" s="444">
        <v>0.46</v>
      </c>
      <c r="E70" s="444">
        <v>0.46</v>
      </c>
      <c r="F70" s="444">
        <v>0.46</v>
      </c>
      <c r="G70" s="444">
        <v>0.46</v>
      </c>
      <c r="H70" s="444">
        <v>0.46</v>
      </c>
      <c r="I70" s="444">
        <v>0.46</v>
      </c>
      <c r="J70" s="444">
        <v>0.46</v>
      </c>
      <c r="K70" s="444">
        <v>0.46</v>
      </c>
      <c r="L70" s="444">
        <v>0.46</v>
      </c>
      <c r="M70" s="444">
        <v>0.46</v>
      </c>
      <c r="N70" s="444">
        <v>0.46</v>
      </c>
      <c r="O70" s="444">
        <v>0.46</v>
      </c>
      <c r="P70" s="444">
        <v>0.46</v>
      </c>
      <c r="Q70" s="1648">
        <v>0.46</v>
      </c>
      <c r="R70" s="1648"/>
    </row>
    <row r="71" spans="1:18">
      <c r="B71" s="1199">
        <v>4433</v>
      </c>
      <c r="C71" s="34" t="s">
        <v>1524</v>
      </c>
      <c r="D71" s="444">
        <v>-31.53</v>
      </c>
      <c r="E71" s="444">
        <v>-31.53</v>
      </c>
      <c r="F71" s="444">
        <v>-31.53</v>
      </c>
      <c r="G71" s="444">
        <v>-31.53</v>
      </c>
      <c r="H71" s="444">
        <v>-31.53</v>
      </c>
      <c r="I71" s="444">
        <v>-31.53</v>
      </c>
      <c r="J71" s="444">
        <v>-31.53</v>
      </c>
      <c r="K71" s="444">
        <v>-31.53</v>
      </c>
      <c r="L71" s="444">
        <v>-31.53</v>
      </c>
      <c r="M71" s="444">
        <v>-31.53</v>
      </c>
      <c r="N71" s="444">
        <v>-31.53</v>
      </c>
      <c r="O71" s="444">
        <v>-31.53</v>
      </c>
      <c r="P71" s="444">
        <v>47.5</v>
      </c>
      <c r="Q71" s="1648">
        <v>-25.450769230769222</v>
      </c>
      <c r="R71" s="1648"/>
    </row>
    <row r="72" spans="1:18">
      <c r="B72" s="1199">
        <v>4435</v>
      </c>
      <c r="C72" s="34" t="s">
        <v>1525</v>
      </c>
      <c r="D72" s="444">
        <v>174</v>
      </c>
      <c r="E72" s="444">
        <v>174</v>
      </c>
      <c r="F72" s="444">
        <v>174</v>
      </c>
      <c r="G72" s="444">
        <v>174</v>
      </c>
      <c r="H72" s="444">
        <v>174</v>
      </c>
      <c r="I72" s="444">
        <v>174</v>
      </c>
      <c r="J72" s="444">
        <v>174</v>
      </c>
      <c r="K72" s="444">
        <v>174</v>
      </c>
      <c r="L72" s="444">
        <v>174</v>
      </c>
      <c r="M72" s="444">
        <v>174</v>
      </c>
      <c r="N72" s="444">
        <v>174</v>
      </c>
      <c r="O72" s="444">
        <v>174</v>
      </c>
      <c r="P72" s="444">
        <v>255.34</v>
      </c>
      <c r="Q72" s="1648">
        <v>180.2569230769231</v>
      </c>
      <c r="R72" s="1648"/>
    </row>
    <row r="73" spans="1:18">
      <c r="B73" s="1199">
        <v>4437</v>
      </c>
      <c r="C73" s="34" t="s">
        <v>1526</v>
      </c>
      <c r="D73" s="444">
        <v>-28388.41</v>
      </c>
      <c r="E73" s="444">
        <v>-28388.46</v>
      </c>
      <c r="F73" s="444">
        <v>-28387.37</v>
      </c>
      <c r="G73" s="444">
        <v>-28386.93</v>
      </c>
      <c r="H73" s="444">
        <v>-28387.41</v>
      </c>
      <c r="I73" s="444">
        <v>-28387.23</v>
      </c>
      <c r="J73" s="444">
        <v>-28387.279999999999</v>
      </c>
      <c r="K73" s="444">
        <v>-28386.78</v>
      </c>
      <c r="L73" s="444">
        <v>-28386.54</v>
      </c>
      <c r="M73" s="444">
        <v>-28385.61</v>
      </c>
      <c r="N73" s="444">
        <v>-28385.42</v>
      </c>
      <c r="O73" s="444">
        <v>-28385.23</v>
      </c>
      <c r="P73" s="444">
        <v>-27919.82</v>
      </c>
      <c r="Q73" s="1648">
        <v>-28350.960769230769</v>
      </c>
      <c r="R73" s="1648"/>
    </row>
    <row r="74" spans="1:18">
      <c r="B74" s="1199">
        <v>4439</v>
      </c>
      <c r="C74" s="34" t="s">
        <v>2006</v>
      </c>
      <c r="D74" s="444">
        <v>0</v>
      </c>
      <c r="E74" s="444">
        <v>0</v>
      </c>
      <c r="F74" s="444">
        <v>0</v>
      </c>
      <c r="G74" s="444">
        <v>0</v>
      </c>
      <c r="H74" s="444">
        <v>0</v>
      </c>
      <c r="I74" s="444">
        <v>0</v>
      </c>
      <c r="J74" s="444">
        <v>0</v>
      </c>
      <c r="K74" s="444">
        <v>0</v>
      </c>
      <c r="L74" s="444">
        <v>0</v>
      </c>
      <c r="M74" s="444">
        <v>0</v>
      </c>
      <c r="N74" s="444">
        <v>0</v>
      </c>
      <c r="O74" s="444">
        <v>0</v>
      </c>
      <c r="P74" s="444">
        <v>11.58</v>
      </c>
      <c r="Q74" s="1648">
        <v>0.89076923076923076</v>
      </c>
      <c r="R74" s="1648"/>
    </row>
    <row r="75" spans="1:18">
      <c r="B75" s="1199"/>
      <c r="D75" s="444"/>
      <c r="E75" s="444"/>
      <c r="F75" s="444"/>
      <c r="G75" s="444"/>
      <c r="H75" s="444"/>
      <c r="I75" s="444"/>
      <c r="J75" s="444"/>
      <c r="K75" s="444"/>
      <c r="L75" s="444"/>
      <c r="M75" s="444"/>
      <c r="N75" s="444"/>
      <c r="O75" s="444"/>
      <c r="P75" s="444"/>
      <c r="Q75" s="1648"/>
      <c r="R75" s="1648"/>
    </row>
    <row r="76" spans="1:18">
      <c r="B76" s="1199"/>
      <c r="C76" s="1200" t="s">
        <v>1548</v>
      </c>
      <c r="D76" s="782">
        <v>-602421.52999999991</v>
      </c>
      <c r="E76" s="782">
        <v>-602421.54999999993</v>
      </c>
      <c r="F76" s="782">
        <v>-602381.21</v>
      </c>
      <c r="G76" s="782">
        <v>-602364.09000000008</v>
      </c>
      <c r="H76" s="782">
        <v>-602382.79</v>
      </c>
      <c r="I76" s="782">
        <v>-602375.62</v>
      </c>
      <c r="J76" s="782">
        <v>-602377.71</v>
      </c>
      <c r="K76" s="782">
        <v>-602358.27</v>
      </c>
      <c r="L76" s="782">
        <v>-602348.93000000005</v>
      </c>
      <c r="M76" s="782">
        <v>-602313.17000000004</v>
      </c>
      <c r="N76" s="782">
        <v>-602305.69000000006</v>
      </c>
      <c r="O76" s="782">
        <v>-602298.54999999993</v>
      </c>
      <c r="P76" s="782">
        <v>-608419.2699999999</v>
      </c>
      <c r="Q76" s="782">
        <v>-602828.33692307665</v>
      </c>
      <c r="R76" s="1648"/>
    </row>
    <row r="77" spans="1:18">
      <c r="B77" s="1199"/>
      <c r="C77" s="1200"/>
      <c r="D77" s="1650"/>
      <c r="E77" s="1650"/>
      <c r="F77" s="1650"/>
      <c r="G77" s="1650"/>
      <c r="H77" s="1650"/>
      <c r="I77" s="1650"/>
      <c r="J77" s="1650"/>
      <c r="K77" s="1650"/>
      <c r="L77" s="1650"/>
      <c r="M77" s="1650"/>
      <c r="N77" s="1650"/>
      <c r="O77" s="1650"/>
      <c r="P77" s="1650"/>
      <c r="Q77" s="1650"/>
      <c r="R77" s="1648"/>
    </row>
    <row r="78" spans="1:18">
      <c r="A78" s="568">
        <v>223</v>
      </c>
      <c r="B78" s="1651">
        <v>4565</v>
      </c>
      <c r="C78" s="1652" t="s">
        <v>1722</v>
      </c>
      <c r="D78" s="1648">
        <v>-1468996.58</v>
      </c>
      <c r="E78" s="1648">
        <v>-1468996.58</v>
      </c>
      <c r="F78" s="1648">
        <v>-1468996.58</v>
      </c>
      <c r="G78" s="1648">
        <v>-1468996.58</v>
      </c>
      <c r="H78" s="1648">
        <v>-1468996.58</v>
      </c>
      <c r="I78" s="1648">
        <v>-1468996.58</v>
      </c>
      <c r="J78" s="1648">
        <v>-1468996.58</v>
      </c>
      <c r="K78" s="1648">
        <v>-1468996.58</v>
      </c>
      <c r="L78" s="1648">
        <v>-1468996.58</v>
      </c>
      <c r="M78" s="1648">
        <v>-1468996.58</v>
      </c>
      <c r="N78" s="1648">
        <v>-1468996.58</v>
      </c>
      <c r="O78" s="1648">
        <v>-1468996.58</v>
      </c>
      <c r="P78" s="1648">
        <v>-1468996.58</v>
      </c>
      <c r="Q78" s="1648">
        <v>-1468996.5799999998</v>
      </c>
      <c r="R78" s="1648"/>
    </row>
    <row r="79" spans="1:18">
      <c r="B79" s="1199"/>
      <c r="D79" s="1648"/>
      <c r="E79" s="1648"/>
      <c r="F79" s="1648"/>
      <c r="G79" s="1648"/>
      <c r="H79" s="1648"/>
      <c r="I79" s="1648"/>
      <c r="J79" s="1648"/>
      <c r="K79" s="1648"/>
      <c r="L79" s="1648"/>
      <c r="M79" s="1648"/>
      <c r="N79" s="1648"/>
      <c r="O79" s="1648"/>
      <c r="P79" s="1648"/>
      <c r="Q79" s="1648"/>
      <c r="R79" s="1648"/>
    </row>
    <row r="80" spans="1:18">
      <c r="A80" s="1653" t="s">
        <v>1643</v>
      </c>
      <c r="B80" s="1199"/>
      <c r="D80" s="1648"/>
      <c r="E80" s="1648"/>
      <c r="F80" s="1648"/>
      <c r="G80" s="1648"/>
      <c r="H80" s="1648"/>
      <c r="I80" s="1648"/>
      <c r="J80" s="1648"/>
      <c r="K80" s="1648"/>
      <c r="L80" s="1648"/>
      <c r="M80" s="1648"/>
      <c r="N80" s="1648"/>
      <c r="O80" s="1648"/>
      <c r="P80" s="1648"/>
      <c r="Q80" s="1648"/>
      <c r="R80" s="1648"/>
    </row>
    <row r="81" spans="1:18">
      <c r="A81" s="568">
        <v>231</v>
      </c>
      <c r="B81" s="1199">
        <v>4515</v>
      </c>
      <c r="C81" s="34" t="s">
        <v>1528</v>
      </c>
      <c r="D81" s="444">
        <v>-1763.98</v>
      </c>
      <c r="E81" s="444">
        <v>-2246.83</v>
      </c>
      <c r="F81" s="444">
        <v>-6675.14</v>
      </c>
      <c r="G81" s="444">
        <v>-173.56</v>
      </c>
      <c r="H81" s="444">
        <v>-4120.95</v>
      </c>
      <c r="I81" s="444">
        <v>-141.22999999999999</v>
      </c>
      <c r="J81" s="444">
        <v>-5107.17</v>
      </c>
      <c r="K81" s="444">
        <v>-302.22000000000003</v>
      </c>
      <c r="L81" s="444">
        <v>-5247.41</v>
      </c>
      <c r="M81" s="444">
        <v>-9328.9500000000007</v>
      </c>
      <c r="N81" s="444">
        <v>-149.22999999999999</v>
      </c>
      <c r="O81" s="444">
        <v>-725.83</v>
      </c>
      <c r="P81" s="444">
        <v>-3699.77</v>
      </c>
      <c r="Q81" s="1648">
        <v>-3052.482307692308</v>
      </c>
      <c r="R81" s="1648"/>
    </row>
    <row r="82" spans="1:18">
      <c r="B82" s="1199">
        <v>4525</v>
      </c>
      <c r="C82" s="34" t="s">
        <v>1527</v>
      </c>
      <c r="D82" s="444">
        <v>-8869.7000000000007</v>
      </c>
      <c r="E82" s="444">
        <v>-9996.67</v>
      </c>
      <c r="F82" s="444">
        <v>-9818.9599999999991</v>
      </c>
      <c r="G82" s="444">
        <v>-7171.57</v>
      </c>
      <c r="H82" s="444">
        <v>-7147.19</v>
      </c>
      <c r="I82" s="444">
        <v>-8034.18</v>
      </c>
      <c r="J82" s="444">
        <v>-8231.67</v>
      </c>
      <c r="K82" s="444">
        <v>-9638.58</v>
      </c>
      <c r="L82" s="444">
        <v>-9822.85</v>
      </c>
      <c r="M82" s="444">
        <v>-6661.24</v>
      </c>
      <c r="N82" s="444">
        <v>-7076.88</v>
      </c>
      <c r="O82" s="444">
        <v>-9002.16</v>
      </c>
      <c r="P82" s="444">
        <v>-20407.25</v>
      </c>
      <c r="Q82" s="1648">
        <v>-9375.3000000000011</v>
      </c>
      <c r="R82" s="1648"/>
    </row>
    <row r="83" spans="1:18">
      <c r="A83" s="568">
        <v>231</v>
      </c>
      <c r="B83" s="1199">
        <v>4545</v>
      </c>
      <c r="C83" s="34" t="s">
        <v>1531</v>
      </c>
      <c r="D83" s="444">
        <v>-912.52</v>
      </c>
      <c r="E83" s="444">
        <v>-892.36</v>
      </c>
      <c r="F83" s="444">
        <v>-1659.38</v>
      </c>
      <c r="G83" s="444">
        <v>-911.53</v>
      </c>
      <c r="H83" s="444">
        <v>-1638.7</v>
      </c>
      <c r="I83" s="444">
        <v>-1659.29</v>
      </c>
      <c r="J83" s="444">
        <v>-1861.14</v>
      </c>
      <c r="K83" s="444">
        <v>-2426.4699999999998</v>
      </c>
      <c r="L83" s="444">
        <v>-2497.13</v>
      </c>
      <c r="M83" s="444">
        <v>-2505.94</v>
      </c>
      <c r="N83" s="444">
        <v>-2490.16</v>
      </c>
      <c r="O83" s="444">
        <v>-2514.75</v>
      </c>
      <c r="P83" s="444">
        <v>-2541</v>
      </c>
      <c r="Q83" s="1648">
        <v>-1885.4130769230769</v>
      </c>
      <c r="R83" s="1648"/>
    </row>
    <row r="84" spans="1:18">
      <c r="A84" s="568">
        <v>231</v>
      </c>
      <c r="B84" s="1199">
        <v>4548</v>
      </c>
      <c r="C84" s="34" t="s">
        <v>1534</v>
      </c>
      <c r="D84" s="444">
        <v>0</v>
      </c>
      <c r="E84" s="444">
        <v>0</v>
      </c>
      <c r="F84" s="444">
        <v>0</v>
      </c>
      <c r="G84" s="444">
        <v>0</v>
      </c>
      <c r="H84" s="444">
        <v>0</v>
      </c>
      <c r="I84" s="444">
        <v>0</v>
      </c>
      <c r="J84" s="444">
        <v>0</v>
      </c>
      <c r="K84" s="444">
        <v>0</v>
      </c>
      <c r="L84" s="444">
        <v>0</v>
      </c>
      <c r="M84" s="444">
        <v>0</v>
      </c>
      <c r="N84" s="444">
        <v>0</v>
      </c>
      <c r="O84" s="444">
        <v>0</v>
      </c>
      <c r="P84" s="444">
        <v>0</v>
      </c>
      <c r="Q84" s="1648"/>
      <c r="R84" s="1648"/>
    </row>
    <row r="85" spans="1:18">
      <c r="B85" s="1199">
        <v>4527</v>
      </c>
      <c r="C85" s="34" t="s">
        <v>1529</v>
      </c>
      <c r="D85" s="444">
        <v>-257</v>
      </c>
      <c r="E85" s="444">
        <v>-2884.31</v>
      </c>
      <c r="F85" s="444">
        <v>-625</v>
      </c>
      <c r="G85" s="444">
        <v>-3924</v>
      </c>
      <c r="H85" s="444">
        <v>-1666.42</v>
      </c>
      <c r="I85" s="444">
        <v>-537</v>
      </c>
      <c r="J85" s="444">
        <v>-625</v>
      </c>
      <c r="K85" s="444">
        <v>0</v>
      </c>
      <c r="L85" s="444">
        <v>-855</v>
      </c>
      <c r="M85" s="444">
        <v>-7809.27</v>
      </c>
      <c r="N85" s="444">
        <v>-1465</v>
      </c>
      <c r="O85" s="444">
        <v>-6682.54</v>
      </c>
      <c r="P85" s="444">
        <v>-7260</v>
      </c>
      <c r="Q85" s="1648">
        <v>-2660.8107692307694</v>
      </c>
      <c r="R85" s="1648"/>
    </row>
    <row r="86" spans="1:18">
      <c r="B86" s="1199"/>
      <c r="C86" s="1200" t="s">
        <v>1533</v>
      </c>
      <c r="D86" s="782">
        <v>-11803.2</v>
      </c>
      <c r="E86" s="782">
        <v>-16020.17</v>
      </c>
      <c r="F86" s="782">
        <v>-18778.48</v>
      </c>
      <c r="G86" s="782">
        <v>-12180.66</v>
      </c>
      <c r="H86" s="782">
        <v>-14573.26</v>
      </c>
      <c r="I86" s="782">
        <v>-10371.700000000001</v>
      </c>
      <c r="J86" s="782">
        <v>-15824.98</v>
      </c>
      <c r="K86" s="782">
        <v>-12367.269999999999</v>
      </c>
      <c r="L86" s="782">
        <v>-18422.39</v>
      </c>
      <c r="M86" s="782">
        <v>-26305.4</v>
      </c>
      <c r="N86" s="782">
        <v>-11181.27</v>
      </c>
      <c r="O86" s="782">
        <v>-18925.28</v>
      </c>
      <c r="P86" s="782">
        <v>-33908.020000000004</v>
      </c>
      <c r="Q86" s="782">
        <v>-16976.006153846152</v>
      </c>
      <c r="R86" s="1648"/>
    </row>
    <row r="87" spans="1:18">
      <c r="B87" s="1199"/>
      <c r="D87" s="1648"/>
      <c r="E87" s="1648"/>
      <c r="F87" s="1648"/>
      <c r="G87" s="1648"/>
      <c r="H87" s="1648"/>
      <c r="I87" s="1648"/>
      <c r="J87" s="1648"/>
      <c r="K87" s="1648"/>
      <c r="L87" s="1648"/>
      <c r="M87" s="1648"/>
      <c r="N87" s="1648"/>
      <c r="O87" s="1648"/>
      <c r="P87" s="1648"/>
      <c r="Q87" s="1648"/>
      <c r="R87" s="1648"/>
    </row>
    <row r="88" spans="1:18">
      <c r="A88" s="568">
        <v>233</v>
      </c>
      <c r="B88" s="1199">
        <v>4535</v>
      </c>
      <c r="C88" s="34" t="s">
        <v>1530</v>
      </c>
      <c r="D88" s="444">
        <v>1990377.54</v>
      </c>
      <c r="E88" s="444">
        <v>1990377.54</v>
      </c>
      <c r="F88" s="444">
        <v>1990377.54</v>
      </c>
      <c r="G88" s="444">
        <v>1990377.54</v>
      </c>
      <c r="H88" s="444">
        <v>1990377.54</v>
      </c>
      <c r="I88" s="444">
        <v>1990377.54</v>
      </c>
      <c r="J88" s="444">
        <v>1990377.54</v>
      </c>
      <c r="K88" s="444">
        <v>1990377.54</v>
      </c>
      <c r="L88" s="444">
        <v>1990377.54</v>
      </c>
      <c r="M88" s="444">
        <v>1990377.54</v>
      </c>
      <c r="N88" s="444">
        <v>1990377.54</v>
      </c>
      <c r="O88" s="444">
        <v>1990377.54</v>
      </c>
      <c r="P88" s="444">
        <v>1990377.54</v>
      </c>
      <c r="Q88" s="1648">
        <v>1990377.5399999993</v>
      </c>
      <c r="R88" s="1648"/>
    </row>
    <row r="89" spans="1:18">
      <c r="B89" s="1199"/>
      <c r="D89" s="1648"/>
      <c r="E89" s="1648"/>
      <c r="F89" s="1648"/>
      <c r="G89" s="1648"/>
      <c r="H89" s="1648"/>
      <c r="I89" s="1648"/>
      <c r="J89" s="1648"/>
      <c r="K89" s="1648"/>
      <c r="L89" s="1648"/>
      <c r="M89" s="1648"/>
      <c r="N89" s="1648"/>
      <c r="O89" s="1648"/>
      <c r="P89" s="1648"/>
      <c r="Q89" s="1648"/>
      <c r="R89" s="1648"/>
    </row>
    <row r="90" spans="1:18">
      <c r="A90" s="568">
        <v>235</v>
      </c>
      <c r="B90" s="1199">
        <v>4595</v>
      </c>
      <c r="C90" s="34" t="s">
        <v>1532</v>
      </c>
      <c r="D90" s="444">
        <v>-11290.81</v>
      </c>
      <c r="E90" s="444">
        <v>-11455.87</v>
      </c>
      <c r="F90" s="444">
        <v>-11154.02</v>
      </c>
      <c r="G90" s="444">
        <v>-11361.37</v>
      </c>
      <c r="H90" s="444">
        <v>-11291.47</v>
      </c>
      <c r="I90" s="444">
        <v>-11437.59</v>
      </c>
      <c r="J90" s="444">
        <v>-11418.46</v>
      </c>
      <c r="K90" s="444">
        <v>-11303.28</v>
      </c>
      <c r="L90" s="444">
        <v>-10567.96</v>
      </c>
      <c r="M90" s="444">
        <v>-10967.55</v>
      </c>
      <c r="N90" s="444">
        <v>-10535.57</v>
      </c>
      <c r="O90" s="444">
        <v>-10300.469999999999</v>
      </c>
      <c r="P90" s="444">
        <v>-9740.84</v>
      </c>
      <c r="Q90" s="1648">
        <v>-10986.55846153846</v>
      </c>
      <c r="R90" s="1648"/>
    </row>
    <row r="91" spans="1:18">
      <c r="A91" s="1653" t="s">
        <v>1642</v>
      </c>
      <c r="B91" s="1199"/>
      <c r="D91" s="1648"/>
      <c r="E91" s="1648"/>
      <c r="F91" s="1648"/>
      <c r="G91" s="1648"/>
      <c r="H91" s="1648"/>
      <c r="I91" s="1648"/>
      <c r="J91" s="1648"/>
      <c r="K91" s="1648"/>
      <c r="L91" s="1648"/>
      <c r="M91" s="1648"/>
      <c r="N91" s="1648"/>
      <c r="O91" s="1648"/>
      <c r="P91" s="1648"/>
      <c r="Q91" s="1648"/>
      <c r="R91" s="1648"/>
    </row>
    <row r="92" spans="1:18">
      <c r="A92" s="568">
        <v>236</v>
      </c>
      <c r="B92" s="1199">
        <v>4612</v>
      </c>
      <c r="C92" s="34" t="s">
        <v>1535</v>
      </c>
      <c r="D92" s="444">
        <v>0</v>
      </c>
      <c r="E92" s="444">
        <v>10810.34</v>
      </c>
      <c r="F92" s="444">
        <v>3787.92</v>
      </c>
      <c r="G92" s="444">
        <v>-3484.76</v>
      </c>
      <c r="H92" s="444">
        <v>-10754.29</v>
      </c>
      <c r="I92" s="444">
        <v>-17877.240000000002</v>
      </c>
      <c r="J92" s="444">
        <v>-25151.13</v>
      </c>
      <c r="K92" s="444">
        <v>-14312.14</v>
      </c>
      <c r="L92" s="444">
        <v>-21585.89</v>
      </c>
      <c r="M92" s="444">
        <v>-28859.7</v>
      </c>
      <c r="N92" s="444">
        <v>-36132.5</v>
      </c>
      <c r="O92" s="444">
        <v>-314.39999999999998</v>
      </c>
      <c r="P92" s="444">
        <v>0</v>
      </c>
      <c r="Q92" s="1648">
        <v>-11067.214615384615</v>
      </c>
      <c r="R92" s="1648"/>
    </row>
    <row r="93" spans="1:18">
      <c r="B93" s="1199">
        <v>4614</v>
      </c>
      <c r="C93" s="34" t="s">
        <v>1536</v>
      </c>
      <c r="D93" s="444">
        <v>-17973.599999999999</v>
      </c>
      <c r="E93" s="444">
        <v>-17973.599999999999</v>
      </c>
      <c r="F93" s="444">
        <v>-17973.599999999999</v>
      </c>
      <c r="G93" s="444">
        <v>-17973.599999999999</v>
      </c>
      <c r="H93" s="444">
        <v>-17973.599999999999</v>
      </c>
      <c r="I93" s="444">
        <v>-17973.599999999999</v>
      </c>
      <c r="J93" s="444">
        <v>-17973.599999999999</v>
      </c>
      <c r="K93" s="444">
        <v>-17973.599999999999</v>
      </c>
      <c r="L93" s="444">
        <v>-17973.599999999999</v>
      </c>
      <c r="M93" s="444">
        <v>-17973.599999999999</v>
      </c>
      <c r="N93" s="444">
        <v>-17973.599999999999</v>
      </c>
      <c r="O93" s="444">
        <v>-17973.599999999999</v>
      </c>
      <c r="P93" s="444">
        <v>-18275</v>
      </c>
      <c r="Q93" s="1648">
        <v>-17996.784615384619</v>
      </c>
      <c r="R93" s="1648"/>
    </row>
    <row r="94" spans="1:18">
      <c r="B94" s="1199">
        <v>4628</v>
      </c>
      <c r="C94" s="34" t="s">
        <v>1708</v>
      </c>
      <c r="D94" s="444">
        <v>-478.37</v>
      </c>
      <c r="E94" s="444">
        <v>-478.69</v>
      </c>
      <c r="F94" s="444">
        <v>-471.95</v>
      </c>
      <c r="G94" s="444">
        <v>-469.22</v>
      </c>
      <c r="H94" s="444">
        <v>-472.2</v>
      </c>
      <c r="I94" s="444">
        <v>-471.06</v>
      </c>
      <c r="J94" s="444">
        <v>-471.39</v>
      </c>
      <c r="K94" s="444">
        <v>-468.29</v>
      </c>
      <c r="L94" s="444">
        <v>-466.81</v>
      </c>
      <c r="M94" s="444">
        <v>-461.11</v>
      </c>
      <c r="N94" s="444">
        <v>-459.92</v>
      </c>
      <c r="O94" s="444">
        <v>-458.78</v>
      </c>
      <c r="P94" s="444">
        <v>-475.52</v>
      </c>
      <c r="Q94" s="1648">
        <v>-469.48538461538459</v>
      </c>
      <c r="R94" s="1648"/>
    </row>
    <row r="95" spans="1:18">
      <c r="B95" s="1199">
        <v>4634</v>
      </c>
      <c r="C95" s="34" t="s">
        <v>1537</v>
      </c>
      <c r="D95" s="444">
        <v>-6.36</v>
      </c>
      <c r="E95" s="444">
        <v>-6.36</v>
      </c>
      <c r="F95" s="444">
        <v>-6.36</v>
      </c>
      <c r="G95" s="444">
        <v>-6.36</v>
      </c>
      <c r="H95" s="444">
        <v>-6.36</v>
      </c>
      <c r="I95" s="444">
        <v>-6.36</v>
      </c>
      <c r="J95" s="444">
        <v>-6.36</v>
      </c>
      <c r="K95" s="444">
        <v>-6.36</v>
      </c>
      <c r="L95" s="444">
        <v>-6.36</v>
      </c>
      <c r="M95" s="444">
        <v>-6.36</v>
      </c>
      <c r="N95" s="444">
        <v>-6.36</v>
      </c>
      <c r="O95" s="444">
        <v>-6.36</v>
      </c>
      <c r="P95" s="444">
        <v>-6.36</v>
      </c>
      <c r="Q95" s="1648">
        <v>-6.36</v>
      </c>
      <c r="R95" s="1648"/>
    </row>
    <row r="96" spans="1:18">
      <c r="B96" s="1199">
        <v>4635</v>
      </c>
      <c r="C96" s="34" t="s">
        <v>1538</v>
      </c>
      <c r="D96" s="444">
        <v>-30.23</v>
      </c>
      <c r="E96" s="444">
        <v>-0.18</v>
      </c>
      <c r="F96" s="444">
        <v>-0.57999999999999996</v>
      </c>
      <c r="G96" s="444">
        <v>-0.85</v>
      </c>
      <c r="H96" s="444">
        <v>-1.2</v>
      </c>
      <c r="I96" s="444">
        <v>-1.81</v>
      </c>
      <c r="J96" s="444">
        <v>-2.16</v>
      </c>
      <c r="K96" s="444">
        <v>-15.29</v>
      </c>
      <c r="L96" s="444">
        <v>-15.88</v>
      </c>
      <c r="M96" s="444">
        <v>-15.99</v>
      </c>
      <c r="N96" s="444">
        <v>-15.98</v>
      </c>
      <c r="O96" s="444">
        <v>-34.71</v>
      </c>
      <c r="P96" s="444">
        <v>-31.34</v>
      </c>
      <c r="Q96" s="1648">
        <v>-12.784615384615385</v>
      </c>
      <c r="R96" s="1648"/>
    </row>
    <row r="97" spans="1:18">
      <c r="B97" s="1199">
        <v>4636</v>
      </c>
      <c r="C97" s="34" t="s">
        <v>1539</v>
      </c>
      <c r="D97" s="444">
        <v>0</v>
      </c>
      <c r="E97" s="444">
        <v>0</v>
      </c>
      <c r="F97" s="444">
        <v>0</v>
      </c>
      <c r="G97" s="444">
        <v>0</v>
      </c>
      <c r="H97" s="444">
        <v>0</v>
      </c>
      <c r="I97" s="444">
        <v>0</v>
      </c>
      <c r="J97" s="444">
        <v>0</v>
      </c>
      <c r="K97" s="444">
        <v>0</v>
      </c>
      <c r="L97" s="444">
        <v>0</v>
      </c>
      <c r="M97" s="444">
        <v>0</v>
      </c>
      <c r="N97" s="444">
        <v>0</v>
      </c>
      <c r="O97" s="444">
        <v>0</v>
      </c>
      <c r="P97" s="444">
        <v>0</v>
      </c>
      <c r="Q97" s="1648">
        <v>0</v>
      </c>
      <c r="R97" s="1648"/>
    </row>
    <row r="98" spans="1:18">
      <c r="B98" s="1199">
        <v>4638</v>
      </c>
      <c r="C98" s="34" t="s">
        <v>1540</v>
      </c>
      <c r="D98" s="444">
        <v>0</v>
      </c>
      <c r="E98" s="444">
        <v>0</v>
      </c>
      <c r="F98" s="444">
        <v>0</v>
      </c>
      <c r="G98" s="444">
        <v>0</v>
      </c>
      <c r="H98" s="444">
        <v>0</v>
      </c>
      <c r="I98" s="444">
        <v>0</v>
      </c>
      <c r="J98" s="444">
        <v>0</v>
      </c>
      <c r="K98" s="444">
        <v>0</v>
      </c>
      <c r="L98" s="444">
        <v>0</v>
      </c>
      <c r="M98" s="444">
        <v>0</v>
      </c>
      <c r="N98" s="444">
        <v>0</v>
      </c>
      <c r="O98" s="444">
        <v>0</v>
      </c>
      <c r="P98" s="444">
        <v>0</v>
      </c>
      <c r="Q98" s="1648">
        <v>0</v>
      </c>
      <c r="R98" s="1648"/>
    </row>
    <row r="99" spans="1:18">
      <c r="B99" s="1199">
        <v>4659</v>
      </c>
      <c r="C99" s="34" t="s">
        <v>1723</v>
      </c>
      <c r="D99" s="444">
        <v>-43703</v>
      </c>
      <c r="E99" s="444">
        <v>-43703</v>
      </c>
      <c r="F99" s="444">
        <v>-43703</v>
      </c>
      <c r="G99" s="444">
        <v>-43703</v>
      </c>
      <c r="H99" s="444">
        <v>-43703</v>
      </c>
      <c r="I99" s="444">
        <v>-43703</v>
      </c>
      <c r="J99" s="444">
        <v>-43703</v>
      </c>
      <c r="K99" s="444">
        <v>-43703</v>
      </c>
      <c r="L99" s="444">
        <v>-43703</v>
      </c>
      <c r="M99" s="444">
        <v>-43703</v>
      </c>
      <c r="N99" s="444">
        <v>-43703</v>
      </c>
      <c r="O99" s="444">
        <v>-43703</v>
      </c>
      <c r="P99" s="444">
        <v>-43703</v>
      </c>
      <c r="Q99" s="1648">
        <v>-43703</v>
      </c>
      <c r="R99" s="1648"/>
    </row>
    <row r="100" spans="1:18">
      <c r="B100" s="1199">
        <v>4661</v>
      </c>
      <c r="C100" s="34" t="s">
        <v>1547</v>
      </c>
      <c r="D100" s="444">
        <v>12778.93</v>
      </c>
      <c r="E100" s="444">
        <v>12778.93</v>
      </c>
      <c r="F100" s="444">
        <v>12778.34</v>
      </c>
      <c r="G100" s="444">
        <v>12782.71</v>
      </c>
      <c r="H100" s="444">
        <v>12783.01</v>
      </c>
      <c r="I100" s="444">
        <v>12782.9</v>
      </c>
      <c r="J100" s="444">
        <v>12782.93</v>
      </c>
      <c r="K100" s="444">
        <v>12782.62</v>
      </c>
      <c r="L100" s="444">
        <v>12782.46</v>
      </c>
      <c r="M100" s="444">
        <v>12781.89</v>
      </c>
      <c r="N100" s="444">
        <v>12781.76</v>
      </c>
      <c r="O100" s="444">
        <v>12781.65</v>
      </c>
      <c r="P100" s="444">
        <v>7213.43</v>
      </c>
      <c r="Q100" s="1648">
        <v>12353.196923076921</v>
      </c>
      <c r="R100" s="1648"/>
    </row>
    <row r="101" spans="1:18">
      <c r="B101" s="1199"/>
      <c r="C101" s="1200" t="s">
        <v>1549</v>
      </c>
      <c r="D101" s="782">
        <v>-49412.63</v>
      </c>
      <c r="E101" s="782">
        <v>-38572.559999999998</v>
      </c>
      <c r="F101" s="782">
        <v>-45589.229999999996</v>
      </c>
      <c r="G101" s="782">
        <v>-52855.080000000009</v>
      </c>
      <c r="H101" s="782">
        <v>-60127.639999999992</v>
      </c>
      <c r="I101" s="782">
        <v>-67250.17</v>
      </c>
      <c r="J101" s="782">
        <v>-74524.709999999992</v>
      </c>
      <c r="K101" s="782">
        <v>-63696.05999999999</v>
      </c>
      <c r="L101" s="782">
        <v>-70969.079999999987</v>
      </c>
      <c r="M101" s="782">
        <v>-78237.87000000001</v>
      </c>
      <c r="N101" s="782">
        <v>-85509.6</v>
      </c>
      <c r="O101" s="782">
        <v>-49709.2</v>
      </c>
      <c r="P101" s="782">
        <v>-55277.79</v>
      </c>
      <c r="Q101" s="782">
        <v>-60902.432307692317</v>
      </c>
      <c r="R101" s="1648"/>
    </row>
    <row r="102" spans="1:18">
      <c r="B102" s="1199"/>
      <c r="D102" s="1648"/>
      <c r="E102" s="1648"/>
      <c r="F102" s="1648"/>
      <c r="G102" s="1648"/>
      <c r="H102" s="1648"/>
      <c r="I102" s="1648"/>
      <c r="J102" s="1648"/>
      <c r="K102" s="1648"/>
      <c r="L102" s="1648"/>
      <c r="M102" s="1648"/>
      <c r="N102" s="1648"/>
      <c r="O102" s="1648"/>
      <c r="P102" s="1648"/>
      <c r="Q102" s="1648"/>
      <c r="R102" s="1648"/>
    </row>
    <row r="103" spans="1:18">
      <c r="A103" s="568">
        <v>237</v>
      </c>
      <c r="B103" s="1199">
        <v>4685</v>
      </c>
      <c r="C103" s="34" t="s">
        <v>1541</v>
      </c>
      <c r="D103" s="444">
        <v>-3023.02</v>
      </c>
      <c r="E103" s="444">
        <v>-3069.99</v>
      </c>
      <c r="F103" s="444">
        <v>-3015.36</v>
      </c>
      <c r="G103" s="444">
        <v>-3058.88</v>
      </c>
      <c r="H103" s="444">
        <v>-3106.43</v>
      </c>
      <c r="I103" s="444">
        <v>-3144.96</v>
      </c>
      <c r="J103" s="444">
        <v>-3190.04</v>
      </c>
      <c r="K103" s="444">
        <v>-3221.29</v>
      </c>
      <c r="L103" s="444">
        <v>-3260.23</v>
      </c>
      <c r="M103" s="444">
        <v>-3300.88</v>
      </c>
      <c r="N103" s="444">
        <v>-3334.17</v>
      </c>
      <c r="O103" s="444">
        <v>-3373.81</v>
      </c>
      <c r="P103" s="444">
        <v>-3397.75</v>
      </c>
      <c r="Q103" s="1648">
        <v>-3192.0623076923075</v>
      </c>
      <c r="R103" s="1648"/>
    </row>
    <row r="104" spans="1:18">
      <c r="B104" s="1199"/>
      <c r="D104" s="1648"/>
      <c r="E104" s="1648"/>
      <c r="F104" s="1648"/>
      <c r="G104" s="1648"/>
      <c r="H104" s="1648"/>
      <c r="I104" s="1648"/>
      <c r="J104" s="1648"/>
      <c r="K104" s="1648"/>
      <c r="L104" s="1648"/>
      <c r="M104" s="1648"/>
      <c r="N104" s="1648"/>
      <c r="O104" s="1648"/>
      <c r="P104" s="1648"/>
      <c r="Q104" s="1648"/>
      <c r="R104" s="1648"/>
    </row>
    <row r="105" spans="1:18">
      <c r="A105" s="568">
        <v>253.2</v>
      </c>
      <c r="B105" s="1199">
        <v>4715</v>
      </c>
      <c r="C105" s="568" t="s">
        <v>1542</v>
      </c>
      <c r="D105" s="444">
        <v>0</v>
      </c>
      <c r="E105" s="444">
        <v>0</v>
      </c>
      <c r="F105" s="444">
        <v>0</v>
      </c>
      <c r="G105" s="444">
        <v>0</v>
      </c>
      <c r="H105" s="444">
        <v>0</v>
      </c>
      <c r="I105" s="444">
        <v>0</v>
      </c>
      <c r="J105" s="444">
        <v>0</v>
      </c>
      <c r="K105" s="444">
        <v>0</v>
      </c>
      <c r="L105" s="444">
        <v>0</v>
      </c>
      <c r="M105" s="444">
        <v>0</v>
      </c>
      <c r="N105" s="444">
        <v>0</v>
      </c>
      <c r="O105" s="444">
        <v>0</v>
      </c>
      <c r="P105" s="444">
        <v>0</v>
      </c>
      <c r="Q105" s="1648">
        <v>0</v>
      </c>
      <c r="R105" s="1648"/>
    </row>
    <row r="106" spans="1:18">
      <c r="B106" s="1199">
        <v>4460</v>
      </c>
      <c r="C106" s="34" t="s">
        <v>2005</v>
      </c>
      <c r="D106" s="444">
        <v>-5430</v>
      </c>
      <c r="E106" s="444">
        <v>-5430</v>
      </c>
      <c r="F106" s="444">
        <v>-5430</v>
      </c>
      <c r="G106" s="444">
        <v>-5430</v>
      </c>
      <c r="H106" s="444">
        <v>-5430</v>
      </c>
      <c r="I106" s="444">
        <v>-5430</v>
      </c>
      <c r="J106" s="444">
        <v>-5430</v>
      </c>
      <c r="K106" s="444">
        <v>-5430</v>
      </c>
      <c r="L106" s="444">
        <v>-5430</v>
      </c>
      <c r="M106" s="444">
        <v>-5430</v>
      </c>
      <c r="N106" s="444">
        <v>-5430</v>
      </c>
      <c r="O106" s="444">
        <v>-5430</v>
      </c>
      <c r="P106" s="444">
        <v>-4501.33</v>
      </c>
      <c r="Q106" s="1648">
        <v>-5358.5638461538465</v>
      </c>
      <c r="R106" s="1648"/>
    </row>
    <row r="107" spans="1:18" s="1646" customFormat="1" ht="23.25" customHeight="1" thickBot="1">
      <c r="A107" s="1644"/>
      <c r="B107" s="1027"/>
      <c r="C107" s="1645" t="s">
        <v>959</v>
      </c>
      <c r="D107" s="600">
        <v>1909417.8800000001</v>
      </c>
      <c r="E107" s="600">
        <v>1915828.95</v>
      </c>
      <c r="F107" s="600">
        <v>1906410.45</v>
      </c>
      <c r="G107" s="600">
        <v>1905491.55</v>
      </c>
      <c r="H107" s="600">
        <v>1895848.7400000002</v>
      </c>
      <c r="I107" s="600">
        <v>1892743.12</v>
      </c>
      <c r="J107" s="600">
        <v>1879989.35</v>
      </c>
      <c r="K107" s="600">
        <v>1894359.64</v>
      </c>
      <c r="L107" s="600">
        <v>1881727.8800000001</v>
      </c>
      <c r="M107" s="600">
        <v>1866135.84</v>
      </c>
      <c r="N107" s="600">
        <v>1874386.93</v>
      </c>
      <c r="O107" s="600">
        <v>1902638.78</v>
      </c>
      <c r="P107" s="600">
        <v>1883551.8099999998</v>
      </c>
      <c r="Q107" s="600">
        <v>1892961.9169230761</v>
      </c>
    </row>
    <row r="108" spans="1:18" ht="10.8" thickTop="1">
      <c r="B108" s="1199"/>
      <c r="D108" s="1648"/>
      <c r="E108" s="1648"/>
      <c r="F108" s="1648"/>
      <c r="G108" s="1648"/>
      <c r="H108" s="1648"/>
      <c r="I108" s="1648"/>
      <c r="J108" s="1648"/>
      <c r="K108" s="1648"/>
      <c r="L108" s="1648"/>
      <c r="M108" s="1648"/>
      <c r="N108" s="1648"/>
      <c r="O108" s="1648"/>
      <c r="P108" s="1648"/>
      <c r="Q108" s="1648"/>
      <c r="R108" s="1648"/>
    </row>
    <row r="109" spans="1:18">
      <c r="A109" s="568">
        <v>201</v>
      </c>
      <c r="B109" s="1199">
        <v>4760</v>
      </c>
      <c r="C109" s="34" t="s">
        <v>1543</v>
      </c>
      <c r="D109" s="444">
        <v>-1000</v>
      </c>
      <c r="E109" s="444">
        <v>-1000</v>
      </c>
      <c r="F109" s="444">
        <v>-1000</v>
      </c>
      <c r="G109" s="444">
        <v>-1000</v>
      </c>
      <c r="H109" s="444">
        <v>-1000</v>
      </c>
      <c r="I109" s="444">
        <v>-1000</v>
      </c>
      <c r="J109" s="444">
        <v>-1000</v>
      </c>
      <c r="K109" s="444">
        <v>-1000</v>
      </c>
      <c r="L109" s="444">
        <v>-1000</v>
      </c>
      <c r="M109" s="444">
        <v>-1000</v>
      </c>
      <c r="N109" s="444">
        <v>-1000</v>
      </c>
      <c r="O109" s="444">
        <v>-1000</v>
      </c>
      <c r="P109" s="444">
        <v>-1000</v>
      </c>
      <c r="Q109" s="1648">
        <v>-1000</v>
      </c>
      <c r="R109" s="1648"/>
    </row>
    <row r="110" spans="1:18">
      <c r="B110" s="1199"/>
      <c r="D110" s="1648"/>
      <c r="E110" s="1648"/>
      <c r="F110" s="1648"/>
      <c r="G110" s="1648"/>
      <c r="H110" s="1648"/>
      <c r="I110" s="1648"/>
      <c r="J110" s="1648"/>
      <c r="K110" s="1648"/>
      <c r="L110" s="1648"/>
      <c r="M110" s="1648"/>
      <c r="N110" s="1648"/>
      <c r="O110" s="1648"/>
      <c r="P110" s="1648"/>
      <c r="Q110" s="1648"/>
      <c r="R110" s="1648"/>
    </row>
    <row r="111" spans="1:18">
      <c r="A111" s="568">
        <v>211</v>
      </c>
      <c r="B111" s="1199">
        <v>4780</v>
      </c>
      <c r="C111" s="34" t="s">
        <v>1544</v>
      </c>
      <c r="D111" s="444">
        <v>0</v>
      </c>
      <c r="E111" s="444">
        <v>0</v>
      </c>
      <c r="F111" s="444">
        <v>0</v>
      </c>
      <c r="G111" s="444">
        <v>0</v>
      </c>
      <c r="H111" s="444">
        <v>0</v>
      </c>
      <c r="I111" s="444">
        <v>0</v>
      </c>
      <c r="J111" s="444">
        <v>0</v>
      </c>
      <c r="K111" s="444">
        <v>0</v>
      </c>
      <c r="L111" s="444">
        <v>0</v>
      </c>
      <c r="M111" s="444">
        <v>0</v>
      </c>
      <c r="N111" s="444">
        <v>0</v>
      </c>
      <c r="O111" s="444">
        <v>0</v>
      </c>
      <c r="P111" s="444">
        <v>0</v>
      </c>
      <c r="Q111" s="1648">
        <v>0</v>
      </c>
      <c r="R111" s="1648"/>
    </row>
    <row r="112" spans="1:18">
      <c r="B112" s="1199">
        <v>4785</v>
      </c>
      <c r="C112" s="34" t="s">
        <v>1545</v>
      </c>
      <c r="D112" s="444">
        <v>-1496182.79</v>
      </c>
      <c r="E112" s="444">
        <v>-1496182.79</v>
      </c>
      <c r="F112" s="444">
        <v>-1496182.79</v>
      </c>
      <c r="G112" s="444">
        <v>-1496182.79</v>
      </c>
      <c r="H112" s="444">
        <v>-1496182.79</v>
      </c>
      <c r="I112" s="444">
        <v>-1496182.79</v>
      </c>
      <c r="J112" s="444">
        <v>-1496182.79</v>
      </c>
      <c r="K112" s="444">
        <v>-1496182.79</v>
      </c>
      <c r="L112" s="444">
        <v>-1496182.79</v>
      </c>
      <c r="M112" s="444">
        <v>-1496182.79</v>
      </c>
      <c r="N112" s="444">
        <v>-1496182.79</v>
      </c>
      <c r="O112" s="444">
        <v>-1496182.79</v>
      </c>
      <c r="P112" s="444">
        <v>-1496182.79</v>
      </c>
      <c r="Q112" s="1648">
        <v>-1496182.7899999996</v>
      </c>
      <c r="R112" s="1648"/>
    </row>
    <row r="113" spans="1:18">
      <c r="B113" s="1199" t="s">
        <v>2314</v>
      </c>
      <c r="C113" s="1200" t="s">
        <v>1550</v>
      </c>
      <c r="D113" s="782">
        <v>-1496182.79</v>
      </c>
      <c r="E113" s="782">
        <v>-1496182.79</v>
      </c>
      <c r="F113" s="782">
        <v>-1496182.79</v>
      </c>
      <c r="G113" s="782">
        <v>-1496182.79</v>
      </c>
      <c r="H113" s="782">
        <v>-1496182.79</v>
      </c>
      <c r="I113" s="782">
        <v>-1496182.79</v>
      </c>
      <c r="J113" s="782">
        <v>-1496182.79</v>
      </c>
      <c r="K113" s="782">
        <v>-1496182.79</v>
      </c>
      <c r="L113" s="782">
        <v>-1496182.79</v>
      </c>
      <c r="M113" s="782">
        <v>-1496182.79</v>
      </c>
      <c r="N113" s="782">
        <v>-1496182.79</v>
      </c>
      <c r="O113" s="782">
        <v>-1496182.79</v>
      </c>
      <c r="P113" s="782">
        <v>-1496182.79</v>
      </c>
      <c r="Q113" s="782">
        <v>-1496182.7899999996</v>
      </c>
      <c r="R113" s="1648"/>
    </row>
    <row r="114" spans="1:18">
      <c r="B114" s="1199"/>
      <c r="D114" s="1648"/>
      <c r="E114" s="1648"/>
      <c r="F114" s="1648"/>
      <c r="G114" s="1648"/>
      <c r="H114" s="1648"/>
      <c r="I114" s="1648"/>
      <c r="J114" s="1648"/>
      <c r="K114" s="1648"/>
      <c r="L114" s="1648"/>
      <c r="M114" s="1648"/>
      <c r="N114" s="1648"/>
      <c r="O114" s="1648"/>
      <c r="P114" s="1648"/>
      <c r="Q114" s="1648"/>
      <c r="R114" s="1648"/>
    </row>
    <row r="115" spans="1:18">
      <c r="A115" s="568">
        <v>215</v>
      </c>
      <c r="B115" s="1199">
        <v>4998</v>
      </c>
      <c r="C115" s="34" t="s">
        <v>1546</v>
      </c>
      <c r="D115" s="444">
        <v>-1178314.32</v>
      </c>
      <c r="E115" s="444">
        <v>-1278565.98</v>
      </c>
      <c r="F115" s="444">
        <v>-1278565.98</v>
      </c>
      <c r="G115" s="444">
        <v>-1278565.98</v>
      </c>
      <c r="H115" s="444">
        <v>-1278565.98</v>
      </c>
      <c r="I115" s="444">
        <v>-1278565.98</v>
      </c>
      <c r="J115" s="444">
        <v>-1278565.98</v>
      </c>
      <c r="K115" s="444">
        <v>-1278565.98</v>
      </c>
      <c r="L115" s="444">
        <v>-1278565.98</v>
      </c>
      <c r="M115" s="444">
        <v>-1278565.98</v>
      </c>
      <c r="N115" s="444">
        <v>-1278565.98</v>
      </c>
      <c r="O115" s="444">
        <v>-1278565.98</v>
      </c>
      <c r="P115" s="444">
        <v>-1278565.98</v>
      </c>
      <c r="Q115" s="1648">
        <v>-1270854.3138461541</v>
      </c>
      <c r="R115" s="1648"/>
    </row>
    <row r="116" spans="1:18">
      <c r="B116" s="34"/>
      <c r="C116" s="34" t="s">
        <v>1551</v>
      </c>
      <c r="D116" s="1648">
        <v>-100251.65999999964</v>
      </c>
      <c r="E116" s="1648">
        <v>-16222.55000000001</v>
      </c>
      <c r="F116" s="1648">
        <v>-36859.999999999971</v>
      </c>
      <c r="G116" s="1648">
        <v>-38362.209999999941</v>
      </c>
      <c r="H116" s="1648">
        <v>-54313.120000000061</v>
      </c>
      <c r="I116" s="1648">
        <v>-75407.409999999945</v>
      </c>
      <c r="J116" s="1648">
        <v>-91082.910000000033</v>
      </c>
      <c r="K116" s="1648">
        <v>-106009.9999999998</v>
      </c>
      <c r="L116" s="1648">
        <v>-118324.96000000009</v>
      </c>
      <c r="M116" s="1648">
        <v>-128195.71999999965</v>
      </c>
      <c r="N116" s="1648">
        <v>-142989.60999999993</v>
      </c>
      <c r="O116" s="1648">
        <v>-156879.20000000051</v>
      </c>
      <c r="P116" s="1648">
        <v>-145702.45000000039</v>
      </c>
      <c r="Q116" s="1648"/>
      <c r="R116" s="1648"/>
    </row>
    <row r="117" spans="1:18">
      <c r="B117" s="1200"/>
      <c r="C117" s="1200" t="s">
        <v>1645</v>
      </c>
      <c r="D117" s="782">
        <v>-1278565.9799999997</v>
      </c>
      <c r="E117" s="782">
        <v>-1294788.53</v>
      </c>
      <c r="F117" s="782">
        <v>-1315425.98</v>
      </c>
      <c r="G117" s="782">
        <v>-1316928.19</v>
      </c>
      <c r="H117" s="782">
        <v>-1332879.1000000001</v>
      </c>
      <c r="I117" s="782">
        <v>-1353973.39</v>
      </c>
      <c r="J117" s="782">
        <v>-1369648.8900000001</v>
      </c>
      <c r="K117" s="782">
        <v>-1384575.9799999997</v>
      </c>
      <c r="L117" s="782">
        <v>-1396890.9400000002</v>
      </c>
      <c r="M117" s="782">
        <v>-1406761.6999999997</v>
      </c>
      <c r="N117" s="782">
        <v>-1421555.5899999999</v>
      </c>
      <c r="O117" s="782">
        <v>-1435445.1800000004</v>
      </c>
      <c r="P117" s="782">
        <v>-1424268.4300000004</v>
      </c>
      <c r="Q117" s="782">
        <v>-1270854.3138461541</v>
      </c>
      <c r="R117" s="1648"/>
    </row>
    <row r="118" spans="1:18">
      <c r="B118" s="34"/>
      <c r="D118" s="1648"/>
      <c r="E118" s="1648"/>
      <c r="F118" s="1648"/>
      <c r="G118" s="1648"/>
      <c r="H118" s="1648"/>
      <c r="I118" s="1648"/>
      <c r="J118" s="1648"/>
      <c r="K118" s="1648"/>
      <c r="L118" s="1648"/>
      <c r="M118" s="1648"/>
      <c r="N118" s="1648"/>
      <c r="O118" s="1648"/>
      <c r="P118" s="1648"/>
      <c r="Q118" s="1648"/>
      <c r="R118" s="1648"/>
    </row>
    <row r="119" spans="1:18">
      <c r="B119" s="34"/>
      <c r="D119" s="1648"/>
      <c r="E119" s="1648"/>
      <c r="F119" s="1648"/>
      <c r="G119" s="1648"/>
      <c r="H119" s="1648"/>
      <c r="I119" s="1648"/>
      <c r="J119" s="1648"/>
      <c r="K119" s="1648"/>
      <c r="L119" s="1648"/>
      <c r="M119" s="1648"/>
      <c r="N119" s="1648"/>
      <c r="O119" s="1648"/>
      <c r="P119" s="1648"/>
      <c r="Q119" s="1648"/>
      <c r="R119" s="1648"/>
    </row>
    <row r="120" spans="1:18">
      <c r="B120" s="34"/>
      <c r="D120" s="1648"/>
      <c r="E120" s="1648"/>
      <c r="F120" s="1648"/>
      <c r="G120" s="1648"/>
      <c r="H120" s="1648"/>
      <c r="I120" s="1648"/>
      <c r="J120" s="1648"/>
      <c r="K120" s="1648"/>
      <c r="L120" s="1648"/>
      <c r="M120" s="1648"/>
      <c r="N120" s="1648"/>
      <c r="O120" s="1648"/>
      <c r="P120" s="1648"/>
      <c r="Q120" s="1648"/>
      <c r="R120" s="1648"/>
    </row>
    <row r="121" spans="1:18">
      <c r="D121" s="1648"/>
      <c r="E121" s="1648"/>
      <c r="F121" s="1648"/>
      <c r="G121" s="1648"/>
      <c r="H121" s="1648"/>
      <c r="I121" s="1648"/>
      <c r="J121" s="1648"/>
      <c r="K121" s="1648"/>
      <c r="L121" s="1648"/>
      <c r="M121" s="1648"/>
      <c r="N121" s="1648"/>
      <c r="O121" s="1648"/>
      <c r="P121" s="1648"/>
      <c r="Q121" s="1648"/>
      <c r="R121" s="1648"/>
    </row>
    <row r="122" spans="1:18">
      <c r="D122" s="1648"/>
      <c r="E122" s="1648"/>
      <c r="F122" s="1648"/>
      <c r="G122" s="1648"/>
      <c r="H122" s="1648"/>
      <c r="I122" s="1648"/>
      <c r="J122" s="1648"/>
      <c r="K122" s="1648"/>
      <c r="L122" s="1648"/>
      <c r="M122" s="1648"/>
      <c r="N122" s="1648"/>
      <c r="O122" s="1648"/>
      <c r="P122" s="1648"/>
      <c r="Q122" s="1648"/>
      <c r="R122" s="1648"/>
    </row>
    <row r="123" spans="1:18">
      <c r="D123" s="1648"/>
      <c r="E123" s="1648"/>
      <c r="F123" s="1648"/>
      <c r="G123" s="1648"/>
      <c r="H123" s="1648"/>
      <c r="I123" s="1648"/>
      <c r="J123" s="1648"/>
      <c r="K123" s="1648"/>
      <c r="L123" s="1648"/>
      <c r="M123" s="1648"/>
      <c r="N123" s="1648"/>
      <c r="O123" s="1648"/>
      <c r="P123" s="1648"/>
      <c r="Q123" s="1648"/>
      <c r="R123" s="1648"/>
    </row>
    <row r="124" spans="1:18">
      <c r="D124" s="1648"/>
      <c r="E124" s="1648"/>
      <c r="F124" s="1648"/>
      <c r="G124" s="1648"/>
      <c r="H124" s="1648"/>
      <c r="I124" s="1648"/>
      <c r="J124" s="1648"/>
      <c r="K124" s="1648"/>
      <c r="L124" s="1648"/>
      <c r="M124" s="1648"/>
      <c r="N124" s="1648"/>
      <c r="O124" s="1648"/>
      <c r="P124" s="1648"/>
      <c r="Q124" s="1648"/>
      <c r="R124" s="1648"/>
    </row>
    <row r="125" spans="1:18">
      <c r="D125" s="1648"/>
      <c r="E125" s="1648"/>
      <c r="F125" s="1648"/>
      <c r="G125" s="1648"/>
      <c r="H125" s="1648"/>
      <c r="I125" s="1648"/>
      <c r="J125" s="1648"/>
      <c r="K125" s="1648"/>
      <c r="L125" s="1648"/>
      <c r="M125" s="1648"/>
      <c r="N125" s="1648"/>
      <c r="O125" s="1648"/>
      <c r="P125" s="1648"/>
      <c r="Q125" s="1648"/>
      <c r="R125" s="1648"/>
    </row>
    <row r="126" spans="1:18">
      <c r="D126" s="1648"/>
      <c r="E126" s="1648"/>
      <c r="F126" s="1648"/>
      <c r="G126" s="1648"/>
      <c r="H126" s="1648"/>
      <c r="I126" s="1648"/>
      <c r="J126" s="1648"/>
      <c r="K126" s="1648"/>
      <c r="L126" s="1648"/>
      <c r="M126" s="1648"/>
      <c r="N126" s="1648"/>
      <c r="O126" s="1648"/>
      <c r="P126" s="1648"/>
      <c r="Q126" s="1648"/>
      <c r="R126" s="1648"/>
    </row>
    <row r="127" spans="1:18">
      <c r="D127" s="1648"/>
      <c r="E127" s="1648"/>
      <c r="F127" s="1648"/>
      <c r="G127" s="1648"/>
      <c r="H127" s="1648"/>
      <c r="I127" s="1648"/>
      <c r="J127" s="1648"/>
      <c r="K127" s="1648"/>
      <c r="L127" s="1648"/>
      <c r="M127" s="1648"/>
      <c r="N127" s="1648"/>
      <c r="O127" s="1648"/>
      <c r="P127" s="1648"/>
      <c r="Q127" s="1648"/>
      <c r="R127" s="1648"/>
    </row>
    <row r="128" spans="1:18">
      <c r="D128" s="1648"/>
      <c r="E128" s="1648"/>
      <c r="F128" s="1648"/>
      <c r="G128" s="1648"/>
      <c r="H128" s="1648"/>
      <c r="I128" s="1648"/>
      <c r="J128" s="1648"/>
      <c r="K128" s="1648"/>
      <c r="L128" s="1648"/>
      <c r="M128" s="1648"/>
      <c r="N128" s="1648"/>
      <c r="O128" s="1648"/>
      <c r="P128" s="1648"/>
      <c r="Q128" s="1648"/>
      <c r="R128" s="1648"/>
    </row>
    <row r="129" spans="4:18">
      <c r="D129" s="1648"/>
      <c r="E129" s="1648"/>
      <c r="F129" s="1648"/>
      <c r="G129" s="1648"/>
      <c r="H129" s="1648"/>
      <c r="I129" s="1648"/>
      <c r="J129" s="1648"/>
      <c r="K129" s="1648"/>
      <c r="L129" s="1648"/>
      <c r="M129" s="1648"/>
      <c r="N129" s="1648"/>
      <c r="O129" s="1648"/>
      <c r="P129" s="1648"/>
      <c r="Q129" s="1648"/>
      <c r="R129" s="1648"/>
    </row>
    <row r="130" spans="4:18">
      <c r="D130" s="1648"/>
      <c r="E130" s="1648"/>
      <c r="F130" s="1648"/>
      <c r="G130" s="1648"/>
      <c r="H130" s="1648"/>
      <c r="I130" s="1648"/>
      <c r="J130" s="1648"/>
      <c r="K130" s="1648"/>
      <c r="L130" s="1648"/>
      <c r="M130" s="1648"/>
      <c r="N130" s="1648"/>
      <c r="O130" s="1648"/>
      <c r="P130" s="1648"/>
      <c r="Q130" s="1648"/>
      <c r="R130" s="1648"/>
    </row>
    <row r="131" spans="4:18">
      <c r="D131" s="1648"/>
      <c r="E131" s="1648"/>
      <c r="F131" s="1648"/>
      <c r="G131" s="1648"/>
      <c r="H131" s="1648"/>
      <c r="I131" s="1648"/>
      <c r="J131" s="1648"/>
      <c r="K131" s="1648"/>
      <c r="L131" s="1648"/>
      <c r="M131" s="1648"/>
      <c r="N131" s="1648"/>
      <c r="O131" s="1648"/>
      <c r="P131" s="1648"/>
      <c r="Q131" s="1648"/>
      <c r="R131" s="1648"/>
    </row>
    <row r="132" spans="4:18">
      <c r="D132" s="1648"/>
      <c r="E132" s="1648"/>
      <c r="F132" s="1648"/>
      <c r="G132" s="1648"/>
      <c r="H132" s="1648"/>
      <c r="I132" s="1648"/>
      <c r="J132" s="1648"/>
      <c r="K132" s="1648"/>
      <c r="L132" s="1648"/>
      <c r="M132" s="1648"/>
      <c r="N132" s="1648"/>
      <c r="O132" s="1648"/>
      <c r="P132" s="1648"/>
      <c r="Q132" s="1648"/>
      <c r="R132" s="1648"/>
    </row>
    <row r="133" spans="4:18">
      <c r="D133" s="1648"/>
      <c r="E133" s="1648"/>
      <c r="F133" s="1648"/>
      <c r="G133" s="1648"/>
      <c r="H133" s="1648"/>
      <c r="I133" s="1648"/>
      <c r="J133" s="1648"/>
      <c r="K133" s="1648"/>
      <c r="L133" s="1648"/>
      <c r="M133" s="1648"/>
      <c r="N133" s="1648"/>
      <c r="O133" s="1648"/>
      <c r="P133" s="1648"/>
      <c r="Q133" s="1648"/>
      <c r="R133" s="1648"/>
    </row>
    <row r="134" spans="4:18">
      <c r="D134" s="1648"/>
      <c r="E134" s="1648"/>
      <c r="F134" s="1648"/>
      <c r="G134" s="1648"/>
      <c r="H134" s="1648"/>
      <c r="I134" s="1648"/>
      <c r="J134" s="1648"/>
      <c r="K134" s="1648"/>
      <c r="L134" s="1648"/>
      <c r="M134" s="1648"/>
      <c r="N134" s="1648"/>
      <c r="O134" s="1648"/>
      <c r="P134" s="1648"/>
      <c r="Q134" s="1648"/>
      <c r="R134" s="1648"/>
    </row>
    <row r="135" spans="4:18">
      <c r="D135" s="1648"/>
      <c r="E135" s="1648"/>
      <c r="F135" s="1648"/>
      <c r="G135" s="1648"/>
      <c r="H135" s="1648"/>
      <c r="I135" s="1648"/>
      <c r="J135" s="1648"/>
      <c r="K135" s="1648"/>
      <c r="L135" s="1648"/>
      <c r="M135" s="1648"/>
      <c r="N135" s="1648"/>
      <c r="O135" s="1648"/>
      <c r="P135" s="1648"/>
      <c r="Q135" s="1648"/>
      <c r="R135" s="1648"/>
    </row>
    <row r="136" spans="4:18">
      <c r="D136" s="1648"/>
      <c r="E136" s="1648"/>
      <c r="F136" s="1648"/>
      <c r="G136" s="1648"/>
      <c r="H136" s="1648"/>
      <c r="I136" s="1648"/>
      <c r="J136" s="1648"/>
      <c r="K136" s="1648"/>
      <c r="L136" s="1648"/>
      <c r="M136" s="1648"/>
      <c r="N136" s="1648"/>
      <c r="O136" s="1648"/>
      <c r="P136" s="1648"/>
      <c r="Q136" s="1648"/>
      <c r="R136" s="1648"/>
    </row>
    <row r="137" spans="4:18">
      <c r="D137" s="1648"/>
      <c r="E137" s="1648"/>
      <c r="F137" s="1648"/>
      <c r="G137" s="1648"/>
      <c r="H137" s="1648"/>
      <c r="I137" s="1648"/>
      <c r="J137" s="1648"/>
      <c r="K137" s="1648"/>
      <c r="L137" s="1648"/>
      <c r="M137" s="1648"/>
      <c r="N137" s="1648"/>
      <c r="O137" s="1648"/>
      <c r="P137" s="1648"/>
      <c r="Q137" s="1648"/>
      <c r="R137" s="1648"/>
    </row>
    <row r="138" spans="4:18">
      <c r="D138" s="1648"/>
      <c r="E138" s="1648"/>
      <c r="F138" s="1648"/>
      <c r="G138" s="1648"/>
      <c r="H138" s="1648"/>
      <c r="I138" s="1648"/>
      <c r="J138" s="1648"/>
      <c r="K138" s="1648"/>
      <c r="L138" s="1648"/>
      <c r="M138" s="1648"/>
      <c r="N138" s="1648"/>
      <c r="O138" s="1648"/>
      <c r="P138" s="1648"/>
      <c r="Q138" s="1648"/>
      <c r="R138" s="1648"/>
    </row>
    <row r="139" spans="4:18">
      <c r="D139" s="1648"/>
      <c r="E139" s="1648"/>
      <c r="F139" s="1648"/>
      <c r="G139" s="1648"/>
      <c r="H139" s="1648"/>
      <c r="I139" s="1648"/>
      <c r="J139" s="1648"/>
      <c r="K139" s="1648"/>
      <c r="L139" s="1648"/>
      <c r="M139" s="1648"/>
      <c r="N139" s="1648"/>
      <c r="O139" s="1648"/>
      <c r="P139" s="1648"/>
      <c r="Q139" s="1648"/>
      <c r="R139" s="1648"/>
    </row>
    <row r="140" spans="4:18">
      <c r="D140" s="1648"/>
      <c r="E140" s="1648"/>
      <c r="F140" s="1648"/>
      <c r="G140" s="1648"/>
      <c r="H140" s="1648"/>
      <c r="I140" s="1648"/>
      <c r="J140" s="1648"/>
      <c r="K140" s="1648"/>
      <c r="L140" s="1648"/>
      <c r="M140" s="1648"/>
      <c r="N140" s="1648"/>
      <c r="O140" s="1648"/>
      <c r="P140" s="1648"/>
      <c r="Q140" s="1648"/>
      <c r="R140" s="1648"/>
    </row>
    <row r="141" spans="4:18">
      <c r="D141" s="1648"/>
      <c r="E141" s="1648"/>
      <c r="F141" s="1648"/>
      <c r="G141" s="1648"/>
      <c r="H141" s="1648"/>
      <c r="I141" s="1648"/>
      <c r="J141" s="1648"/>
      <c r="K141" s="1648"/>
      <c r="L141" s="1648"/>
      <c r="M141" s="1648"/>
      <c r="N141" s="1648"/>
      <c r="O141" s="1648"/>
      <c r="P141" s="1648"/>
      <c r="Q141" s="1648"/>
      <c r="R141" s="1648"/>
    </row>
    <row r="142" spans="4:18">
      <c r="D142" s="1648"/>
      <c r="E142" s="1648"/>
      <c r="F142" s="1648"/>
      <c r="G142" s="1648"/>
      <c r="H142" s="1648"/>
      <c r="I142" s="1648"/>
      <c r="J142" s="1648"/>
      <c r="K142" s="1648"/>
      <c r="L142" s="1648"/>
      <c r="M142" s="1648"/>
      <c r="N142" s="1648"/>
      <c r="O142" s="1648"/>
      <c r="P142" s="1648"/>
      <c r="Q142" s="1648"/>
      <c r="R142" s="1648"/>
    </row>
    <row r="143" spans="4:18">
      <c r="D143" s="1648"/>
      <c r="E143" s="1648"/>
      <c r="F143" s="1648"/>
      <c r="G143" s="1648"/>
      <c r="H143" s="1648"/>
      <c r="I143" s="1648"/>
      <c r="J143" s="1648"/>
      <c r="K143" s="1648"/>
      <c r="L143" s="1648"/>
      <c r="M143" s="1648"/>
      <c r="N143" s="1648"/>
      <c r="O143" s="1648"/>
      <c r="P143" s="1648"/>
      <c r="Q143" s="1648"/>
      <c r="R143" s="1648"/>
    </row>
    <row r="144" spans="4:18">
      <c r="D144" s="1648"/>
      <c r="E144" s="1648"/>
      <c r="F144" s="1648"/>
      <c r="G144" s="1648"/>
      <c r="H144" s="1648"/>
      <c r="I144" s="1648"/>
      <c r="J144" s="1648"/>
      <c r="K144" s="1648"/>
      <c r="L144" s="1648"/>
      <c r="M144" s="1648"/>
      <c r="N144" s="1648"/>
      <c r="O144" s="1648"/>
      <c r="P144" s="1648"/>
      <c r="Q144" s="1648"/>
      <c r="R144" s="1648"/>
    </row>
    <row r="145" spans="4:18">
      <c r="D145" s="1648"/>
      <c r="E145" s="1648"/>
      <c r="F145" s="1648"/>
      <c r="G145" s="1648"/>
      <c r="H145" s="1648"/>
      <c r="I145" s="1648"/>
      <c r="J145" s="1648"/>
      <c r="K145" s="1648"/>
      <c r="L145" s="1648"/>
      <c r="M145" s="1648"/>
      <c r="N145" s="1648"/>
      <c r="O145" s="1648"/>
      <c r="P145" s="1648"/>
      <c r="Q145" s="1648"/>
      <c r="R145" s="1648"/>
    </row>
    <row r="146" spans="4:18">
      <c r="D146" s="1648"/>
      <c r="E146" s="1648"/>
      <c r="F146" s="1648"/>
      <c r="G146" s="1648"/>
      <c r="H146" s="1648"/>
      <c r="I146" s="1648"/>
      <c r="J146" s="1648"/>
      <c r="K146" s="1648"/>
      <c r="L146" s="1648"/>
      <c r="M146" s="1648"/>
      <c r="N146" s="1648"/>
      <c r="O146" s="1648"/>
      <c r="P146" s="1648"/>
      <c r="Q146" s="1648"/>
      <c r="R146" s="1648"/>
    </row>
    <row r="147" spans="4:18">
      <c r="D147" s="1648"/>
      <c r="E147" s="1648"/>
      <c r="F147" s="1648"/>
      <c r="G147" s="1648"/>
      <c r="H147" s="1648"/>
      <c r="I147" s="1648"/>
      <c r="J147" s="1648"/>
      <c r="K147" s="1648"/>
      <c r="L147" s="1648"/>
      <c r="M147" s="1648"/>
      <c r="N147" s="1648"/>
      <c r="O147" s="1648"/>
      <c r="P147" s="1648"/>
      <c r="Q147" s="1648"/>
      <c r="R147" s="1648"/>
    </row>
    <row r="148" spans="4:18">
      <c r="D148" s="1648"/>
      <c r="E148" s="1648"/>
      <c r="F148" s="1648"/>
      <c r="G148" s="1648"/>
      <c r="H148" s="1648"/>
      <c r="I148" s="1648"/>
      <c r="J148" s="1648"/>
      <c r="K148" s="1648"/>
      <c r="L148" s="1648"/>
      <c r="M148" s="1648"/>
      <c r="N148" s="1648"/>
      <c r="O148" s="1648"/>
      <c r="P148" s="1648"/>
      <c r="Q148" s="1648"/>
      <c r="R148" s="1648"/>
    </row>
    <row r="149" spans="4:18">
      <c r="D149" s="1648"/>
      <c r="E149" s="1648"/>
      <c r="F149" s="1648"/>
      <c r="G149" s="1648"/>
      <c r="H149" s="1648"/>
      <c r="I149" s="1648"/>
      <c r="J149" s="1648"/>
      <c r="K149" s="1648"/>
      <c r="L149" s="1648"/>
      <c r="M149" s="1648"/>
      <c r="N149" s="1648"/>
      <c r="O149" s="1648"/>
      <c r="P149" s="1648"/>
      <c r="Q149" s="1648"/>
      <c r="R149" s="1648"/>
    </row>
    <row r="150" spans="4:18">
      <c r="D150" s="1648"/>
      <c r="E150" s="1648"/>
      <c r="F150" s="1648"/>
      <c r="G150" s="1648"/>
      <c r="H150" s="1648"/>
      <c r="I150" s="1648"/>
      <c r="J150" s="1648"/>
      <c r="K150" s="1648"/>
      <c r="L150" s="1648"/>
      <c r="M150" s="1648"/>
      <c r="N150" s="1648"/>
      <c r="O150" s="1648"/>
      <c r="P150" s="1648"/>
      <c r="Q150" s="1648"/>
      <c r="R150" s="1648"/>
    </row>
    <row r="151" spans="4:18">
      <c r="D151" s="1648"/>
      <c r="E151" s="1648"/>
      <c r="F151" s="1648"/>
      <c r="G151" s="1648"/>
      <c r="H151" s="1648"/>
      <c r="I151" s="1648"/>
      <c r="J151" s="1648"/>
      <c r="K151" s="1648"/>
      <c r="L151" s="1648"/>
      <c r="M151" s="1648"/>
      <c r="N151" s="1648"/>
      <c r="O151" s="1648"/>
      <c r="P151" s="1648"/>
      <c r="Q151" s="1648"/>
      <c r="R151" s="1648"/>
    </row>
    <row r="152" spans="4:18">
      <c r="D152" s="1648"/>
      <c r="E152" s="1648"/>
      <c r="F152" s="1648"/>
      <c r="G152" s="1648"/>
      <c r="H152" s="1648"/>
      <c r="I152" s="1648"/>
      <c r="J152" s="1648"/>
      <c r="K152" s="1648"/>
      <c r="L152" s="1648"/>
      <c r="M152" s="1648"/>
      <c r="N152" s="1648"/>
      <c r="O152" s="1648"/>
      <c r="P152" s="1648"/>
      <c r="Q152" s="1648"/>
      <c r="R152" s="1648"/>
    </row>
    <row r="153" spans="4:18">
      <c r="D153" s="1648"/>
      <c r="E153" s="1648"/>
      <c r="F153" s="1648"/>
      <c r="G153" s="1648"/>
      <c r="H153" s="1648"/>
      <c r="I153" s="1648"/>
      <c r="J153" s="1648"/>
      <c r="K153" s="1648"/>
      <c r="L153" s="1648"/>
      <c r="M153" s="1648"/>
      <c r="N153" s="1648"/>
      <c r="O153" s="1648"/>
      <c r="P153" s="1648"/>
      <c r="Q153" s="1648"/>
      <c r="R153" s="1648"/>
    </row>
    <row r="154" spans="4:18">
      <c r="D154" s="1648"/>
      <c r="E154" s="1648"/>
      <c r="F154" s="1648"/>
      <c r="G154" s="1648"/>
      <c r="H154" s="1648"/>
      <c r="I154" s="1648"/>
      <c r="J154" s="1648"/>
      <c r="K154" s="1648"/>
      <c r="L154" s="1648"/>
      <c r="M154" s="1648"/>
      <c r="N154" s="1648"/>
      <c r="O154" s="1648"/>
      <c r="P154" s="1648"/>
      <c r="Q154" s="1648"/>
      <c r="R154" s="1648"/>
    </row>
    <row r="155" spans="4:18">
      <c r="D155" s="1648"/>
      <c r="E155" s="1648"/>
      <c r="F155" s="1648"/>
      <c r="G155" s="1648"/>
      <c r="H155" s="1648"/>
      <c r="I155" s="1648"/>
      <c r="J155" s="1648"/>
      <c r="K155" s="1648"/>
      <c r="L155" s="1648"/>
      <c r="M155" s="1648"/>
      <c r="N155" s="1648"/>
      <c r="O155" s="1648"/>
      <c r="P155" s="1648"/>
      <c r="Q155" s="1648"/>
      <c r="R155" s="1648"/>
    </row>
    <row r="156" spans="4:18">
      <c r="D156" s="1648"/>
      <c r="E156" s="1648"/>
      <c r="F156" s="1648"/>
      <c r="G156" s="1648"/>
      <c r="H156" s="1648"/>
      <c r="I156" s="1648"/>
      <c r="J156" s="1648"/>
      <c r="K156" s="1648"/>
      <c r="L156" s="1648"/>
      <c r="M156" s="1648"/>
      <c r="N156" s="1648"/>
      <c r="O156" s="1648"/>
      <c r="P156" s="1648"/>
      <c r="Q156" s="1648"/>
      <c r="R156" s="1648"/>
    </row>
    <row r="157" spans="4:18">
      <c r="D157" s="1648"/>
      <c r="E157" s="1648"/>
      <c r="F157" s="1648"/>
      <c r="G157" s="1648"/>
      <c r="H157" s="1648"/>
      <c r="I157" s="1648"/>
      <c r="J157" s="1648"/>
      <c r="K157" s="1648"/>
      <c r="L157" s="1648"/>
      <c r="M157" s="1648"/>
      <c r="N157" s="1648"/>
      <c r="O157" s="1648"/>
      <c r="P157" s="1648"/>
      <c r="Q157" s="1648"/>
      <c r="R157" s="1648"/>
    </row>
    <row r="158" spans="4:18">
      <c r="D158" s="1648"/>
      <c r="E158" s="1648"/>
      <c r="F158" s="1648"/>
      <c r="G158" s="1648"/>
      <c r="H158" s="1648"/>
      <c r="I158" s="1648"/>
      <c r="J158" s="1648"/>
      <c r="K158" s="1648"/>
      <c r="L158" s="1648"/>
      <c r="M158" s="1648"/>
      <c r="N158" s="1648"/>
      <c r="O158" s="1648"/>
      <c r="P158" s="1648"/>
      <c r="Q158" s="1648"/>
      <c r="R158" s="1648"/>
    </row>
    <row r="159" spans="4:18">
      <c r="D159" s="1648"/>
      <c r="E159" s="1648"/>
      <c r="F159" s="1648"/>
      <c r="G159" s="1648"/>
      <c r="H159" s="1648"/>
      <c r="I159" s="1648"/>
      <c r="J159" s="1648"/>
      <c r="K159" s="1648"/>
      <c r="L159" s="1648"/>
      <c r="M159" s="1648"/>
      <c r="N159" s="1648"/>
      <c r="O159" s="1648"/>
      <c r="P159" s="1648"/>
      <c r="Q159" s="1648"/>
      <c r="R159" s="1648"/>
    </row>
    <row r="160" spans="4:18">
      <c r="D160" s="1648"/>
      <c r="E160" s="1648"/>
      <c r="F160" s="1648"/>
      <c r="G160" s="1648"/>
      <c r="H160" s="1648"/>
      <c r="I160" s="1648"/>
      <c r="J160" s="1648"/>
      <c r="K160" s="1648"/>
      <c r="L160" s="1648"/>
      <c r="M160" s="1648"/>
      <c r="N160" s="1648"/>
      <c r="O160" s="1648"/>
      <c r="P160" s="1648"/>
      <c r="Q160" s="1648"/>
      <c r="R160" s="1648"/>
    </row>
    <row r="161" spans="4:18">
      <c r="D161" s="1648"/>
      <c r="E161" s="1648"/>
      <c r="F161" s="1648"/>
      <c r="G161" s="1648"/>
      <c r="H161" s="1648"/>
      <c r="I161" s="1648"/>
      <c r="J161" s="1648"/>
      <c r="K161" s="1648"/>
      <c r="L161" s="1648"/>
      <c r="M161" s="1648"/>
      <c r="N161" s="1648"/>
      <c r="O161" s="1648"/>
      <c r="P161" s="1648"/>
      <c r="Q161" s="1648"/>
      <c r="R161" s="1648"/>
    </row>
    <row r="162" spans="4:18">
      <c r="D162" s="1648"/>
      <c r="E162" s="1648"/>
      <c r="F162" s="1648"/>
      <c r="G162" s="1648"/>
      <c r="H162" s="1648"/>
      <c r="I162" s="1648"/>
      <c r="J162" s="1648"/>
      <c r="K162" s="1648"/>
      <c r="L162" s="1648"/>
      <c r="M162" s="1648"/>
      <c r="N162" s="1648"/>
      <c r="O162" s="1648"/>
      <c r="P162" s="1648"/>
      <c r="Q162" s="1648"/>
      <c r="R162" s="1648"/>
    </row>
    <row r="163" spans="4:18">
      <c r="D163" s="1648"/>
      <c r="E163" s="1648"/>
      <c r="F163" s="1648"/>
      <c r="G163" s="1648"/>
      <c r="H163" s="1648"/>
      <c r="I163" s="1648"/>
      <c r="J163" s="1648"/>
      <c r="K163" s="1648"/>
      <c r="L163" s="1648"/>
      <c r="M163" s="1648"/>
      <c r="N163" s="1648"/>
      <c r="O163" s="1648"/>
      <c r="P163" s="1648"/>
      <c r="Q163" s="1648"/>
      <c r="R163" s="1648"/>
    </row>
    <row r="164" spans="4:18">
      <c r="D164" s="1648"/>
      <c r="E164" s="1648"/>
      <c r="F164" s="1648"/>
      <c r="G164" s="1648"/>
      <c r="H164" s="1648"/>
      <c r="I164" s="1648"/>
      <c r="J164" s="1648"/>
      <c r="K164" s="1648"/>
      <c r="L164" s="1648"/>
      <c r="M164" s="1648"/>
      <c r="N164" s="1648"/>
      <c r="O164" s="1648"/>
      <c r="P164" s="1648"/>
      <c r="Q164" s="1648"/>
      <c r="R164" s="1648"/>
    </row>
    <row r="165" spans="4:18">
      <c r="D165" s="1648"/>
      <c r="E165" s="1648"/>
      <c r="F165" s="1648"/>
      <c r="G165" s="1648"/>
      <c r="H165" s="1648"/>
      <c r="I165" s="1648"/>
      <c r="J165" s="1648"/>
      <c r="K165" s="1648"/>
      <c r="L165" s="1648"/>
      <c r="M165" s="1648"/>
      <c r="N165" s="1648"/>
      <c r="O165" s="1648"/>
      <c r="P165" s="1648"/>
      <c r="Q165" s="1648"/>
      <c r="R165" s="1648"/>
    </row>
    <row r="166" spans="4:18">
      <c r="D166" s="1648"/>
      <c r="E166" s="1648"/>
      <c r="F166" s="1648"/>
      <c r="G166" s="1648"/>
      <c r="H166" s="1648"/>
      <c r="I166" s="1648"/>
      <c r="J166" s="1648"/>
      <c r="K166" s="1648"/>
      <c r="L166" s="1648"/>
      <c r="M166" s="1648"/>
      <c r="N166" s="1648"/>
      <c r="O166" s="1648"/>
      <c r="P166" s="1648"/>
      <c r="Q166" s="1648"/>
      <c r="R166" s="1648"/>
    </row>
    <row r="167" spans="4:18">
      <c r="D167" s="1648"/>
      <c r="E167" s="1648"/>
      <c r="F167" s="1648"/>
      <c r="G167" s="1648"/>
      <c r="H167" s="1648"/>
      <c r="I167" s="1648"/>
      <c r="J167" s="1648"/>
      <c r="K167" s="1648"/>
      <c r="L167" s="1648"/>
      <c r="M167" s="1648"/>
      <c r="N167" s="1648"/>
      <c r="O167" s="1648"/>
      <c r="P167" s="1648"/>
      <c r="Q167" s="1648"/>
      <c r="R167" s="1648"/>
    </row>
    <row r="168" spans="4:18">
      <c r="D168" s="1648"/>
      <c r="E168" s="1648"/>
      <c r="F168" s="1648"/>
      <c r="G168" s="1648"/>
      <c r="H168" s="1648"/>
      <c r="I168" s="1648"/>
      <c r="J168" s="1648"/>
      <c r="K168" s="1648"/>
      <c r="L168" s="1648"/>
      <c r="M168" s="1648"/>
      <c r="N168" s="1648"/>
      <c r="O168" s="1648"/>
      <c r="P168" s="1648"/>
      <c r="Q168" s="1648"/>
      <c r="R168" s="1648"/>
    </row>
    <row r="169" spans="4:18">
      <c r="D169" s="1648"/>
      <c r="E169" s="1648"/>
      <c r="F169" s="1648"/>
      <c r="G169" s="1648"/>
      <c r="H169" s="1648"/>
      <c r="I169" s="1648"/>
      <c r="J169" s="1648"/>
      <c r="K169" s="1648"/>
      <c r="L169" s="1648"/>
      <c r="M169" s="1648"/>
      <c r="N169" s="1648"/>
      <c r="O169" s="1648"/>
      <c r="P169" s="1648"/>
      <c r="Q169" s="1648"/>
      <c r="R169" s="1648"/>
    </row>
    <row r="170" spans="4:18">
      <c r="D170" s="1648"/>
      <c r="E170" s="1648"/>
      <c r="F170" s="1648"/>
      <c r="G170" s="1648"/>
      <c r="H170" s="1648"/>
      <c r="I170" s="1648"/>
      <c r="J170" s="1648"/>
      <c r="K170" s="1648"/>
      <c r="L170" s="1648"/>
      <c r="M170" s="1648"/>
      <c r="N170" s="1648"/>
      <c r="O170" s="1648"/>
      <c r="P170" s="1648"/>
      <c r="Q170" s="1648"/>
      <c r="R170" s="1648"/>
    </row>
    <row r="171" spans="4:18">
      <c r="D171" s="1648"/>
      <c r="E171" s="1648"/>
      <c r="F171" s="1648"/>
      <c r="G171" s="1648"/>
      <c r="H171" s="1648"/>
      <c r="I171" s="1648"/>
      <c r="J171" s="1648"/>
      <c r="K171" s="1648"/>
      <c r="L171" s="1648"/>
      <c r="M171" s="1648"/>
      <c r="N171" s="1648"/>
      <c r="O171" s="1648"/>
      <c r="P171" s="1648"/>
      <c r="Q171" s="1648"/>
      <c r="R171" s="1648"/>
    </row>
  </sheetData>
  <phoneticPr fontId="28" type="noConversion"/>
  <printOptions horizontalCentered="1"/>
  <pageMargins left="0" right="0" top="0.5" bottom="0.75" header="0.3" footer="0.3"/>
  <pageSetup scale="56" fitToHeight="3" orientation="landscape" r:id="rId1"/>
  <headerFooter>
    <oddFooter>&amp;L&amp;Z&amp;F&amp;C&amp;A&amp;RPage &amp;P of &amp;N</oddFooter>
  </headerFooter>
  <rowBreaks count="1" manualBreakCount="1">
    <brk id="57" max="16383" man="1"/>
  </rowBreaks>
</worksheet>
</file>

<file path=xl/worksheets/sheet94.xml><?xml version="1.0" encoding="utf-8"?>
<worksheet xmlns="http://schemas.openxmlformats.org/spreadsheetml/2006/main" xmlns:r="http://schemas.openxmlformats.org/officeDocument/2006/relationships">
  <sheetPr codeName="Sheet108"/>
  <dimension ref="A1:AI157"/>
  <sheetViews>
    <sheetView workbookViewId="0">
      <selection activeCell="O17" sqref="O17"/>
    </sheetView>
  </sheetViews>
  <sheetFormatPr defaultColWidth="8.88671875" defaultRowHeight="13.8"/>
  <cols>
    <col min="1" max="1" width="5.6640625" style="851" customWidth="1"/>
    <col min="2" max="2" width="26.44140625" style="851" customWidth="1"/>
    <col min="3" max="4" width="9.88671875" style="951" customWidth="1"/>
    <col min="5" max="15" width="11.33203125" style="851" customWidth="1"/>
    <col min="16" max="16" width="13.109375" style="851" customWidth="1"/>
    <col min="17" max="17" width="11.44140625" style="851" customWidth="1"/>
    <col min="18" max="18" width="11.88671875" style="851" bestFit="1" customWidth="1"/>
    <col min="19" max="19" width="34.44140625" style="851" customWidth="1"/>
    <col min="20" max="20" width="9.33203125" style="851" bestFit="1" customWidth="1"/>
    <col min="21" max="21" width="9.33203125" style="851" customWidth="1"/>
    <col min="22" max="34" width="16" style="851" customWidth="1"/>
    <col min="35" max="35" width="12.109375" style="851" customWidth="1"/>
    <col min="36" max="16384" width="8.88671875" style="851"/>
  </cols>
  <sheetData>
    <row r="1" spans="1:35">
      <c r="A1" s="851" t="s">
        <v>2368</v>
      </c>
    </row>
    <row r="2" spans="1:35">
      <c r="A2" s="851" t="s">
        <v>1821</v>
      </c>
    </row>
    <row r="3" spans="1:35">
      <c r="A3" s="851" t="s">
        <v>1822</v>
      </c>
    </row>
    <row r="5" spans="1:35">
      <c r="E5" s="851">
        <v>3</v>
      </c>
      <c r="F5" s="851">
        <v>4</v>
      </c>
      <c r="G5" s="851">
        <v>5</v>
      </c>
      <c r="H5" s="851">
        <v>6</v>
      </c>
      <c r="I5" s="851">
        <v>7</v>
      </c>
      <c r="J5" s="851">
        <v>8</v>
      </c>
      <c r="K5" s="851">
        <v>9</v>
      </c>
      <c r="L5" s="851">
        <v>10</v>
      </c>
      <c r="M5" s="851">
        <v>11</v>
      </c>
      <c r="N5" s="851">
        <v>12</v>
      </c>
      <c r="O5" s="851">
        <v>13</v>
      </c>
      <c r="P5" s="851">
        <v>14</v>
      </c>
    </row>
    <row r="6" spans="1:35">
      <c r="A6" s="851" t="s">
        <v>1823</v>
      </c>
      <c r="B6" s="851" t="s">
        <v>708</v>
      </c>
      <c r="C6" s="951" t="s">
        <v>1824</v>
      </c>
      <c r="D6" s="851" t="s">
        <v>1823</v>
      </c>
      <c r="E6" s="1006" t="s">
        <v>1825</v>
      </c>
      <c r="F6" s="1006" t="s">
        <v>1826</v>
      </c>
      <c r="G6" s="1006" t="s">
        <v>1827</v>
      </c>
      <c r="H6" s="1006" t="s">
        <v>1828</v>
      </c>
      <c r="I6" s="1006" t="s">
        <v>1829</v>
      </c>
      <c r="J6" s="1006" t="s">
        <v>1830</v>
      </c>
      <c r="K6" s="1006" t="s">
        <v>1831</v>
      </c>
      <c r="L6" s="1006" t="s">
        <v>1832</v>
      </c>
      <c r="M6" s="1006" t="s">
        <v>1833</v>
      </c>
      <c r="N6" s="1006" t="s">
        <v>1834</v>
      </c>
      <c r="O6" s="1006" t="s">
        <v>1835</v>
      </c>
      <c r="P6" s="1006" t="s">
        <v>1836</v>
      </c>
      <c r="R6" s="851" t="s">
        <v>1823</v>
      </c>
      <c r="S6" s="851" t="s">
        <v>708</v>
      </c>
      <c r="T6" s="951" t="s">
        <v>1824</v>
      </c>
      <c r="U6" s="951"/>
      <c r="V6" s="1006" t="s">
        <v>1825</v>
      </c>
      <c r="W6" s="1006" t="s">
        <v>1826</v>
      </c>
      <c r="X6" s="1006" t="s">
        <v>1827</v>
      </c>
      <c r="Y6" s="1006" t="s">
        <v>1828</v>
      </c>
      <c r="Z6" s="1006" t="s">
        <v>1829</v>
      </c>
      <c r="AA6" s="1006" t="s">
        <v>1830</v>
      </c>
      <c r="AB6" s="1006" t="s">
        <v>1831</v>
      </c>
      <c r="AC6" s="1006" t="s">
        <v>1832</v>
      </c>
      <c r="AD6" s="1006" t="s">
        <v>1833</v>
      </c>
      <c r="AE6" s="1006" t="s">
        <v>1834</v>
      </c>
      <c r="AF6" s="1006" t="s">
        <v>1835</v>
      </c>
      <c r="AG6" s="1006" t="s">
        <v>1836</v>
      </c>
      <c r="AH6" s="1006" t="s">
        <v>739</v>
      </c>
    </row>
    <row r="7" spans="1:35">
      <c r="A7" s="851">
        <v>5440</v>
      </c>
      <c r="B7" s="851" t="s">
        <v>1837</v>
      </c>
      <c r="C7" s="951">
        <v>610</v>
      </c>
      <c r="D7" s="851">
        <v>5440</v>
      </c>
      <c r="E7" s="444">
        <v>0</v>
      </c>
      <c r="F7" s="444">
        <v>47.1</v>
      </c>
      <c r="G7" s="444">
        <v>47.1</v>
      </c>
      <c r="H7" s="444">
        <v>54.100000000000009</v>
      </c>
      <c r="I7" s="444">
        <v>69.949999999999989</v>
      </c>
      <c r="J7" s="444">
        <v>52.350000000000023</v>
      </c>
      <c r="K7" s="444">
        <v>180.01999999999998</v>
      </c>
      <c r="L7" s="444">
        <v>41.670000000000016</v>
      </c>
      <c r="M7" s="444">
        <v>39.920000000000016</v>
      </c>
      <c r="N7" s="444">
        <v>45.169999999999959</v>
      </c>
      <c r="O7" s="444">
        <v>50.769999999999982</v>
      </c>
      <c r="P7" s="444">
        <v>79.840000000000032</v>
      </c>
      <c r="Q7" s="1007">
        <v>707.99</v>
      </c>
      <c r="R7" s="851">
        <v>6110</v>
      </c>
      <c r="S7" s="851" t="s">
        <v>1838</v>
      </c>
      <c r="T7" s="951" t="s">
        <v>1839</v>
      </c>
      <c r="U7" s="951"/>
      <c r="V7" s="1007">
        <v>537.87</v>
      </c>
      <c r="W7" s="1007">
        <v>487.40999999999997</v>
      </c>
      <c r="X7" s="1007">
        <v>596.97</v>
      </c>
      <c r="Y7" s="1007">
        <v>663.59000000000015</v>
      </c>
      <c r="Z7" s="1007">
        <v>550.65999999999985</v>
      </c>
      <c r="AA7" s="1007">
        <v>558.21</v>
      </c>
      <c r="AB7" s="1007">
        <v>560.75</v>
      </c>
      <c r="AC7" s="1007">
        <v>534.01000000000022</v>
      </c>
      <c r="AD7" s="1007">
        <v>547.55000000000018</v>
      </c>
      <c r="AE7" s="1007">
        <v>552.8799999999992</v>
      </c>
      <c r="AF7" s="1007">
        <v>477.16000000000076</v>
      </c>
      <c r="AG7" s="1007">
        <v>554.09999999999945</v>
      </c>
      <c r="AH7" s="1007">
        <v>6621.16</v>
      </c>
      <c r="AI7" s="1007"/>
    </row>
    <row r="8" spans="1:35">
      <c r="A8" s="851">
        <v>5455</v>
      </c>
      <c r="B8" s="851" t="s">
        <v>1840</v>
      </c>
      <c r="C8" s="951">
        <v>710</v>
      </c>
      <c r="D8" s="851">
        <v>5455</v>
      </c>
      <c r="E8" s="444">
        <v>0</v>
      </c>
      <c r="F8" s="444">
        <v>0</v>
      </c>
      <c r="G8" s="444">
        <v>0</v>
      </c>
      <c r="H8" s="444">
        <v>0</v>
      </c>
      <c r="I8" s="444">
        <v>0</v>
      </c>
      <c r="J8" s="444">
        <v>0</v>
      </c>
      <c r="K8" s="444">
        <v>0</v>
      </c>
      <c r="L8" s="444">
        <v>0</v>
      </c>
      <c r="M8" s="444">
        <v>0</v>
      </c>
      <c r="N8" s="444">
        <v>0</v>
      </c>
      <c r="O8" s="444">
        <v>0</v>
      </c>
      <c r="P8" s="444">
        <v>0</v>
      </c>
      <c r="Q8" s="1007"/>
      <c r="R8" s="851">
        <v>6115</v>
      </c>
      <c r="S8" s="851" t="s">
        <v>1841</v>
      </c>
      <c r="T8" s="951" t="s">
        <v>1839</v>
      </c>
      <c r="U8" s="951"/>
      <c r="V8" s="1007">
        <v>99.86</v>
      </c>
      <c r="W8" s="1007">
        <v>72.309999999999988</v>
      </c>
      <c r="X8" s="1007">
        <v>93.370000000000033</v>
      </c>
      <c r="Y8" s="1007">
        <v>122.35999999999996</v>
      </c>
      <c r="Z8" s="1007">
        <v>81.660000000000025</v>
      </c>
      <c r="AA8" s="1007">
        <v>83.96999999999997</v>
      </c>
      <c r="AB8" s="1007">
        <v>91.769999999999982</v>
      </c>
      <c r="AC8" s="1007">
        <v>100.97000000000003</v>
      </c>
      <c r="AD8" s="1007">
        <v>102.90999999999997</v>
      </c>
      <c r="AE8" s="1007">
        <v>104.42000000000007</v>
      </c>
      <c r="AF8" s="1007">
        <v>102.54000000000008</v>
      </c>
      <c r="AG8" s="1007">
        <v>114.3599999999999</v>
      </c>
      <c r="AH8" s="1007">
        <v>1170.5</v>
      </c>
    </row>
    <row r="9" spans="1:35">
      <c r="A9" s="851">
        <v>5470</v>
      </c>
      <c r="B9" s="851" t="s">
        <v>1842</v>
      </c>
      <c r="C9" s="951" t="s">
        <v>1843</v>
      </c>
      <c r="D9" s="851">
        <v>5470</v>
      </c>
      <c r="E9" s="444">
        <v>9402.5400000000009</v>
      </c>
      <c r="F9" s="444">
        <v>8954.25</v>
      </c>
      <c r="G9" s="444">
        <v>8921.98</v>
      </c>
      <c r="H9" s="444">
        <v>8818.98</v>
      </c>
      <c r="I9" s="444">
        <v>8887.0400000000009</v>
      </c>
      <c r="J9" s="444">
        <v>8226.5299999999988</v>
      </c>
      <c r="K9" s="444">
        <v>9106.3099999999977</v>
      </c>
      <c r="L9" s="444">
        <v>8780.0400000000009</v>
      </c>
      <c r="M9" s="444">
        <v>8386.64</v>
      </c>
      <c r="N9" s="444">
        <v>8556.8300000000017</v>
      </c>
      <c r="O9" s="444">
        <v>9949.6999999999971</v>
      </c>
      <c r="P9" s="444">
        <v>8265.61</v>
      </c>
      <c r="R9" s="851">
        <v>6125</v>
      </c>
      <c r="S9" s="851" t="s">
        <v>1844</v>
      </c>
      <c r="T9" s="951" t="s">
        <v>1839</v>
      </c>
      <c r="U9" s="951"/>
      <c r="V9" s="1007">
        <v>84.72</v>
      </c>
      <c r="W9" s="1007">
        <v>84.72</v>
      </c>
      <c r="X9" s="1007">
        <v>84.91</v>
      </c>
      <c r="Y9" s="1007">
        <v>86.120000000000033</v>
      </c>
      <c r="Z9" s="1007">
        <v>88.639999999999986</v>
      </c>
      <c r="AA9" s="1007">
        <v>88.470000000000027</v>
      </c>
      <c r="AB9" s="1007">
        <v>87.889999999999986</v>
      </c>
      <c r="AC9" s="1007">
        <v>86.939999999999941</v>
      </c>
      <c r="AD9" s="1007">
        <v>86.100000000000023</v>
      </c>
      <c r="AE9" s="1007">
        <v>88.460000000000036</v>
      </c>
      <c r="AF9" s="1007">
        <v>86.329999999999927</v>
      </c>
      <c r="AG9" s="1007">
        <v>85.470000000000027</v>
      </c>
      <c r="AH9" s="1007">
        <v>1038.77</v>
      </c>
    </row>
    <row r="10" spans="1:35">
      <c r="A10" s="851">
        <v>5480</v>
      </c>
      <c r="B10" s="851" t="s">
        <v>1845</v>
      </c>
      <c r="C10" s="951" t="s">
        <v>1846</v>
      </c>
      <c r="D10" s="851">
        <v>5480</v>
      </c>
      <c r="E10" s="444">
        <v>1000</v>
      </c>
      <c r="F10" s="444">
        <v>700</v>
      </c>
      <c r="G10" s="444">
        <v>1484</v>
      </c>
      <c r="H10" s="444">
        <v>1020</v>
      </c>
      <c r="I10" s="444">
        <v>1076</v>
      </c>
      <c r="J10" s="444">
        <v>988</v>
      </c>
      <c r="K10" s="444">
        <v>960</v>
      </c>
      <c r="L10" s="444">
        <v>1524</v>
      </c>
      <c r="M10" s="444">
        <v>1044</v>
      </c>
      <c r="N10" s="444">
        <v>1100</v>
      </c>
      <c r="O10" s="444">
        <v>1100</v>
      </c>
      <c r="P10" s="444">
        <v>1410</v>
      </c>
      <c r="R10" s="851">
        <v>6130</v>
      </c>
      <c r="S10" s="851" t="s">
        <v>1847</v>
      </c>
      <c r="T10" s="951" t="s">
        <v>1839</v>
      </c>
      <c r="U10" s="951"/>
      <c r="V10" s="1007">
        <v>201.66</v>
      </c>
      <c r="W10" s="1007">
        <v>190.92</v>
      </c>
      <c r="X10" s="1007">
        <v>181.77000000000004</v>
      </c>
      <c r="Y10" s="1007">
        <v>197.34000000000003</v>
      </c>
      <c r="Z10" s="1007">
        <v>195.76999999999998</v>
      </c>
      <c r="AA10" s="1007">
        <v>197</v>
      </c>
      <c r="AB10" s="1007">
        <v>200.18000000000006</v>
      </c>
      <c r="AC10" s="1007">
        <v>209.74</v>
      </c>
      <c r="AD10" s="1007">
        <v>217.63999999999987</v>
      </c>
      <c r="AE10" s="1007">
        <v>208.79999999999995</v>
      </c>
      <c r="AF10" s="1007">
        <v>210.51</v>
      </c>
      <c r="AG10" s="1007">
        <v>210.26000000000022</v>
      </c>
      <c r="AH10" s="1007">
        <v>2421.59</v>
      </c>
    </row>
    <row r="11" spans="1:35">
      <c r="A11" s="851">
        <v>5485</v>
      </c>
      <c r="B11" s="851" t="s">
        <v>1848</v>
      </c>
      <c r="C11" s="951" t="s">
        <v>1846</v>
      </c>
      <c r="D11" s="851">
        <v>5485</v>
      </c>
      <c r="E11" s="444">
        <v>0</v>
      </c>
      <c r="F11" s="444">
        <v>0</v>
      </c>
      <c r="G11" s="444">
        <v>0</v>
      </c>
      <c r="H11" s="444">
        <v>0</v>
      </c>
      <c r="I11" s="444">
        <v>0</v>
      </c>
      <c r="J11" s="444">
        <v>0</v>
      </c>
      <c r="K11" s="444">
        <v>0</v>
      </c>
      <c r="L11" s="444">
        <v>0</v>
      </c>
      <c r="M11" s="444">
        <v>0</v>
      </c>
      <c r="N11" s="444">
        <v>0</v>
      </c>
      <c r="O11" s="444">
        <v>0</v>
      </c>
      <c r="P11" s="444">
        <v>0</v>
      </c>
      <c r="R11" s="851">
        <v>6135</v>
      </c>
      <c r="S11" s="851" t="s">
        <v>1849</v>
      </c>
      <c r="T11" s="951" t="s">
        <v>1839</v>
      </c>
      <c r="U11" s="951"/>
      <c r="V11" s="1007">
        <v>1127.8399999999999</v>
      </c>
      <c r="W11" s="1007">
        <v>1163.6400000000001</v>
      </c>
      <c r="X11" s="1007">
        <v>1249.69</v>
      </c>
      <c r="Y11" s="1007">
        <v>1145.6499999999996</v>
      </c>
      <c r="Z11" s="1007">
        <v>1248.4099999999999</v>
      </c>
      <c r="AA11" s="1007">
        <v>1535.0700000000006</v>
      </c>
      <c r="AB11" s="1007">
        <v>1782.8399999999992</v>
      </c>
      <c r="AC11" s="1007">
        <v>1639.4000000000015</v>
      </c>
      <c r="AD11" s="1007">
        <v>1630.0899999999983</v>
      </c>
      <c r="AE11" s="1007">
        <v>1524.8700000000008</v>
      </c>
      <c r="AF11" s="1007">
        <v>1575.4899999999998</v>
      </c>
      <c r="AG11" s="1007">
        <v>1880.3500000000004</v>
      </c>
      <c r="AH11" s="1007">
        <v>17503.34</v>
      </c>
    </row>
    <row r="12" spans="1:35">
      <c r="A12" s="851">
        <v>5490</v>
      </c>
      <c r="B12" s="851" t="s">
        <v>1850</v>
      </c>
      <c r="C12" s="951" t="s">
        <v>1846</v>
      </c>
      <c r="D12" s="851">
        <v>5490</v>
      </c>
      <c r="E12" s="444">
        <v>828</v>
      </c>
      <c r="F12" s="444">
        <v>-3.6900000000000546</v>
      </c>
      <c r="G12" s="444">
        <v>0</v>
      </c>
      <c r="H12" s="444">
        <v>824.31</v>
      </c>
      <c r="I12" s="444">
        <v>0</v>
      </c>
      <c r="J12" s="444">
        <v>0</v>
      </c>
      <c r="K12" s="444">
        <v>824.31</v>
      </c>
      <c r="L12" s="444">
        <v>0</v>
      </c>
      <c r="M12" s="444">
        <v>0</v>
      </c>
      <c r="N12" s="444">
        <v>824.31</v>
      </c>
      <c r="O12" s="444">
        <v>0</v>
      </c>
      <c r="P12" s="444">
        <v>824.3100000000004</v>
      </c>
      <c r="R12" s="851">
        <v>6140</v>
      </c>
      <c r="S12" s="851" t="s">
        <v>1851</v>
      </c>
      <c r="T12" s="951" t="s">
        <v>1839</v>
      </c>
      <c r="U12" s="951"/>
      <c r="V12" s="1007">
        <v>115.32</v>
      </c>
      <c r="W12" s="1007">
        <v>149.95999999999998</v>
      </c>
      <c r="X12" s="1007">
        <v>167.69000000000005</v>
      </c>
      <c r="Y12" s="1007">
        <v>179.42999999999995</v>
      </c>
      <c r="Z12" s="1007">
        <v>153.27999999999997</v>
      </c>
      <c r="AA12" s="1007">
        <v>167.60000000000002</v>
      </c>
      <c r="AB12" s="1007">
        <v>164.21000000000004</v>
      </c>
      <c r="AC12" s="1007">
        <v>166.76</v>
      </c>
      <c r="AD12" s="1007">
        <v>170.8900000000001</v>
      </c>
      <c r="AE12" s="1007">
        <v>164.29999999999995</v>
      </c>
      <c r="AF12" s="1007">
        <v>165.41999999999985</v>
      </c>
      <c r="AG12" s="1007">
        <v>162.67000000000007</v>
      </c>
      <c r="AH12" s="1007">
        <v>1927.53</v>
      </c>
    </row>
    <row r="13" spans="1:35">
      <c r="A13" s="851">
        <v>5495</v>
      </c>
      <c r="B13" s="851" t="s">
        <v>1852</v>
      </c>
      <c r="C13" s="951" t="s">
        <v>1853</v>
      </c>
      <c r="D13" s="851">
        <v>5495</v>
      </c>
      <c r="E13" s="444">
        <v>0</v>
      </c>
      <c r="F13" s="444">
        <v>0</v>
      </c>
      <c r="G13" s="444">
        <v>0</v>
      </c>
      <c r="H13" s="444">
        <v>0</v>
      </c>
      <c r="I13" s="444">
        <v>0</v>
      </c>
      <c r="J13" s="444">
        <v>0</v>
      </c>
      <c r="K13" s="444">
        <v>0</v>
      </c>
      <c r="L13" s="444">
        <v>0</v>
      </c>
      <c r="M13" s="444">
        <v>0</v>
      </c>
      <c r="N13" s="444">
        <v>0</v>
      </c>
      <c r="O13" s="444">
        <v>0</v>
      </c>
      <c r="P13" s="444">
        <v>0</v>
      </c>
      <c r="R13" s="851">
        <v>6145</v>
      </c>
      <c r="S13" s="851" t="s">
        <v>1854</v>
      </c>
      <c r="T13" s="951" t="s">
        <v>1839</v>
      </c>
      <c r="U13" s="951"/>
      <c r="V13" s="1007">
        <v>556.77</v>
      </c>
      <c r="W13" s="1007">
        <v>509.95000000000005</v>
      </c>
      <c r="X13" s="1007">
        <v>517.92000000000007</v>
      </c>
      <c r="Y13" s="1007">
        <v>545.72</v>
      </c>
      <c r="Z13" s="1007">
        <v>535.4699999999998</v>
      </c>
      <c r="AA13" s="1007">
        <v>567.59999999999991</v>
      </c>
      <c r="AB13" s="1007">
        <v>570.85000000000036</v>
      </c>
      <c r="AC13" s="1007">
        <v>530.55999999999995</v>
      </c>
      <c r="AD13" s="1007">
        <v>537.29</v>
      </c>
      <c r="AE13" s="1007">
        <v>530.22999999999956</v>
      </c>
      <c r="AF13" s="1007">
        <v>531.70000000000073</v>
      </c>
      <c r="AG13" s="1007">
        <v>565.25999999999931</v>
      </c>
      <c r="AH13" s="1007">
        <v>6499.32</v>
      </c>
    </row>
    <row r="14" spans="1:35">
      <c r="A14" s="851">
        <v>5505</v>
      </c>
      <c r="B14" s="851" t="s">
        <v>1855</v>
      </c>
      <c r="C14" s="951" t="s">
        <v>1856</v>
      </c>
      <c r="D14" s="851">
        <v>5505</v>
      </c>
      <c r="E14" s="444">
        <v>6.52</v>
      </c>
      <c r="F14" s="444">
        <v>-5.39</v>
      </c>
      <c r="G14" s="444">
        <v>14.34</v>
      </c>
      <c r="H14" s="444">
        <v>12.679999999999998</v>
      </c>
      <c r="I14" s="444">
        <v>8.8000000000000043</v>
      </c>
      <c r="J14" s="444">
        <v>8.009999999999998</v>
      </c>
      <c r="K14" s="444">
        <v>6.9699999999999989</v>
      </c>
      <c r="L14" s="444">
        <v>7.4799999999999969</v>
      </c>
      <c r="M14" s="444">
        <v>5.7000000000000028</v>
      </c>
      <c r="N14" s="444">
        <v>8.5499999999999972</v>
      </c>
      <c r="O14" s="444">
        <v>7.9200000000000017</v>
      </c>
      <c r="P14" s="444">
        <v>6.9099999999999966</v>
      </c>
      <c r="R14" s="851">
        <v>6146</v>
      </c>
      <c r="S14" s="851" t="s">
        <v>1857</v>
      </c>
      <c r="T14" s="951" t="s">
        <v>1839</v>
      </c>
      <c r="U14" s="951"/>
      <c r="V14" s="1007">
        <v>233.43</v>
      </c>
      <c r="W14" s="1007">
        <v>216.68</v>
      </c>
      <c r="X14" s="1007">
        <v>226.31999999999994</v>
      </c>
      <c r="Y14" s="1007">
        <v>276.13</v>
      </c>
      <c r="Z14" s="1007">
        <v>226.57000000000016</v>
      </c>
      <c r="AA14" s="1007">
        <v>233.16999999999985</v>
      </c>
      <c r="AB14" s="1007">
        <v>212.66000000000008</v>
      </c>
      <c r="AC14" s="1007">
        <v>207.8599999999999</v>
      </c>
      <c r="AD14" s="1007">
        <v>243.64999999999986</v>
      </c>
      <c r="AE14" s="1007">
        <v>213.09000000000015</v>
      </c>
      <c r="AF14" s="1007">
        <v>216.07999999999993</v>
      </c>
      <c r="AG14" s="1007">
        <v>230.26000000000022</v>
      </c>
      <c r="AH14" s="1007">
        <v>2735.9</v>
      </c>
    </row>
    <row r="15" spans="1:35">
      <c r="A15" s="851">
        <v>5510</v>
      </c>
      <c r="B15" s="851" t="s">
        <v>1858</v>
      </c>
      <c r="C15" s="951" t="s">
        <v>1856</v>
      </c>
      <c r="D15" s="851">
        <v>5510</v>
      </c>
      <c r="E15" s="444">
        <v>262.91000000000003</v>
      </c>
      <c r="F15" s="444">
        <v>784.76</v>
      </c>
      <c r="G15" s="444">
        <v>320.8599999999999</v>
      </c>
      <c r="H15" s="444">
        <v>517.21</v>
      </c>
      <c r="I15" s="444">
        <v>439.47</v>
      </c>
      <c r="J15" s="444">
        <v>410.67000000000007</v>
      </c>
      <c r="K15" s="444">
        <v>1228.71</v>
      </c>
      <c r="L15" s="444">
        <v>734.59999999999945</v>
      </c>
      <c r="M15" s="444">
        <v>964.20000000000073</v>
      </c>
      <c r="N15" s="444">
        <v>-349.13000000000011</v>
      </c>
      <c r="O15" s="444">
        <v>885.05000000000018</v>
      </c>
      <c r="P15" s="444">
        <v>-280.98000000000047</v>
      </c>
      <c r="R15" s="851">
        <v>6147</v>
      </c>
      <c r="S15" s="851" t="s">
        <v>1859</v>
      </c>
      <c r="T15" s="951" t="s">
        <v>1839</v>
      </c>
      <c r="U15" s="951"/>
      <c r="V15" s="1007">
        <v>0</v>
      </c>
      <c r="W15" s="1007">
        <v>0</v>
      </c>
      <c r="X15" s="1007">
        <v>0</v>
      </c>
      <c r="Y15" s="1007">
        <v>0</v>
      </c>
      <c r="Z15" s="1007">
        <v>0</v>
      </c>
      <c r="AA15" s="1007">
        <v>0</v>
      </c>
      <c r="AB15" s="1007">
        <v>0</v>
      </c>
      <c r="AC15" s="1007">
        <v>0</v>
      </c>
      <c r="AD15" s="1007">
        <v>0</v>
      </c>
      <c r="AE15" s="1007">
        <v>0</v>
      </c>
      <c r="AF15" s="1007">
        <v>0</v>
      </c>
      <c r="AG15" s="1007">
        <v>0</v>
      </c>
      <c r="AH15" s="1007">
        <v>0</v>
      </c>
    </row>
    <row r="16" spans="1:35">
      <c r="A16" s="851">
        <v>5515</v>
      </c>
      <c r="B16" s="851" t="s">
        <v>1860</v>
      </c>
      <c r="C16" s="951" t="s">
        <v>1856</v>
      </c>
      <c r="D16" s="851">
        <v>5515</v>
      </c>
      <c r="E16" s="444">
        <v>606</v>
      </c>
      <c r="F16" s="444">
        <v>-1236</v>
      </c>
      <c r="G16" s="444">
        <v>484</v>
      </c>
      <c r="H16" s="444">
        <v>240</v>
      </c>
      <c r="I16" s="444">
        <v>542</v>
      </c>
      <c r="J16" s="444">
        <v>193</v>
      </c>
      <c r="K16" s="444">
        <v>-34</v>
      </c>
      <c r="L16" s="444">
        <v>-213</v>
      </c>
      <c r="M16" s="444">
        <v>-172</v>
      </c>
      <c r="N16" s="444">
        <v>549</v>
      </c>
      <c r="O16" s="444">
        <v>-453</v>
      </c>
      <c r="P16" s="444">
        <v>861</v>
      </c>
      <c r="R16" s="851">
        <v>6150</v>
      </c>
      <c r="S16" s="851" t="s">
        <v>1861</v>
      </c>
      <c r="T16" s="951" t="s">
        <v>1839</v>
      </c>
      <c r="U16" s="951"/>
      <c r="V16" s="1007">
        <v>8896.7099999999991</v>
      </c>
      <c r="W16" s="1007">
        <v>6527.9800000000014</v>
      </c>
      <c r="X16" s="1007">
        <v>7088.5199999999986</v>
      </c>
      <c r="Y16" s="1007">
        <v>8352.9200000000019</v>
      </c>
      <c r="Z16" s="1007">
        <v>7923.9299999999967</v>
      </c>
      <c r="AA16" s="1007">
        <v>7814.4599999999991</v>
      </c>
      <c r="AB16" s="1007">
        <v>8156.4600000000064</v>
      </c>
      <c r="AC16" s="1007">
        <v>8841.9499999999971</v>
      </c>
      <c r="AD16" s="1007">
        <v>6938.5199999999968</v>
      </c>
      <c r="AE16" s="1007">
        <v>7385.570000000007</v>
      </c>
      <c r="AF16" s="1007">
        <v>8437.0199999999895</v>
      </c>
      <c r="AG16" s="1007">
        <v>10382.790000000008</v>
      </c>
      <c r="AH16" s="1007">
        <v>96746.83</v>
      </c>
    </row>
    <row r="17" spans="1:34">
      <c r="A17" s="851">
        <v>5525</v>
      </c>
      <c r="B17" s="851" t="s">
        <v>1862</v>
      </c>
      <c r="C17" s="951" t="s">
        <v>1863</v>
      </c>
      <c r="D17" s="851">
        <v>5525</v>
      </c>
      <c r="E17" s="444">
        <v>14.63</v>
      </c>
      <c r="F17" s="444">
        <v>14.389999999999999</v>
      </c>
      <c r="G17" s="444">
        <v>15.190000000000001</v>
      </c>
      <c r="H17" s="444">
        <v>15.759999999999998</v>
      </c>
      <c r="I17" s="444">
        <v>16.010000000000005</v>
      </c>
      <c r="J17" s="444">
        <v>16.189999999999998</v>
      </c>
      <c r="K17" s="444">
        <v>11.049999999999997</v>
      </c>
      <c r="L17" s="444">
        <v>14.070000000000007</v>
      </c>
      <c r="M17" s="444">
        <v>7.3299999999999983</v>
      </c>
      <c r="N17" s="444">
        <v>20.009999999999991</v>
      </c>
      <c r="O17" s="444">
        <v>9.3600000000000136</v>
      </c>
      <c r="P17" s="444">
        <v>11.719999999999999</v>
      </c>
      <c r="R17" s="851">
        <v>6155</v>
      </c>
      <c r="S17" s="851" t="s">
        <v>1864</v>
      </c>
      <c r="T17" s="951" t="s">
        <v>1839</v>
      </c>
      <c r="U17" s="951"/>
      <c r="V17" s="1007">
        <v>131.69999999999999</v>
      </c>
      <c r="W17" s="1007">
        <v>133.47000000000003</v>
      </c>
      <c r="X17" s="1007">
        <v>156.21999999999997</v>
      </c>
      <c r="Y17" s="1007">
        <v>162.10000000000002</v>
      </c>
      <c r="Z17" s="1007">
        <v>154.31999999999994</v>
      </c>
      <c r="AA17" s="1007">
        <v>169.55000000000007</v>
      </c>
      <c r="AB17" s="1007">
        <v>167.7700000000001</v>
      </c>
      <c r="AC17" s="1007">
        <v>153.06999999999994</v>
      </c>
      <c r="AD17" s="1007">
        <v>159.8599999999999</v>
      </c>
      <c r="AE17" s="1007">
        <v>147</v>
      </c>
      <c r="AF17" s="1007">
        <v>140.5</v>
      </c>
      <c r="AG17" s="1007">
        <v>144.73000000000002</v>
      </c>
      <c r="AH17" s="1007">
        <v>1820.29</v>
      </c>
    </row>
    <row r="18" spans="1:34">
      <c r="A18" s="851">
        <v>5530</v>
      </c>
      <c r="B18" s="851" t="s">
        <v>1865</v>
      </c>
      <c r="C18" s="951" t="s">
        <v>1863</v>
      </c>
      <c r="D18" s="851">
        <v>5530</v>
      </c>
      <c r="E18" s="444">
        <v>0</v>
      </c>
      <c r="F18" s="444">
        <v>0</v>
      </c>
      <c r="G18" s="444">
        <v>0</v>
      </c>
      <c r="H18" s="444">
        <v>0</v>
      </c>
      <c r="I18" s="444">
        <v>0</v>
      </c>
      <c r="J18" s="444">
        <v>0</v>
      </c>
      <c r="K18" s="444">
        <v>0</v>
      </c>
      <c r="L18" s="444">
        <v>0</v>
      </c>
      <c r="M18" s="444">
        <v>0</v>
      </c>
      <c r="N18" s="444">
        <v>0</v>
      </c>
      <c r="O18" s="444">
        <v>0</v>
      </c>
      <c r="P18" s="444">
        <v>0</v>
      </c>
      <c r="R18" s="851">
        <v>6165</v>
      </c>
      <c r="S18" s="851" t="s">
        <v>1866</v>
      </c>
      <c r="T18" s="951" t="s">
        <v>1839</v>
      </c>
      <c r="U18" s="951"/>
      <c r="V18" s="1007">
        <v>-1172.27</v>
      </c>
      <c r="W18" s="1007">
        <v>-282.44000000000005</v>
      </c>
      <c r="X18" s="1007">
        <v>-762.2199999999998</v>
      </c>
      <c r="Y18" s="1007">
        <v>-490.32000000000016</v>
      </c>
      <c r="Z18" s="1007">
        <v>-338.51000000000022</v>
      </c>
      <c r="AA18" s="1007">
        <v>-136.53999999999996</v>
      </c>
      <c r="AB18" s="1007">
        <v>-362.66999999999962</v>
      </c>
      <c r="AC18" s="1007">
        <v>-1095.2000000000003</v>
      </c>
      <c r="AD18" s="1007">
        <v>-136.88000000000011</v>
      </c>
      <c r="AE18" s="1007">
        <v>-2.4799999999995634</v>
      </c>
      <c r="AF18" s="1007">
        <v>-638.75</v>
      </c>
      <c r="AG18" s="1007">
        <v>-1542.6599999999999</v>
      </c>
      <c r="AH18" s="1007">
        <v>-6960.94</v>
      </c>
    </row>
    <row r="19" spans="1:34">
      <c r="A19" s="851">
        <v>5535</v>
      </c>
      <c r="B19" s="851" t="s">
        <v>1867</v>
      </c>
      <c r="C19" s="951" t="s">
        <v>1863</v>
      </c>
      <c r="D19" s="851">
        <v>5535</v>
      </c>
      <c r="E19" s="444">
        <v>25.76</v>
      </c>
      <c r="F19" s="444">
        <v>26.63</v>
      </c>
      <c r="G19" s="444">
        <v>24.379999999999995</v>
      </c>
      <c r="H19" s="444">
        <v>22.910000000000011</v>
      </c>
      <c r="I19" s="444">
        <v>25.75</v>
      </c>
      <c r="J19" s="444">
        <v>22.590000000000003</v>
      </c>
      <c r="K19" s="444">
        <v>21.560000000000002</v>
      </c>
      <c r="L19" s="444">
        <v>27.089999999999975</v>
      </c>
      <c r="M19" s="444">
        <v>15.600000000000023</v>
      </c>
      <c r="N19" s="444">
        <v>39.090000000000003</v>
      </c>
      <c r="O19" s="444">
        <v>19.96999999999997</v>
      </c>
      <c r="P19" s="444">
        <v>21.759999999999991</v>
      </c>
      <c r="V19" s="1633">
        <v>10813.609999999999</v>
      </c>
      <c r="W19" s="1633">
        <v>9254.6</v>
      </c>
      <c r="X19" s="1633">
        <v>9601.16</v>
      </c>
      <c r="Y19" s="1633">
        <v>11241.040000000003</v>
      </c>
      <c r="Z19" s="1633">
        <v>10820.199999999995</v>
      </c>
      <c r="AA19" s="1633">
        <v>11278.559999999998</v>
      </c>
      <c r="AB19" s="1633">
        <v>11632.710000000006</v>
      </c>
      <c r="AC19" s="1633">
        <v>11376.059999999998</v>
      </c>
      <c r="AD19" s="1633">
        <v>10497.619999999995</v>
      </c>
      <c r="AE19" s="1633">
        <v>10917.140000000007</v>
      </c>
      <c r="AF19" s="1633">
        <v>11303.999999999991</v>
      </c>
      <c r="AG19" s="1633">
        <v>12787.590000000007</v>
      </c>
      <c r="AH19" s="1633">
        <v>131524.29</v>
      </c>
    </row>
    <row r="20" spans="1:34">
      <c r="A20" s="851">
        <v>5540</v>
      </c>
      <c r="B20" s="851" t="s">
        <v>1868</v>
      </c>
      <c r="C20" s="951" t="s">
        <v>1863</v>
      </c>
      <c r="D20" s="851">
        <v>5540</v>
      </c>
      <c r="E20" s="444">
        <v>520.33000000000004</v>
      </c>
      <c r="F20" s="444">
        <v>331.71999999999991</v>
      </c>
      <c r="G20" s="444">
        <v>409.42000000000007</v>
      </c>
      <c r="H20" s="444">
        <v>423.54999999999995</v>
      </c>
      <c r="I20" s="444">
        <v>364.55000000000018</v>
      </c>
      <c r="J20" s="444">
        <v>457.57999999999993</v>
      </c>
      <c r="K20" s="444">
        <v>357.88999999999987</v>
      </c>
      <c r="L20" s="444">
        <v>483.92999999999984</v>
      </c>
      <c r="M20" s="444">
        <v>393.29000000000042</v>
      </c>
      <c r="N20" s="444">
        <v>377.05000000000018</v>
      </c>
      <c r="O20" s="444">
        <v>356.4399999999996</v>
      </c>
      <c r="P20" s="444">
        <v>438.85999999999967</v>
      </c>
      <c r="AH20" s="851">
        <v>0</v>
      </c>
    </row>
    <row r="21" spans="1:34">
      <c r="A21" s="851">
        <v>5545</v>
      </c>
      <c r="B21" s="851" t="s">
        <v>1869</v>
      </c>
      <c r="C21" s="951" t="s">
        <v>1870</v>
      </c>
      <c r="D21" s="851">
        <v>5545</v>
      </c>
      <c r="E21" s="444">
        <v>5.35</v>
      </c>
      <c r="F21" s="444">
        <v>0</v>
      </c>
      <c r="G21" s="444">
        <v>0</v>
      </c>
      <c r="H21" s="444">
        <v>25.729999999999997</v>
      </c>
      <c r="I21" s="444">
        <v>11.93</v>
      </c>
      <c r="J21" s="444">
        <v>10.950000000000003</v>
      </c>
      <c r="K21" s="444">
        <v>12.690000000000005</v>
      </c>
      <c r="L21" s="444">
        <v>13.099999999999994</v>
      </c>
      <c r="M21" s="444">
        <v>602.77</v>
      </c>
      <c r="N21" s="444">
        <v>462.36000000000013</v>
      </c>
      <c r="O21" s="444">
        <v>12.759999999999991</v>
      </c>
      <c r="P21" s="444">
        <v>0</v>
      </c>
      <c r="R21" s="851">
        <v>6120</v>
      </c>
      <c r="S21" s="851" t="s">
        <v>1871</v>
      </c>
      <c r="T21" s="951" t="s">
        <v>1872</v>
      </c>
      <c r="U21" s="951"/>
      <c r="V21" s="1633">
        <v>434.63</v>
      </c>
      <c r="W21" s="1633">
        <v>441.86</v>
      </c>
      <c r="X21" s="1633">
        <v>423.23</v>
      </c>
      <c r="Y21" s="1633">
        <v>441.91000000000008</v>
      </c>
      <c r="Z21" s="1633">
        <v>433.7199999999998</v>
      </c>
      <c r="AA21" s="1633">
        <v>434.61999999999989</v>
      </c>
      <c r="AB21" s="1633">
        <v>553.74000000000024</v>
      </c>
      <c r="AC21" s="1633">
        <v>331.25999999999976</v>
      </c>
      <c r="AD21" s="1633">
        <v>419.61000000000013</v>
      </c>
      <c r="AE21" s="1633">
        <v>427.73999999999978</v>
      </c>
      <c r="AF21" s="1633">
        <v>1040.8400000000001</v>
      </c>
      <c r="AG21" s="1633">
        <v>36.360000000000582</v>
      </c>
      <c r="AH21" s="1633">
        <v>5419.52</v>
      </c>
    </row>
    <row r="22" spans="1:34">
      <c r="A22" s="851">
        <v>5625</v>
      </c>
      <c r="B22" s="851" t="s">
        <v>1873</v>
      </c>
      <c r="C22" s="951" t="s">
        <v>1874</v>
      </c>
      <c r="D22" s="851">
        <v>5625</v>
      </c>
      <c r="E22" s="444">
        <v>489.99</v>
      </c>
      <c r="F22" s="444">
        <v>483.08000000000004</v>
      </c>
      <c r="G22" s="444">
        <v>480.28999999999985</v>
      </c>
      <c r="H22" s="444">
        <v>488.54000000000019</v>
      </c>
      <c r="I22" s="444">
        <v>487.36000000000013</v>
      </c>
      <c r="J22" s="444">
        <v>487.69999999999982</v>
      </c>
      <c r="K22" s="444">
        <v>484.5</v>
      </c>
      <c r="L22" s="444">
        <v>613.90000000000009</v>
      </c>
      <c r="M22" s="444">
        <v>504.78999999999951</v>
      </c>
      <c r="N22" s="444">
        <v>494.27000000000044</v>
      </c>
      <c r="O22" s="444">
        <v>493.05000000000018</v>
      </c>
      <c r="P22" s="444">
        <v>489.39999999999964</v>
      </c>
      <c r="AH22" s="851">
        <v>0</v>
      </c>
    </row>
    <row r="23" spans="1:34">
      <c r="A23" s="851">
        <v>5630</v>
      </c>
      <c r="B23" s="851" t="s">
        <v>1875</v>
      </c>
      <c r="C23" s="951" t="s">
        <v>1874</v>
      </c>
      <c r="D23" s="851">
        <v>5630</v>
      </c>
      <c r="E23" s="444">
        <v>458.88</v>
      </c>
      <c r="F23" s="444">
        <v>340.15</v>
      </c>
      <c r="G23" s="444">
        <v>340.73</v>
      </c>
      <c r="H23" s="444">
        <v>348.45000000000005</v>
      </c>
      <c r="I23" s="444">
        <v>348.49</v>
      </c>
      <c r="J23" s="444">
        <v>344.97</v>
      </c>
      <c r="K23" s="444">
        <v>348.09000000000015</v>
      </c>
      <c r="L23" s="444">
        <v>345.84999999999991</v>
      </c>
      <c r="M23" s="444">
        <v>330.7199999999998</v>
      </c>
      <c r="N23" s="444">
        <v>400.61000000000013</v>
      </c>
      <c r="O23" s="444">
        <v>406.48999999999978</v>
      </c>
      <c r="P23" s="444">
        <v>393.38999999999987</v>
      </c>
      <c r="R23" s="851">
        <v>5625</v>
      </c>
      <c r="S23" s="851" t="s">
        <v>1873</v>
      </c>
      <c r="T23" s="951" t="s">
        <v>1874</v>
      </c>
      <c r="U23" s="951"/>
      <c r="V23" s="1007">
        <v>489.99</v>
      </c>
      <c r="W23" s="1007">
        <v>483.08000000000004</v>
      </c>
      <c r="X23" s="1007">
        <v>480.28999999999985</v>
      </c>
      <c r="Y23" s="1007">
        <v>488.54000000000019</v>
      </c>
      <c r="Z23" s="1007">
        <v>487.36000000000013</v>
      </c>
      <c r="AA23" s="1007">
        <v>487.69999999999982</v>
      </c>
      <c r="AB23" s="1007">
        <v>484.5</v>
      </c>
      <c r="AC23" s="1007">
        <v>613.90000000000009</v>
      </c>
      <c r="AD23" s="1007">
        <v>504.78999999999951</v>
      </c>
      <c r="AE23" s="1007">
        <v>494.27000000000044</v>
      </c>
      <c r="AF23" s="1007">
        <v>493.05000000000018</v>
      </c>
      <c r="AG23" s="1007">
        <v>489.39999999999964</v>
      </c>
      <c r="AH23" s="1007">
        <v>5996.87</v>
      </c>
    </row>
    <row r="24" spans="1:34">
      <c r="A24" s="851">
        <v>5635</v>
      </c>
      <c r="B24" s="851" t="s">
        <v>1876</v>
      </c>
      <c r="C24" s="951" t="s">
        <v>1874</v>
      </c>
      <c r="D24" s="851">
        <v>5635</v>
      </c>
      <c r="E24" s="444">
        <v>73.22</v>
      </c>
      <c r="F24" s="444">
        <v>54.16</v>
      </c>
      <c r="G24" s="444">
        <v>77.400000000000006</v>
      </c>
      <c r="H24" s="444">
        <v>40.28</v>
      </c>
      <c r="I24" s="444">
        <v>78.529999999999973</v>
      </c>
      <c r="J24" s="444">
        <v>73.890000000000043</v>
      </c>
      <c r="K24" s="444">
        <v>83.529999999999973</v>
      </c>
      <c r="L24" s="444">
        <v>85.159999999999968</v>
      </c>
      <c r="M24" s="444">
        <v>30.270000000000095</v>
      </c>
      <c r="N24" s="444">
        <v>60.979999999999905</v>
      </c>
      <c r="O24" s="444">
        <v>44.400000000000091</v>
      </c>
      <c r="P24" s="444">
        <v>54.049999999999955</v>
      </c>
      <c r="R24" s="851">
        <v>5630</v>
      </c>
      <c r="S24" s="851" t="s">
        <v>1875</v>
      </c>
      <c r="T24" s="951" t="s">
        <v>1874</v>
      </c>
      <c r="U24" s="951"/>
      <c r="V24" s="1007">
        <v>458.88</v>
      </c>
      <c r="W24" s="1007">
        <v>340.15</v>
      </c>
      <c r="X24" s="1007">
        <v>340.73</v>
      </c>
      <c r="Y24" s="1007">
        <v>348.45000000000005</v>
      </c>
      <c r="Z24" s="1007">
        <v>348.49</v>
      </c>
      <c r="AA24" s="1007">
        <v>344.97</v>
      </c>
      <c r="AB24" s="1007">
        <v>348.09000000000015</v>
      </c>
      <c r="AC24" s="1007">
        <v>345.84999999999991</v>
      </c>
      <c r="AD24" s="1007">
        <v>330.7199999999998</v>
      </c>
      <c r="AE24" s="1007">
        <v>400.61000000000013</v>
      </c>
      <c r="AF24" s="1007">
        <v>406.48999999999978</v>
      </c>
      <c r="AG24" s="1007">
        <v>393.38999999999987</v>
      </c>
      <c r="AH24" s="1007">
        <v>4406.82</v>
      </c>
    </row>
    <row r="25" spans="1:34">
      <c r="A25" s="851">
        <v>5645</v>
      </c>
      <c r="B25" s="851" t="s">
        <v>1877</v>
      </c>
      <c r="C25" s="951" t="s">
        <v>1874</v>
      </c>
      <c r="D25" s="851">
        <v>5645</v>
      </c>
      <c r="E25" s="444">
        <v>-495.05</v>
      </c>
      <c r="F25" s="444">
        <v>-511.29</v>
      </c>
      <c r="G25" s="444">
        <v>-688.69999999999993</v>
      </c>
      <c r="H25" s="444">
        <v>-500.94999999999982</v>
      </c>
      <c r="I25" s="444">
        <v>-512.42000000000007</v>
      </c>
      <c r="J25" s="444">
        <v>-527.69000000000005</v>
      </c>
      <c r="K25" s="444">
        <v>-559.7800000000002</v>
      </c>
      <c r="L25" s="444">
        <v>-536.56999999999971</v>
      </c>
      <c r="M25" s="444">
        <v>-695.13000000000011</v>
      </c>
      <c r="N25" s="444">
        <v>-517.14000000000033</v>
      </c>
      <c r="O25" s="444">
        <v>-520.44999999999982</v>
      </c>
      <c r="P25" s="444">
        <v>-325.42000000000007</v>
      </c>
      <c r="R25" s="851">
        <v>5635</v>
      </c>
      <c r="S25" s="851" t="s">
        <v>1876</v>
      </c>
      <c r="T25" s="951" t="s">
        <v>1874</v>
      </c>
      <c r="U25" s="951"/>
      <c r="V25" s="1007">
        <v>73.22</v>
      </c>
      <c r="W25" s="1007">
        <v>54.16</v>
      </c>
      <c r="X25" s="1007">
        <v>77.400000000000006</v>
      </c>
      <c r="Y25" s="1007">
        <v>40.28</v>
      </c>
      <c r="Z25" s="1007">
        <v>78.529999999999973</v>
      </c>
      <c r="AA25" s="1007">
        <v>73.890000000000043</v>
      </c>
      <c r="AB25" s="1007">
        <v>83.529999999999973</v>
      </c>
      <c r="AC25" s="1007">
        <v>85.159999999999968</v>
      </c>
      <c r="AD25" s="1007">
        <v>30.270000000000095</v>
      </c>
      <c r="AE25" s="1007">
        <v>60.979999999999905</v>
      </c>
      <c r="AF25" s="1007">
        <v>44.400000000000091</v>
      </c>
      <c r="AG25" s="1007">
        <v>54.049999999999955</v>
      </c>
      <c r="AH25" s="1007">
        <v>755.87</v>
      </c>
    </row>
    <row r="26" spans="1:34">
      <c r="A26" s="851">
        <v>5650</v>
      </c>
      <c r="B26" s="851" t="s">
        <v>1878</v>
      </c>
      <c r="C26" s="951" t="s">
        <v>1874</v>
      </c>
      <c r="D26" s="851">
        <v>5650</v>
      </c>
      <c r="E26" s="444">
        <v>0.54</v>
      </c>
      <c r="F26" s="444">
        <v>11.45</v>
      </c>
      <c r="G26" s="444">
        <v>14.13</v>
      </c>
      <c r="H26" s="444">
        <v>0.25</v>
      </c>
      <c r="I26" s="444">
        <v>14.739999999999998</v>
      </c>
      <c r="J26" s="444">
        <v>25.379999999999995</v>
      </c>
      <c r="K26" s="444">
        <v>27.460000000000008</v>
      </c>
      <c r="L26" s="444">
        <v>25.47</v>
      </c>
      <c r="M26" s="444">
        <v>21.230000000000004</v>
      </c>
      <c r="N26" s="444">
        <v>9.960000000000008</v>
      </c>
      <c r="O26" s="444">
        <v>1.8499999999999943</v>
      </c>
      <c r="P26" s="444">
        <v>28.650000000000006</v>
      </c>
      <c r="R26" s="851">
        <v>5645</v>
      </c>
      <c r="S26" s="851" t="s">
        <v>1877</v>
      </c>
      <c r="T26" s="951" t="s">
        <v>1874</v>
      </c>
      <c r="U26" s="951"/>
      <c r="V26" s="1007">
        <v>-495.05</v>
      </c>
      <c r="W26" s="1007">
        <v>-511.29</v>
      </c>
      <c r="X26" s="1007">
        <v>-688.69999999999993</v>
      </c>
      <c r="Y26" s="1007">
        <v>-500.94999999999982</v>
      </c>
      <c r="Z26" s="1007">
        <v>-512.42000000000007</v>
      </c>
      <c r="AA26" s="1007">
        <v>-527.69000000000005</v>
      </c>
      <c r="AB26" s="1007">
        <v>-559.7800000000002</v>
      </c>
      <c r="AC26" s="1007">
        <v>-536.56999999999971</v>
      </c>
      <c r="AD26" s="1007">
        <v>-695.13000000000011</v>
      </c>
      <c r="AE26" s="1007">
        <v>-517.14000000000033</v>
      </c>
      <c r="AF26" s="1007">
        <v>-520.44999999999982</v>
      </c>
      <c r="AG26" s="1007">
        <v>-325.42000000000007</v>
      </c>
      <c r="AH26" s="1007">
        <v>-6390.59</v>
      </c>
    </row>
    <row r="27" spans="1:34">
      <c r="A27" s="851">
        <v>5655</v>
      </c>
      <c r="B27" s="851" t="s">
        <v>1879</v>
      </c>
      <c r="C27" s="951" t="s">
        <v>1874</v>
      </c>
      <c r="D27" s="851">
        <v>5655</v>
      </c>
      <c r="E27" s="444">
        <v>3751.98</v>
      </c>
      <c r="F27" s="444">
        <v>2592.8700000000003</v>
      </c>
      <c r="G27" s="444">
        <v>2199.59</v>
      </c>
      <c r="H27" s="444">
        <v>1857.2600000000002</v>
      </c>
      <c r="I27" s="444">
        <v>2127.369999999999</v>
      </c>
      <c r="J27" s="444">
        <v>3127.5500000000011</v>
      </c>
      <c r="K27" s="444">
        <v>2224.7600000000002</v>
      </c>
      <c r="L27" s="444">
        <v>2550.1100000000006</v>
      </c>
      <c r="M27" s="444">
        <v>1784.6499999999978</v>
      </c>
      <c r="N27" s="444">
        <v>2506.2299999999996</v>
      </c>
      <c r="O27" s="444">
        <v>2638.380000000001</v>
      </c>
      <c r="P27" s="444">
        <v>3333.5699999999997</v>
      </c>
      <c r="R27" s="851">
        <v>5650</v>
      </c>
      <c r="S27" s="851" t="s">
        <v>1878</v>
      </c>
      <c r="T27" s="951" t="s">
        <v>1874</v>
      </c>
      <c r="U27" s="951"/>
      <c r="V27" s="1007">
        <v>0.54</v>
      </c>
      <c r="W27" s="1007">
        <v>11.45</v>
      </c>
      <c r="X27" s="1007">
        <v>14.13</v>
      </c>
      <c r="Y27" s="1007">
        <v>0.25</v>
      </c>
      <c r="Z27" s="1007">
        <v>14.739999999999998</v>
      </c>
      <c r="AA27" s="1007">
        <v>25.379999999999995</v>
      </c>
      <c r="AB27" s="1007">
        <v>27.460000000000008</v>
      </c>
      <c r="AC27" s="1007">
        <v>25.47</v>
      </c>
      <c r="AD27" s="1007">
        <v>21.230000000000004</v>
      </c>
      <c r="AE27" s="1007">
        <v>9.960000000000008</v>
      </c>
      <c r="AF27" s="1007">
        <v>1.8499999999999943</v>
      </c>
      <c r="AG27" s="1007">
        <v>28.650000000000006</v>
      </c>
      <c r="AH27" s="1007">
        <v>181.11</v>
      </c>
    </row>
    <row r="28" spans="1:34">
      <c r="A28" s="851">
        <v>5660</v>
      </c>
      <c r="B28" s="851" t="s">
        <v>1880</v>
      </c>
      <c r="C28" s="951" t="s">
        <v>1874</v>
      </c>
      <c r="D28" s="851">
        <v>5660</v>
      </c>
      <c r="E28" s="444">
        <v>1.47</v>
      </c>
      <c r="F28" s="444">
        <v>11.03</v>
      </c>
      <c r="G28" s="444">
        <v>24.090000000000003</v>
      </c>
      <c r="H28" s="444">
        <v>13.009999999999998</v>
      </c>
      <c r="I28" s="444">
        <v>7.5399999999999991</v>
      </c>
      <c r="J28" s="444">
        <v>26.319999999999993</v>
      </c>
      <c r="K28" s="444">
        <v>5.8000000000000114</v>
      </c>
      <c r="L28" s="444">
        <v>14.11</v>
      </c>
      <c r="M28" s="444">
        <v>4.0099999999999909</v>
      </c>
      <c r="N28" s="444">
        <v>12.27000000000001</v>
      </c>
      <c r="O28" s="444">
        <v>16.049999999999983</v>
      </c>
      <c r="P28" s="444">
        <v>32.760000000000019</v>
      </c>
      <c r="R28" s="851">
        <v>5655</v>
      </c>
      <c r="S28" s="851" t="s">
        <v>1879</v>
      </c>
      <c r="T28" s="951" t="s">
        <v>1874</v>
      </c>
      <c r="U28" s="951"/>
      <c r="V28" s="1007">
        <v>3751.98</v>
      </c>
      <c r="W28" s="1007">
        <v>2592.8700000000003</v>
      </c>
      <c r="X28" s="1007">
        <v>2199.59</v>
      </c>
      <c r="Y28" s="1007">
        <v>1857.2600000000002</v>
      </c>
      <c r="Z28" s="1007">
        <v>2127.369999999999</v>
      </c>
      <c r="AA28" s="1007">
        <v>3127.5500000000011</v>
      </c>
      <c r="AB28" s="1007">
        <v>2224.7600000000002</v>
      </c>
      <c r="AC28" s="1007">
        <v>2550.1100000000006</v>
      </c>
      <c r="AD28" s="1007">
        <v>1784.6499999999978</v>
      </c>
      <c r="AE28" s="1007">
        <v>2506.2299999999996</v>
      </c>
      <c r="AF28" s="1007">
        <v>2638.380000000001</v>
      </c>
      <c r="AG28" s="1007">
        <v>3333.5699999999997</v>
      </c>
      <c r="AH28" s="1007">
        <v>30694.32</v>
      </c>
    </row>
    <row r="29" spans="1:34">
      <c r="A29" s="851">
        <v>5665</v>
      </c>
      <c r="B29" s="851" t="s">
        <v>1881</v>
      </c>
      <c r="C29" s="951" t="s">
        <v>1874</v>
      </c>
      <c r="D29" s="851">
        <v>5665</v>
      </c>
      <c r="E29" s="444">
        <v>171.7</v>
      </c>
      <c r="F29" s="444">
        <v>196.68</v>
      </c>
      <c r="G29" s="444">
        <v>207.75</v>
      </c>
      <c r="H29" s="444">
        <v>150.36000000000001</v>
      </c>
      <c r="I29" s="444">
        <v>209.01</v>
      </c>
      <c r="J29" s="444">
        <v>170.93000000000006</v>
      </c>
      <c r="K29" s="444">
        <v>166.61999999999989</v>
      </c>
      <c r="L29" s="444">
        <v>160.51999999999998</v>
      </c>
      <c r="M29" s="444">
        <v>190.45000000000005</v>
      </c>
      <c r="N29" s="444">
        <v>156.07999999999993</v>
      </c>
      <c r="O29" s="444">
        <v>151.81000000000017</v>
      </c>
      <c r="P29" s="444">
        <v>153.20999999999981</v>
      </c>
      <c r="R29" s="851">
        <v>5660</v>
      </c>
      <c r="S29" s="851" t="s">
        <v>1880</v>
      </c>
      <c r="T29" s="951" t="s">
        <v>1874</v>
      </c>
      <c r="U29" s="951"/>
      <c r="V29" s="1007">
        <v>1.47</v>
      </c>
      <c r="W29" s="1007">
        <v>11.03</v>
      </c>
      <c r="X29" s="1007">
        <v>24.090000000000003</v>
      </c>
      <c r="Y29" s="1007">
        <v>13.009999999999998</v>
      </c>
      <c r="Z29" s="1007">
        <v>7.5399999999999991</v>
      </c>
      <c r="AA29" s="1007">
        <v>26.319999999999993</v>
      </c>
      <c r="AB29" s="1007">
        <v>5.8000000000000114</v>
      </c>
      <c r="AC29" s="1007">
        <v>14.11</v>
      </c>
      <c r="AD29" s="1007">
        <v>4.0099999999999909</v>
      </c>
      <c r="AE29" s="1007">
        <v>12.27000000000001</v>
      </c>
      <c r="AF29" s="1007">
        <v>16.049999999999983</v>
      </c>
      <c r="AG29" s="1007">
        <v>32.760000000000019</v>
      </c>
      <c r="AH29" s="1007">
        <v>168.46</v>
      </c>
    </row>
    <row r="30" spans="1:34">
      <c r="A30" s="851">
        <v>5670</v>
      </c>
      <c r="B30" s="851" t="s">
        <v>1882</v>
      </c>
      <c r="C30" s="951" t="s">
        <v>1874</v>
      </c>
      <c r="D30" s="851">
        <v>5670</v>
      </c>
      <c r="E30" s="444">
        <v>84.86</v>
      </c>
      <c r="F30" s="444">
        <v>84.98</v>
      </c>
      <c r="G30" s="444">
        <v>84.949999999999989</v>
      </c>
      <c r="H30" s="444">
        <v>85.239999999999981</v>
      </c>
      <c r="I30" s="444">
        <v>28.220000000000027</v>
      </c>
      <c r="J30" s="444">
        <v>143.31</v>
      </c>
      <c r="K30" s="444">
        <v>84.43</v>
      </c>
      <c r="L30" s="444">
        <v>84.909999999999968</v>
      </c>
      <c r="M30" s="444">
        <v>85.149999999999977</v>
      </c>
      <c r="N30" s="444">
        <v>85.100000000000023</v>
      </c>
      <c r="O30" s="444">
        <v>85.159999999999968</v>
      </c>
      <c r="P30" s="444">
        <v>82.610000000000014</v>
      </c>
      <c r="R30" s="851">
        <v>5665</v>
      </c>
      <c r="S30" s="851" t="s">
        <v>1881</v>
      </c>
      <c r="T30" s="951" t="s">
        <v>1874</v>
      </c>
      <c r="U30" s="951"/>
      <c r="V30" s="1007">
        <v>171.7</v>
      </c>
      <c r="W30" s="1007">
        <v>196.68</v>
      </c>
      <c r="X30" s="1007">
        <v>207.75</v>
      </c>
      <c r="Y30" s="1007">
        <v>150.36000000000001</v>
      </c>
      <c r="Z30" s="1007">
        <v>209.01</v>
      </c>
      <c r="AA30" s="1007">
        <v>170.93000000000006</v>
      </c>
      <c r="AB30" s="1007">
        <v>166.61999999999989</v>
      </c>
      <c r="AC30" s="1007">
        <v>160.51999999999998</v>
      </c>
      <c r="AD30" s="1007">
        <v>190.45000000000005</v>
      </c>
      <c r="AE30" s="1007">
        <v>156.07999999999993</v>
      </c>
      <c r="AF30" s="1007">
        <v>151.81000000000017</v>
      </c>
      <c r="AG30" s="1007">
        <v>153.20999999999981</v>
      </c>
      <c r="AH30" s="1007">
        <v>2085.12</v>
      </c>
    </row>
    <row r="31" spans="1:34">
      <c r="A31" s="851">
        <v>5675</v>
      </c>
      <c r="B31" s="851" t="s">
        <v>1883</v>
      </c>
      <c r="C31" s="951" t="s">
        <v>1874</v>
      </c>
      <c r="D31" s="851">
        <v>5675</v>
      </c>
      <c r="E31" s="444">
        <v>-17.75</v>
      </c>
      <c r="F31" s="444">
        <v>-17.770000000000003</v>
      </c>
      <c r="G31" s="444">
        <v>-21.9</v>
      </c>
      <c r="H31" s="444">
        <v>-17.689999999999998</v>
      </c>
      <c r="I31" s="444">
        <v>-16.97</v>
      </c>
      <c r="J31" s="444">
        <v>-17.040000000000006</v>
      </c>
      <c r="K31" s="444">
        <v>-15.719999999999999</v>
      </c>
      <c r="L31" s="444">
        <v>-16.060000000000002</v>
      </c>
      <c r="M31" s="444">
        <v>-21.310000000000002</v>
      </c>
      <c r="N31" s="444">
        <v>-16.72</v>
      </c>
      <c r="O31" s="444">
        <v>-16.579999999999984</v>
      </c>
      <c r="P31" s="444">
        <v>-12.090000000000003</v>
      </c>
      <c r="R31" s="851">
        <v>5670</v>
      </c>
      <c r="S31" s="851" t="s">
        <v>1882</v>
      </c>
      <c r="T31" s="951" t="s">
        <v>1874</v>
      </c>
      <c r="U31" s="951"/>
      <c r="V31" s="1007">
        <v>84.86</v>
      </c>
      <c r="W31" s="1007">
        <v>84.98</v>
      </c>
      <c r="X31" s="1007">
        <v>84.949999999999989</v>
      </c>
      <c r="Y31" s="1007">
        <v>85.239999999999981</v>
      </c>
      <c r="Z31" s="1007">
        <v>28.220000000000027</v>
      </c>
      <c r="AA31" s="1007">
        <v>143.31</v>
      </c>
      <c r="AB31" s="1007">
        <v>84.43</v>
      </c>
      <c r="AC31" s="1007">
        <v>84.909999999999968</v>
      </c>
      <c r="AD31" s="1007">
        <v>85.149999999999977</v>
      </c>
      <c r="AE31" s="1007">
        <v>85.100000000000023</v>
      </c>
      <c r="AF31" s="1007">
        <v>85.159999999999968</v>
      </c>
      <c r="AG31" s="1007">
        <v>82.610000000000014</v>
      </c>
      <c r="AH31" s="1007">
        <v>1018.92</v>
      </c>
    </row>
    <row r="32" spans="1:34">
      <c r="A32" s="851">
        <v>5680</v>
      </c>
      <c r="B32" s="851" t="s">
        <v>1884</v>
      </c>
      <c r="C32" s="951" t="s">
        <v>1874</v>
      </c>
      <c r="D32" s="851">
        <v>5680</v>
      </c>
      <c r="E32" s="444">
        <v>-8.86</v>
      </c>
      <c r="F32" s="444">
        <v>-8.7600000000000016</v>
      </c>
      <c r="G32" s="444">
        <v>-11.02</v>
      </c>
      <c r="H32" s="444">
        <v>-9.07</v>
      </c>
      <c r="I32" s="444">
        <v>-9.0300000000000011</v>
      </c>
      <c r="J32" s="444">
        <v>-9.0899999999999963</v>
      </c>
      <c r="K32" s="444">
        <v>-8.11</v>
      </c>
      <c r="L32" s="444">
        <v>-8.480000000000004</v>
      </c>
      <c r="M32" s="444">
        <v>-10.649999999999991</v>
      </c>
      <c r="N32" s="444">
        <v>-8.480000000000004</v>
      </c>
      <c r="O32" s="444">
        <v>-8.6300000000000097</v>
      </c>
      <c r="P32" s="444">
        <v>-6.3999999999999915</v>
      </c>
      <c r="R32" s="851">
        <v>5675</v>
      </c>
      <c r="S32" s="851" t="s">
        <v>1883</v>
      </c>
      <c r="T32" s="951" t="s">
        <v>1874</v>
      </c>
      <c r="U32" s="951"/>
      <c r="V32" s="1007">
        <v>-17.75</v>
      </c>
      <c r="W32" s="1007">
        <v>-17.770000000000003</v>
      </c>
      <c r="X32" s="1007">
        <v>-21.9</v>
      </c>
      <c r="Y32" s="1007">
        <v>-17.689999999999998</v>
      </c>
      <c r="Z32" s="1007">
        <v>-16.97</v>
      </c>
      <c r="AA32" s="1007">
        <v>-17.040000000000006</v>
      </c>
      <c r="AB32" s="1007">
        <v>-15.719999999999999</v>
      </c>
      <c r="AC32" s="1007">
        <v>-16.060000000000002</v>
      </c>
      <c r="AD32" s="1007">
        <v>-21.310000000000002</v>
      </c>
      <c r="AE32" s="1007">
        <v>-16.72</v>
      </c>
      <c r="AF32" s="1007">
        <v>-16.579999999999984</v>
      </c>
      <c r="AG32" s="1007">
        <v>-12.090000000000003</v>
      </c>
      <c r="AH32" s="1007">
        <v>-207.6</v>
      </c>
    </row>
    <row r="33" spans="1:34">
      <c r="A33" s="851">
        <v>5690</v>
      </c>
      <c r="B33" s="851" t="s">
        <v>1885</v>
      </c>
      <c r="C33" s="951" t="s">
        <v>1874</v>
      </c>
      <c r="D33" s="851">
        <v>5690</v>
      </c>
      <c r="E33" s="444">
        <v>0</v>
      </c>
      <c r="F33" s="444">
        <v>0</v>
      </c>
      <c r="G33" s="444">
        <v>3.74</v>
      </c>
      <c r="H33" s="444">
        <v>0</v>
      </c>
      <c r="I33" s="444">
        <v>0</v>
      </c>
      <c r="J33" s="444">
        <v>0</v>
      </c>
      <c r="K33" s="444">
        <v>0</v>
      </c>
      <c r="L33" s="444">
        <v>0</v>
      </c>
      <c r="M33" s="444">
        <v>0</v>
      </c>
      <c r="N33" s="444">
        <v>0</v>
      </c>
      <c r="O33" s="444">
        <v>0</v>
      </c>
      <c r="P33" s="444">
        <v>0</v>
      </c>
      <c r="R33" s="851">
        <v>5680</v>
      </c>
      <c r="S33" s="851" t="s">
        <v>1884</v>
      </c>
      <c r="T33" s="951" t="s">
        <v>1874</v>
      </c>
      <c r="U33" s="951"/>
      <c r="V33" s="1007">
        <v>-8.86</v>
      </c>
      <c r="W33" s="1007">
        <v>-8.7600000000000016</v>
      </c>
      <c r="X33" s="1007">
        <v>-11.02</v>
      </c>
      <c r="Y33" s="1007">
        <v>-9.07</v>
      </c>
      <c r="Z33" s="1007">
        <v>-9.0300000000000011</v>
      </c>
      <c r="AA33" s="1007">
        <v>-9.0899999999999963</v>
      </c>
      <c r="AB33" s="1007">
        <v>-8.11</v>
      </c>
      <c r="AC33" s="1007">
        <v>-8.480000000000004</v>
      </c>
      <c r="AD33" s="1007">
        <v>-10.649999999999991</v>
      </c>
      <c r="AE33" s="1007">
        <v>-8.480000000000004</v>
      </c>
      <c r="AF33" s="1007">
        <v>-8.6300000000000097</v>
      </c>
      <c r="AG33" s="1007">
        <v>-6.3999999999999915</v>
      </c>
      <c r="AH33" s="1007">
        <v>-106.58</v>
      </c>
    </row>
    <row r="34" spans="1:34">
      <c r="A34" s="851">
        <v>5705</v>
      </c>
      <c r="D34" s="851">
        <v>5705</v>
      </c>
      <c r="E34" s="444">
        <v>1191.6500000000001</v>
      </c>
      <c r="F34" s="444">
        <v>1037.81</v>
      </c>
      <c r="G34" s="444">
        <v>1162.42</v>
      </c>
      <c r="H34" s="444">
        <v>1188.54</v>
      </c>
      <c r="I34" s="444">
        <v>1166.33</v>
      </c>
      <c r="J34" s="444">
        <v>1169.8400000000001</v>
      </c>
      <c r="K34" s="444">
        <v>1159.4899999999998</v>
      </c>
      <c r="L34" s="444">
        <v>1156.4500000000007</v>
      </c>
      <c r="M34" s="444">
        <v>1141.7099999999991</v>
      </c>
      <c r="N34" s="444">
        <v>1216.1399999999994</v>
      </c>
      <c r="O34" s="444">
        <v>1185.3100000000013</v>
      </c>
      <c r="P34" s="444">
        <v>1177.7099999999991</v>
      </c>
      <c r="R34" s="851">
        <v>5690</v>
      </c>
      <c r="S34" s="851" t="s">
        <v>1885</v>
      </c>
      <c r="T34" s="951" t="s">
        <v>1874</v>
      </c>
      <c r="U34" s="951"/>
      <c r="V34" s="1007">
        <v>0</v>
      </c>
      <c r="W34" s="1007">
        <v>0</v>
      </c>
      <c r="X34" s="1007">
        <v>3.74</v>
      </c>
      <c r="Y34" s="1007">
        <v>0</v>
      </c>
      <c r="Z34" s="1007">
        <v>0</v>
      </c>
      <c r="AA34" s="1007">
        <v>0</v>
      </c>
      <c r="AB34" s="1007">
        <v>0</v>
      </c>
      <c r="AC34" s="1007">
        <v>0</v>
      </c>
      <c r="AD34" s="1007">
        <v>0</v>
      </c>
      <c r="AE34" s="1007">
        <v>0</v>
      </c>
      <c r="AF34" s="1007">
        <v>0</v>
      </c>
      <c r="AG34" s="1007">
        <v>0</v>
      </c>
      <c r="AH34" s="1007">
        <v>3.74</v>
      </c>
    </row>
    <row r="35" spans="1:34">
      <c r="A35" s="851">
        <v>5715</v>
      </c>
      <c r="B35" s="851" t="s">
        <v>1886</v>
      </c>
      <c r="C35" s="951" t="s">
        <v>1887</v>
      </c>
      <c r="D35" s="851">
        <v>5715</v>
      </c>
      <c r="E35" s="444">
        <v>39.090000000000003</v>
      </c>
      <c r="F35" s="444">
        <v>70.459999999999994</v>
      </c>
      <c r="G35" s="444">
        <v>38.36999999999999</v>
      </c>
      <c r="H35" s="444">
        <v>145.59</v>
      </c>
      <c r="I35" s="444">
        <v>170.42000000000002</v>
      </c>
      <c r="J35" s="444">
        <v>335.17</v>
      </c>
      <c r="K35" s="444">
        <v>400.62</v>
      </c>
      <c r="L35" s="444">
        <v>90.869999999999891</v>
      </c>
      <c r="M35" s="444">
        <v>323.04000000000019</v>
      </c>
      <c r="N35" s="444">
        <v>589.56999999999971</v>
      </c>
      <c r="O35" s="444">
        <v>1005.6300000000001</v>
      </c>
      <c r="P35" s="444">
        <v>-162.2199999999998</v>
      </c>
      <c r="R35" s="851">
        <v>5820</v>
      </c>
      <c r="S35" s="851" t="s">
        <v>1888</v>
      </c>
      <c r="T35" s="951" t="s">
        <v>1874</v>
      </c>
      <c r="U35" s="951"/>
      <c r="V35" s="1007">
        <v>0</v>
      </c>
      <c r="W35" s="1007">
        <v>0</v>
      </c>
      <c r="X35" s="1007">
        <v>6.98</v>
      </c>
      <c r="Y35" s="1007">
        <v>202.15</v>
      </c>
      <c r="Z35" s="1007">
        <v>15.030000000000001</v>
      </c>
      <c r="AA35" s="1007">
        <v>35.570000000000022</v>
      </c>
      <c r="AB35" s="1007">
        <v>81.979999999999961</v>
      </c>
      <c r="AC35" s="1007">
        <v>-9.4899999999999523</v>
      </c>
      <c r="AD35" s="1007">
        <v>14.509999999999991</v>
      </c>
      <c r="AE35" s="1007">
        <v>12.71999999999997</v>
      </c>
      <c r="AF35" s="1007">
        <v>3.2400000000000091</v>
      </c>
      <c r="AG35" s="1007">
        <v>-2.5500000000000114</v>
      </c>
      <c r="AH35" s="1007">
        <v>360.14</v>
      </c>
    </row>
    <row r="36" spans="1:34">
      <c r="A36" s="851">
        <v>5735</v>
      </c>
      <c r="B36" s="851" t="s">
        <v>1889</v>
      </c>
      <c r="C36" s="951" t="s">
        <v>1853</v>
      </c>
      <c r="D36" s="851">
        <v>5735</v>
      </c>
      <c r="E36" s="444">
        <v>273.51</v>
      </c>
      <c r="F36" s="444">
        <v>285.47000000000003</v>
      </c>
      <c r="G36" s="444">
        <v>539.66000000000008</v>
      </c>
      <c r="H36" s="444">
        <v>462.8599999999999</v>
      </c>
      <c r="I36" s="444">
        <v>451.16000000000008</v>
      </c>
      <c r="J36" s="444">
        <v>443.24999999999977</v>
      </c>
      <c r="K36" s="444">
        <v>386.97000000000025</v>
      </c>
      <c r="L36" s="444">
        <v>478.59999999999991</v>
      </c>
      <c r="M36" s="444">
        <v>462.65000000000009</v>
      </c>
      <c r="N36" s="444">
        <v>389.89000000000033</v>
      </c>
      <c r="O36" s="444">
        <v>428.77999999999975</v>
      </c>
      <c r="P36" s="444">
        <v>457.61999999999989</v>
      </c>
      <c r="U36" s="951"/>
      <c r="V36" s="1007"/>
      <c r="W36" s="1007"/>
      <c r="X36" s="1007"/>
      <c r="Y36" s="1007"/>
      <c r="Z36" s="1007"/>
      <c r="AA36" s="1007"/>
      <c r="AB36" s="1007"/>
      <c r="AC36" s="1007"/>
      <c r="AD36" s="1007"/>
      <c r="AE36" s="1007"/>
      <c r="AF36" s="1007"/>
      <c r="AG36" s="1007"/>
      <c r="AH36" s="1007">
        <v>0</v>
      </c>
    </row>
    <row r="37" spans="1:34">
      <c r="A37" s="851">
        <v>5740</v>
      </c>
      <c r="B37" s="851" t="s">
        <v>1890</v>
      </c>
      <c r="C37" s="951" t="s">
        <v>1863</v>
      </c>
      <c r="D37" s="851">
        <v>5740</v>
      </c>
      <c r="E37" s="444">
        <v>0</v>
      </c>
      <c r="F37" s="444">
        <v>0</v>
      </c>
      <c r="G37" s="444">
        <v>0</v>
      </c>
      <c r="H37" s="444">
        <v>0</v>
      </c>
      <c r="I37" s="444">
        <v>0</v>
      </c>
      <c r="J37" s="444">
        <v>0</v>
      </c>
      <c r="K37" s="444">
        <v>0</v>
      </c>
      <c r="L37" s="444">
        <v>0</v>
      </c>
      <c r="M37" s="444">
        <v>0</v>
      </c>
      <c r="N37" s="444">
        <v>0</v>
      </c>
      <c r="O37" s="444">
        <v>1.18</v>
      </c>
      <c r="P37" s="444">
        <v>-1.83</v>
      </c>
      <c r="V37" s="1633">
        <v>4510.9799999999996</v>
      </c>
      <c r="W37" s="1633">
        <v>3236.58</v>
      </c>
      <c r="X37" s="1633">
        <v>2718.0299999999997</v>
      </c>
      <c r="Y37" s="1633">
        <v>2657.8300000000008</v>
      </c>
      <c r="Z37" s="1633">
        <v>2777.8699999999994</v>
      </c>
      <c r="AA37" s="1633">
        <v>3881.8000000000011</v>
      </c>
      <c r="AB37" s="1633">
        <v>2923.5600000000004</v>
      </c>
      <c r="AC37" s="1633">
        <v>3309.4300000000012</v>
      </c>
      <c r="AD37" s="1633">
        <v>2238.6899999999969</v>
      </c>
      <c r="AE37" s="1633">
        <v>3195.8799999999997</v>
      </c>
      <c r="AF37" s="1633">
        <v>3294.7700000000013</v>
      </c>
      <c r="AG37" s="1633">
        <v>4221.1799999999985</v>
      </c>
      <c r="AH37" s="1633">
        <v>38966.600000000006</v>
      </c>
    </row>
    <row r="38" spans="1:34">
      <c r="A38" s="851">
        <v>5745</v>
      </c>
      <c r="B38" s="851" t="s">
        <v>1891</v>
      </c>
      <c r="C38" s="951" t="s">
        <v>1853</v>
      </c>
      <c r="D38" s="851">
        <v>5745</v>
      </c>
      <c r="E38" s="444">
        <v>0</v>
      </c>
      <c r="F38" s="444">
        <v>0</v>
      </c>
      <c r="G38" s="444">
        <v>0</v>
      </c>
      <c r="H38" s="444">
        <v>0</v>
      </c>
      <c r="I38" s="444">
        <v>0</v>
      </c>
      <c r="J38" s="444">
        <v>0</v>
      </c>
      <c r="K38" s="444">
        <v>0</v>
      </c>
      <c r="L38" s="444">
        <v>0</v>
      </c>
      <c r="M38" s="444">
        <v>0</v>
      </c>
      <c r="N38" s="444">
        <v>0</v>
      </c>
      <c r="O38" s="444">
        <v>0</v>
      </c>
      <c r="P38" s="444">
        <v>0</v>
      </c>
      <c r="AH38" s="851">
        <v>0</v>
      </c>
    </row>
    <row r="39" spans="1:34">
      <c r="A39" s="851">
        <v>5750</v>
      </c>
      <c r="B39" s="851" t="s">
        <v>1892</v>
      </c>
      <c r="C39" s="951" t="s">
        <v>1853</v>
      </c>
      <c r="D39" s="851">
        <v>5750</v>
      </c>
      <c r="E39" s="444">
        <v>61.4</v>
      </c>
      <c r="F39" s="444">
        <v>63.660000000000004</v>
      </c>
      <c r="G39" s="444">
        <v>60.52000000000001</v>
      </c>
      <c r="H39" s="444">
        <v>57.47999999999999</v>
      </c>
      <c r="I39" s="444">
        <v>72.430000000000007</v>
      </c>
      <c r="J39" s="444">
        <v>67.069999999999993</v>
      </c>
      <c r="K39" s="444">
        <v>71.25</v>
      </c>
      <c r="L39" s="444">
        <v>74.930000000000007</v>
      </c>
      <c r="M39" s="444">
        <v>81</v>
      </c>
      <c r="N39" s="444">
        <v>270.92999999999995</v>
      </c>
      <c r="O39" s="444">
        <v>126.13999999999999</v>
      </c>
      <c r="P39" s="444">
        <v>60.650000000000091</v>
      </c>
      <c r="R39" s="851">
        <v>5440</v>
      </c>
      <c r="S39" s="851" t="s">
        <v>1837</v>
      </c>
      <c r="T39" s="951">
        <v>610</v>
      </c>
      <c r="U39" s="951"/>
      <c r="V39" s="1007">
        <v>0</v>
      </c>
      <c r="W39" s="1007">
        <v>47.1</v>
      </c>
      <c r="X39" s="1007">
        <v>47.1</v>
      </c>
      <c r="Y39" s="1007">
        <v>54.100000000000009</v>
      </c>
      <c r="Z39" s="1007">
        <v>69.949999999999989</v>
      </c>
      <c r="AA39" s="1007">
        <v>52.350000000000023</v>
      </c>
      <c r="AB39" s="1007">
        <v>180.01999999999998</v>
      </c>
      <c r="AC39" s="1007">
        <v>41.670000000000016</v>
      </c>
      <c r="AD39" s="1007">
        <v>39.920000000000016</v>
      </c>
      <c r="AE39" s="1007">
        <v>45.169999999999959</v>
      </c>
      <c r="AF39" s="1007">
        <v>50.769999999999982</v>
      </c>
      <c r="AG39" s="1007">
        <v>79.840000000000032</v>
      </c>
      <c r="AH39" s="1007">
        <v>707.99</v>
      </c>
    </row>
    <row r="40" spans="1:34">
      <c r="A40" s="851">
        <v>5755</v>
      </c>
      <c r="B40" s="851" t="s">
        <v>1893</v>
      </c>
      <c r="C40" s="951" t="s">
        <v>1870</v>
      </c>
      <c r="D40" s="851">
        <v>5755</v>
      </c>
      <c r="E40" s="444">
        <v>0</v>
      </c>
      <c r="F40" s="444">
        <v>0</v>
      </c>
      <c r="G40" s="444">
        <v>0</v>
      </c>
      <c r="H40" s="444">
        <v>0</v>
      </c>
      <c r="I40" s="444">
        <v>0</v>
      </c>
      <c r="J40" s="444">
        <v>0</v>
      </c>
      <c r="K40" s="444">
        <v>0</v>
      </c>
      <c r="L40" s="444">
        <v>0</v>
      </c>
      <c r="M40" s="444">
        <v>0</v>
      </c>
      <c r="N40" s="444">
        <v>0</v>
      </c>
      <c r="O40" s="444">
        <v>0</v>
      </c>
      <c r="P40" s="444">
        <v>0</v>
      </c>
      <c r="R40" s="851">
        <v>5455</v>
      </c>
      <c r="S40" s="851" t="s">
        <v>1840</v>
      </c>
      <c r="T40" s="951">
        <v>710</v>
      </c>
      <c r="U40" s="951"/>
      <c r="V40" s="1007">
        <v>0</v>
      </c>
      <c r="W40" s="1007">
        <v>0</v>
      </c>
      <c r="X40" s="1007">
        <v>0</v>
      </c>
      <c r="Y40" s="1007">
        <v>0</v>
      </c>
      <c r="Z40" s="1007">
        <v>0</v>
      </c>
      <c r="AA40" s="1007">
        <v>0</v>
      </c>
      <c r="AB40" s="1007">
        <v>0</v>
      </c>
      <c r="AC40" s="1007">
        <v>0</v>
      </c>
      <c r="AD40" s="1007">
        <v>0</v>
      </c>
      <c r="AE40" s="1007">
        <v>0</v>
      </c>
      <c r="AF40" s="1007">
        <v>0</v>
      </c>
      <c r="AG40" s="1007">
        <v>0</v>
      </c>
      <c r="AH40" s="1007">
        <v>0</v>
      </c>
    </row>
    <row r="41" spans="1:34">
      <c r="A41" s="851">
        <v>5785</v>
      </c>
      <c r="B41" s="851" t="s">
        <v>1894</v>
      </c>
      <c r="C41" s="951" t="s">
        <v>1870</v>
      </c>
      <c r="D41" s="851">
        <v>5785</v>
      </c>
      <c r="E41" s="444">
        <v>0</v>
      </c>
      <c r="F41" s="444">
        <v>0</v>
      </c>
      <c r="G41" s="444">
        <v>0</v>
      </c>
      <c r="H41" s="444">
        <v>0</v>
      </c>
      <c r="I41" s="444">
        <v>0</v>
      </c>
      <c r="J41" s="444">
        <v>0</v>
      </c>
      <c r="K41" s="444">
        <v>0</v>
      </c>
      <c r="L41" s="444">
        <v>0</v>
      </c>
      <c r="M41" s="444">
        <v>0</v>
      </c>
      <c r="N41" s="444">
        <v>0</v>
      </c>
      <c r="O41" s="444">
        <v>0</v>
      </c>
      <c r="P41" s="444">
        <v>0</v>
      </c>
      <c r="V41" s="1633">
        <v>0</v>
      </c>
      <c r="W41" s="1633">
        <v>47.1</v>
      </c>
      <c r="X41" s="1633">
        <v>47.1</v>
      </c>
      <c r="Y41" s="1633">
        <v>54.100000000000009</v>
      </c>
      <c r="Z41" s="1633">
        <v>69.949999999999989</v>
      </c>
      <c r="AA41" s="1633">
        <v>52.350000000000023</v>
      </c>
      <c r="AB41" s="1633">
        <v>180.01999999999998</v>
      </c>
      <c r="AC41" s="1633">
        <v>41.670000000000016</v>
      </c>
      <c r="AD41" s="1633">
        <v>39.920000000000016</v>
      </c>
      <c r="AE41" s="1633">
        <v>45.169999999999959</v>
      </c>
      <c r="AF41" s="1633">
        <v>50.769999999999982</v>
      </c>
      <c r="AG41" s="1633">
        <v>79.840000000000032</v>
      </c>
      <c r="AH41" s="1633">
        <v>707.99</v>
      </c>
    </row>
    <row r="42" spans="1:34">
      <c r="A42" s="851">
        <v>5790</v>
      </c>
      <c r="B42" s="851" t="s">
        <v>1895</v>
      </c>
      <c r="C42" s="951" t="s">
        <v>1870</v>
      </c>
      <c r="D42" s="851">
        <v>5790</v>
      </c>
      <c r="E42" s="444">
        <v>41.92</v>
      </c>
      <c r="F42" s="444">
        <v>33.840000000000003</v>
      </c>
      <c r="G42" s="444">
        <v>57.499999999999986</v>
      </c>
      <c r="H42" s="444">
        <v>48.320000000000022</v>
      </c>
      <c r="I42" s="444">
        <v>49.449999999999989</v>
      </c>
      <c r="J42" s="444">
        <v>45.390000000000015</v>
      </c>
      <c r="K42" s="444">
        <v>51</v>
      </c>
      <c r="L42" s="444">
        <v>52.759999999999991</v>
      </c>
      <c r="M42" s="444">
        <v>51.099999999999966</v>
      </c>
      <c r="N42" s="444">
        <v>50.510000000000048</v>
      </c>
      <c r="O42" s="444">
        <v>48.88999999999993</v>
      </c>
      <c r="P42" s="444">
        <v>47.810000000000059</v>
      </c>
      <c r="AH42" s="851">
        <v>0</v>
      </c>
    </row>
    <row r="43" spans="1:34">
      <c r="A43" s="851">
        <v>5795</v>
      </c>
      <c r="B43" s="851" t="s">
        <v>1896</v>
      </c>
      <c r="D43" s="851">
        <v>5795</v>
      </c>
      <c r="E43" s="444">
        <v>0</v>
      </c>
      <c r="F43" s="444">
        <v>0</v>
      </c>
      <c r="G43" s="444">
        <v>0</v>
      </c>
      <c r="H43" s="444">
        <v>0</v>
      </c>
      <c r="I43" s="444">
        <v>3.15</v>
      </c>
      <c r="J43" s="444">
        <v>0</v>
      </c>
      <c r="K43" s="444">
        <v>0</v>
      </c>
      <c r="L43" s="444">
        <v>0</v>
      </c>
      <c r="M43" s="444">
        <v>0</v>
      </c>
      <c r="N43" s="444">
        <v>0</v>
      </c>
      <c r="O43" s="444">
        <v>0</v>
      </c>
      <c r="P43" s="444">
        <v>9.379999999999999</v>
      </c>
      <c r="AH43" s="851">
        <v>0</v>
      </c>
    </row>
    <row r="44" spans="1:34">
      <c r="A44" s="851">
        <v>5800</v>
      </c>
      <c r="B44" s="851" t="s">
        <v>1897</v>
      </c>
      <c r="C44" s="951" t="s">
        <v>1870</v>
      </c>
      <c r="D44" s="851">
        <v>5800</v>
      </c>
      <c r="E44" s="444">
        <v>0</v>
      </c>
      <c r="F44" s="444">
        <v>0</v>
      </c>
      <c r="G44" s="444">
        <v>0.82</v>
      </c>
      <c r="H44" s="444">
        <v>0</v>
      </c>
      <c r="I44" s="444">
        <v>0</v>
      </c>
      <c r="J44" s="444">
        <v>0</v>
      </c>
      <c r="K44" s="444">
        <v>0</v>
      </c>
      <c r="L44" s="444">
        <v>0</v>
      </c>
      <c r="M44" s="444">
        <v>0</v>
      </c>
      <c r="N44" s="444">
        <v>0</v>
      </c>
      <c r="O44" s="444">
        <v>0</v>
      </c>
      <c r="P44" s="444">
        <v>0</v>
      </c>
      <c r="R44" s="851">
        <v>5470</v>
      </c>
      <c r="S44" s="851" t="s">
        <v>1842</v>
      </c>
      <c r="T44" s="951" t="s">
        <v>1843</v>
      </c>
      <c r="U44" s="951"/>
      <c r="V44" s="1633">
        <v>9402.5400000000009</v>
      </c>
      <c r="W44" s="1633">
        <v>8954.25</v>
      </c>
      <c r="X44" s="1633">
        <v>8921.98</v>
      </c>
      <c r="Y44" s="1633">
        <v>8818.98</v>
      </c>
      <c r="Z44" s="1633">
        <v>8887.0400000000009</v>
      </c>
      <c r="AA44" s="1633">
        <v>8226.5299999999988</v>
      </c>
      <c r="AB44" s="1633">
        <v>9106.3099999999977</v>
      </c>
      <c r="AC44" s="1633">
        <v>8780.0400000000009</v>
      </c>
      <c r="AD44" s="1633">
        <v>8386.64</v>
      </c>
      <c r="AE44" s="1633">
        <v>8556.8300000000017</v>
      </c>
      <c r="AF44" s="1633">
        <v>9949.6999999999971</v>
      </c>
      <c r="AG44" s="1633">
        <v>8265.61</v>
      </c>
      <c r="AH44" s="1633">
        <v>106256.45</v>
      </c>
    </row>
    <row r="45" spans="1:34">
      <c r="A45" s="851">
        <v>5805</v>
      </c>
      <c r="B45" s="851" t="s">
        <v>1898</v>
      </c>
      <c r="C45" s="951" t="s">
        <v>1870</v>
      </c>
      <c r="D45" s="851">
        <v>5805</v>
      </c>
      <c r="E45" s="444">
        <v>0</v>
      </c>
      <c r="F45" s="444">
        <v>0</v>
      </c>
      <c r="G45" s="444">
        <v>0</v>
      </c>
      <c r="H45" s="444">
        <v>126.02</v>
      </c>
      <c r="I45" s="444">
        <v>0</v>
      </c>
      <c r="J45" s="444">
        <v>0</v>
      </c>
      <c r="K45" s="444">
        <v>0.59000000000000341</v>
      </c>
      <c r="L45" s="444">
        <v>0</v>
      </c>
      <c r="M45" s="444">
        <v>0</v>
      </c>
      <c r="N45" s="444">
        <v>0</v>
      </c>
      <c r="O45" s="444">
        <v>0.89000000000000057</v>
      </c>
      <c r="P45" s="444">
        <v>1.7400000000000091</v>
      </c>
      <c r="AH45" s="851">
        <v>0</v>
      </c>
    </row>
    <row r="46" spans="1:34">
      <c r="A46" s="851">
        <v>5810</v>
      </c>
      <c r="B46" s="851" t="s">
        <v>1899</v>
      </c>
      <c r="C46" s="951" t="s">
        <v>1870</v>
      </c>
      <c r="D46" s="851">
        <v>5810</v>
      </c>
      <c r="E46" s="444">
        <v>0</v>
      </c>
      <c r="F46" s="444">
        <v>38.409999999999997</v>
      </c>
      <c r="G46" s="444">
        <v>310.42999999999995</v>
      </c>
      <c r="H46" s="444">
        <v>271.55</v>
      </c>
      <c r="I46" s="444">
        <v>15.769999999999982</v>
      </c>
      <c r="J46" s="444">
        <v>0.96000000000003638</v>
      </c>
      <c r="K46" s="444">
        <v>9.5399999999999636</v>
      </c>
      <c r="L46" s="444">
        <v>-133.89999999999998</v>
      </c>
      <c r="M46" s="444">
        <v>34.690000000000055</v>
      </c>
      <c r="N46" s="444">
        <v>1.1699999999999591</v>
      </c>
      <c r="O46" s="444">
        <v>6.82000000000005</v>
      </c>
      <c r="P46" s="444">
        <v>91.439999999999941</v>
      </c>
      <c r="R46" s="851">
        <v>5480</v>
      </c>
      <c r="S46" s="851" t="s">
        <v>1845</v>
      </c>
      <c r="T46" s="951" t="s">
        <v>1846</v>
      </c>
      <c r="U46" s="951"/>
      <c r="V46" s="1007">
        <v>1000</v>
      </c>
      <c r="W46" s="1007">
        <v>700</v>
      </c>
      <c r="X46" s="1007">
        <v>1484</v>
      </c>
      <c r="Y46" s="1007">
        <v>1020</v>
      </c>
      <c r="Z46" s="1007">
        <v>1076</v>
      </c>
      <c r="AA46" s="1007">
        <v>988</v>
      </c>
      <c r="AB46" s="1007">
        <v>960</v>
      </c>
      <c r="AC46" s="1007">
        <v>1524</v>
      </c>
      <c r="AD46" s="1007">
        <v>1044</v>
      </c>
      <c r="AE46" s="1007">
        <v>1100</v>
      </c>
      <c r="AF46" s="1007">
        <v>1100</v>
      </c>
      <c r="AG46" s="1007">
        <v>1410</v>
      </c>
      <c r="AH46" s="1007">
        <v>13406</v>
      </c>
    </row>
    <row r="47" spans="1:34">
      <c r="A47" s="851">
        <v>5815</v>
      </c>
      <c r="B47" s="851" t="s">
        <v>1900</v>
      </c>
      <c r="C47" s="951" t="s">
        <v>1870</v>
      </c>
      <c r="D47" s="851">
        <v>5815</v>
      </c>
      <c r="E47" s="444">
        <v>0</v>
      </c>
      <c r="F47" s="444">
        <v>0</v>
      </c>
      <c r="G47" s="444">
        <v>0</v>
      </c>
      <c r="H47" s="444">
        <v>0</v>
      </c>
      <c r="I47" s="444">
        <v>0</v>
      </c>
      <c r="J47" s="444">
        <v>0</v>
      </c>
      <c r="K47" s="444">
        <v>0</v>
      </c>
      <c r="L47" s="444">
        <v>0</v>
      </c>
      <c r="M47" s="444">
        <v>0</v>
      </c>
      <c r="N47" s="444">
        <v>0</v>
      </c>
      <c r="O47" s="444">
        <v>0</v>
      </c>
      <c r="P47" s="444">
        <v>0</v>
      </c>
      <c r="R47" s="851">
        <v>5485</v>
      </c>
      <c r="S47" s="851" t="s">
        <v>1848</v>
      </c>
      <c r="T47" s="951" t="s">
        <v>1846</v>
      </c>
      <c r="U47" s="951"/>
      <c r="V47" s="1007">
        <v>0</v>
      </c>
      <c r="W47" s="1007">
        <v>0</v>
      </c>
      <c r="X47" s="1007">
        <v>0</v>
      </c>
      <c r="Y47" s="1007">
        <v>0</v>
      </c>
      <c r="Z47" s="1007">
        <v>0</v>
      </c>
      <c r="AA47" s="1007">
        <v>0</v>
      </c>
      <c r="AB47" s="1007">
        <v>0</v>
      </c>
      <c r="AC47" s="1007">
        <v>0</v>
      </c>
      <c r="AD47" s="1007">
        <v>0</v>
      </c>
      <c r="AE47" s="1007">
        <v>0</v>
      </c>
      <c r="AF47" s="1007">
        <v>0</v>
      </c>
      <c r="AG47" s="1007">
        <v>0</v>
      </c>
      <c r="AH47" s="1007">
        <v>0</v>
      </c>
    </row>
    <row r="48" spans="1:34">
      <c r="A48" s="851">
        <v>5820</v>
      </c>
      <c r="B48" s="851" t="s">
        <v>1888</v>
      </c>
      <c r="C48" s="951" t="s">
        <v>1874</v>
      </c>
      <c r="D48" s="851">
        <v>5820</v>
      </c>
      <c r="E48" s="444">
        <v>0</v>
      </c>
      <c r="F48" s="444">
        <v>0</v>
      </c>
      <c r="G48" s="444">
        <v>6.98</v>
      </c>
      <c r="H48" s="444">
        <v>202.15</v>
      </c>
      <c r="I48" s="444">
        <v>15.030000000000001</v>
      </c>
      <c r="J48" s="444">
        <v>35.570000000000022</v>
      </c>
      <c r="K48" s="444">
        <v>81.979999999999961</v>
      </c>
      <c r="L48" s="444">
        <v>-9.4899999999999523</v>
      </c>
      <c r="M48" s="444">
        <v>14.509999999999991</v>
      </c>
      <c r="N48" s="444">
        <v>12.71999999999997</v>
      </c>
      <c r="O48" s="444">
        <v>3.2400000000000091</v>
      </c>
      <c r="P48" s="444">
        <v>-2.5500000000000114</v>
      </c>
      <c r="R48" s="851">
        <v>5490</v>
      </c>
      <c r="S48" s="851" t="s">
        <v>1850</v>
      </c>
      <c r="T48" s="951" t="s">
        <v>1846</v>
      </c>
      <c r="U48" s="951"/>
      <c r="V48" s="1007">
        <v>828</v>
      </c>
      <c r="W48" s="1007">
        <v>-3.6900000000000546</v>
      </c>
      <c r="X48" s="1007">
        <v>0</v>
      </c>
      <c r="Y48" s="1007">
        <v>824.31</v>
      </c>
      <c r="Z48" s="1007">
        <v>0</v>
      </c>
      <c r="AA48" s="1007">
        <v>0</v>
      </c>
      <c r="AB48" s="1007">
        <v>824.31</v>
      </c>
      <c r="AC48" s="1007">
        <v>0</v>
      </c>
      <c r="AD48" s="1007">
        <v>0</v>
      </c>
      <c r="AE48" s="1007">
        <v>824.31</v>
      </c>
      <c r="AF48" s="1007">
        <v>0</v>
      </c>
      <c r="AG48" s="1007">
        <v>824.3100000000004</v>
      </c>
      <c r="AH48" s="1007">
        <v>4121.55</v>
      </c>
    </row>
    <row r="49" spans="1:34">
      <c r="A49" s="851">
        <v>5825</v>
      </c>
      <c r="B49" s="851" t="s">
        <v>1901</v>
      </c>
      <c r="C49" s="951" t="s">
        <v>1870</v>
      </c>
      <c r="D49" s="851">
        <v>5825</v>
      </c>
      <c r="E49" s="444">
        <v>14.68</v>
      </c>
      <c r="F49" s="444">
        <v>7.120000000000001</v>
      </c>
      <c r="G49" s="444">
        <v>3.620000000000001</v>
      </c>
      <c r="H49" s="444">
        <v>30.18</v>
      </c>
      <c r="I49" s="444">
        <v>0.68999999999999773</v>
      </c>
      <c r="J49" s="444">
        <v>3.3299999999999983</v>
      </c>
      <c r="K49" s="444">
        <v>-33.97</v>
      </c>
      <c r="L49" s="444">
        <v>7.480000000000004</v>
      </c>
      <c r="M49" s="444">
        <v>10.549999999999997</v>
      </c>
      <c r="N49" s="444">
        <v>3.5799999999999983</v>
      </c>
      <c r="O49" s="444">
        <v>12.46</v>
      </c>
      <c r="P49" s="444">
        <v>-20.199999999999996</v>
      </c>
      <c r="V49" s="1633">
        <v>1828</v>
      </c>
      <c r="W49" s="1633">
        <v>696.31</v>
      </c>
      <c r="X49" s="1633">
        <v>1484</v>
      </c>
      <c r="Y49" s="1633">
        <v>1844.31</v>
      </c>
      <c r="Z49" s="1633">
        <v>1076</v>
      </c>
      <c r="AA49" s="1633">
        <v>988</v>
      </c>
      <c r="AB49" s="1633">
        <v>1784.31</v>
      </c>
      <c r="AC49" s="1633">
        <v>1524</v>
      </c>
      <c r="AD49" s="1633">
        <v>1044</v>
      </c>
      <c r="AE49" s="1633">
        <v>1924.31</v>
      </c>
      <c r="AF49" s="1633">
        <v>1100</v>
      </c>
      <c r="AG49" s="1633">
        <v>2234.3100000000004</v>
      </c>
      <c r="AH49" s="1633">
        <v>17527.55</v>
      </c>
    </row>
    <row r="50" spans="1:34">
      <c r="A50" s="851">
        <v>5855</v>
      </c>
      <c r="B50" s="851" t="s">
        <v>1902</v>
      </c>
      <c r="C50" s="951" t="s">
        <v>1870</v>
      </c>
      <c r="D50" s="851">
        <v>5855</v>
      </c>
      <c r="E50" s="444">
        <v>0</v>
      </c>
      <c r="F50" s="444">
        <v>26.53</v>
      </c>
      <c r="G50" s="444">
        <v>7.2299999999999969</v>
      </c>
      <c r="H50" s="444">
        <v>20.550000000000004</v>
      </c>
      <c r="I50" s="444">
        <v>0</v>
      </c>
      <c r="J50" s="444">
        <v>19.489999999999995</v>
      </c>
      <c r="K50" s="444">
        <v>13.290000000000006</v>
      </c>
      <c r="L50" s="444">
        <v>0</v>
      </c>
      <c r="M50" s="444">
        <v>13.090000000000003</v>
      </c>
      <c r="N50" s="444">
        <v>26.86999999999999</v>
      </c>
      <c r="O50" s="444">
        <v>13.660000000000011</v>
      </c>
      <c r="P50" s="444">
        <v>15.47999999999999</v>
      </c>
      <c r="AH50" s="851">
        <v>0</v>
      </c>
    </row>
    <row r="51" spans="1:34">
      <c r="A51" s="851">
        <v>5860</v>
      </c>
      <c r="B51" s="851" t="s">
        <v>1903</v>
      </c>
      <c r="C51" s="951" t="s">
        <v>1863</v>
      </c>
      <c r="D51" s="851">
        <v>5860</v>
      </c>
      <c r="E51" s="444">
        <v>8.41</v>
      </c>
      <c r="F51" s="444">
        <v>48.05</v>
      </c>
      <c r="G51" s="444">
        <v>4.0499999999999972</v>
      </c>
      <c r="H51" s="444">
        <v>5.32</v>
      </c>
      <c r="I51" s="444">
        <v>1.2399999999999949</v>
      </c>
      <c r="J51" s="444">
        <v>44.900000000000006</v>
      </c>
      <c r="K51" s="444">
        <v>10.980000000000004</v>
      </c>
      <c r="L51" s="444">
        <v>8.4999999999999858</v>
      </c>
      <c r="M51" s="444">
        <v>56.69</v>
      </c>
      <c r="N51" s="444">
        <v>9.9400000000000261</v>
      </c>
      <c r="O51" s="444">
        <v>12.109999999999985</v>
      </c>
      <c r="P51" s="444">
        <v>9.3799999999999955</v>
      </c>
      <c r="R51" s="851">
        <v>5525</v>
      </c>
      <c r="S51" s="851" t="s">
        <v>1862</v>
      </c>
      <c r="T51" s="951" t="s">
        <v>1863</v>
      </c>
      <c r="U51" s="951"/>
      <c r="V51" s="1007">
        <v>14.63</v>
      </c>
      <c r="W51" s="1007">
        <v>14.389999999999999</v>
      </c>
      <c r="X51" s="1007">
        <v>15.190000000000001</v>
      </c>
      <c r="Y51" s="1007">
        <v>15.759999999999998</v>
      </c>
      <c r="Z51" s="1007">
        <v>16.010000000000005</v>
      </c>
      <c r="AA51" s="1007">
        <v>16.189999999999998</v>
      </c>
      <c r="AB51" s="1007">
        <v>11.049999999999997</v>
      </c>
      <c r="AC51" s="1007">
        <v>14.070000000000007</v>
      </c>
      <c r="AD51" s="1007">
        <v>7.3299999999999983</v>
      </c>
      <c r="AE51" s="1007">
        <v>20.009999999999991</v>
      </c>
      <c r="AF51" s="1007">
        <v>9.3600000000000136</v>
      </c>
      <c r="AG51" s="1007">
        <v>11.719999999999999</v>
      </c>
      <c r="AH51" s="1007">
        <v>165.71</v>
      </c>
    </row>
    <row r="52" spans="1:34">
      <c r="A52" s="851">
        <v>5865</v>
      </c>
      <c r="B52" s="851" t="s">
        <v>1904</v>
      </c>
      <c r="C52" s="951" t="s">
        <v>1870</v>
      </c>
      <c r="D52" s="851">
        <v>5865</v>
      </c>
      <c r="E52" s="444">
        <v>0</v>
      </c>
      <c r="F52" s="444">
        <v>4.37</v>
      </c>
      <c r="G52" s="444">
        <v>1.8399999999999999</v>
      </c>
      <c r="H52" s="444">
        <v>6.87</v>
      </c>
      <c r="I52" s="444">
        <v>2.59</v>
      </c>
      <c r="J52" s="444">
        <v>1.5900000000000016</v>
      </c>
      <c r="K52" s="444">
        <v>2.3699999999999974</v>
      </c>
      <c r="L52" s="444">
        <v>3.7900000000000027</v>
      </c>
      <c r="M52" s="444">
        <v>7.9799999999999969</v>
      </c>
      <c r="N52" s="444">
        <v>7.7899999999999991</v>
      </c>
      <c r="O52" s="444">
        <v>8.1700000000000017</v>
      </c>
      <c r="P52" s="444">
        <v>1.9399999999999977</v>
      </c>
      <c r="R52" s="851">
        <v>5530</v>
      </c>
      <c r="S52" s="851" t="s">
        <v>1865</v>
      </c>
      <c r="T52" s="951" t="s">
        <v>1863</v>
      </c>
      <c r="U52" s="951"/>
      <c r="V52" s="1007">
        <v>0</v>
      </c>
      <c r="W52" s="1007">
        <v>0</v>
      </c>
      <c r="X52" s="1007">
        <v>0</v>
      </c>
      <c r="Y52" s="1007">
        <v>0</v>
      </c>
      <c r="Z52" s="1007">
        <v>0</v>
      </c>
      <c r="AA52" s="1007">
        <v>0</v>
      </c>
      <c r="AB52" s="1007">
        <v>0</v>
      </c>
      <c r="AC52" s="1007">
        <v>0</v>
      </c>
      <c r="AD52" s="1007">
        <v>0</v>
      </c>
      <c r="AE52" s="1007">
        <v>0</v>
      </c>
      <c r="AF52" s="1007">
        <v>0</v>
      </c>
      <c r="AG52" s="1007">
        <v>0</v>
      </c>
      <c r="AH52" s="1007">
        <v>0</v>
      </c>
    </row>
    <row r="53" spans="1:34">
      <c r="A53" s="851">
        <v>5870</v>
      </c>
      <c r="B53" s="851" t="s">
        <v>1905</v>
      </c>
      <c r="C53" s="951" t="s">
        <v>1870</v>
      </c>
      <c r="D53" s="851">
        <v>5870</v>
      </c>
      <c r="E53" s="444">
        <v>50.64</v>
      </c>
      <c r="F53" s="444">
        <v>15.420000000000002</v>
      </c>
      <c r="G53" s="444">
        <v>0</v>
      </c>
      <c r="H53" s="444">
        <v>0</v>
      </c>
      <c r="I53" s="444">
        <v>1.0900000000000034</v>
      </c>
      <c r="J53" s="444">
        <v>1.3999999999999915</v>
      </c>
      <c r="K53" s="444">
        <v>0</v>
      </c>
      <c r="L53" s="444">
        <v>0</v>
      </c>
      <c r="M53" s="444">
        <v>0</v>
      </c>
      <c r="N53" s="444">
        <v>0.95000000000000284</v>
      </c>
      <c r="O53" s="444">
        <v>3.2099999999999937</v>
      </c>
      <c r="P53" s="444">
        <v>298.29000000000002</v>
      </c>
      <c r="R53" s="851">
        <v>5535</v>
      </c>
      <c r="S53" s="851" t="s">
        <v>1867</v>
      </c>
      <c r="T53" s="951" t="s">
        <v>1863</v>
      </c>
      <c r="U53" s="951"/>
      <c r="V53" s="1007">
        <v>25.76</v>
      </c>
      <c r="W53" s="1007">
        <v>26.63</v>
      </c>
      <c r="X53" s="1007">
        <v>24.379999999999995</v>
      </c>
      <c r="Y53" s="1007">
        <v>22.910000000000011</v>
      </c>
      <c r="Z53" s="1007">
        <v>25.75</v>
      </c>
      <c r="AA53" s="1007">
        <v>22.590000000000003</v>
      </c>
      <c r="AB53" s="1007">
        <v>21.560000000000002</v>
      </c>
      <c r="AC53" s="1007">
        <v>27.089999999999975</v>
      </c>
      <c r="AD53" s="1007">
        <v>15.600000000000023</v>
      </c>
      <c r="AE53" s="1007">
        <v>39.090000000000003</v>
      </c>
      <c r="AF53" s="1007">
        <v>19.96999999999997</v>
      </c>
      <c r="AG53" s="1007">
        <v>21.759999999999991</v>
      </c>
      <c r="AH53" s="1007">
        <v>293.08999999999997</v>
      </c>
    </row>
    <row r="54" spans="1:34">
      <c r="A54" s="851">
        <v>5875</v>
      </c>
      <c r="B54" s="851" t="s">
        <v>1906</v>
      </c>
      <c r="C54" s="951" t="s">
        <v>1870</v>
      </c>
      <c r="D54" s="851">
        <v>5875</v>
      </c>
      <c r="E54" s="444">
        <v>2.0699999999999998</v>
      </c>
      <c r="F54" s="444">
        <v>1.0300000000000002</v>
      </c>
      <c r="G54" s="444">
        <v>2.9599999999999995</v>
      </c>
      <c r="H54" s="444">
        <v>0.33000000000000007</v>
      </c>
      <c r="I54" s="444">
        <v>1.8899999999999997</v>
      </c>
      <c r="J54" s="444">
        <v>1.4600000000000009</v>
      </c>
      <c r="K54" s="444">
        <v>1.67</v>
      </c>
      <c r="L54" s="444">
        <v>2.3599999999999994</v>
      </c>
      <c r="M54" s="444">
        <v>1.9299999999999997</v>
      </c>
      <c r="N54" s="444">
        <v>2.1900000000000013</v>
      </c>
      <c r="O54" s="444">
        <v>2.379999999999999</v>
      </c>
      <c r="P54" s="444">
        <v>2.1000000000000014</v>
      </c>
      <c r="R54" s="851">
        <v>5540</v>
      </c>
      <c r="S54" s="851" t="s">
        <v>1868</v>
      </c>
      <c r="T54" s="951" t="s">
        <v>1863</v>
      </c>
      <c r="U54" s="951"/>
      <c r="V54" s="1007">
        <v>520.33000000000004</v>
      </c>
      <c r="W54" s="1007">
        <v>331.71999999999991</v>
      </c>
      <c r="X54" s="1007">
        <v>409.42000000000007</v>
      </c>
      <c r="Y54" s="1007">
        <v>423.54999999999995</v>
      </c>
      <c r="Z54" s="1007">
        <v>364.55000000000018</v>
      </c>
      <c r="AA54" s="1007">
        <v>457.57999999999993</v>
      </c>
      <c r="AB54" s="1007">
        <v>357.88999999999987</v>
      </c>
      <c r="AC54" s="1007">
        <v>483.92999999999984</v>
      </c>
      <c r="AD54" s="1007">
        <v>393.29000000000042</v>
      </c>
      <c r="AE54" s="1007">
        <v>377.05000000000018</v>
      </c>
      <c r="AF54" s="1007">
        <v>356.4399999999996</v>
      </c>
      <c r="AG54" s="1007">
        <v>438.85999999999967</v>
      </c>
      <c r="AH54" s="1007">
        <v>4914.6099999999997</v>
      </c>
    </row>
    <row r="55" spans="1:34">
      <c r="A55" s="851">
        <v>5880</v>
      </c>
      <c r="B55" s="851" t="s">
        <v>1907</v>
      </c>
      <c r="C55" s="951" t="s">
        <v>1863</v>
      </c>
      <c r="D55" s="851">
        <v>5880</v>
      </c>
      <c r="E55" s="444">
        <v>7.98</v>
      </c>
      <c r="F55" s="444">
        <v>15.530000000000001</v>
      </c>
      <c r="G55" s="444">
        <v>13.749999999999996</v>
      </c>
      <c r="H55" s="444">
        <v>13.760000000000005</v>
      </c>
      <c r="I55" s="444">
        <v>14.749999999999993</v>
      </c>
      <c r="J55" s="444">
        <v>45.83</v>
      </c>
      <c r="K55" s="444">
        <v>213.98</v>
      </c>
      <c r="L55" s="444">
        <v>14.660000000000025</v>
      </c>
      <c r="M55" s="444">
        <v>4.6800000000000068</v>
      </c>
      <c r="N55" s="444">
        <v>12.699999999999989</v>
      </c>
      <c r="O55" s="444">
        <v>8.7099999999999795</v>
      </c>
      <c r="P55" s="444">
        <v>13</v>
      </c>
      <c r="R55" s="851">
        <v>5740</v>
      </c>
      <c r="S55" s="851" t="s">
        <v>1890</v>
      </c>
      <c r="T55" s="951" t="s">
        <v>1863</v>
      </c>
      <c r="U55" s="951"/>
      <c r="V55" s="1007">
        <v>0</v>
      </c>
      <c r="W55" s="1007">
        <v>0</v>
      </c>
      <c r="X55" s="1007">
        <v>0</v>
      </c>
      <c r="Y55" s="1007">
        <v>0</v>
      </c>
      <c r="Z55" s="1007">
        <v>0</v>
      </c>
      <c r="AA55" s="1007">
        <v>0</v>
      </c>
      <c r="AB55" s="1007">
        <v>0</v>
      </c>
      <c r="AC55" s="1007">
        <v>0</v>
      </c>
      <c r="AD55" s="1007">
        <v>0</v>
      </c>
      <c r="AE55" s="1007">
        <v>0</v>
      </c>
      <c r="AF55" s="1007">
        <v>1.18</v>
      </c>
      <c r="AG55" s="1007">
        <v>-1.83</v>
      </c>
      <c r="AH55" s="1007">
        <v>-0.65000000000000013</v>
      </c>
    </row>
    <row r="56" spans="1:34">
      <c r="A56" s="851">
        <v>5885</v>
      </c>
      <c r="B56" s="851" t="s">
        <v>1908</v>
      </c>
      <c r="C56" s="951" t="s">
        <v>1870</v>
      </c>
      <c r="D56" s="851">
        <v>5885</v>
      </c>
      <c r="E56" s="444">
        <v>0.22</v>
      </c>
      <c r="F56" s="444">
        <v>3.42</v>
      </c>
      <c r="G56" s="444">
        <v>40.85</v>
      </c>
      <c r="H56" s="444">
        <v>0</v>
      </c>
      <c r="I56" s="444">
        <v>1.0499999999999972</v>
      </c>
      <c r="J56" s="444">
        <v>1.0799999999999983</v>
      </c>
      <c r="K56" s="444">
        <v>30.259999999999998</v>
      </c>
      <c r="L56" s="444">
        <v>28.33</v>
      </c>
      <c r="M56" s="444">
        <v>6.0300000000000011</v>
      </c>
      <c r="N56" s="444">
        <v>0</v>
      </c>
      <c r="O56" s="444">
        <v>9.0799999999999983</v>
      </c>
      <c r="P56" s="444">
        <v>0</v>
      </c>
      <c r="R56" s="851">
        <v>5860</v>
      </c>
      <c r="S56" s="851" t="s">
        <v>1903</v>
      </c>
      <c r="T56" s="951" t="s">
        <v>1863</v>
      </c>
      <c r="U56" s="951"/>
      <c r="V56" s="1007">
        <v>8.41</v>
      </c>
      <c r="W56" s="1007">
        <v>48.05</v>
      </c>
      <c r="X56" s="1007">
        <v>4.0499999999999972</v>
      </c>
      <c r="Y56" s="1007">
        <v>5.32</v>
      </c>
      <c r="Z56" s="1007">
        <v>1.2399999999999949</v>
      </c>
      <c r="AA56" s="1007">
        <v>44.900000000000006</v>
      </c>
      <c r="AB56" s="1007">
        <v>10.980000000000004</v>
      </c>
      <c r="AC56" s="1007">
        <v>8.4999999999999858</v>
      </c>
      <c r="AD56" s="1007">
        <v>56.69</v>
      </c>
      <c r="AE56" s="1007">
        <v>9.9400000000000261</v>
      </c>
      <c r="AF56" s="1007">
        <v>12.109999999999985</v>
      </c>
      <c r="AG56" s="1007">
        <v>9.3799999999999955</v>
      </c>
      <c r="AH56" s="1007">
        <v>219.57</v>
      </c>
    </row>
    <row r="57" spans="1:34">
      <c r="A57" s="851">
        <v>5890</v>
      </c>
      <c r="B57" s="851" t="s">
        <v>1909</v>
      </c>
      <c r="C57" s="951" t="s">
        <v>1870</v>
      </c>
      <c r="D57" s="851">
        <v>5890</v>
      </c>
      <c r="E57" s="444">
        <v>11.88</v>
      </c>
      <c r="F57" s="444">
        <v>1.8599999999999994</v>
      </c>
      <c r="G57" s="444">
        <v>1.8499999999999996</v>
      </c>
      <c r="H57" s="444">
        <v>1.8500000000000014</v>
      </c>
      <c r="I57" s="444">
        <v>1.8499999999999979</v>
      </c>
      <c r="J57" s="444">
        <v>1.8399999999999999</v>
      </c>
      <c r="K57" s="444">
        <v>2.0199999999999996</v>
      </c>
      <c r="L57" s="444">
        <v>1.8300000000000018</v>
      </c>
      <c r="M57" s="444">
        <v>1.8200000000000003</v>
      </c>
      <c r="N57" s="444">
        <v>1.8200000000000003</v>
      </c>
      <c r="O57" s="444">
        <v>1.8099999999999987</v>
      </c>
      <c r="P57" s="444">
        <v>1.7999999999999972</v>
      </c>
      <c r="R57" s="851">
        <v>5880</v>
      </c>
      <c r="S57" s="851" t="s">
        <v>1907</v>
      </c>
      <c r="T57" s="951" t="s">
        <v>1863</v>
      </c>
      <c r="U57" s="951"/>
      <c r="V57" s="1007">
        <v>7.98</v>
      </c>
      <c r="W57" s="1007">
        <v>15.530000000000001</v>
      </c>
      <c r="X57" s="1007">
        <v>13.749999999999996</v>
      </c>
      <c r="Y57" s="1007">
        <v>13.760000000000005</v>
      </c>
      <c r="Z57" s="1007">
        <v>14.749999999999993</v>
      </c>
      <c r="AA57" s="1007">
        <v>45.83</v>
      </c>
      <c r="AB57" s="1007">
        <v>213.98</v>
      </c>
      <c r="AC57" s="1007">
        <v>14.660000000000025</v>
      </c>
      <c r="AD57" s="1007">
        <v>4.6800000000000068</v>
      </c>
      <c r="AE57" s="1007">
        <v>12.699999999999989</v>
      </c>
      <c r="AF57" s="1007">
        <v>8.7099999999999795</v>
      </c>
      <c r="AG57" s="1007">
        <v>13</v>
      </c>
      <c r="AH57" s="1007">
        <v>379.33</v>
      </c>
    </row>
    <row r="58" spans="1:34">
      <c r="A58" s="851">
        <v>5895</v>
      </c>
      <c r="B58" s="851" t="s">
        <v>1910</v>
      </c>
      <c r="C58" s="951" t="s">
        <v>1870</v>
      </c>
      <c r="D58" s="851">
        <v>5895</v>
      </c>
      <c r="E58" s="444">
        <v>7.77</v>
      </c>
      <c r="F58" s="444">
        <v>9.4499999999999993</v>
      </c>
      <c r="G58" s="444">
        <v>27.42</v>
      </c>
      <c r="H58" s="444">
        <v>10.479999999999997</v>
      </c>
      <c r="I58" s="444">
        <v>28.280000000000008</v>
      </c>
      <c r="J58" s="444">
        <v>12.679999999999993</v>
      </c>
      <c r="K58" s="444">
        <v>29.870000000000005</v>
      </c>
      <c r="L58" s="444">
        <v>37.540000000000006</v>
      </c>
      <c r="M58" s="444">
        <v>8.0999999999999943</v>
      </c>
      <c r="N58" s="444">
        <v>32.259999999999991</v>
      </c>
      <c r="O58" s="444">
        <v>7.3100000000000023</v>
      </c>
      <c r="P58" s="444">
        <v>27.390000000000015</v>
      </c>
      <c r="R58" s="851">
        <v>6320</v>
      </c>
      <c r="S58" s="851" t="s">
        <v>1911</v>
      </c>
      <c r="T58" s="951">
        <v>720</v>
      </c>
      <c r="U58" s="951"/>
      <c r="V58" s="1007">
        <v>0</v>
      </c>
      <c r="W58" s="1007">
        <v>0</v>
      </c>
      <c r="X58" s="1007">
        <v>0</v>
      </c>
      <c r="Y58" s="1007">
        <v>0</v>
      </c>
      <c r="Z58" s="1007">
        <v>0</v>
      </c>
      <c r="AA58" s="1007">
        <v>0</v>
      </c>
      <c r="AB58" s="1007">
        <v>0</v>
      </c>
      <c r="AC58" s="1007">
        <v>183.23</v>
      </c>
      <c r="AD58" s="1007">
        <v>0</v>
      </c>
      <c r="AE58" s="1007">
        <v>0</v>
      </c>
      <c r="AF58" s="1007">
        <v>401.05999999999995</v>
      </c>
      <c r="AG58" s="1007">
        <v>79.259999999999991</v>
      </c>
      <c r="AH58" s="1007">
        <v>663.55</v>
      </c>
    </row>
    <row r="59" spans="1:34">
      <c r="A59" s="851">
        <v>5900</v>
      </c>
      <c r="B59" s="851" t="s">
        <v>1912</v>
      </c>
      <c r="C59" s="951" t="s">
        <v>1870</v>
      </c>
      <c r="D59" s="851">
        <v>5900</v>
      </c>
      <c r="E59" s="444">
        <v>13.63</v>
      </c>
      <c r="F59" s="444">
        <v>3.58</v>
      </c>
      <c r="G59" s="444">
        <v>31.96</v>
      </c>
      <c r="H59" s="444">
        <v>4.4699999999999989</v>
      </c>
      <c r="I59" s="444">
        <v>18.799999999999997</v>
      </c>
      <c r="J59" s="444">
        <v>4.710000000000008</v>
      </c>
      <c r="K59" s="444">
        <v>32.839999999999989</v>
      </c>
      <c r="L59" s="444">
        <v>8.3100000000000023</v>
      </c>
      <c r="M59" s="444">
        <v>10.019999999999996</v>
      </c>
      <c r="N59" s="444">
        <v>14.77000000000001</v>
      </c>
      <c r="O59" s="444">
        <v>42.47999999999999</v>
      </c>
      <c r="P59" s="444">
        <v>26.310000000000002</v>
      </c>
      <c r="R59" s="851">
        <v>6325</v>
      </c>
      <c r="S59" s="851" t="s">
        <v>1913</v>
      </c>
      <c r="T59" s="951">
        <v>720</v>
      </c>
      <c r="U59" s="951"/>
      <c r="V59" s="1007">
        <v>360</v>
      </c>
      <c r="W59" s="1007">
        <v>0</v>
      </c>
      <c r="X59" s="1007">
        <v>0</v>
      </c>
      <c r="Y59" s="1007">
        <v>0</v>
      </c>
      <c r="Z59" s="1007">
        <v>0</v>
      </c>
      <c r="AA59" s="1007">
        <v>0</v>
      </c>
      <c r="AB59" s="1007">
        <v>0</v>
      </c>
      <c r="AC59" s="1007">
        <v>771.23</v>
      </c>
      <c r="AD59" s="1007">
        <v>0</v>
      </c>
      <c r="AE59" s="1007">
        <v>222.20000000000005</v>
      </c>
      <c r="AF59" s="1007">
        <v>0</v>
      </c>
      <c r="AG59" s="1007">
        <v>80</v>
      </c>
      <c r="AH59" s="1007">
        <v>1433.43</v>
      </c>
    </row>
    <row r="60" spans="1:34">
      <c r="A60" s="851">
        <v>5930</v>
      </c>
      <c r="B60" s="851" t="s">
        <v>1914</v>
      </c>
      <c r="C60" s="951" t="s">
        <v>1870</v>
      </c>
      <c r="D60" s="851">
        <v>5930</v>
      </c>
      <c r="E60" s="444">
        <v>45.55</v>
      </c>
      <c r="F60" s="444">
        <v>42.490000000000009</v>
      </c>
      <c r="G60" s="444">
        <v>41.339999999999989</v>
      </c>
      <c r="H60" s="444">
        <v>42.430000000000007</v>
      </c>
      <c r="I60" s="444">
        <v>37.789999999999992</v>
      </c>
      <c r="J60" s="444">
        <v>43.03</v>
      </c>
      <c r="K60" s="444">
        <v>44.170000000000016</v>
      </c>
      <c r="L60" s="444">
        <v>46.46999999999997</v>
      </c>
      <c r="M60" s="444">
        <v>44.300000000000011</v>
      </c>
      <c r="N60" s="444">
        <v>38.25</v>
      </c>
      <c r="O60" s="444">
        <v>36.28000000000003</v>
      </c>
      <c r="P60" s="444">
        <v>36.039999999999964</v>
      </c>
      <c r="R60" s="851">
        <v>6335</v>
      </c>
      <c r="S60" s="851" t="s">
        <v>1915</v>
      </c>
      <c r="T60" s="951">
        <v>720</v>
      </c>
      <c r="U60" s="951"/>
      <c r="V60" s="1007">
        <v>0</v>
      </c>
      <c r="W60" s="1007">
        <v>0</v>
      </c>
      <c r="X60" s="1007">
        <v>0</v>
      </c>
      <c r="Y60" s="1007">
        <v>0</v>
      </c>
      <c r="Z60" s="1007">
        <v>0</v>
      </c>
      <c r="AA60" s="1007">
        <v>0</v>
      </c>
      <c r="AB60" s="1007">
        <v>0</v>
      </c>
      <c r="AC60" s="1007">
        <v>0</v>
      </c>
      <c r="AD60" s="1007">
        <v>0</v>
      </c>
      <c r="AE60" s="1007">
        <v>0</v>
      </c>
      <c r="AF60" s="1007">
        <v>0</v>
      </c>
      <c r="AG60" s="1007">
        <v>0</v>
      </c>
      <c r="AH60" s="1007">
        <v>0</v>
      </c>
    </row>
    <row r="61" spans="1:34">
      <c r="A61" s="851">
        <v>5935</v>
      </c>
      <c r="B61" s="851" t="s">
        <v>1916</v>
      </c>
      <c r="C61" s="951" t="s">
        <v>1870</v>
      </c>
      <c r="D61" s="851">
        <v>5935</v>
      </c>
      <c r="E61" s="444">
        <v>13.91</v>
      </c>
      <c r="F61" s="444">
        <v>7</v>
      </c>
      <c r="G61" s="444">
        <v>6.2100000000000009</v>
      </c>
      <c r="H61" s="444">
        <v>3.3000000000000007</v>
      </c>
      <c r="I61" s="444">
        <v>1.8699999999999974</v>
      </c>
      <c r="J61" s="444">
        <v>1.4100000000000037</v>
      </c>
      <c r="K61" s="444">
        <v>0.57999999999999829</v>
      </c>
      <c r="L61" s="444">
        <v>0.60000000000000142</v>
      </c>
      <c r="M61" s="444">
        <v>0</v>
      </c>
      <c r="N61" s="444">
        <v>1.2299999999999969</v>
      </c>
      <c r="O61" s="444">
        <v>0</v>
      </c>
      <c r="P61" s="444">
        <v>2.3900000000000006</v>
      </c>
      <c r="R61" s="851">
        <v>6345</v>
      </c>
      <c r="S61" s="851" t="s">
        <v>1917</v>
      </c>
      <c r="T61" s="951">
        <v>720</v>
      </c>
      <c r="U61" s="951"/>
      <c r="V61" s="1007">
        <v>0</v>
      </c>
      <c r="W61" s="1007">
        <v>15.33</v>
      </c>
      <c r="X61" s="1007">
        <v>544</v>
      </c>
      <c r="Y61" s="1007">
        <v>201.86</v>
      </c>
      <c r="Z61" s="1007">
        <v>1.8599999999999</v>
      </c>
      <c r="AA61" s="1007">
        <v>480.93000000000006</v>
      </c>
      <c r="AB61" s="1007">
        <v>105.70000000000005</v>
      </c>
      <c r="AC61" s="1007">
        <v>0</v>
      </c>
      <c r="AD61" s="1007">
        <v>0</v>
      </c>
      <c r="AE61" s="1007">
        <v>271.91999999999985</v>
      </c>
      <c r="AF61" s="1007">
        <v>6.1500000000000909</v>
      </c>
      <c r="AG61" s="1007">
        <v>123.5</v>
      </c>
      <c r="AH61" s="1007">
        <v>1751.25</v>
      </c>
    </row>
    <row r="62" spans="1:34">
      <c r="A62" s="851">
        <v>5940</v>
      </c>
      <c r="B62" s="851" t="s">
        <v>1918</v>
      </c>
      <c r="C62" s="951" t="s">
        <v>1870</v>
      </c>
      <c r="D62" s="851">
        <v>5940</v>
      </c>
      <c r="E62" s="444">
        <v>0</v>
      </c>
      <c r="F62" s="444">
        <v>2.21</v>
      </c>
      <c r="G62" s="444">
        <v>0</v>
      </c>
      <c r="H62" s="444">
        <v>0</v>
      </c>
      <c r="I62" s="444">
        <v>3.01</v>
      </c>
      <c r="J62" s="444">
        <v>0</v>
      </c>
      <c r="K62" s="444">
        <v>0</v>
      </c>
      <c r="L62" s="444">
        <v>2.7700000000000005</v>
      </c>
      <c r="M62" s="444">
        <v>0</v>
      </c>
      <c r="N62" s="444">
        <v>0</v>
      </c>
      <c r="O62" s="444">
        <v>2.3100000000000005</v>
      </c>
      <c r="P62" s="444">
        <v>-0.22000000000000064</v>
      </c>
      <c r="R62" s="851">
        <v>6355</v>
      </c>
      <c r="S62" s="851" t="s">
        <v>1919</v>
      </c>
      <c r="T62" s="951" t="s">
        <v>1863</v>
      </c>
      <c r="U62" s="951"/>
      <c r="V62" s="1007">
        <v>0</v>
      </c>
      <c r="W62" s="1007">
        <v>0</v>
      </c>
      <c r="X62" s="1007">
        <v>0</v>
      </c>
      <c r="Y62" s="1007">
        <v>0</v>
      </c>
      <c r="Z62" s="1007">
        <v>0</v>
      </c>
      <c r="AA62" s="1007">
        <v>0</v>
      </c>
      <c r="AB62" s="1007">
        <v>0</v>
      </c>
      <c r="AC62" s="1007">
        <v>0</v>
      </c>
      <c r="AD62" s="1007">
        <v>0</v>
      </c>
      <c r="AE62" s="1007">
        <v>0</v>
      </c>
      <c r="AF62" s="1007">
        <v>0</v>
      </c>
      <c r="AG62" s="1007">
        <v>0</v>
      </c>
      <c r="AH62" s="1007">
        <v>0</v>
      </c>
    </row>
    <row r="63" spans="1:34">
      <c r="A63" s="851">
        <v>5945</v>
      </c>
      <c r="B63" s="851" t="s">
        <v>1920</v>
      </c>
      <c r="C63" s="951" t="s">
        <v>1870</v>
      </c>
      <c r="D63" s="851">
        <v>5945</v>
      </c>
      <c r="E63" s="444">
        <v>604.69000000000005</v>
      </c>
      <c r="F63" s="444">
        <v>654.27</v>
      </c>
      <c r="G63" s="444">
        <v>684.75</v>
      </c>
      <c r="H63" s="444">
        <v>681.81</v>
      </c>
      <c r="I63" s="444">
        <v>670.61999999999989</v>
      </c>
      <c r="J63" s="444">
        <v>673.70000000000027</v>
      </c>
      <c r="K63" s="444">
        <v>671.97999999999956</v>
      </c>
      <c r="L63" s="444">
        <v>630.63000000000011</v>
      </c>
      <c r="M63" s="444">
        <v>610.27999999999975</v>
      </c>
      <c r="N63" s="444">
        <v>638.84000000000015</v>
      </c>
      <c r="O63" s="444">
        <v>603.98000000000047</v>
      </c>
      <c r="P63" s="444">
        <v>617.60999999999967</v>
      </c>
      <c r="V63" s="1633">
        <v>937.11</v>
      </c>
      <c r="W63" s="1633">
        <v>451.64999999999992</v>
      </c>
      <c r="X63" s="1633">
        <v>1010.7900000000001</v>
      </c>
      <c r="Y63" s="1633">
        <v>683.16</v>
      </c>
      <c r="Z63" s="1633">
        <v>424.16000000000008</v>
      </c>
      <c r="AA63" s="1633">
        <v>1068.02</v>
      </c>
      <c r="AB63" s="1633">
        <v>721.16</v>
      </c>
      <c r="AC63" s="1633">
        <v>1502.7099999999998</v>
      </c>
      <c r="AD63" s="1633">
        <v>477.59000000000043</v>
      </c>
      <c r="AE63" s="1633">
        <v>952.91000000000008</v>
      </c>
      <c r="AF63" s="1633">
        <v>814.97999999999956</v>
      </c>
      <c r="AG63" s="1633">
        <v>775.64999999999964</v>
      </c>
      <c r="AH63" s="1633">
        <v>9819.89</v>
      </c>
    </row>
    <row r="64" spans="1:34">
      <c r="A64" s="851">
        <v>5950</v>
      </c>
      <c r="B64" s="851" t="s">
        <v>1921</v>
      </c>
      <c r="C64" s="951" t="s">
        <v>1870</v>
      </c>
      <c r="D64" s="851">
        <v>5950</v>
      </c>
      <c r="E64" s="444">
        <v>321.05</v>
      </c>
      <c r="F64" s="444">
        <v>312.72999999999996</v>
      </c>
      <c r="G64" s="444">
        <v>296.63</v>
      </c>
      <c r="H64" s="444">
        <v>296.37</v>
      </c>
      <c r="I64" s="444">
        <v>294.67000000000007</v>
      </c>
      <c r="J64" s="444">
        <v>329.32999999999993</v>
      </c>
      <c r="K64" s="444">
        <v>666.85000000000014</v>
      </c>
      <c r="L64" s="444">
        <v>0</v>
      </c>
      <c r="M64" s="444">
        <v>329.78999999999996</v>
      </c>
      <c r="N64" s="444">
        <v>339.77</v>
      </c>
      <c r="O64" s="444">
        <v>326.94999999999982</v>
      </c>
      <c r="P64" s="444">
        <v>647.75000000000045</v>
      </c>
      <c r="AH64" s="851">
        <v>0</v>
      </c>
    </row>
    <row r="65" spans="1:34">
      <c r="A65" s="851">
        <v>5955</v>
      </c>
      <c r="B65" s="851" t="s">
        <v>1922</v>
      </c>
      <c r="C65" s="951" t="s">
        <v>1870</v>
      </c>
      <c r="D65" s="851">
        <v>5955</v>
      </c>
      <c r="E65" s="444">
        <v>10.84</v>
      </c>
      <c r="F65" s="444">
        <v>15.09</v>
      </c>
      <c r="G65" s="444">
        <v>10.700000000000003</v>
      </c>
      <c r="H65" s="444">
        <v>35.339999999999996</v>
      </c>
      <c r="I65" s="444">
        <v>10.700000000000003</v>
      </c>
      <c r="J65" s="444">
        <v>720.01</v>
      </c>
      <c r="K65" s="444">
        <v>10.629999999999995</v>
      </c>
      <c r="L65" s="444">
        <v>14.840000000000032</v>
      </c>
      <c r="M65" s="444">
        <v>10.560000000000059</v>
      </c>
      <c r="N65" s="444">
        <v>82.189999999999941</v>
      </c>
      <c r="O65" s="444">
        <v>10.5</v>
      </c>
      <c r="P65" s="444">
        <v>51.740000000000009</v>
      </c>
      <c r="R65" s="851">
        <v>6020</v>
      </c>
      <c r="S65" s="851" t="s">
        <v>1923</v>
      </c>
      <c r="T65" s="951" t="s">
        <v>1924</v>
      </c>
      <c r="U65" s="951"/>
      <c r="V65" s="1633">
        <v>0</v>
      </c>
      <c r="W65" s="1633">
        <v>0</v>
      </c>
      <c r="X65" s="1633">
        <v>0</v>
      </c>
      <c r="Y65" s="1633">
        <v>0</v>
      </c>
      <c r="Z65" s="1633">
        <v>0</v>
      </c>
      <c r="AA65" s="1633">
        <v>0</v>
      </c>
      <c r="AB65" s="1633">
        <v>0</v>
      </c>
      <c r="AC65" s="1633">
        <v>77.27</v>
      </c>
      <c r="AD65" s="1633">
        <v>-76.97999999999999</v>
      </c>
      <c r="AE65" s="1633">
        <v>0</v>
      </c>
      <c r="AF65" s="1633">
        <v>0</v>
      </c>
      <c r="AG65" s="1633">
        <v>0</v>
      </c>
      <c r="AH65" s="1633">
        <v>0.29000000000000625</v>
      </c>
    </row>
    <row r="66" spans="1:34">
      <c r="A66" s="851">
        <v>5960</v>
      </c>
      <c r="B66" s="851" t="s">
        <v>1925</v>
      </c>
      <c r="C66" s="951" t="s">
        <v>1870</v>
      </c>
      <c r="D66" s="851">
        <v>5960</v>
      </c>
      <c r="E66" s="444">
        <v>36.46</v>
      </c>
      <c r="F66" s="444">
        <v>2.3500000000000014</v>
      </c>
      <c r="G66" s="444">
        <v>527.19000000000005</v>
      </c>
      <c r="H66" s="444">
        <v>201.15999999999997</v>
      </c>
      <c r="I66" s="444">
        <v>175.54000000000008</v>
      </c>
      <c r="J66" s="444">
        <v>175.53999999999996</v>
      </c>
      <c r="K66" s="444">
        <v>198.57999999999993</v>
      </c>
      <c r="L66" s="444">
        <v>175.53999999999996</v>
      </c>
      <c r="M66" s="444">
        <v>0</v>
      </c>
      <c r="N66" s="444">
        <v>373.81000000000017</v>
      </c>
      <c r="O66" s="444">
        <v>175.53999999999996</v>
      </c>
      <c r="P66" s="444">
        <v>0</v>
      </c>
      <c r="AH66" s="851">
        <v>0</v>
      </c>
    </row>
    <row r="67" spans="1:34">
      <c r="A67" s="851">
        <v>5965</v>
      </c>
      <c r="B67" s="851" t="s">
        <v>1926</v>
      </c>
      <c r="C67" s="951" t="s">
        <v>1870</v>
      </c>
      <c r="D67" s="851">
        <v>5965</v>
      </c>
      <c r="E67" s="444">
        <v>21.88</v>
      </c>
      <c r="F67" s="444">
        <v>32.64</v>
      </c>
      <c r="G67" s="444">
        <v>46.68</v>
      </c>
      <c r="H67" s="444">
        <v>279.62</v>
      </c>
      <c r="I67" s="444">
        <v>56.480000000000018</v>
      </c>
      <c r="J67" s="444">
        <v>62.659999999999968</v>
      </c>
      <c r="K67" s="444">
        <v>200.25000000000006</v>
      </c>
      <c r="L67" s="444">
        <v>63.639999999999986</v>
      </c>
      <c r="M67" s="444">
        <v>56.949999999999932</v>
      </c>
      <c r="N67" s="444">
        <v>46.580000000000041</v>
      </c>
      <c r="O67" s="444">
        <v>73.610000000000014</v>
      </c>
      <c r="P67" s="444">
        <v>51.309999999999945</v>
      </c>
      <c r="R67" s="851">
        <v>6010</v>
      </c>
      <c r="S67" s="851" t="s">
        <v>1927</v>
      </c>
      <c r="T67" s="951" t="s">
        <v>1928</v>
      </c>
      <c r="U67" s="951"/>
      <c r="V67" s="1007">
        <v>141.51</v>
      </c>
      <c r="W67" s="1007">
        <v>146.54000000000002</v>
      </c>
      <c r="X67" s="1007">
        <v>139.90999999999997</v>
      </c>
      <c r="Y67" s="1007">
        <v>139.58999999999997</v>
      </c>
      <c r="Z67" s="1007">
        <v>139.26</v>
      </c>
      <c r="AA67" s="1007">
        <v>139.35000000000002</v>
      </c>
      <c r="AB67" s="1007">
        <v>201.13</v>
      </c>
      <c r="AC67" s="1007">
        <v>200.49</v>
      </c>
      <c r="AD67" s="1007">
        <v>198.03999999999996</v>
      </c>
      <c r="AE67" s="1007">
        <v>197.52999999999997</v>
      </c>
      <c r="AF67" s="1007">
        <v>270.52</v>
      </c>
      <c r="AG67" s="1007">
        <v>288.61999999999989</v>
      </c>
      <c r="AH67" s="1007">
        <v>2202.4899999999998</v>
      </c>
    </row>
    <row r="68" spans="1:34">
      <c r="A68" s="851">
        <v>5970</v>
      </c>
      <c r="B68" s="851" t="s">
        <v>1929</v>
      </c>
      <c r="C68" s="951" t="s">
        <v>1870</v>
      </c>
      <c r="D68" s="851">
        <v>5970</v>
      </c>
      <c r="E68" s="444">
        <v>26.42</v>
      </c>
      <c r="F68" s="444">
        <v>26.14</v>
      </c>
      <c r="G68" s="444">
        <v>25.97</v>
      </c>
      <c r="H68" s="444">
        <v>26.099999999999994</v>
      </c>
      <c r="I68" s="444">
        <v>26.03</v>
      </c>
      <c r="J68" s="444">
        <v>26.039999999999992</v>
      </c>
      <c r="K68" s="444">
        <v>25.880000000000024</v>
      </c>
      <c r="L68" s="444">
        <v>25.799999999999983</v>
      </c>
      <c r="M68" s="444">
        <v>25.569999999999993</v>
      </c>
      <c r="N68" s="444">
        <v>25.5</v>
      </c>
      <c r="O68" s="444">
        <v>40.670000000000016</v>
      </c>
      <c r="P68" s="444">
        <v>25.25</v>
      </c>
      <c r="R68" s="851">
        <v>6040</v>
      </c>
      <c r="S68" s="851" t="s">
        <v>1930</v>
      </c>
      <c r="T68" s="951" t="s">
        <v>1928</v>
      </c>
      <c r="U68" s="951"/>
      <c r="V68" s="1007">
        <v>203.99</v>
      </c>
      <c r="W68" s="1007">
        <v>201.12</v>
      </c>
      <c r="X68" s="1007">
        <v>223.64</v>
      </c>
      <c r="Y68" s="1007">
        <v>201.22000000000003</v>
      </c>
      <c r="Z68" s="1007">
        <v>200.74</v>
      </c>
      <c r="AA68" s="1007">
        <v>200.87999999999988</v>
      </c>
      <c r="AB68" s="1007">
        <v>199.56000000000017</v>
      </c>
      <c r="AC68" s="1007">
        <v>198.92999999999984</v>
      </c>
      <c r="AD68" s="1007">
        <v>196.5</v>
      </c>
      <c r="AE68" s="1007">
        <v>195.99</v>
      </c>
      <c r="AF68" s="1007">
        <v>195.51</v>
      </c>
      <c r="AG68" s="1007">
        <v>175.53999999999996</v>
      </c>
      <c r="AH68" s="1007">
        <v>2393.62</v>
      </c>
    </row>
    <row r="69" spans="1:34">
      <c r="A69" s="851">
        <v>5975</v>
      </c>
      <c r="B69" s="851" t="s">
        <v>1931</v>
      </c>
      <c r="C69" s="951" t="s">
        <v>1870</v>
      </c>
      <c r="D69" s="851">
        <v>5975</v>
      </c>
      <c r="E69" s="444">
        <v>0</v>
      </c>
      <c r="F69" s="444">
        <v>264.97000000000003</v>
      </c>
      <c r="G69" s="444">
        <v>-6.8700000000000045</v>
      </c>
      <c r="H69" s="444">
        <v>0</v>
      </c>
      <c r="I69" s="444">
        <v>273.88</v>
      </c>
      <c r="J69" s="444">
        <v>0</v>
      </c>
      <c r="K69" s="444">
        <v>10.850000000000023</v>
      </c>
      <c r="L69" s="444">
        <v>266.54999999999995</v>
      </c>
      <c r="M69" s="444">
        <v>0</v>
      </c>
      <c r="N69" s="444">
        <v>0</v>
      </c>
      <c r="O69" s="444">
        <v>303.38</v>
      </c>
      <c r="P69" s="444">
        <v>0</v>
      </c>
      <c r="V69" s="1633">
        <v>345.5</v>
      </c>
      <c r="W69" s="1633">
        <v>347.66</v>
      </c>
      <c r="X69" s="1633">
        <v>363.54999999999995</v>
      </c>
      <c r="Y69" s="1633">
        <v>340.81</v>
      </c>
      <c r="Z69" s="1633">
        <v>340</v>
      </c>
      <c r="AA69" s="1633">
        <v>340.2299999999999</v>
      </c>
      <c r="AB69" s="1633">
        <v>400.69000000000017</v>
      </c>
      <c r="AC69" s="1633">
        <v>399.41999999999985</v>
      </c>
      <c r="AD69" s="1633">
        <v>394.53999999999996</v>
      </c>
      <c r="AE69" s="1633">
        <v>393.52</v>
      </c>
      <c r="AF69" s="1633">
        <v>466.03</v>
      </c>
      <c r="AG69" s="1633">
        <v>464.15999999999985</v>
      </c>
      <c r="AH69" s="1633">
        <v>4596.1099999999997</v>
      </c>
    </row>
    <row r="70" spans="1:34">
      <c r="A70" s="851">
        <v>5980</v>
      </c>
      <c r="B70" s="851" t="s">
        <v>1932</v>
      </c>
      <c r="C70" s="951" t="s">
        <v>1870</v>
      </c>
      <c r="D70" s="851">
        <v>5980</v>
      </c>
      <c r="E70" s="444">
        <v>0</v>
      </c>
      <c r="F70" s="444">
        <v>0</v>
      </c>
      <c r="G70" s="444">
        <v>0.35</v>
      </c>
      <c r="H70" s="444">
        <v>0</v>
      </c>
      <c r="I70" s="444">
        <v>0</v>
      </c>
      <c r="J70" s="444">
        <v>0.33999999999999997</v>
      </c>
      <c r="K70" s="444">
        <v>0</v>
      </c>
      <c r="L70" s="444">
        <v>0</v>
      </c>
      <c r="M70" s="444">
        <v>0.27</v>
      </c>
      <c r="N70" s="444">
        <v>0</v>
      </c>
      <c r="O70" s="444">
        <v>0</v>
      </c>
      <c r="P70" s="444">
        <v>-49.730000000000004</v>
      </c>
      <c r="AH70" s="851">
        <v>0</v>
      </c>
    </row>
    <row r="71" spans="1:34">
      <c r="A71" s="851">
        <v>5985</v>
      </c>
      <c r="B71" s="851" t="s">
        <v>1933</v>
      </c>
      <c r="C71" s="951" t="s">
        <v>1870</v>
      </c>
      <c r="D71" s="851">
        <v>5985</v>
      </c>
      <c r="E71" s="444">
        <v>0</v>
      </c>
      <c r="F71" s="444">
        <v>0</v>
      </c>
      <c r="G71" s="444">
        <v>0</v>
      </c>
      <c r="H71" s="444">
        <v>0</v>
      </c>
      <c r="I71" s="444">
        <v>0</v>
      </c>
      <c r="J71" s="444">
        <v>0</v>
      </c>
      <c r="K71" s="444">
        <v>0</v>
      </c>
      <c r="L71" s="444">
        <v>0</v>
      </c>
      <c r="M71" s="444">
        <v>0</v>
      </c>
      <c r="N71" s="444">
        <v>0</v>
      </c>
      <c r="O71" s="444">
        <v>0</v>
      </c>
      <c r="P71" s="444">
        <v>1192.5</v>
      </c>
      <c r="R71" s="851">
        <v>6025</v>
      </c>
      <c r="S71" s="851" t="s">
        <v>1934</v>
      </c>
      <c r="T71" s="951" t="s">
        <v>1935</v>
      </c>
      <c r="U71" s="951"/>
      <c r="V71" s="1633">
        <v>0</v>
      </c>
      <c r="W71" s="1633">
        <v>3.82</v>
      </c>
      <c r="X71" s="1633">
        <v>0</v>
      </c>
      <c r="Y71" s="1633">
        <v>0</v>
      </c>
      <c r="Z71" s="1633">
        <v>0</v>
      </c>
      <c r="AA71" s="1633">
        <v>0</v>
      </c>
      <c r="AB71" s="1633">
        <v>0</v>
      </c>
      <c r="AC71" s="1633">
        <v>-158.51</v>
      </c>
      <c r="AD71" s="1633">
        <v>0</v>
      </c>
      <c r="AE71" s="1633">
        <v>13.550000000000011</v>
      </c>
      <c r="AF71" s="1633">
        <v>0</v>
      </c>
      <c r="AG71" s="1633">
        <v>48.769999999999982</v>
      </c>
      <c r="AH71" s="1633">
        <v>-92.37</v>
      </c>
    </row>
    <row r="72" spans="1:34">
      <c r="A72" s="851">
        <v>6010</v>
      </c>
      <c r="B72" s="851" t="s">
        <v>1927</v>
      </c>
      <c r="C72" s="951" t="s">
        <v>1928</v>
      </c>
      <c r="D72" s="851">
        <v>6010</v>
      </c>
      <c r="E72" s="444">
        <v>141.51</v>
      </c>
      <c r="F72" s="444">
        <v>146.54000000000002</v>
      </c>
      <c r="G72" s="444">
        <v>139.90999999999997</v>
      </c>
      <c r="H72" s="444">
        <v>139.58999999999997</v>
      </c>
      <c r="I72" s="444">
        <v>139.26</v>
      </c>
      <c r="J72" s="444">
        <v>139.35000000000002</v>
      </c>
      <c r="K72" s="444">
        <v>201.13</v>
      </c>
      <c r="L72" s="444">
        <v>200.49</v>
      </c>
      <c r="M72" s="444">
        <v>198.03999999999996</v>
      </c>
      <c r="N72" s="444">
        <v>197.52999999999997</v>
      </c>
      <c r="O72" s="444">
        <v>270.52</v>
      </c>
      <c r="P72" s="444">
        <v>288.61999999999989</v>
      </c>
      <c r="AH72" s="851">
        <v>0</v>
      </c>
    </row>
    <row r="73" spans="1:34">
      <c r="A73" s="851">
        <v>6015</v>
      </c>
      <c r="B73" s="851" t="s">
        <v>1936</v>
      </c>
      <c r="C73" s="951" t="s">
        <v>1853</v>
      </c>
      <c r="D73" s="851">
        <v>6015</v>
      </c>
      <c r="E73" s="444">
        <v>1.05</v>
      </c>
      <c r="F73" s="444">
        <v>0.10999999999999988</v>
      </c>
      <c r="G73" s="444">
        <v>0.83000000000000007</v>
      </c>
      <c r="H73" s="444">
        <v>0</v>
      </c>
      <c r="I73" s="444">
        <v>0.15999999999999992</v>
      </c>
      <c r="J73" s="444">
        <v>0</v>
      </c>
      <c r="K73" s="444">
        <v>0.16000000000000014</v>
      </c>
      <c r="L73" s="444">
        <v>0</v>
      </c>
      <c r="M73" s="444">
        <v>0.14999999999999991</v>
      </c>
      <c r="N73" s="444">
        <v>0</v>
      </c>
      <c r="O73" s="444">
        <v>7.37</v>
      </c>
      <c r="P73" s="444">
        <v>0</v>
      </c>
      <c r="R73" s="851">
        <v>5495</v>
      </c>
      <c r="S73" s="851" t="s">
        <v>1852</v>
      </c>
      <c r="T73" s="951" t="s">
        <v>1853</v>
      </c>
      <c r="U73" s="951"/>
      <c r="V73" s="1007"/>
      <c r="W73" s="1007"/>
      <c r="X73" s="1007"/>
      <c r="Y73" s="1007"/>
      <c r="Z73" s="1007"/>
      <c r="AA73" s="1007"/>
      <c r="AB73" s="1007"/>
      <c r="AC73" s="1007"/>
      <c r="AD73" s="1007"/>
      <c r="AE73" s="1007"/>
      <c r="AF73" s="1007"/>
      <c r="AG73" s="1007"/>
      <c r="AH73" s="1007">
        <v>0</v>
      </c>
    </row>
    <row r="74" spans="1:34">
      <c r="A74" s="851">
        <v>6020</v>
      </c>
      <c r="B74" s="851" t="s">
        <v>1923</v>
      </c>
      <c r="C74" s="951" t="s">
        <v>1924</v>
      </c>
      <c r="D74" s="851">
        <v>6020</v>
      </c>
      <c r="E74" s="444">
        <v>0</v>
      </c>
      <c r="F74" s="444">
        <v>0</v>
      </c>
      <c r="G74" s="444">
        <v>0</v>
      </c>
      <c r="H74" s="444">
        <v>0</v>
      </c>
      <c r="I74" s="444">
        <v>0</v>
      </c>
      <c r="J74" s="444">
        <v>0</v>
      </c>
      <c r="K74" s="444">
        <v>0</v>
      </c>
      <c r="L74" s="444">
        <v>77.27</v>
      </c>
      <c r="M74" s="444">
        <v>-76.97999999999999</v>
      </c>
      <c r="N74" s="444">
        <v>0</v>
      </c>
      <c r="O74" s="444">
        <v>0</v>
      </c>
      <c r="P74" s="444">
        <v>0</v>
      </c>
      <c r="R74" s="851">
        <v>5735</v>
      </c>
      <c r="S74" s="851" t="s">
        <v>1889</v>
      </c>
      <c r="T74" s="951" t="s">
        <v>1853</v>
      </c>
      <c r="U74" s="951"/>
      <c r="V74" s="1007">
        <v>273.51</v>
      </c>
      <c r="W74" s="1007">
        <v>285.47000000000003</v>
      </c>
      <c r="X74" s="1007">
        <v>539.66000000000008</v>
      </c>
      <c r="Y74" s="1007">
        <v>462.8599999999999</v>
      </c>
      <c r="Z74" s="1007">
        <v>451.16000000000008</v>
      </c>
      <c r="AA74" s="1007">
        <v>443.24999999999977</v>
      </c>
      <c r="AB74" s="1007">
        <v>386.97000000000025</v>
      </c>
      <c r="AC74" s="1007">
        <v>478.59999999999991</v>
      </c>
      <c r="AD74" s="1007">
        <v>462.65000000000009</v>
      </c>
      <c r="AE74" s="1007">
        <v>389.89000000000033</v>
      </c>
      <c r="AF74" s="1007">
        <v>428.77999999999975</v>
      </c>
      <c r="AG74" s="1007">
        <v>457.61999999999989</v>
      </c>
      <c r="AH74" s="1007">
        <v>5060.42</v>
      </c>
    </row>
    <row r="75" spans="1:34">
      <c r="A75" s="851">
        <v>6025</v>
      </c>
      <c r="B75" s="851" t="s">
        <v>1934</v>
      </c>
      <c r="C75" s="951" t="s">
        <v>1935</v>
      </c>
      <c r="D75" s="851">
        <v>6025</v>
      </c>
      <c r="E75" s="444">
        <v>0</v>
      </c>
      <c r="F75" s="444">
        <v>3.82</v>
      </c>
      <c r="G75" s="444">
        <v>0</v>
      </c>
      <c r="H75" s="444">
        <v>0</v>
      </c>
      <c r="I75" s="444">
        <v>0</v>
      </c>
      <c r="J75" s="444">
        <v>0</v>
      </c>
      <c r="K75" s="444">
        <v>0</v>
      </c>
      <c r="L75" s="444">
        <v>-158.51</v>
      </c>
      <c r="M75" s="444">
        <v>0</v>
      </c>
      <c r="N75" s="444">
        <v>13.550000000000011</v>
      </c>
      <c r="O75" s="444">
        <v>0</v>
      </c>
      <c r="P75" s="444">
        <v>48.769999999999982</v>
      </c>
      <c r="R75" s="851">
        <v>5745</v>
      </c>
      <c r="S75" s="851" t="s">
        <v>1891</v>
      </c>
      <c r="T75" s="951" t="s">
        <v>1853</v>
      </c>
      <c r="U75" s="951"/>
      <c r="V75" s="1007">
        <v>0</v>
      </c>
      <c r="W75" s="1007">
        <v>0</v>
      </c>
      <c r="X75" s="1007">
        <v>0</v>
      </c>
      <c r="Y75" s="1007">
        <v>0</v>
      </c>
      <c r="Z75" s="1007">
        <v>0</v>
      </c>
      <c r="AA75" s="1007">
        <v>0</v>
      </c>
      <c r="AB75" s="1007">
        <v>0</v>
      </c>
      <c r="AC75" s="1007">
        <v>0</v>
      </c>
      <c r="AD75" s="1007">
        <v>0</v>
      </c>
      <c r="AE75" s="1007">
        <v>0</v>
      </c>
      <c r="AF75" s="1007">
        <v>0</v>
      </c>
      <c r="AG75" s="1007">
        <v>0</v>
      </c>
      <c r="AH75" s="1007">
        <v>0</v>
      </c>
    </row>
    <row r="76" spans="1:34">
      <c r="A76" s="851">
        <v>6035</v>
      </c>
      <c r="B76" s="851" t="s">
        <v>1937</v>
      </c>
      <c r="C76" s="951" t="s">
        <v>1853</v>
      </c>
      <c r="D76" s="851">
        <v>6035</v>
      </c>
      <c r="E76" s="444">
        <v>75.23</v>
      </c>
      <c r="F76" s="444">
        <v>43.36</v>
      </c>
      <c r="G76" s="444">
        <v>44.049999999999983</v>
      </c>
      <c r="H76" s="444">
        <v>56.170000000000016</v>
      </c>
      <c r="I76" s="444">
        <v>45.329999999999984</v>
      </c>
      <c r="J76" s="444">
        <v>52.78000000000003</v>
      </c>
      <c r="K76" s="444">
        <v>55.680000000000007</v>
      </c>
      <c r="L76" s="444">
        <v>44.620000000000005</v>
      </c>
      <c r="M76" s="444">
        <v>42.919999999999959</v>
      </c>
      <c r="N76" s="444">
        <v>48.650000000000034</v>
      </c>
      <c r="O76" s="444">
        <v>45.449999999999989</v>
      </c>
      <c r="P76" s="444">
        <v>48.25</v>
      </c>
      <c r="R76" s="851">
        <v>5750</v>
      </c>
      <c r="S76" s="851" t="s">
        <v>1892</v>
      </c>
      <c r="T76" s="951" t="s">
        <v>1853</v>
      </c>
      <c r="U76" s="951"/>
      <c r="V76" s="1007">
        <v>61.4</v>
      </c>
      <c r="W76" s="1007">
        <v>63.660000000000004</v>
      </c>
      <c r="X76" s="1007">
        <v>60.52000000000001</v>
      </c>
      <c r="Y76" s="1007">
        <v>57.47999999999999</v>
      </c>
      <c r="Z76" s="1007">
        <v>72.430000000000007</v>
      </c>
      <c r="AA76" s="1007">
        <v>67.069999999999993</v>
      </c>
      <c r="AB76" s="1007">
        <v>71.25</v>
      </c>
      <c r="AC76" s="1007">
        <v>74.930000000000007</v>
      </c>
      <c r="AD76" s="1007">
        <v>81</v>
      </c>
      <c r="AE76" s="1007">
        <v>270.92999999999995</v>
      </c>
      <c r="AF76" s="1007">
        <v>126.13999999999999</v>
      </c>
      <c r="AG76" s="1007">
        <v>60.650000000000091</v>
      </c>
      <c r="AH76" s="1007">
        <v>1067.46</v>
      </c>
    </row>
    <row r="77" spans="1:34">
      <c r="A77" s="851">
        <v>6040</v>
      </c>
      <c r="B77" s="851" t="s">
        <v>1930</v>
      </c>
      <c r="C77" s="951" t="s">
        <v>1928</v>
      </c>
      <c r="D77" s="851">
        <v>6040</v>
      </c>
      <c r="E77" s="444">
        <v>203.99</v>
      </c>
      <c r="F77" s="444">
        <v>201.12</v>
      </c>
      <c r="G77" s="444">
        <v>223.64</v>
      </c>
      <c r="H77" s="444">
        <v>201.22000000000003</v>
      </c>
      <c r="I77" s="444">
        <v>200.74</v>
      </c>
      <c r="J77" s="444">
        <v>200.87999999999988</v>
      </c>
      <c r="K77" s="444">
        <v>199.56000000000017</v>
      </c>
      <c r="L77" s="444">
        <v>198.92999999999984</v>
      </c>
      <c r="M77" s="444">
        <v>196.5</v>
      </c>
      <c r="N77" s="444">
        <v>195.99</v>
      </c>
      <c r="O77" s="444">
        <v>195.51</v>
      </c>
      <c r="P77" s="444">
        <v>175.53999999999996</v>
      </c>
      <c r="R77" s="851">
        <v>6015</v>
      </c>
      <c r="S77" s="851" t="s">
        <v>1936</v>
      </c>
      <c r="T77" s="951" t="s">
        <v>1853</v>
      </c>
      <c r="U77" s="951"/>
      <c r="V77" s="1007">
        <v>1.05</v>
      </c>
      <c r="W77" s="1007">
        <v>0.10999999999999988</v>
      </c>
      <c r="X77" s="1007">
        <v>0.83000000000000007</v>
      </c>
      <c r="Y77" s="1007">
        <v>0</v>
      </c>
      <c r="Z77" s="1007">
        <v>0.15999999999999992</v>
      </c>
      <c r="AA77" s="1007">
        <v>0</v>
      </c>
      <c r="AB77" s="1007">
        <v>0.16000000000000014</v>
      </c>
      <c r="AC77" s="1007">
        <v>0</v>
      </c>
      <c r="AD77" s="1007">
        <v>0.14999999999999991</v>
      </c>
      <c r="AE77" s="1007">
        <v>0</v>
      </c>
      <c r="AF77" s="1007">
        <v>7.37</v>
      </c>
      <c r="AG77" s="1007">
        <v>0</v>
      </c>
      <c r="AH77" s="1007">
        <v>9.83</v>
      </c>
    </row>
    <row r="78" spans="1:34">
      <c r="A78" s="851">
        <v>6045</v>
      </c>
      <c r="B78" s="851" t="s">
        <v>1938</v>
      </c>
      <c r="C78" s="951" t="s">
        <v>1853</v>
      </c>
      <c r="D78" s="851">
        <v>6045</v>
      </c>
      <c r="E78" s="444">
        <v>0</v>
      </c>
      <c r="F78" s="444">
        <v>0</v>
      </c>
      <c r="G78" s="444">
        <v>0.86</v>
      </c>
      <c r="H78" s="444">
        <v>0</v>
      </c>
      <c r="I78" s="444">
        <v>0</v>
      </c>
      <c r="J78" s="444">
        <v>0</v>
      </c>
      <c r="K78" s="444">
        <v>0</v>
      </c>
      <c r="L78" s="444">
        <v>0</v>
      </c>
      <c r="M78" s="444">
        <v>8.5</v>
      </c>
      <c r="N78" s="444">
        <v>37.97</v>
      </c>
      <c r="O78" s="444">
        <v>15.660000000000004</v>
      </c>
      <c r="P78" s="444">
        <v>34.339999999999996</v>
      </c>
      <c r="R78" s="851">
        <v>6035</v>
      </c>
      <c r="S78" s="851" t="s">
        <v>1937</v>
      </c>
      <c r="T78" s="951" t="s">
        <v>1853</v>
      </c>
      <c r="U78" s="951"/>
      <c r="V78" s="1007">
        <v>75.23</v>
      </c>
      <c r="W78" s="1007">
        <v>43.36</v>
      </c>
      <c r="X78" s="1007">
        <v>44.049999999999983</v>
      </c>
      <c r="Y78" s="1007">
        <v>56.170000000000016</v>
      </c>
      <c r="Z78" s="1007">
        <v>45.329999999999984</v>
      </c>
      <c r="AA78" s="1007">
        <v>52.78000000000003</v>
      </c>
      <c r="AB78" s="1007">
        <v>55.680000000000007</v>
      </c>
      <c r="AC78" s="1007">
        <v>44.620000000000005</v>
      </c>
      <c r="AD78" s="1007">
        <v>42.919999999999959</v>
      </c>
      <c r="AE78" s="1007">
        <v>48.650000000000034</v>
      </c>
      <c r="AF78" s="1007">
        <v>45.449999999999989</v>
      </c>
      <c r="AG78" s="1007">
        <v>48.25</v>
      </c>
      <c r="AH78" s="1007">
        <v>602.49</v>
      </c>
    </row>
    <row r="79" spans="1:34">
      <c r="A79" s="851">
        <v>6050</v>
      </c>
      <c r="B79" s="851" t="s">
        <v>1939</v>
      </c>
      <c r="C79" s="951" t="s">
        <v>1853</v>
      </c>
      <c r="D79" s="851">
        <v>6050</v>
      </c>
      <c r="E79" s="444">
        <v>133.96</v>
      </c>
      <c r="F79" s="444">
        <v>302.66999999999996</v>
      </c>
      <c r="G79" s="444">
        <v>289.77</v>
      </c>
      <c r="H79" s="444">
        <v>285.25</v>
      </c>
      <c r="I79" s="444">
        <v>206.24000000000012</v>
      </c>
      <c r="J79" s="444">
        <v>205.40999999999985</v>
      </c>
      <c r="K79" s="444">
        <v>400.73</v>
      </c>
      <c r="L79" s="444">
        <v>289.93000000000006</v>
      </c>
      <c r="M79" s="444">
        <v>169.15000000000009</v>
      </c>
      <c r="N79" s="444">
        <v>219.96000000000004</v>
      </c>
      <c r="O79" s="444">
        <v>185.56999999999971</v>
      </c>
      <c r="P79" s="444">
        <v>401.87000000000035</v>
      </c>
      <c r="R79" s="851">
        <v>6045</v>
      </c>
      <c r="S79" s="851" t="s">
        <v>1938</v>
      </c>
      <c r="T79" s="951" t="s">
        <v>1853</v>
      </c>
      <c r="U79" s="951"/>
      <c r="V79" s="1007">
        <v>0</v>
      </c>
      <c r="W79" s="1007">
        <v>0</v>
      </c>
      <c r="X79" s="1007">
        <v>0.86</v>
      </c>
      <c r="Y79" s="1007">
        <v>0</v>
      </c>
      <c r="Z79" s="1007">
        <v>0</v>
      </c>
      <c r="AA79" s="1007">
        <v>0</v>
      </c>
      <c r="AB79" s="1007">
        <v>0</v>
      </c>
      <c r="AC79" s="1007">
        <v>0</v>
      </c>
      <c r="AD79" s="1007">
        <v>8.5</v>
      </c>
      <c r="AE79" s="1007">
        <v>37.97</v>
      </c>
      <c r="AF79" s="1007">
        <v>15.660000000000004</v>
      </c>
      <c r="AG79" s="1007">
        <v>34.339999999999996</v>
      </c>
      <c r="AH79" s="1007">
        <v>97.33</v>
      </c>
    </row>
    <row r="80" spans="1:34">
      <c r="A80" s="851">
        <v>6065</v>
      </c>
      <c r="B80" s="851" t="s">
        <v>1940</v>
      </c>
      <c r="C80" s="951" t="s">
        <v>1941</v>
      </c>
      <c r="D80" s="851">
        <v>6065</v>
      </c>
      <c r="E80" s="444">
        <v>0</v>
      </c>
      <c r="F80" s="444">
        <v>0</v>
      </c>
      <c r="G80" s="444">
        <v>0</v>
      </c>
      <c r="H80" s="444">
        <v>0</v>
      </c>
      <c r="I80" s="444">
        <v>0</v>
      </c>
      <c r="J80" s="444">
        <v>0</v>
      </c>
      <c r="K80" s="444">
        <v>0</v>
      </c>
      <c r="L80" s="444">
        <v>0</v>
      </c>
      <c r="M80" s="444">
        <v>0</v>
      </c>
      <c r="N80" s="444">
        <v>0</v>
      </c>
      <c r="O80" s="444">
        <v>0</v>
      </c>
      <c r="P80" s="444">
        <v>0</v>
      </c>
      <c r="R80" s="851">
        <v>6050</v>
      </c>
      <c r="S80" s="851" t="s">
        <v>1939</v>
      </c>
      <c r="T80" s="951" t="s">
        <v>1853</v>
      </c>
      <c r="U80" s="951"/>
      <c r="V80" s="1007">
        <v>133.96</v>
      </c>
      <c r="W80" s="1007">
        <v>302.66999999999996</v>
      </c>
      <c r="X80" s="1007">
        <v>289.77</v>
      </c>
      <c r="Y80" s="1007">
        <v>285.25</v>
      </c>
      <c r="Z80" s="1007">
        <v>206.24000000000012</v>
      </c>
      <c r="AA80" s="1007">
        <v>205.40999999999985</v>
      </c>
      <c r="AB80" s="1007">
        <v>400.73</v>
      </c>
      <c r="AC80" s="1007">
        <v>289.93000000000006</v>
      </c>
      <c r="AD80" s="1007">
        <v>169.15000000000009</v>
      </c>
      <c r="AE80" s="1007">
        <v>219.96000000000004</v>
      </c>
      <c r="AF80" s="1007">
        <v>185.56999999999971</v>
      </c>
      <c r="AG80" s="1007">
        <v>401.87000000000035</v>
      </c>
      <c r="AH80" s="1007">
        <v>3090.51</v>
      </c>
    </row>
    <row r="81" spans="1:34">
      <c r="A81" s="851">
        <v>6070</v>
      </c>
      <c r="B81" s="851" t="s">
        <v>1942</v>
      </c>
      <c r="C81" s="951" t="s">
        <v>1943</v>
      </c>
      <c r="D81" s="851">
        <v>6070</v>
      </c>
      <c r="E81" s="444">
        <v>-148.94999999999999</v>
      </c>
      <c r="F81" s="444">
        <v>-2.8300000000000125</v>
      </c>
      <c r="G81" s="444">
        <v>8.8400000000000034</v>
      </c>
      <c r="H81" s="444">
        <v>0</v>
      </c>
      <c r="I81" s="444">
        <v>25.989999999999995</v>
      </c>
      <c r="J81" s="444">
        <v>26.950000000000003</v>
      </c>
      <c r="K81" s="444">
        <v>9.0400000000000063</v>
      </c>
      <c r="L81" s="444">
        <v>8.5799999999999983</v>
      </c>
      <c r="M81" s="444">
        <v>0</v>
      </c>
      <c r="N81" s="444">
        <v>101.94999999999999</v>
      </c>
      <c r="O81" s="444">
        <v>2.8299999999999983</v>
      </c>
      <c r="P81" s="444">
        <v>88.509999999999991</v>
      </c>
      <c r="V81" s="1633">
        <v>545.15</v>
      </c>
      <c r="W81" s="1633">
        <v>695.27</v>
      </c>
      <c r="X81" s="1633">
        <v>935.69</v>
      </c>
      <c r="Y81" s="1633">
        <v>861.76</v>
      </c>
      <c r="Z81" s="1633">
        <v>775.32000000000028</v>
      </c>
      <c r="AA81" s="1633">
        <v>768.50999999999965</v>
      </c>
      <c r="AB81" s="1633">
        <v>914.7900000000003</v>
      </c>
      <c r="AC81" s="1633">
        <v>888.08</v>
      </c>
      <c r="AD81" s="1633">
        <v>764.37000000000012</v>
      </c>
      <c r="AE81" s="1633">
        <v>967.40000000000032</v>
      </c>
      <c r="AF81" s="1633">
        <v>808.96999999999946</v>
      </c>
      <c r="AG81" s="1633">
        <v>1002.7300000000004</v>
      </c>
      <c r="AH81" s="1633">
        <v>9928.0399999999991</v>
      </c>
    </row>
    <row r="82" spans="1:34">
      <c r="A82" s="851">
        <v>6090</v>
      </c>
      <c r="B82" s="851" t="s">
        <v>1944</v>
      </c>
      <c r="D82" s="851">
        <v>6090</v>
      </c>
      <c r="E82" s="444">
        <v>10.92</v>
      </c>
      <c r="F82" s="444">
        <v>10.770000000000001</v>
      </c>
      <c r="G82" s="444">
        <v>11.02</v>
      </c>
      <c r="H82" s="444">
        <v>11.089999999999996</v>
      </c>
      <c r="I82" s="444">
        <v>11.46</v>
      </c>
      <c r="J82" s="444">
        <v>11.470000000000006</v>
      </c>
      <c r="K82" s="444">
        <v>11.75</v>
      </c>
      <c r="L82" s="444">
        <v>11.709999999999994</v>
      </c>
      <c r="M82" s="444">
        <v>11.570000000000007</v>
      </c>
      <c r="N82" s="444">
        <v>11.539999999999992</v>
      </c>
      <c r="O82" s="444">
        <v>11.510000000000005</v>
      </c>
      <c r="P82" s="444">
        <v>22.849999999999994</v>
      </c>
      <c r="R82" s="851">
        <v>6090</v>
      </c>
      <c r="S82" s="851" t="s">
        <v>1944</v>
      </c>
      <c r="T82" s="951">
        <v>741</v>
      </c>
      <c r="V82" s="1633">
        <v>10.92</v>
      </c>
      <c r="W82" s="1633">
        <v>10.770000000000001</v>
      </c>
      <c r="X82" s="1633">
        <v>11.02</v>
      </c>
      <c r="Y82" s="1633">
        <v>11.089999999999996</v>
      </c>
      <c r="Z82" s="1633">
        <v>11.46</v>
      </c>
      <c r="AA82" s="1633">
        <v>11.470000000000006</v>
      </c>
      <c r="AB82" s="1633">
        <v>11.75</v>
      </c>
      <c r="AC82" s="1633">
        <v>11.709999999999994</v>
      </c>
      <c r="AD82" s="1633">
        <v>11.570000000000007</v>
      </c>
      <c r="AE82" s="1633">
        <v>11.539999999999992</v>
      </c>
      <c r="AF82" s="1633">
        <v>11.510000000000005</v>
      </c>
      <c r="AG82" s="1633">
        <v>22.849999999999994</v>
      </c>
      <c r="AH82" s="1633">
        <v>147.66</v>
      </c>
    </row>
    <row r="83" spans="1:34">
      <c r="A83" s="851">
        <v>6110</v>
      </c>
      <c r="B83" s="851" t="s">
        <v>1838</v>
      </c>
      <c r="C83" s="951" t="s">
        <v>1839</v>
      </c>
      <c r="D83" s="851">
        <v>6110</v>
      </c>
      <c r="E83" s="444">
        <v>537.87</v>
      </c>
      <c r="F83" s="444">
        <v>487.40999999999997</v>
      </c>
      <c r="G83" s="444">
        <v>596.97</v>
      </c>
      <c r="H83" s="444">
        <v>663.59000000000015</v>
      </c>
      <c r="I83" s="444">
        <v>550.65999999999985</v>
      </c>
      <c r="J83" s="444">
        <v>558.21</v>
      </c>
      <c r="K83" s="444">
        <v>560.75</v>
      </c>
      <c r="L83" s="444">
        <v>534.01000000000022</v>
      </c>
      <c r="M83" s="444">
        <v>547.55000000000018</v>
      </c>
      <c r="N83" s="444">
        <v>552.8799999999992</v>
      </c>
      <c r="O83" s="444">
        <v>477.16000000000076</v>
      </c>
      <c r="P83" s="444">
        <v>554.09999999999945</v>
      </c>
      <c r="AH83" s="851">
        <v>0</v>
      </c>
    </row>
    <row r="84" spans="1:34">
      <c r="A84" s="851">
        <v>6115</v>
      </c>
      <c r="B84" s="851" t="s">
        <v>1841</v>
      </c>
      <c r="C84" s="951" t="s">
        <v>1839</v>
      </c>
      <c r="D84" s="851">
        <v>6115</v>
      </c>
      <c r="E84" s="444">
        <v>99.86</v>
      </c>
      <c r="F84" s="444">
        <v>72.309999999999988</v>
      </c>
      <c r="G84" s="444">
        <v>93.370000000000033</v>
      </c>
      <c r="H84" s="444">
        <v>122.35999999999996</v>
      </c>
      <c r="I84" s="444">
        <v>81.660000000000025</v>
      </c>
      <c r="J84" s="444">
        <v>83.96999999999997</v>
      </c>
      <c r="K84" s="444">
        <v>91.769999999999982</v>
      </c>
      <c r="L84" s="444">
        <v>100.97000000000003</v>
      </c>
      <c r="M84" s="444">
        <v>102.90999999999997</v>
      </c>
      <c r="N84" s="444">
        <v>104.42000000000007</v>
      </c>
      <c r="O84" s="444">
        <v>102.54000000000008</v>
      </c>
      <c r="P84" s="444">
        <v>114.3599999999999</v>
      </c>
      <c r="R84" s="851">
        <v>6365</v>
      </c>
      <c r="S84" s="851" t="s">
        <v>1945</v>
      </c>
      <c r="T84" s="951" t="s">
        <v>1946</v>
      </c>
      <c r="U84" s="951"/>
      <c r="V84" s="1633">
        <v>0</v>
      </c>
      <c r="W84" s="1633">
        <v>0</v>
      </c>
      <c r="X84" s="1633">
        <v>14.87</v>
      </c>
      <c r="Y84" s="1633">
        <v>0</v>
      </c>
      <c r="Z84" s="1633">
        <v>0</v>
      </c>
      <c r="AA84" s="1633">
        <v>0</v>
      </c>
      <c r="AB84" s="1633">
        <v>0</v>
      </c>
      <c r="AC84" s="1633">
        <v>0</v>
      </c>
      <c r="AD84" s="1633">
        <v>0</v>
      </c>
      <c r="AE84" s="1633">
        <v>0</v>
      </c>
      <c r="AF84" s="1633">
        <v>0</v>
      </c>
      <c r="AG84" s="1633">
        <v>7.2799999999999994</v>
      </c>
      <c r="AH84" s="1633">
        <v>22.15</v>
      </c>
    </row>
    <row r="85" spans="1:34">
      <c r="A85" s="851">
        <v>6120</v>
      </c>
      <c r="B85" s="851" t="s">
        <v>1871</v>
      </c>
      <c r="C85" s="951" t="s">
        <v>1872</v>
      </c>
      <c r="D85" s="851">
        <v>6120</v>
      </c>
      <c r="E85" s="444">
        <v>434.63</v>
      </c>
      <c r="F85" s="444">
        <v>441.86</v>
      </c>
      <c r="G85" s="444">
        <v>423.23</v>
      </c>
      <c r="H85" s="444">
        <v>441.91000000000008</v>
      </c>
      <c r="I85" s="444">
        <v>433.7199999999998</v>
      </c>
      <c r="J85" s="444">
        <v>434.61999999999989</v>
      </c>
      <c r="K85" s="444">
        <v>553.74000000000024</v>
      </c>
      <c r="L85" s="444">
        <v>331.25999999999976</v>
      </c>
      <c r="M85" s="444">
        <v>419.61000000000013</v>
      </c>
      <c r="N85" s="444">
        <v>427.73999999999978</v>
      </c>
      <c r="O85" s="444">
        <v>1040.8400000000001</v>
      </c>
      <c r="P85" s="444">
        <v>36.360000000000582</v>
      </c>
      <c r="AH85" s="851">
        <v>0</v>
      </c>
    </row>
    <row r="86" spans="1:34">
      <c r="A86" s="851">
        <v>6125</v>
      </c>
      <c r="B86" s="851" t="s">
        <v>1844</v>
      </c>
      <c r="C86" s="951" t="s">
        <v>1839</v>
      </c>
      <c r="D86" s="851">
        <v>6125</v>
      </c>
      <c r="E86" s="444">
        <v>84.72</v>
      </c>
      <c r="F86" s="444">
        <v>84.72</v>
      </c>
      <c r="G86" s="444">
        <v>84.91</v>
      </c>
      <c r="H86" s="444">
        <v>86.120000000000033</v>
      </c>
      <c r="I86" s="444">
        <v>88.639999999999986</v>
      </c>
      <c r="J86" s="444">
        <v>88.470000000000027</v>
      </c>
      <c r="K86" s="444">
        <v>87.889999999999986</v>
      </c>
      <c r="L86" s="444">
        <v>86.939999999999941</v>
      </c>
      <c r="M86" s="444">
        <v>86.100000000000023</v>
      </c>
      <c r="N86" s="444">
        <v>88.460000000000036</v>
      </c>
      <c r="O86" s="444">
        <v>86.329999999999927</v>
      </c>
      <c r="P86" s="444">
        <v>85.470000000000027</v>
      </c>
      <c r="R86" s="851">
        <v>6215</v>
      </c>
      <c r="S86" s="851" t="s">
        <v>1947</v>
      </c>
      <c r="T86" s="951" t="s">
        <v>1948</v>
      </c>
      <c r="U86" s="951"/>
      <c r="V86" s="1007">
        <v>329.69</v>
      </c>
      <c r="W86" s="1007">
        <v>323.06</v>
      </c>
      <c r="X86" s="1007">
        <v>395.63000000000011</v>
      </c>
      <c r="Y86" s="1007">
        <v>389.53999999999996</v>
      </c>
      <c r="Z86" s="1007">
        <v>409</v>
      </c>
      <c r="AA86" s="1007">
        <v>451.94999999999982</v>
      </c>
      <c r="AB86" s="1007">
        <v>438.23</v>
      </c>
      <c r="AC86" s="1007">
        <v>411.17000000000007</v>
      </c>
      <c r="AD86" s="1007">
        <v>345.03999999999996</v>
      </c>
      <c r="AE86" s="1007">
        <v>361.5</v>
      </c>
      <c r="AF86" s="1007">
        <v>326.98</v>
      </c>
      <c r="AG86" s="1007">
        <v>313.09000000000015</v>
      </c>
      <c r="AH86" s="1007">
        <v>4494.88</v>
      </c>
    </row>
    <row r="87" spans="1:34">
      <c r="A87" s="851">
        <v>6130</v>
      </c>
      <c r="B87" s="851" t="s">
        <v>1847</v>
      </c>
      <c r="C87" s="951" t="s">
        <v>1839</v>
      </c>
      <c r="D87" s="851">
        <v>6130</v>
      </c>
      <c r="E87" s="444">
        <v>201.66</v>
      </c>
      <c r="F87" s="444">
        <v>190.92</v>
      </c>
      <c r="G87" s="444">
        <v>181.77000000000004</v>
      </c>
      <c r="H87" s="444">
        <v>197.34000000000003</v>
      </c>
      <c r="I87" s="444">
        <v>195.76999999999998</v>
      </c>
      <c r="J87" s="444">
        <v>197</v>
      </c>
      <c r="K87" s="444">
        <v>200.18000000000006</v>
      </c>
      <c r="L87" s="444">
        <v>209.74</v>
      </c>
      <c r="M87" s="444">
        <v>217.63999999999987</v>
      </c>
      <c r="N87" s="444">
        <v>208.79999999999995</v>
      </c>
      <c r="O87" s="444">
        <v>210.51</v>
      </c>
      <c r="P87" s="444">
        <v>210.26000000000022</v>
      </c>
      <c r="R87" s="851">
        <v>6220</v>
      </c>
      <c r="S87" s="851" t="s">
        <v>1949</v>
      </c>
      <c r="T87" s="951" t="s">
        <v>1948</v>
      </c>
      <c r="U87" s="951"/>
      <c r="V87" s="1007">
        <v>135.24</v>
      </c>
      <c r="W87" s="1007">
        <v>180.76999999999998</v>
      </c>
      <c r="X87" s="1007">
        <v>111.57</v>
      </c>
      <c r="Y87" s="1007">
        <v>288.93</v>
      </c>
      <c r="Z87" s="1007">
        <v>204.76</v>
      </c>
      <c r="AA87" s="1007">
        <v>165.69000000000005</v>
      </c>
      <c r="AB87" s="1007">
        <v>214.32999999999993</v>
      </c>
      <c r="AC87" s="1007">
        <v>159.26999999999998</v>
      </c>
      <c r="AD87" s="1007">
        <v>204.63000000000011</v>
      </c>
      <c r="AE87" s="1007">
        <v>148.29999999999995</v>
      </c>
      <c r="AF87" s="1007">
        <v>194.61999999999989</v>
      </c>
      <c r="AG87" s="1007">
        <v>157.00000000000023</v>
      </c>
      <c r="AH87" s="1007">
        <v>2165.11</v>
      </c>
    </row>
    <row r="88" spans="1:34">
      <c r="A88" s="851">
        <v>6135</v>
      </c>
      <c r="B88" s="851" t="s">
        <v>1849</v>
      </c>
      <c r="C88" s="951" t="s">
        <v>1839</v>
      </c>
      <c r="D88" s="851">
        <v>6135</v>
      </c>
      <c r="E88" s="444">
        <v>1127.8399999999999</v>
      </c>
      <c r="F88" s="444">
        <v>1163.6400000000001</v>
      </c>
      <c r="G88" s="444">
        <v>1249.69</v>
      </c>
      <c r="H88" s="444">
        <v>1145.6499999999996</v>
      </c>
      <c r="I88" s="444">
        <v>1248.4099999999999</v>
      </c>
      <c r="J88" s="444">
        <v>1535.0700000000006</v>
      </c>
      <c r="K88" s="444">
        <v>1782.8399999999992</v>
      </c>
      <c r="L88" s="444">
        <v>1639.4000000000015</v>
      </c>
      <c r="M88" s="444">
        <v>1630.0899999999983</v>
      </c>
      <c r="N88" s="444">
        <v>1524.8700000000008</v>
      </c>
      <c r="O88" s="444">
        <v>1575.4899999999998</v>
      </c>
      <c r="P88" s="444">
        <v>1880.3500000000004</v>
      </c>
      <c r="R88" s="851">
        <v>6225</v>
      </c>
      <c r="S88" s="851" t="s">
        <v>1950</v>
      </c>
      <c r="T88" s="951" t="s">
        <v>1948</v>
      </c>
      <c r="U88" s="951"/>
      <c r="V88" s="1007">
        <v>0</v>
      </c>
      <c r="W88" s="1007">
        <v>0</v>
      </c>
      <c r="X88" s="1007">
        <v>0</v>
      </c>
      <c r="Y88" s="1007">
        <v>0</v>
      </c>
      <c r="Z88" s="1007">
        <v>108.8</v>
      </c>
      <c r="AA88" s="1007">
        <v>-0.78000000000000114</v>
      </c>
      <c r="AB88" s="1007">
        <v>0</v>
      </c>
      <c r="AC88" s="1007">
        <v>0</v>
      </c>
      <c r="AD88" s="1007">
        <v>0</v>
      </c>
      <c r="AE88" s="1007">
        <v>0</v>
      </c>
      <c r="AF88" s="1007">
        <v>62.179999999999993</v>
      </c>
      <c r="AG88" s="1007">
        <v>8.0000000000012506E-2</v>
      </c>
      <c r="AH88" s="1007">
        <v>170.28</v>
      </c>
    </row>
    <row r="89" spans="1:34">
      <c r="A89" s="851">
        <v>6140</v>
      </c>
      <c r="B89" s="851" t="s">
        <v>1851</v>
      </c>
      <c r="C89" s="951" t="s">
        <v>1839</v>
      </c>
      <c r="D89" s="851">
        <v>6140</v>
      </c>
      <c r="E89" s="444">
        <v>115.32</v>
      </c>
      <c r="F89" s="444">
        <v>149.95999999999998</v>
      </c>
      <c r="G89" s="444">
        <v>167.69000000000005</v>
      </c>
      <c r="H89" s="444">
        <v>179.42999999999995</v>
      </c>
      <c r="I89" s="444">
        <v>153.27999999999997</v>
      </c>
      <c r="J89" s="444">
        <v>167.60000000000002</v>
      </c>
      <c r="K89" s="444">
        <v>164.21000000000004</v>
      </c>
      <c r="L89" s="444">
        <v>166.76</v>
      </c>
      <c r="M89" s="444">
        <v>170.8900000000001</v>
      </c>
      <c r="N89" s="444">
        <v>164.29999999999995</v>
      </c>
      <c r="O89" s="444">
        <v>165.41999999999985</v>
      </c>
      <c r="P89" s="444">
        <v>162.67000000000007</v>
      </c>
      <c r="R89" s="851">
        <v>6230</v>
      </c>
      <c r="S89" s="851" t="s">
        <v>1951</v>
      </c>
      <c r="T89" s="951" t="s">
        <v>1948</v>
      </c>
      <c r="U89" s="951"/>
      <c r="V89" s="1007">
        <v>35.770000000000003</v>
      </c>
      <c r="W89" s="1007">
        <v>35.669999999999995</v>
      </c>
      <c r="X89" s="1007">
        <v>35.42</v>
      </c>
      <c r="Y89" s="1007">
        <v>35.38000000000001</v>
      </c>
      <c r="Z89" s="1007">
        <v>56.870000000000005</v>
      </c>
      <c r="AA89" s="1007">
        <v>44.809999999999974</v>
      </c>
      <c r="AB89" s="1007">
        <v>0</v>
      </c>
      <c r="AC89" s="1007">
        <v>38.960000000000008</v>
      </c>
      <c r="AD89" s="1007">
        <v>0</v>
      </c>
      <c r="AE89" s="1007">
        <v>147.49</v>
      </c>
      <c r="AF89" s="1007">
        <v>0</v>
      </c>
      <c r="AG89" s="1007">
        <v>70.12</v>
      </c>
      <c r="AH89" s="1007">
        <v>500.49</v>
      </c>
    </row>
    <row r="90" spans="1:34">
      <c r="A90" s="851">
        <v>6145</v>
      </c>
      <c r="B90" s="851" t="s">
        <v>1854</v>
      </c>
      <c r="C90" s="951" t="s">
        <v>1839</v>
      </c>
      <c r="D90" s="851">
        <v>6145</v>
      </c>
      <c r="E90" s="444">
        <v>556.77</v>
      </c>
      <c r="F90" s="444">
        <v>509.95000000000005</v>
      </c>
      <c r="G90" s="444">
        <v>517.92000000000007</v>
      </c>
      <c r="H90" s="444">
        <v>545.72</v>
      </c>
      <c r="I90" s="444">
        <v>535.4699999999998</v>
      </c>
      <c r="J90" s="444">
        <v>567.59999999999991</v>
      </c>
      <c r="K90" s="444">
        <v>570.85000000000036</v>
      </c>
      <c r="L90" s="444">
        <v>530.55999999999995</v>
      </c>
      <c r="M90" s="444">
        <v>537.29</v>
      </c>
      <c r="N90" s="444">
        <v>530.22999999999956</v>
      </c>
      <c r="O90" s="444">
        <v>531.70000000000073</v>
      </c>
      <c r="P90" s="444">
        <v>565.25999999999931</v>
      </c>
      <c r="V90" s="1633">
        <v>500.7</v>
      </c>
      <c r="W90" s="1633">
        <v>539.5</v>
      </c>
      <c r="X90" s="1633">
        <v>542.62000000000012</v>
      </c>
      <c r="Y90" s="1633">
        <v>713.85</v>
      </c>
      <c r="Z90" s="1633">
        <v>779.43</v>
      </c>
      <c r="AA90" s="1633">
        <v>661.66999999999985</v>
      </c>
      <c r="AB90" s="1633">
        <v>652.55999999999995</v>
      </c>
      <c r="AC90" s="1633">
        <v>609.40000000000009</v>
      </c>
      <c r="AD90" s="1633">
        <v>549.67000000000007</v>
      </c>
      <c r="AE90" s="1633">
        <v>657.29</v>
      </c>
      <c r="AF90" s="1633">
        <v>583.77999999999986</v>
      </c>
      <c r="AG90" s="1633">
        <v>540.29000000000042</v>
      </c>
      <c r="AH90" s="1633">
        <v>7330.76</v>
      </c>
    </row>
    <row r="91" spans="1:34">
      <c r="D91" s="851"/>
      <c r="E91" s="1721"/>
      <c r="F91" s="1721"/>
      <c r="G91" s="1721"/>
      <c r="H91" s="1721"/>
      <c r="I91" s="1721"/>
      <c r="J91" s="1721"/>
      <c r="K91" s="1721"/>
      <c r="L91" s="1721"/>
      <c r="M91" s="1721"/>
      <c r="N91" s="1721"/>
      <c r="O91" s="1721"/>
      <c r="P91" s="1721"/>
      <c r="Q91" s="1721"/>
      <c r="R91" s="1721"/>
      <c r="V91" s="1007"/>
      <c r="W91" s="1007"/>
      <c r="X91" s="1007"/>
      <c r="Y91" s="1007"/>
      <c r="Z91" s="1007"/>
      <c r="AA91" s="1007"/>
      <c r="AB91" s="1007"/>
      <c r="AC91" s="1007"/>
      <c r="AD91" s="1007"/>
      <c r="AE91" s="1007"/>
      <c r="AF91" s="1007"/>
      <c r="AG91" s="1007"/>
      <c r="AH91" s="1007">
        <v>0</v>
      </c>
    </row>
    <row r="92" spans="1:34">
      <c r="A92" s="851">
        <v>6146</v>
      </c>
      <c r="B92" s="851" t="s">
        <v>1857</v>
      </c>
      <c r="C92" s="951" t="s">
        <v>1839</v>
      </c>
      <c r="D92" s="851">
        <v>6146</v>
      </c>
      <c r="E92" s="444">
        <v>233.43</v>
      </c>
      <c r="F92" s="444">
        <v>216.68</v>
      </c>
      <c r="G92" s="444">
        <v>226.31999999999994</v>
      </c>
      <c r="H92" s="444">
        <v>276.13</v>
      </c>
      <c r="I92" s="444">
        <v>226.57000000000016</v>
      </c>
      <c r="J92" s="444">
        <v>233.16999999999985</v>
      </c>
      <c r="K92" s="444">
        <v>212.66000000000008</v>
      </c>
      <c r="L92" s="444">
        <v>207.8599999999999</v>
      </c>
      <c r="M92" s="444">
        <v>243.64999999999986</v>
      </c>
      <c r="N92" s="444">
        <v>213.09000000000015</v>
      </c>
      <c r="O92" s="444">
        <v>216.07999999999993</v>
      </c>
      <c r="P92" s="444">
        <v>230.26000000000022</v>
      </c>
      <c r="R92" s="851">
        <v>5705</v>
      </c>
      <c r="S92" s="851" t="s">
        <v>1952</v>
      </c>
      <c r="T92" s="951" t="s">
        <v>1887</v>
      </c>
      <c r="V92" s="1007">
        <v>1191.6500000000001</v>
      </c>
      <c r="W92" s="1007">
        <v>1037.81</v>
      </c>
      <c r="X92" s="1007">
        <v>1162.42</v>
      </c>
      <c r="Y92" s="1007">
        <v>1188.54</v>
      </c>
      <c r="Z92" s="1007">
        <v>1166.33</v>
      </c>
      <c r="AA92" s="1007">
        <v>1169.8400000000001</v>
      </c>
      <c r="AB92" s="1007">
        <v>1159.4899999999998</v>
      </c>
      <c r="AC92" s="1007">
        <v>1156.4500000000007</v>
      </c>
      <c r="AD92" s="1007">
        <v>1141.7099999999991</v>
      </c>
      <c r="AE92" s="1007">
        <v>1216.1399999999994</v>
      </c>
      <c r="AF92" s="1007">
        <v>1185.3100000000013</v>
      </c>
      <c r="AG92" s="1007">
        <v>1177.7099999999991</v>
      </c>
      <c r="AH92" s="1007">
        <v>13953.4</v>
      </c>
    </row>
    <row r="93" spans="1:34">
      <c r="A93" s="851">
        <v>6147</v>
      </c>
      <c r="B93" s="851" t="s">
        <v>1859</v>
      </c>
      <c r="C93" s="951" t="s">
        <v>1839</v>
      </c>
      <c r="D93" s="851">
        <v>6147</v>
      </c>
      <c r="E93" s="444">
        <v>0</v>
      </c>
      <c r="F93" s="444">
        <v>0</v>
      </c>
      <c r="G93" s="444">
        <v>0</v>
      </c>
      <c r="H93" s="444">
        <v>0</v>
      </c>
      <c r="I93" s="444">
        <v>0</v>
      </c>
      <c r="J93" s="444">
        <v>0</v>
      </c>
      <c r="K93" s="444">
        <v>0</v>
      </c>
      <c r="L93" s="444">
        <v>0</v>
      </c>
      <c r="M93" s="444">
        <v>0</v>
      </c>
      <c r="N93" s="444">
        <v>0</v>
      </c>
      <c r="O93" s="444">
        <v>0</v>
      </c>
      <c r="P93" s="444">
        <v>0</v>
      </c>
      <c r="R93" s="851">
        <v>5715</v>
      </c>
      <c r="S93" s="851" t="s">
        <v>1886</v>
      </c>
      <c r="T93" s="951" t="s">
        <v>1887</v>
      </c>
      <c r="U93" s="951"/>
      <c r="V93" s="1007">
        <v>39.090000000000003</v>
      </c>
      <c r="W93" s="1007">
        <v>70.459999999999994</v>
      </c>
      <c r="X93" s="1007">
        <v>38.36999999999999</v>
      </c>
      <c r="Y93" s="1007">
        <v>145.59</v>
      </c>
      <c r="Z93" s="1007">
        <v>170.42000000000002</v>
      </c>
      <c r="AA93" s="1007">
        <v>335.17</v>
      </c>
      <c r="AB93" s="1007">
        <v>400.62</v>
      </c>
      <c r="AC93" s="1007">
        <v>90.869999999999891</v>
      </c>
      <c r="AD93" s="1007">
        <v>323.04000000000019</v>
      </c>
      <c r="AE93" s="1007">
        <v>589.56999999999971</v>
      </c>
      <c r="AF93" s="1007">
        <v>1005.6300000000001</v>
      </c>
      <c r="AG93" s="1007">
        <v>-162.2199999999998</v>
      </c>
      <c r="AH93" s="1007">
        <v>3046.61</v>
      </c>
    </row>
    <row r="94" spans="1:34">
      <c r="A94" s="851">
        <v>6150</v>
      </c>
      <c r="B94" s="851" t="s">
        <v>1861</v>
      </c>
      <c r="C94" s="951" t="s">
        <v>1839</v>
      </c>
      <c r="D94" s="851">
        <v>6150</v>
      </c>
      <c r="E94" s="444">
        <v>8896.7099999999991</v>
      </c>
      <c r="F94" s="444">
        <v>6527.9800000000014</v>
      </c>
      <c r="G94" s="444">
        <v>7088.5199999999986</v>
      </c>
      <c r="H94" s="444">
        <v>8352.9200000000019</v>
      </c>
      <c r="I94" s="444">
        <v>7923.9299999999967</v>
      </c>
      <c r="J94" s="444">
        <v>7814.4599999999991</v>
      </c>
      <c r="K94" s="444">
        <v>8156.4600000000064</v>
      </c>
      <c r="L94" s="444">
        <v>8841.9499999999971</v>
      </c>
      <c r="M94" s="444">
        <v>6938.5199999999968</v>
      </c>
      <c r="N94" s="444">
        <v>7385.570000000007</v>
      </c>
      <c r="O94" s="444">
        <v>8437.0199999999895</v>
      </c>
      <c r="P94" s="444">
        <v>10382.790000000008</v>
      </c>
      <c r="V94" s="1633">
        <v>1230.74</v>
      </c>
      <c r="W94" s="1633">
        <v>1108.27</v>
      </c>
      <c r="X94" s="1633">
        <v>1200.79</v>
      </c>
      <c r="Y94" s="1633">
        <v>1334.1299999999999</v>
      </c>
      <c r="Z94" s="1633">
        <v>1336.75</v>
      </c>
      <c r="AA94" s="1633">
        <v>1505.0100000000002</v>
      </c>
      <c r="AB94" s="1633">
        <v>1560.1099999999997</v>
      </c>
      <c r="AC94" s="1633">
        <v>1247.3200000000006</v>
      </c>
      <c r="AD94" s="1633">
        <v>1464.7499999999993</v>
      </c>
      <c r="AE94" s="1633">
        <v>1805.7099999999991</v>
      </c>
      <c r="AF94" s="1633">
        <v>2190.9400000000014</v>
      </c>
      <c r="AG94" s="1633">
        <v>1015.4899999999993</v>
      </c>
      <c r="AH94" s="1633">
        <v>17000.009999999998</v>
      </c>
    </row>
    <row r="95" spans="1:34">
      <c r="A95" s="851">
        <v>6155</v>
      </c>
      <c r="B95" s="851" t="s">
        <v>1864</v>
      </c>
      <c r="C95" s="951" t="s">
        <v>1839</v>
      </c>
      <c r="D95" s="851">
        <v>6155</v>
      </c>
      <c r="E95" s="444">
        <v>131.69999999999999</v>
      </c>
      <c r="F95" s="444">
        <v>133.47000000000003</v>
      </c>
      <c r="G95" s="444">
        <v>156.21999999999997</v>
      </c>
      <c r="H95" s="444">
        <v>162.10000000000002</v>
      </c>
      <c r="I95" s="444">
        <v>154.31999999999994</v>
      </c>
      <c r="J95" s="444">
        <v>169.55000000000007</v>
      </c>
      <c r="K95" s="444">
        <v>167.7700000000001</v>
      </c>
      <c r="L95" s="444">
        <v>153.06999999999994</v>
      </c>
      <c r="M95" s="444">
        <v>159.8599999999999</v>
      </c>
      <c r="N95" s="444">
        <v>147</v>
      </c>
      <c r="O95" s="444">
        <v>140.5</v>
      </c>
      <c r="P95" s="444">
        <v>144.73000000000002</v>
      </c>
      <c r="R95" s="851">
        <v>6065</v>
      </c>
      <c r="S95" s="851" t="s">
        <v>1940</v>
      </c>
      <c r="T95" s="951" t="s">
        <v>1941</v>
      </c>
      <c r="U95" s="951"/>
      <c r="V95" s="1633">
        <v>0</v>
      </c>
      <c r="W95" s="1633">
        <v>0</v>
      </c>
      <c r="X95" s="1633">
        <v>0</v>
      </c>
      <c r="Y95" s="1633">
        <v>0</v>
      </c>
      <c r="Z95" s="1633">
        <v>0</v>
      </c>
      <c r="AA95" s="1633">
        <v>0</v>
      </c>
      <c r="AB95" s="1633">
        <v>0</v>
      </c>
      <c r="AC95" s="1633">
        <v>0</v>
      </c>
      <c r="AD95" s="1633">
        <v>0</v>
      </c>
      <c r="AE95" s="1633">
        <v>0</v>
      </c>
      <c r="AF95" s="1633">
        <v>0</v>
      </c>
      <c r="AG95" s="1633">
        <v>0</v>
      </c>
      <c r="AH95" s="1633">
        <v>0</v>
      </c>
    </row>
    <row r="96" spans="1:34">
      <c r="A96" s="851">
        <v>6165</v>
      </c>
      <c r="B96" s="851" t="s">
        <v>1866</v>
      </c>
      <c r="C96" s="951" t="s">
        <v>1839</v>
      </c>
      <c r="D96" s="851">
        <v>6165</v>
      </c>
      <c r="E96" s="444">
        <v>-1172.27</v>
      </c>
      <c r="F96" s="444">
        <v>-282.44000000000005</v>
      </c>
      <c r="G96" s="444">
        <v>-762.2199999999998</v>
      </c>
      <c r="H96" s="444">
        <v>-490.32000000000016</v>
      </c>
      <c r="I96" s="444">
        <v>-338.51000000000022</v>
      </c>
      <c r="J96" s="444">
        <v>-136.53999999999996</v>
      </c>
      <c r="K96" s="444">
        <v>-362.66999999999962</v>
      </c>
      <c r="L96" s="444">
        <v>-1095.2000000000003</v>
      </c>
      <c r="M96" s="444">
        <v>-136.88000000000011</v>
      </c>
      <c r="N96" s="444">
        <v>-2.4799999999995634</v>
      </c>
      <c r="O96" s="444">
        <v>-638.75</v>
      </c>
      <c r="P96" s="444">
        <v>-1542.6599999999999</v>
      </c>
      <c r="AH96" s="851">
        <v>0</v>
      </c>
    </row>
    <row r="97" spans="1:34">
      <c r="A97" s="851">
        <v>6185</v>
      </c>
      <c r="B97" s="851" t="s">
        <v>1953</v>
      </c>
      <c r="C97" s="951" t="s">
        <v>1870</v>
      </c>
      <c r="D97" s="851">
        <v>6185</v>
      </c>
      <c r="E97" s="444">
        <v>2.65</v>
      </c>
      <c r="F97" s="444">
        <v>30.03</v>
      </c>
      <c r="G97" s="444">
        <v>72.06</v>
      </c>
      <c r="H97" s="444">
        <v>-17.64</v>
      </c>
      <c r="I97" s="444">
        <v>3.8300000000000125</v>
      </c>
      <c r="J97" s="444">
        <v>17.939999999999998</v>
      </c>
      <c r="K97" s="444">
        <v>44.34</v>
      </c>
      <c r="L97" s="444">
        <v>32.859999999999985</v>
      </c>
      <c r="M97" s="444">
        <v>19.25</v>
      </c>
      <c r="N97" s="444">
        <v>17.590000000000003</v>
      </c>
      <c r="O97" s="444">
        <v>68.91</v>
      </c>
      <c r="P97" s="444">
        <v>10.160000000000025</v>
      </c>
      <c r="R97" s="851">
        <v>6070</v>
      </c>
      <c r="S97" s="851" t="s">
        <v>1942</v>
      </c>
      <c r="T97" s="951" t="s">
        <v>1943</v>
      </c>
      <c r="U97" s="951"/>
      <c r="V97" s="1633">
        <v>-148.94999999999999</v>
      </c>
      <c r="W97" s="1633">
        <v>-2.8300000000000125</v>
      </c>
      <c r="X97" s="1633">
        <v>8.8400000000000034</v>
      </c>
      <c r="Y97" s="1633">
        <v>0</v>
      </c>
      <c r="Z97" s="1633">
        <v>25.989999999999995</v>
      </c>
      <c r="AA97" s="1633">
        <v>26.950000000000003</v>
      </c>
      <c r="AB97" s="1633">
        <v>9.0400000000000063</v>
      </c>
      <c r="AC97" s="1633">
        <v>8.5799999999999983</v>
      </c>
      <c r="AD97" s="1633">
        <v>0</v>
      </c>
      <c r="AE97" s="1633">
        <v>101.94999999999999</v>
      </c>
      <c r="AF97" s="1633">
        <v>2.8299999999999983</v>
      </c>
      <c r="AG97" s="1633">
        <v>88.509999999999991</v>
      </c>
      <c r="AH97" s="1633">
        <v>120.90999999999998</v>
      </c>
    </row>
    <row r="98" spans="1:34">
      <c r="A98" s="851">
        <v>6190</v>
      </c>
      <c r="B98" s="851" t="s">
        <v>1954</v>
      </c>
      <c r="C98" s="951" t="s">
        <v>1870</v>
      </c>
      <c r="D98" s="851">
        <v>6190</v>
      </c>
      <c r="E98" s="444">
        <v>3.56</v>
      </c>
      <c r="F98" s="444">
        <v>11.87</v>
      </c>
      <c r="G98" s="444">
        <v>24.71</v>
      </c>
      <c r="H98" s="444">
        <v>4.9699999999999989</v>
      </c>
      <c r="I98" s="444">
        <v>20.78</v>
      </c>
      <c r="J98" s="444">
        <v>9.8700000000000045</v>
      </c>
      <c r="K98" s="444">
        <v>36.989999999999995</v>
      </c>
      <c r="L98" s="444">
        <v>3.730000000000004</v>
      </c>
      <c r="M98" s="444">
        <v>39.83</v>
      </c>
      <c r="N98" s="444">
        <v>63.139999999999986</v>
      </c>
      <c r="O98" s="444">
        <v>22.710000000000008</v>
      </c>
      <c r="P98" s="444">
        <v>15.099999999999994</v>
      </c>
      <c r="AH98" s="851">
        <v>0</v>
      </c>
    </row>
    <row r="99" spans="1:34">
      <c r="A99" s="851">
        <v>6195</v>
      </c>
      <c r="B99" s="851" t="s">
        <v>1955</v>
      </c>
      <c r="C99" s="951" t="s">
        <v>1870</v>
      </c>
      <c r="D99" s="851">
        <v>6195</v>
      </c>
      <c r="E99" s="444">
        <v>0.18</v>
      </c>
      <c r="F99" s="444">
        <v>2.73</v>
      </c>
      <c r="G99" s="444">
        <v>2.34</v>
      </c>
      <c r="H99" s="444">
        <v>4.26</v>
      </c>
      <c r="I99" s="444">
        <v>1.67</v>
      </c>
      <c r="J99" s="444">
        <v>1.8200000000000003</v>
      </c>
      <c r="K99" s="444">
        <v>35.03</v>
      </c>
      <c r="L99" s="444">
        <v>1.6299999999999955</v>
      </c>
      <c r="M99" s="444">
        <v>5.8700000000000045</v>
      </c>
      <c r="N99" s="444">
        <v>5.4699999999999989</v>
      </c>
      <c r="O99" s="444">
        <v>6.230000000000004</v>
      </c>
      <c r="P99" s="444">
        <v>5.4200000000000017</v>
      </c>
      <c r="R99" s="851">
        <v>5505</v>
      </c>
      <c r="S99" s="851" t="s">
        <v>1855</v>
      </c>
      <c r="T99" s="951" t="s">
        <v>1856</v>
      </c>
      <c r="U99" s="951"/>
      <c r="V99" s="1007">
        <v>6.52</v>
      </c>
      <c r="W99" s="1007">
        <v>-5.39</v>
      </c>
      <c r="X99" s="1007">
        <v>14.34</v>
      </c>
      <c r="Y99" s="1007">
        <v>12.679999999999998</v>
      </c>
      <c r="Z99" s="1007">
        <v>8.8000000000000043</v>
      </c>
      <c r="AA99" s="1007">
        <v>8.009999999999998</v>
      </c>
      <c r="AB99" s="1007">
        <v>6.9699999999999989</v>
      </c>
      <c r="AC99" s="1007">
        <v>7.4799999999999969</v>
      </c>
      <c r="AD99" s="1007">
        <v>5.7000000000000028</v>
      </c>
      <c r="AE99" s="1007">
        <v>8.5499999999999972</v>
      </c>
      <c r="AF99" s="1007">
        <v>7.9200000000000017</v>
      </c>
      <c r="AG99" s="1007">
        <v>6.9099999999999966</v>
      </c>
      <c r="AH99" s="1007">
        <v>88.49</v>
      </c>
    </row>
    <row r="100" spans="1:34">
      <c r="A100" s="851">
        <v>6200</v>
      </c>
      <c r="B100" s="851" t="s">
        <v>1956</v>
      </c>
      <c r="C100" s="951" t="s">
        <v>1870</v>
      </c>
      <c r="D100" s="851">
        <v>6200</v>
      </c>
      <c r="E100" s="444">
        <v>3.52</v>
      </c>
      <c r="F100" s="444">
        <v>10.15</v>
      </c>
      <c r="G100" s="444">
        <v>74.25</v>
      </c>
      <c r="H100" s="444">
        <v>1.8100000000000023</v>
      </c>
      <c r="I100" s="444">
        <v>26.339999999999989</v>
      </c>
      <c r="J100" s="444">
        <v>11.450000000000003</v>
      </c>
      <c r="K100" s="444">
        <v>21.940000000000012</v>
      </c>
      <c r="L100" s="444">
        <v>2.789999999999992</v>
      </c>
      <c r="M100" s="444">
        <v>1.5900000000000034</v>
      </c>
      <c r="N100" s="444">
        <v>8.0799999999999841</v>
      </c>
      <c r="O100" s="444">
        <v>22.370000000000005</v>
      </c>
      <c r="P100" s="444">
        <v>11.159999999999997</v>
      </c>
      <c r="R100" s="851">
        <v>5510</v>
      </c>
      <c r="S100" s="851" t="s">
        <v>1858</v>
      </c>
      <c r="T100" s="951" t="s">
        <v>1856</v>
      </c>
      <c r="U100" s="951"/>
      <c r="V100" s="1007">
        <v>262.91000000000003</v>
      </c>
      <c r="W100" s="1007">
        <v>784.76</v>
      </c>
      <c r="X100" s="1007">
        <v>320.8599999999999</v>
      </c>
      <c r="Y100" s="1007">
        <v>517.21</v>
      </c>
      <c r="Z100" s="1007">
        <v>439.47</v>
      </c>
      <c r="AA100" s="1007">
        <v>410.67000000000007</v>
      </c>
      <c r="AB100" s="1007">
        <v>1228.71</v>
      </c>
      <c r="AC100" s="1007">
        <v>734.59999999999945</v>
      </c>
      <c r="AD100" s="1007">
        <v>964.20000000000073</v>
      </c>
      <c r="AE100" s="1007">
        <v>-349.13000000000011</v>
      </c>
      <c r="AF100" s="1007">
        <v>885.05000000000018</v>
      </c>
      <c r="AG100" s="1007">
        <v>-280.98000000000047</v>
      </c>
      <c r="AH100" s="1007">
        <v>5918.33</v>
      </c>
    </row>
    <row r="101" spans="1:34">
      <c r="A101" s="851">
        <v>6205</v>
      </c>
      <c r="B101" s="851" t="s">
        <v>1957</v>
      </c>
      <c r="C101" s="951" t="s">
        <v>1870</v>
      </c>
      <c r="D101" s="851">
        <v>6205</v>
      </c>
      <c r="E101" s="444">
        <v>0</v>
      </c>
      <c r="F101" s="444">
        <v>0.57999999999999996</v>
      </c>
      <c r="G101" s="444">
        <v>0</v>
      </c>
      <c r="H101" s="444">
        <v>4.5199999999999996</v>
      </c>
      <c r="I101" s="444">
        <v>0.3100000000000005</v>
      </c>
      <c r="J101" s="444">
        <v>1.1299999999999999</v>
      </c>
      <c r="K101" s="444">
        <v>0.45000000000000018</v>
      </c>
      <c r="L101" s="444">
        <v>1.8100000000000005</v>
      </c>
      <c r="M101" s="444">
        <v>0.19999999999999929</v>
      </c>
      <c r="N101" s="444">
        <v>0</v>
      </c>
      <c r="O101" s="444">
        <v>7.5399999999999991</v>
      </c>
      <c r="P101" s="444">
        <v>0</v>
      </c>
      <c r="R101" s="851">
        <v>5515</v>
      </c>
      <c r="S101" s="851" t="s">
        <v>1860</v>
      </c>
      <c r="T101" s="951" t="s">
        <v>1856</v>
      </c>
      <c r="U101" s="951"/>
      <c r="V101" s="1007">
        <v>606</v>
      </c>
      <c r="W101" s="1007">
        <v>-1236</v>
      </c>
      <c r="X101" s="1007">
        <v>484</v>
      </c>
      <c r="Y101" s="1007">
        <v>240</v>
      </c>
      <c r="Z101" s="1007">
        <v>542</v>
      </c>
      <c r="AA101" s="1007">
        <v>193</v>
      </c>
      <c r="AB101" s="1007">
        <v>-34</v>
      </c>
      <c r="AC101" s="1007">
        <v>-213</v>
      </c>
      <c r="AD101" s="1007">
        <v>-172</v>
      </c>
      <c r="AE101" s="1007">
        <v>549</v>
      </c>
      <c r="AF101" s="1007">
        <v>-453</v>
      </c>
      <c r="AG101" s="1007">
        <v>861</v>
      </c>
      <c r="AH101" s="1007">
        <v>1367</v>
      </c>
    </row>
    <row r="102" spans="1:34">
      <c r="A102" s="851">
        <v>6207</v>
      </c>
      <c r="B102" s="851" t="s">
        <v>1958</v>
      </c>
      <c r="C102" s="951" t="s">
        <v>1870</v>
      </c>
      <c r="D102" s="851">
        <v>6207</v>
      </c>
      <c r="E102" s="444">
        <v>28.29</v>
      </c>
      <c r="F102" s="444">
        <v>54.35</v>
      </c>
      <c r="G102" s="444">
        <v>32.929999999999993</v>
      </c>
      <c r="H102" s="444">
        <v>175.64</v>
      </c>
      <c r="I102" s="444">
        <v>-126.30999999999997</v>
      </c>
      <c r="J102" s="444">
        <v>3.0799999999999841</v>
      </c>
      <c r="K102" s="444">
        <v>56.450000000000017</v>
      </c>
      <c r="L102" s="444">
        <v>26.919999999999987</v>
      </c>
      <c r="M102" s="444">
        <v>21.659999999999997</v>
      </c>
      <c r="N102" s="444">
        <v>27.439999999999998</v>
      </c>
      <c r="O102" s="444">
        <v>56.800000000000011</v>
      </c>
      <c r="P102" s="444">
        <v>20.269999999999982</v>
      </c>
      <c r="V102" s="1633">
        <v>875.43000000000006</v>
      </c>
      <c r="W102" s="1633">
        <v>-456.63</v>
      </c>
      <c r="X102" s="1633">
        <v>819.19999999999982</v>
      </c>
      <c r="Y102" s="1633">
        <v>769.89</v>
      </c>
      <c r="Z102" s="1633">
        <v>990.27</v>
      </c>
      <c r="AA102" s="1633">
        <v>611.68000000000006</v>
      </c>
      <c r="AB102" s="1633">
        <v>1201.68</v>
      </c>
      <c r="AC102" s="1633">
        <v>529.07999999999947</v>
      </c>
      <c r="AD102" s="1633">
        <v>797.90000000000077</v>
      </c>
      <c r="AE102" s="1633">
        <v>208.4199999999999</v>
      </c>
      <c r="AF102" s="1633">
        <v>439.97000000000014</v>
      </c>
      <c r="AG102" s="1633">
        <v>586.9299999999995</v>
      </c>
      <c r="AH102" s="1633">
        <v>7373.8200000000006</v>
      </c>
    </row>
    <row r="103" spans="1:34">
      <c r="A103" s="851">
        <v>6215</v>
      </c>
      <c r="B103" s="851" t="s">
        <v>1947</v>
      </c>
      <c r="C103" s="951" t="s">
        <v>1948</v>
      </c>
      <c r="D103" s="851">
        <v>6215</v>
      </c>
      <c r="E103" s="444">
        <v>329.69</v>
      </c>
      <c r="F103" s="444">
        <v>323.06</v>
      </c>
      <c r="G103" s="444">
        <v>395.63000000000011</v>
      </c>
      <c r="H103" s="444">
        <v>389.53999999999996</v>
      </c>
      <c r="I103" s="444">
        <v>409</v>
      </c>
      <c r="J103" s="444">
        <v>451.94999999999982</v>
      </c>
      <c r="K103" s="444">
        <v>438.23</v>
      </c>
      <c r="L103" s="444">
        <v>411.17000000000007</v>
      </c>
      <c r="M103" s="444">
        <v>345.03999999999996</v>
      </c>
      <c r="N103" s="444">
        <v>361.5</v>
      </c>
      <c r="O103" s="444">
        <v>326.98</v>
      </c>
      <c r="P103" s="444">
        <v>313.09000000000015</v>
      </c>
      <c r="AH103" s="851">
        <v>0</v>
      </c>
    </row>
    <row r="104" spans="1:34">
      <c r="A104" s="851">
        <v>6220</v>
      </c>
      <c r="B104" s="851" t="s">
        <v>1949</v>
      </c>
      <c r="C104" s="951" t="s">
        <v>1948</v>
      </c>
      <c r="D104" s="851">
        <v>6220</v>
      </c>
      <c r="E104" s="444">
        <v>135.24</v>
      </c>
      <c r="F104" s="444">
        <v>180.76999999999998</v>
      </c>
      <c r="G104" s="444">
        <v>111.57</v>
      </c>
      <c r="H104" s="444">
        <v>288.93</v>
      </c>
      <c r="I104" s="444">
        <v>204.76</v>
      </c>
      <c r="J104" s="444">
        <v>165.69000000000005</v>
      </c>
      <c r="K104" s="444">
        <v>214.32999999999993</v>
      </c>
      <c r="L104" s="444">
        <v>159.26999999999998</v>
      </c>
      <c r="M104" s="444">
        <v>204.63000000000011</v>
      </c>
      <c r="N104" s="444">
        <v>148.29999999999995</v>
      </c>
      <c r="O104" s="444">
        <v>194.61999999999989</v>
      </c>
      <c r="P104" s="444">
        <v>157.00000000000023</v>
      </c>
      <c r="R104" s="851">
        <v>5545</v>
      </c>
      <c r="S104" s="851" t="s">
        <v>1869</v>
      </c>
      <c r="T104" s="951" t="s">
        <v>1870</v>
      </c>
      <c r="U104" s="951"/>
      <c r="V104" s="1007">
        <v>5.35</v>
      </c>
      <c r="W104" s="1007">
        <v>0</v>
      </c>
      <c r="X104" s="1007">
        <v>0</v>
      </c>
      <c r="Y104" s="1007">
        <v>25.729999999999997</v>
      </c>
      <c r="Z104" s="1007">
        <v>11.93</v>
      </c>
      <c r="AA104" s="1007">
        <v>10.950000000000003</v>
      </c>
      <c r="AB104" s="1007">
        <v>12.690000000000005</v>
      </c>
      <c r="AC104" s="1007">
        <v>13.099999999999994</v>
      </c>
      <c r="AD104" s="1007">
        <v>602.77</v>
      </c>
      <c r="AE104" s="1007">
        <v>462.36000000000013</v>
      </c>
      <c r="AF104" s="1007">
        <v>12.759999999999991</v>
      </c>
      <c r="AG104" s="1007">
        <v>0</v>
      </c>
      <c r="AH104" s="1007">
        <v>1157.6400000000001</v>
      </c>
    </row>
    <row r="105" spans="1:34">
      <c r="A105" s="851">
        <v>6225</v>
      </c>
      <c r="B105" s="851" t="s">
        <v>1950</v>
      </c>
      <c r="C105" s="951" t="s">
        <v>1948</v>
      </c>
      <c r="D105" s="851">
        <v>6225</v>
      </c>
      <c r="E105" s="444">
        <v>0</v>
      </c>
      <c r="F105" s="444">
        <v>0</v>
      </c>
      <c r="G105" s="444">
        <v>0</v>
      </c>
      <c r="H105" s="444">
        <v>0</v>
      </c>
      <c r="I105" s="444">
        <v>108.8</v>
      </c>
      <c r="J105" s="444">
        <v>-0.78000000000000114</v>
      </c>
      <c r="K105" s="444">
        <v>0</v>
      </c>
      <c r="L105" s="444">
        <v>0</v>
      </c>
      <c r="M105" s="444">
        <v>0</v>
      </c>
      <c r="N105" s="444">
        <v>0</v>
      </c>
      <c r="O105" s="444">
        <v>62.179999999999993</v>
      </c>
      <c r="P105" s="444">
        <v>8.0000000000012506E-2</v>
      </c>
      <c r="R105" s="851">
        <v>5755</v>
      </c>
      <c r="S105" s="851" t="s">
        <v>1893</v>
      </c>
      <c r="T105" s="951" t="s">
        <v>1870</v>
      </c>
      <c r="U105" s="951"/>
      <c r="V105" s="1007">
        <v>0</v>
      </c>
      <c r="W105" s="1007">
        <v>0</v>
      </c>
      <c r="X105" s="1007">
        <v>0</v>
      </c>
      <c r="Y105" s="1007">
        <v>0</v>
      </c>
      <c r="Z105" s="1007">
        <v>0</v>
      </c>
      <c r="AA105" s="1007">
        <v>0</v>
      </c>
      <c r="AB105" s="1007">
        <v>0</v>
      </c>
      <c r="AC105" s="1007">
        <v>0</v>
      </c>
      <c r="AD105" s="1007">
        <v>0</v>
      </c>
      <c r="AE105" s="1007">
        <v>0</v>
      </c>
      <c r="AF105" s="1007">
        <v>0</v>
      </c>
      <c r="AG105" s="1007">
        <v>0</v>
      </c>
      <c r="AH105" s="1007">
        <v>0</v>
      </c>
    </row>
    <row r="106" spans="1:34">
      <c r="A106" s="851">
        <v>6230</v>
      </c>
      <c r="B106" s="851" t="s">
        <v>1951</v>
      </c>
      <c r="C106" s="951" t="s">
        <v>1948</v>
      </c>
      <c r="D106" s="851">
        <v>6230</v>
      </c>
      <c r="E106" s="444">
        <v>35.770000000000003</v>
      </c>
      <c r="F106" s="444">
        <v>35.669999999999995</v>
      </c>
      <c r="G106" s="444">
        <v>35.42</v>
      </c>
      <c r="H106" s="444">
        <v>35.38000000000001</v>
      </c>
      <c r="I106" s="444">
        <v>56.870000000000005</v>
      </c>
      <c r="J106" s="444">
        <v>44.809999999999974</v>
      </c>
      <c r="K106" s="444">
        <v>0</v>
      </c>
      <c r="L106" s="444">
        <v>38.960000000000008</v>
      </c>
      <c r="M106" s="444">
        <v>0</v>
      </c>
      <c r="N106" s="444">
        <v>147.49</v>
      </c>
      <c r="O106" s="444">
        <v>0</v>
      </c>
      <c r="P106" s="444">
        <v>70.12</v>
      </c>
      <c r="R106" s="851">
        <v>5790</v>
      </c>
      <c r="S106" s="851" t="s">
        <v>1895</v>
      </c>
      <c r="T106" s="951" t="s">
        <v>1870</v>
      </c>
      <c r="U106" s="951"/>
      <c r="V106" s="1007">
        <v>41.92</v>
      </c>
      <c r="W106" s="1007">
        <v>33.840000000000003</v>
      </c>
      <c r="X106" s="1007">
        <v>57.499999999999986</v>
      </c>
      <c r="Y106" s="1007">
        <v>48.320000000000022</v>
      </c>
      <c r="Z106" s="1007">
        <v>49.449999999999989</v>
      </c>
      <c r="AA106" s="1007">
        <v>45.390000000000015</v>
      </c>
      <c r="AB106" s="1007">
        <v>51</v>
      </c>
      <c r="AC106" s="1007">
        <v>52.759999999999991</v>
      </c>
      <c r="AD106" s="1007">
        <v>51.099999999999966</v>
      </c>
      <c r="AE106" s="1007">
        <v>50.510000000000048</v>
      </c>
      <c r="AF106" s="1007">
        <v>48.88999999999993</v>
      </c>
      <c r="AG106" s="1007">
        <v>47.810000000000059</v>
      </c>
      <c r="AH106" s="1007">
        <v>578.49</v>
      </c>
    </row>
    <row r="107" spans="1:34">
      <c r="A107" s="851">
        <v>6255</v>
      </c>
      <c r="B107" s="851" t="s">
        <v>1959</v>
      </c>
      <c r="C107" s="951">
        <v>675</v>
      </c>
      <c r="D107" s="851">
        <v>6255</v>
      </c>
      <c r="E107" s="444">
        <v>0</v>
      </c>
      <c r="F107" s="444">
        <v>0</v>
      </c>
      <c r="G107" s="444">
        <v>0</v>
      </c>
      <c r="H107" s="444">
        <v>0</v>
      </c>
      <c r="I107" s="444">
        <v>0</v>
      </c>
      <c r="J107" s="444">
        <v>0</v>
      </c>
      <c r="K107" s="444">
        <v>0</v>
      </c>
      <c r="L107" s="444">
        <v>0</v>
      </c>
      <c r="M107" s="444">
        <v>0</v>
      </c>
      <c r="N107" s="444">
        <v>0</v>
      </c>
      <c r="O107" s="444">
        <v>0</v>
      </c>
      <c r="P107" s="444">
        <v>0</v>
      </c>
      <c r="R107" s="851">
        <v>5795</v>
      </c>
      <c r="S107" s="851" t="s">
        <v>1960</v>
      </c>
      <c r="T107" s="951">
        <v>775</v>
      </c>
      <c r="V107" s="1007">
        <v>0</v>
      </c>
      <c r="W107" s="1007">
        <v>0</v>
      </c>
      <c r="X107" s="1007">
        <v>0</v>
      </c>
      <c r="Y107" s="1007">
        <v>0</v>
      </c>
      <c r="Z107" s="1007">
        <v>3.15</v>
      </c>
      <c r="AA107" s="1007">
        <v>0</v>
      </c>
      <c r="AB107" s="1007">
        <v>0</v>
      </c>
      <c r="AC107" s="1007">
        <v>0</v>
      </c>
      <c r="AD107" s="1007">
        <v>0</v>
      </c>
      <c r="AE107" s="1007">
        <v>0</v>
      </c>
      <c r="AF107" s="1007">
        <v>0</v>
      </c>
      <c r="AG107" s="1007">
        <v>9.379999999999999</v>
      </c>
      <c r="AH107" s="1007">
        <v>12.53</v>
      </c>
    </row>
    <row r="108" spans="1:34">
      <c r="A108" s="851">
        <v>6260</v>
      </c>
      <c r="B108" s="851" t="s">
        <v>1961</v>
      </c>
      <c r="C108" s="951">
        <v>675</v>
      </c>
      <c r="D108" s="851">
        <v>6260</v>
      </c>
      <c r="E108" s="444">
        <v>0</v>
      </c>
      <c r="F108" s="444">
        <v>187.33</v>
      </c>
      <c r="G108" s="444">
        <v>41.78</v>
      </c>
      <c r="H108" s="444">
        <v>193.16999999999996</v>
      </c>
      <c r="I108" s="444">
        <v>0</v>
      </c>
      <c r="J108" s="444">
        <v>0</v>
      </c>
      <c r="K108" s="444">
        <v>192.99</v>
      </c>
      <c r="L108" s="444">
        <v>0</v>
      </c>
      <c r="M108" s="444">
        <v>0</v>
      </c>
      <c r="N108" s="444">
        <v>374.19000000000005</v>
      </c>
      <c r="O108" s="444">
        <v>162.96000000000004</v>
      </c>
      <c r="P108" s="444">
        <v>0</v>
      </c>
      <c r="R108" s="851">
        <v>5800</v>
      </c>
      <c r="S108" s="851" t="s">
        <v>1897</v>
      </c>
      <c r="T108" s="951" t="s">
        <v>1870</v>
      </c>
      <c r="U108" s="951"/>
      <c r="V108" s="1007">
        <v>0</v>
      </c>
      <c r="W108" s="1007">
        <v>0</v>
      </c>
      <c r="X108" s="1007">
        <v>0.82</v>
      </c>
      <c r="Y108" s="1007">
        <v>0</v>
      </c>
      <c r="Z108" s="1007">
        <v>0</v>
      </c>
      <c r="AA108" s="1007">
        <v>0</v>
      </c>
      <c r="AB108" s="1007">
        <v>0</v>
      </c>
      <c r="AC108" s="1007">
        <v>0</v>
      </c>
      <c r="AD108" s="1007">
        <v>0</v>
      </c>
      <c r="AE108" s="1007">
        <v>0</v>
      </c>
      <c r="AF108" s="1007">
        <v>0</v>
      </c>
      <c r="AG108" s="1007">
        <v>0</v>
      </c>
      <c r="AH108" s="1007">
        <v>0.82</v>
      </c>
    </row>
    <row r="109" spans="1:34">
      <c r="A109" s="851">
        <v>6270</v>
      </c>
      <c r="B109" s="851" t="s">
        <v>1962</v>
      </c>
      <c r="C109" s="951">
        <v>775</v>
      </c>
      <c r="D109" s="851">
        <v>6270</v>
      </c>
      <c r="E109" s="444">
        <v>166.91</v>
      </c>
      <c r="F109" s="444">
        <v>489.1</v>
      </c>
      <c r="G109" s="444">
        <v>1029</v>
      </c>
      <c r="H109" s="444">
        <v>0</v>
      </c>
      <c r="I109" s="444">
        <v>0</v>
      </c>
      <c r="J109" s="444">
        <v>1784.2</v>
      </c>
      <c r="K109" s="444">
        <v>0</v>
      </c>
      <c r="L109" s="444">
        <v>375</v>
      </c>
      <c r="M109" s="444">
        <v>470</v>
      </c>
      <c r="N109" s="444">
        <v>280</v>
      </c>
      <c r="O109" s="444">
        <v>280</v>
      </c>
      <c r="P109" s="444">
        <v>1700</v>
      </c>
      <c r="R109" s="851">
        <v>5805</v>
      </c>
      <c r="S109" s="851" t="s">
        <v>1898</v>
      </c>
      <c r="T109" s="951" t="s">
        <v>1870</v>
      </c>
      <c r="U109" s="951"/>
      <c r="V109" s="1007">
        <v>0</v>
      </c>
      <c r="W109" s="1007">
        <v>0</v>
      </c>
      <c r="X109" s="1007">
        <v>0</v>
      </c>
      <c r="Y109" s="1007">
        <v>126.02</v>
      </c>
      <c r="Z109" s="1007">
        <v>0</v>
      </c>
      <c r="AA109" s="1007">
        <v>0</v>
      </c>
      <c r="AB109" s="1007">
        <v>0.59000000000000341</v>
      </c>
      <c r="AC109" s="1007">
        <v>0</v>
      </c>
      <c r="AD109" s="1007">
        <v>0</v>
      </c>
      <c r="AE109" s="1007">
        <v>0</v>
      </c>
      <c r="AF109" s="1007">
        <v>0.89000000000000057</v>
      </c>
      <c r="AG109" s="1007">
        <v>1.7400000000000091</v>
      </c>
      <c r="AH109" s="1007">
        <v>129.24</v>
      </c>
    </row>
    <row r="110" spans="1:34">
      <c r="A110" s="851">
        <v>6320</v>
      </c>
      <c r="B110" s="851" t="s">
        <v>1911</v>
      </c>
      <c r="C110" s="951">
        <v>720</v>
      </c>
      <c r="D110" s="851">
        <v>6320</v>
      </c>
      <c r="E110" s="444">
        <v>0</v>
      </c>
      <c r="F110" s="444">
        <v>0</v>
      </c>
      <c r="G110" s="444">
        <v>0</v>
      </c>
      <c r="H110" s="444">
        <v>0</v>
      </c>
      <c r="I110" s="444">
        <v>0</v>
      </c>
      <c r="J110" s="444">
        <v>0</v>
      </c>
      <c r="K110" s="444">
        <v>0</v>
      </c>
      <c r="L110" s="444">
        <v>183.23</v>
      </c>
      <c r="M110" s="444">
        <v>0</v>
      </c>
      <c r="N110" s="444">
        <v>0</v>
      </c>
      <c r="O110" s="444">
        <v>401.05999999999995</v>
      </c>
      <c r="P110" s="444">
        <v>79.259999999999991</v>
      </c>
      <c r="R110" s="851">
        <v>5810</v>
      </c>
      <c r="S110" s="851" t="s">
        <v>1899</v>
      </c>
      <c r="T110" s="951" t="s">
        <v>1870</v>
      </c>
      <c r="U110" s="951"/>
      <c r="V110" s="1007">
        <v>0</v>
      </c>
      <c r="W110" s="1007">
        <v>38.409999999999997</v>
      </c>
      <c r="X110" s="1007">
        <v>310.42999999999995</v>
      </c>
      <c r="Y110" s="1007">
        <v>271.55</v>
      </c>
      <c r="Z110" s="1007">
        <v>15.769999999999982</v>
      </c>
      <c r="AA110" s="1007">
        <v>0.96000000000003638</v>
      </c>
      <c r="AB110" s="1007">
        <v>9.5399999999999636</v>
      </c>
      <c r="AC110" s="1007">
        <v>-133.89999999999998</v>
      </c>
      <c r="AD110" s="1007">
        <v>34.690000000000055</v>
      </c>
      <c r="AE110" s="1007">
        <v>1.1699999999999591</v>
      </c>
      <c r="AF110" s="1007">
        <v>6.82000000000005</v>
      </c>
      <c r="AG110" s="1007">
        <v>91.439999999999941</v>
      </c>
      <c r="AH110" s="1007">
        <v>646.87999999999988</v>
      </c>
    </row>
    <row r="111" spans="1:34">
      <c r="A111" s="851">
        <v>6325</v>
      </c>
      <c r="B111" s="851" t="s">
        <v>1913</v>
      </c>
      <c r="C111" s="951">
        <v>720</v>
      </c>
      <c r="D111" s="851">
        <v>6325</v>
      </c>
      <c r="E111" s="444">
        <v>360</v>
      </c>
      <c r="F111" s="444">
        <v>0</v>
      </c>
      <c r="G111" s="444">
        <v>0</v>
      </c>
      <c r="H111" s="444">
        <v>0</v>
      </c>
      <c r="I111" s="444">
        <v>0</v>
      </c>
      <c r="J111" s="444">
        <v>0</v>
      </c>
      <c r="K111" s="444">
        <v>0</v>
      </c>
      <c r="L111" s="444">
        <v>771.23</v>
      </c>
      <c r="M111" s="444">
        <v>0</v>
      </c>
      <c r="N111" s="444">
        <v>222.20000000000005</v>
      </c>
      <c r="O111" s="444">
        <v>0</v>
      </c>
      <c r="P111" s="444">
        <v>80</v>
      </c>
      <c r="R111" s="851">
        <v>5815</v>
      </c>
      <c r="S111" s="851" t="s">
        <v>1900</v>
      </c>
      <c r="T111" s="951" t="s">
        <v>1870</v>
      </c>
      <c r="U111" s="951"/>
      <c r="V111" s="1007">
        <v>0</v>
      </c>
      <c r="W111" s="1007">
        <v>0</v>
      </c>
      <c r="X111" s="1007">
        <v>0</v>
      </c>
      <c r="Y111" s="1007">
        <v>0</v>
      </c>
      <c r="Z111" s="1007">
        <v>0</v>
      </c>
      <c r="AA111" s="1007">
        <v>0</v>
      </c>
      <c r="AB111" s="1007">
        <v>0</v>
      </c>
      <c r="AC111" s="1007">
        <v>0</v>
      </c>
      <c r="AD111" s="1007">
        <v>0</v>
      </c>
      <c r="AE111" s="1007">
        <v>0</v>
      </c>
      <c r="AF111" s="1007">
        <v>0</v>
      </c>
      <c r="AG111" s="1007">
        <v>0</v>
      </c>
      <c r="AH111" s="1007">
        <v>0</v>
      </c>
    </row>
    <row r="112" spans="1:34">
      <c r="A112" s="851">
        <v>6335</v>
      </c>
      <c r="B112" s="851" t="s">
        <v>1915</v>
      </c>
      <c r="C112" s="951">
        <v>720</v>
      </c>
      <c r="D112" s="851">
        <v>6335</v>
      </c>
      <c r="E112" s="444">
        <v>0</v>
      </c>
      <c r="F112" s="444">
        <v>0</v>
      </c>
      <c r="G112" s="444">
        <v>0</v>
      </c>
      <c r="H112" s="444">
        <v>0</v>
      </c>
      <c r="I112" s="444">
        <v>0</v>
      </c>
      <c r="J112" s="444">
        <v>0</v>
      </c>
      <c r="K112" s="444">
        <v>0</v>
      </c>
      <c r="L112" s="444">
        <v>0</v>
      </c>
      <c r="M112" s="444">
        <v>0</v>
      </c>
      <c r="N112" s="444">
        <v>0</v>
      </c>
      <c r="O112" s="444">
        <v>0</v>
      </c>
      <c r="P112" s="444">
        <v>0</v>
      </c>
      <c r="R112" s="851">
        <v>5825</v>
      </c>
      <c r="S112" s="851" t="s">
        <v>1901</v>
      </c>
      <c r="T112" s="951" t="s">
        <v>1870</v>
      </c>
      <c r="U112" s="951"/>
      <c r="V112" s="1007">
        <v>14.68</v>
      </c>
      <c r="W112" s="1007">
        <v>7.120000000000001</v>
      </c>
      <c r="X112" s="1007">
        <v>3.620000000000001</v>
      </c>
      <c r="Y112" s="1007">
        <v>30.18</v>
      </c>
      <c r="Z112" s="1007">
        <v>0.68999999999999773</v>
      </c>
      <c r="AA112" s="1007">
        <v>3.3299999999999983</v>
      </c>
      <c r="AB112" s="1007">
        <v>-33.97</v>
      </c>
      <c r="AC112" s="1007">
        <v>7.480000000000004</v>
      </c>
      <c r="AD112" s="1007">
        <v>10.549999999999997</v>
      </c>
      <c r="AE112" s="1007">
        <v>3.5799999999999983</v>
      </c>
      <c r="AF112" s="1007">
        <v>12.46</v>
      </c>
      <c r="AG112" s="1007">
        <v>-20.199999999999996</v>
      </c>
      <c r="AH112" s="1007">
        <v>39.520000000000003</v>
      </c>
    </row>
    <row r="113" spans="1:34">
      <c r="A113" s="851">
        <v>6340</v>
      </c>
      <c r="B113" s="851" t="s">
        <v>1963</v>
      </c>
      <c r="D113" s="851">
        <v>6340</v>
      </c>
      <c r="E113" s="444">
        <v>0</v>
      </c>
      <c r="F113" s="444">
        <v>0</v>
      </c>
      <c r="G113" s="444">
        <v>0</v>
      </c>
      <c r="H113" s="444">
        <v>0</v>
      </c>
      <c r="I113" s="444">
        <v>0</v>
      </c>
      <c r="J113" s="444">
        <v>0</v>
      </c>
      <c r="K113" s="444">
        <v>0</v>
      </c>
      <c r="L113" s="444">
        <v>0</v>
      </c>
      <c r="M113" s="444">
        <v>0</v>
      </c>
      <c r="N113" s="444">
        <v>0</v>
      </c>
      <c r="O113" s="444">
        <v>0</v>
      </c>
      <c r="P113" s="444">
        <v>0</v>
      </c>
      <c r="R113" s="851">
        <v>5855</v>
      </c>
      <c r="S113" s="851" t="s">
        <v>1902</v>
      </c>
      <c r="T113" s="951" t="s">
        <v>1870</v>
      </c>
      <c r="U113" s="951"/>
      <c r="V113" s="1007">
        <v>0</v>
      </c>
      <c r="W113" s="1007">
        <v>26.53</v>
      </c>
      <c r="X113" s="1007">
        <v>7.2299999999999969</v>
      </c>
      <c r="Y113" s="1007">
        <v>20.550000000000004</v>
      </c>
      <c r="Z113" s="1007">
        <v>0</v>
      </c>
      <c r="AA113" s="1007">
        <v>19.489999999999995</v>
      </c>
      <c r="AB113" s="1007">
        <v>13.290000000000006</v>
      </c>
      <c r="AC113" s="1007">
        <v>0</v>
      </c>
      <c r="AD113" s="1007">
        <v>13.090000000000003</v>
      </c>
      <c r="AE113" s="1007">
        <v>26.86999999999999</v>
      </c>
      <c r="AF113" s="1007">
        <v>13.660000000000011</v>
      </c>
      <c r="AG113" s="1007">
        <v>15.47999999999999</v>
      </c>
      <c r="AH113" s="1007">
        <v>156.19</v>
      </c>
    </row>
    <row r="114" spans="1:34">
      <c r="A114" s="851">
        <v>6345</v>
      </c>
      <c r="B114" s="851" t="s">
        <v>1917</v>
      </c>
      <c r="C114" s="951">
        <v>720</v>
      </c>
      <c r="D114" s="851">
        <v>6345</v>
      </c>
      <c r="E114" s="444">
        <v>0</v>
      </c>
      <c r="F114" s="444">
        <v>15.33</v>
      </c>
      <c r="G114" s="444">
        <v>544</v>
      </c>
      <c r="H114" s="444">
        <v>201.86</v>
      </c>
      <c r="I114" s="444">
        <v>1.8599999999999</v>
      </c>
      <c r="J114" s="444">
        <v>480.93000000000006</v>
      </c>
      <c r="K114" s="444">
        <v>105.70000000000005</v>
      </c>
      <c r="L114" s="444">
        <v>0</v>
      </c>
      <c r="M114" s="444">
        <v>0</v>
      </c>
      <c r="N114" s="444">
        <v>271.91999999999985</v>
      </c>
      <c r="O114" s="444">
        <v>6.1500000000000909</v>
      </c>
      <c r="P114" s="444">
        <v>123.5</v>
      </c>
      <c r="R114" s="851">
        <v>5865</v>
      </c>
      <c r="S114" s="851" t="s">
        <v>1904</v>
      </c>
      <c r="T114" s="951" t="s">
        <v>1870</v>
      </c>
      <c r="U114" s="951"/>
      <c r="V114" s="1007">
        <v>0</v>
      </c>
      <c r="W114" s="1007">
        <v>4.37</v>
      </c>
      <c r="X114" s="1007">
        <v>1.8399999999999999</v>
      </c>
      <c r="Y114" s="1007">
        <v>6.87</v>
      </c>
      <c r="Z114" s="1007">
        <v>2.59</v>
      </c>
      <c r="AA114" s="1007">
        <v>1.5900000000000016</v>
      </c>
      <c r="AB114" s="1007">
        <v>2.3699999999999974</v>
      </c>
      <c r="AC114" s="1007">
        <v>3.7900000000000027</v>
      </c>
      <c r="AD114" s="1007">
        <v>7.9799999999999969</v>
      </c>
      <c r="AE114" s="1007">
        <v>7.7899999999999991</v>
      </c>
      <c r="AF114" s="1007">
        <v>8.1700000000000017</v>
      </c>
      <c r="AG114" s="1007">
        <v>1.9399999999999977</v>
      </c>
      <c r="AH114" s="1007">
        <v>49.3</v>
      </c>
    </row>
    <row r="115" spans="1:34">
      <c r="A115" s="851">
        <v>6355</v>
      </c>
      <c r="B115" s="851" t="s">
        <v>1919</v>
      </c>
      <c r="C115" s="951" t="s">
        <v>1863</v>
      </c>
      <c r="D115" s="851">
        <v>6355</v>
      </c>
      <c r="E115" s="444">
        <v>0</v>
      </c>
      <c r="F115" s="444">
        <v>0</v>
      </c>
      <c r="G115" s="444">
        <v>0</v>
      </c>
      <c r="H115" s="444">
        <v>0</v>
      </c>
      <c r="I115" s="444">
        <v>0</v>
      </c>
      <c r="J115" s="444">
        <v>0</v>
      </c>
      <c r="K115" s="444">
        <v>0</v>
      </c>
      <c r="L115" s="444">
        <v>0</v>
      </c>
      <c r="M115" s="444">
        <v>0</v>
      </c>
      <c r="N115" s="444">
        <v>0</v>
      </c>
      <c r="O115" s="444">
        <v>0</v>
      </c>
      <c r="P115" s="444">
        <v>0</v>
      </c>
      <c r="R115" s="851">
        <v>5870</v>
      </c>
      <c r="S115" s="851" t="s">
        <v>1905</v>
      </c>
      <c r="T115" s="951" t="s">
        <v>1870</v>
      </c>
      <c r="U115" s="951"/>
      <c r="V115" s="1007">
        <v>50.64</v>
      </c>
      <c r="W115" s="1007">
        <v>15.420000000000002</v>
      </c>
      <c r="X115" s="1007">
        <v>0</v>
      </c>
      <c r="Y115" s="1007">
        <v>0</v>
      </c>
      <c r="Z115" s="1007">
        <v>1.0900000000000034</v>
      </c>
      <c r="AA115" s="1007">
        <v>1.3999999999999915</v>
      </c>
      <c r="AB115" s="1007">
        <v>0</v>
      </c>
      <c r="AC115" s="1007">
        <v>0</v>
      </c>
      <c r="AD115" s="1007">
        <v>0</v>
      </c>
      <c r="AE115" s="1007">
        <v>0.95000000000000284</v>
      </c>
      <c r="AF115" s="1007">
        <v>3.2099999999999937</v>
      </c>
      <c r="AG115" s="1007">
        <v>298.29000000000002</v>
      </c>
      <c r="AH115" s="1007">
        <v>371</v>
      </c>
    </row>
    <row r="116" spans="1:34">
      <c r="A116" s="851">
        <v>6360</v>
      </c>
      <c r="B116" s="851" t="s">
        <v>1964</v>
      </c>
      <c r="C116" s="951" t="s">
        <v>1870</v>
      </c>
      <c r="D116" s="851">
        <v>6360</v>
      </c>
      <c r="E116" s="444">
        <v>0</v>
      </c>
      <c r="F116" s="444">
        <v>0</v>
      </c>
      <c r="G116" s="444">
        <v>0</v>
      </c>
      <c r="H116" s="444">
        <v>0</v>
      </c>
      <c r="I116" s="444">
        <v>0</v>
      </c>
      <c r="J116" s="444">
        <v>0</v>
      </c>
      <c r="K116" s="444">
        <v>0</v>
      </c>
      <c r="L116" s="444">
        <v>0</v>
      </c>
      <c r="M116" s="444">
        <v>0</v>
      </c>
      <c r="N116" s="444">
        <v>0</v>
      </c>
      <c r="O116" s="444">
        <v>0</v>
      </c>
      <c r="P116" s="444">
        <v>969.17</v>
      </c>
      <c r="R116" s="851">
        <v>5875</v>
      </c>
      <c r="S116" s="851" t="s">
        <v>1906</v>
      </c>
      <c r="T116" s="951" t="s">
        <v>1870</v>
      </c>
      <c r="U116" s="951"/>
      <c r="V116" s="1007">
        <v>2.0699999999999998</v>
      </c>
      <c r="W116" s="1007">
        <v>1.0300000000000002</v>
      </c>
      <c r="X116" s="1007">
        <v>2.9599999999999995</v>
      </c>
      <c r="Y116" s="1007">
        <v>0.33000000000000007</v>
      </c>
      <c r="Z116" s="1007">
        <v>1.8899999999999997</v>
      </c>
      <c r="AA116" s="1007">
        <v>1.4600000000000009</v>
      </c>
      <c r="AB116" s="1007">
        <v>1.67</v>
      </c>
      <c r="AC116" s="1007">
        <v>2.3599999999999994</v>
      </c>
      <c r="AD116" s="1007">
        <v>1.9299999999999997</v>
      </c>
      <c r="AE116" s="1007">
        <v>2.1900000000000013</v>
      </c>
      <c r="AF116" s="1007">
        <v>2.379999999999999</v>
      </c>
      <c r="AG116" s="1007">
        <v>2.1000000000000014</v>
      </c>
      <c r="AH116" s="1007">
        <v>22.37</v>
      </c>
    </row>
    <row r="117" spans="1:34">
      <c r="A117" s="851">
        <v>6365</v>
      </c>
      <c r="B117" s="851" t="s">
        <v>1945</v>
      </c>
      <c r="C117" s="951" t="s">
        <v>1946</v>
      </c>
      <c r="D117" s="851">
        <v>6365</v>
      </c>
      <c r="E117" s="444">
        <v>0</v>
      </c>
      <c r="F117" s="444">
        <v>0</v>
      </c>
      <c r="G117" s="444">
        <v>14.87</v>
      </c>
      <c r="H117" s="444">
        <v>0</v>
      </c>
      <c r="I117" s="444">
        <v>0</v>
      </c>
      <c r="J117" s="444">
        <v>0</v>
      </c>
      <c r="K117" s="444">
        <v>0</v>
      </c>
      <c r="L117" s="444">
        <v>0</v>
      </c>
      <c r="M117" s="444">
        <v>0</v>
      </c>
      <c r="N117" s="444">
        <v>0</v>
      </c>
      <c r="O117" s="444">
        <v>0</v>
      </c>
      <c r="P117" s="444">
        <v>7.2799999999999994</v>
      </c>
      <c r="R117" s="851">
        <v>5885</v>
      </c>
      <c r="S117" s="851" t="s">
        <v>1908</v>
      </c>
      <c r="T117" s="951" t="s">
        <v>1870</v>
      </c>
      <c r="U117" s="951"/>
      <c r="V117" s="1007">
        <v>0.22</v>
      </c>
      <c r="W117" s="1007">
        <v>3.42</v>
      </c>
      <c r="X117" s="1007">
        <v>40.85</v>
      </c>
      <c r="Y117" s="1007">
        <v>0</v>
      </c>
      <c r="Z117" s="1007">
        <v>1.0499999999999972</v>
      </c>
      <c r="AA117" s="1007">
        <v>1.0799999999999983</v>
      </c>
      <c r="AB117" s="1007">
        <v>30.259999999999998</v>
      </c>
      <c r="AC117" s="1007">
        <v>28.33</v>
      </c>
      <c r="AD117" s="1007">
        <v>6.0300000000000011</v>
      </c>
      <c r="AE117" s="1007">
        <v>0</v>
      </c>
      <c r="AF117" s="1007">
        <v>9.0799999999999983</v>
      </c>
      <c r="AG117" s="1007">
        <v>0</v>
      </c>
      <c r="AH117" s="1007">
        <v>120.32</v>
      </c>
    </row>
    <row r="118" spans="1:34">
      <c r="A118" s="851">
        <v>6370</v>
      </c>
      <c r="B118" s="851" t="s">
        <v>1965</v>
      </c>
      <c r="C118" s="951" t="s">
        <v>1870</v>
      </c>
      <c r="D118" s="851">
        <v>6370</v>
      </c>
      <c r="E118" s="444">
        <v>0</v>
      </c>
      <c r="F118" s="444">
        <v>0</v>
      </c>
      <c r="G118" s="444">
        <v>0</v>
      </c>
      <c r="H118" s="444">
        <v>0</v>
      </c>
      <c r="I118" s="444">
        <v>0</v>
      </c>
      <c r="J118" s="444">
        <v>0</v>
      </c>
      <c r="K118" s="444">
        <v>0</v>
      </c>
      <c r="L118" s="444">
        <v>0</v>
      </c>
      <c r="M118" s="444">
        <v>0</v>
      </c>
      <c r="N118" s="444">
        <v>0</v>
      </c>
      <c r="O118" s="444">
        <v>0</v>
      </c>
      <c r="P118" s="444">
        <v>0</v>
      </c>
      <c r="R118" s="851">
        <v>5890</v>
      </c>
      <c r="S118" s="851" t="s">
        <v>1909</v>
      </c>
      <c r="T118" s="951" t="s">
        <v>1870</v>
      </c>
      <c r="U118" s="951"/>
      <c r="V118" s="1007">
        <v>11.88</v>
      </c>
      <c r="W118" s="1007">
        <v>1.8599999999999994</v>
      </c>
      <c r="X118" s="1007">
        <v>1.8499999999999996</v>
      </c>
      <c r="Y118" s="1007">
        <v>1.8500000000000014</v>
      </c>
      <c r="Z118" s="1007">
        <v>1.8499999999999979</v>
      </c>
      <c r="AA118" s="1007">
        <v>1.8399999999999999</v>
      </c>
      <c r="AB118" s="1007">
        <v>2.0199999999999996</v>
      </c>
      <c r="AC118" s="1007">
        <v>1.8300000000000018</v>
      </c>
      <c r="AD118" s="1007">
        <v>1.8200000000000003</v>
      </c>
      <c r="AE118" s="1007">
        <v>1.8200000000000003</v>
      </c>
      <c r="AF118" s="1007">
        <v>1.8099999999999987</v>
      </c>
      <c r="AG118" s="1007">
        <v>1.7999999999999972</v>
      </c>
      <c r="AH118" s="1007">
        <v>32.229999999999997</v>
      </c>
    </row>
    <row r="119" spans="1:34">
      <c r="A119" s="851">
        <v>6375</v>
      </c>
      <c r="B119" s="851" t="s">
        <v>1966</v>
      </c>
      <c r="C119" s="951" t="s">
        <v>1870</v>
      </c>
      <c r="D119" s="851">
        <v>6375</v>
      </c>
      <c r="E119" s="444">
        <v>0</v>
      </c>
      <c r="F119" s="444">
        <v>0</v>
      </c>
      <c r="G119" s="444">
        <v>0</v>
      </c>
      <c r="H119" s="444">
        <v>0</v>
      </c>
      <c r="I119" s="444">
        <v>0</v>
      </c>
      <c r="J119" s="444">
        <v>0</v>
      </c>
      <c r="K119" s="444">
        <v>0</v>
      </c>
      <c r="L119" s="444">
        <v>0</v>
      </c>
      <c r="M119" s="444">
        <v>0</v>
      </c>
      <c r="N119" s="444">
        <v>0</v>
      </c>
      <c r="O119" s="444">
        <v>0</v>
      </c>
      <c r="P119" s="444">
        <v>0</v>
      </c>
      <c r="R119" s="851">
        <v>5895</v>
      </c>
      <c r="S119" s="851" t="s">
        <v>1910</v>
      </c>
      <c r="T119" s="951" t="s">
        <v>1870</v>
      </c>
      <c r="U119" s="951"/>
      <c r="V119" s="1007">
        <v>7.77</v>
      </c>
      <c r="W119" s="1007">
        <v>9.4499999999999993</v>
      </c>
      <c r="X119" s="1007">
        <v>27.42</v>
      </c>
      <c r="Y119" s="1007">
        <v>10.479999999999997</v>
      </c>
      <c r="Z119" s="1007">
        <v>28.280000000000008</v>
      </c>
      <c r="AA119" s="1007">
        <v>12.679999999999993</v>
      </c>
      <c r="AB119" s="1007">
        <v>29.870000000000005</v>
      </c>
      <c r="AC119" s="1007">
        <v>37.540000000000006</v>
      </c>
      <c r="AD119" s="1007">
        <v>8.0999999999999943</v>
      </c>
      <c r="AE119" s="1007">
        <v>32.259999999999991</v>
      </c>
      <c r="AF119" s="1007">
        <v>7.3100000000000023</v>
      </c>
      <c r="AG119" s="1007">
        <v>27.390000000000015</v>
      </c>
      <c r="AH119" s="1007">
        <v>238.55</v>
      </c>
    </row>
    <row r="120" spans="1:34">
      <c r="A120" s="851">
        <v>6385</v>
      </c>
      <c r="B120" s="851" t="s">
        <v>1967</v>
      </c>
      <c r="C120" s="951" t="s">
        <v>1870</v>
      </c>
      <c r="D120" s="851">
        <v>6385</v>
      </c>
      <c r="E120" s="444">
        <v>0</v>
      </c>
      <c r="F120" s="444">
        <v>0</v>
      </c>
      <c r="G120" s="444">
        <v>1.91</v>
      </c>
      <c r="H120" s="444">
        <v>0</v>
      </c>
      <c r="I120" s="444">
        <v>0.1100000000000001</v>
      </c>
      <c r="J120" s="444">
        <v>14.3</v>
      </c>
      <c r="K120" s="444">
        <v>1.370000000000001</v>
      </c>
      <c r="L120" s="444">
        <v>0</v>
      </c>
      <c r="M120" s="444">
        <v>0</v>
      </c>
      <c r="N120" s="444">
        <v>0</v>
      </c>
      <c r="O120" s="444">
        <v>100</v>
      </c>
      <c r="P120" s="444">
        <v>0</v>
      </c>
      <c r="R120" s="851">
        <v>5900</v>
      </c>
      <c r="S120" s="851" t="s">
        <v>1912</v>
      </c>
      <c r="T120" s="951" t="s">
        <v>1870</v>
      </c>
      <c r="U120" s="951"/>
      <c r="V120" s="1007">
        <v>13.63</v>
      </c>
      <c r="W120" s="1007">
        <v>3.58</v>
      </c>
      <c r="X120" s="1007">
        <v>31.96</v>
      </c>
      <c r="Y120" s="1007">
        <v>4.4699999999999989</v>
      </c>
      <c r="Z120" s="1007">
        <v>18.799999999999997</v>
      </c>
      <c r="AA120" s="1007">
        <v>4.710000000000008</v>
      </c>
      <c r="AB120" s="1007">
        <v>32.839999999999989</v>
      </c>
      <c r="AC120" s="1007">
        <v>8.3100000000000023</v>
      </c>
      <c r="AD120" s="1007">
        <v>10.019999999999996</v>
      </c>
      <c r="AE120" s="1007">
        <v>14.77000000000001</v>
      </c>
      <c r="AF120" s="1007">
        <v>42.47999999999999</v>
      </c>
      <c r="AG120" s="1007">
        <v>26.310000000000002</v>
      </c>
      <c r="AH120" s="1007">
        <v>211.88</v>
      </c>
    </row>
    <row r="121" spans="1:34">
      <c r="A121" s="851">
        <v>6390</v>
      </c>
      <c r="B121" s="851" t="s">
        <v>1968</v>
      </c>
      <c r="C121" s="951" t="s">
        <v>1870</v>
      </c>
      <c r="D121" s="851">
        <v>6390</v>
      </c>
      <c r="E121" s="444">
        <v>3.95</v>
      </c>
      <c r="F121" s="444">
        <v>3.2699999999999996</v>
      </c>
      <c r="G121" s="444">
        <v>6.95</v>
      </c>
      <c r="H121" s="444">
        <v>506.24999999999994</v>
      </c>
      <c r="I121" s="444">
        <v>7.25</v>
      </c>
      <c r="J121" s="444">
        <v>7.8700000000000045</v>
      </c>
      <c r="K121" s="444">
        <v>9.2699999999999818</v>
      </c>
      <c r="L121" s="444">
        <v>5.3000000000000682</v>
      </c>
      <c r="M121" s="444">
        <v>2.8199999999999363</v>
      </c>
      <c r="N121" s="444">
        <v>3.3600000000000136</v>
      </c>
      <c r="O121" s="444">
        <v>408.30000000000007</v>
      </c>
      <c r="P121" s="444">
        <v>3.7999999999999545</v>
      </c>
      <c r="R121" s="851">
        <v>5930</v>
      </c>
      <c r="S121" s="851" t="s">
        <v>1914</v>
      </c>
      <c r="T121" s="951" t="s">
        <v>1870</v>
      </c>
      <c r="U121" s="951"/>
      <c r="V121" s="1007">
        <v>45.55</v>
      </c>
      <c r="W121" s="1007">
        <v>42.490000000000009</v>
      </c>
      <c r="X121" s="1007">
        <v>41.339999999999989</v>
      </c>
      <c r="Y121" s="1007">
        <v>42.430000000000007</v>
      </c>
      <c r="Z121" s="1007">
        <v>37.789999999999992</v>
      </c>
      <c r="AA121" s="1007">
        <v>43.03</v>
      </c>
      <c r="AB121" s="1007">
        <v>44.170000000000016</v>
      </c>
      <c r="AC121" s="1007">
        <v>46.46999999999997</v>
      </c>
      <c r="AD121" s="1007">
        <v>44.300000000000011</v>
      </c>
      <c r="AE121" s="1007">
        <v>38.25</v>
      </c>
      <c r="AF121" s="1007">
        <v>36.28000000000003</v>
      </c>
      <c r="AG121" s="1007">
        <v>36.039999999999964</v>
      </c>
      <c r="AH121" s="1007">
        <v>498.14</v>
      </c>
    </row>
    <row r="122" spans="1:34">
      <c r="A122" s="851">
        <v>6400</v>
      </c>
      <c r="B122" s="851" t="s">
        <v>1969</v>
      </c>
      <c r="C122" s="851">
        <v>711</v>
      </c>
      <c r="D122" s="851">
        <v>6400</v>
      </c>
      <c r="E122" s="444">
        <v>0</v>
      </c>
      <c r="F122" s="444">
        <v>0</v>
      </c>
      <c r="G122" s="444">
        <v>0</v>
      </c>
      <c r="H122" s="444">
        <v>0</v>
      </c>
      <c r="I122" s="444">
        <v>0</v>
      </c>
      <c r="J122" s="444">
        <v>0</v>
      </c>
      <c r="K122" s="444">
        <v>0</v>
      </c>
      <c r="L122" s="444">
        <v>0</v>
      </c>
      <c r="M122" s="444">
        <v>0</v>
      </c>
      <c r="N122" s="444">
        <v>0</v>
      </c>
      <c r="O122" s="444">
        <v>0</v>
      </c>
      <c r="P122" s="444">
        <v>0</v>
      </c>
      <c r="R122" s="851">
        <v>5935</v>
      </c>
      <c r="S122" s="851" t="s">
        <v>1916</v>
      </c>
      <c r="T122" s="951" t="s">
        <v>1870</v>
      </c>
      <c r="U122" s="951"/>
      <c r="V122" s="1007">
        <v>13.91</v>
      </c>
      <c r="W122" s="1007">
        <v>7</v>
      </c>
      <c r="X122" s="1007">
        <v>6.2100000000000009</v>
      </c>
      <c r="Y122" s="1007">
        <v>3.3000000000000007</v>
      </c>
      <c r="Z122" s="1007">
        <v>1.8699999999999974</v>
      </c>
      <c r="AA122" s="1007">
        <v>1.4100000000000037</v>
      </c>
      <c r="AB122" s="1007">
        <v>0.57999999999999829</v>
      </c>
      <c r="AC122" s="1007">
        <v>0.60000000000000142</v>
      </c>
      <c r="AD122" s="1007">
        <v>0</v>
      </c>
      <c r="AE122" s="1007">
        <v>1.2299999999999969</v>
      </c>
      <c r="AF122" s="1007">
        <v>0</v>
      </c>
      <c r="AG122" s="1007">
        <v>2.3900000000000006</v>
      </c>
      <c r="AH122" s="1007">
        <v>38.5</v>
      </c>
    </row>
    <row r="123" spans="1:34">
      <c r="A123" s="851">
        <v>6410</v>
      </c>
      <c r="B123" s="851" t="s">
        <v>1970</v>
      </c>
      <c r="C123" s="851">
        <v>711</v>
      </c>
      <c r="D123" s="851">
        <v>6410</v>
      </c>
      <c r="E123" s="444">
        <v>847.54</v>
      </c>
      <c r="F123" s="444">
        <v>1653.8000000000002</v>
      </c>
      <c r="G123" s="444">
        <v>3125</v>
      </c>
      <c r="H123" s="444">
        <v>1875</v>
      </c>
      <c r="I123" s="444">
        <v>1250</v>
      </c>
      <c r="J123" s="444">
        <v>1875</v>
      </c>
      <c r="K123" s="444">
        <v>1875</v>
      </c>
      <c r="L123" s="444">
        <v>1250</v>
      </c>
      <c r="M123" s="444">
        <v>1875</v>
      </c>
      <c r="N123" s="444">
        <v>1875</v>
      </c>
      <c r="O123" s="444">
        <v>1250</v>
      </c>
      <c r="P123" s="444">
        <v>2500</v>
      </c>
      <c r="Q123" s="1007">
        <v>21251.34</v>
      </c>
      <c r="R123" s="851">
        <v>5940</v>
      </c>
      <c r="S123" s="851" t="s">
        <v>1918</v>
      </c>
      <c r="T123" s="951" t="s">
        <v>1870</v>
      </c>
      <c r="U123" s="951"/>
      <c r="V123" s="1007">
        <v>0</v>
      </c>
      <c r="W123" s="1007">
        <v>2.21</v>
      </c>
      <c r="X123" s="1007">
        <v>0</v>
      </c>
      <c r="Y123" s="1007">
        <v>0</v>
      </c>
      <c r="Z123" s="1007">
        <v>3.01</v>
      </c>
      <c r="AA123" s="1007">
        <v>0</v>
      </c>
      <c r="AB123" s="1007">
        <v>0</v>
      </c>
      <c r="AC123" s="1007">
        <v>2.7700000000000005</v>
      </c>
      <c r="AD123" s="1007">
        <v>0</v>
      </c>
      <c r="AE123" s="1007">
        <v>0</v>
      </c>
      <c r="AF123" s="1007">
        <v>2.3100000000000005</v>
      </c>
      <c r="AG123" s="1007">
        <v>-0.22000000000000064</v>
      </c>
      <c r="AH123" s="1007">
        <v>10.08</v>
      </c>
    </row>
    <row r="124" spans="1:34">
      <c r="R124" s="851">
        <v>5945</v>
      </c>
      <c r="S124" s="851" t="s">
        <v>1920</v>
      </c>
      <c r="T124" s="951" t="s">
        <v>1870</v>
      </c>
      <c r="U124" s="951"/>
      <c r="V124" s="1007">
        <v>604.69000000000005</v>
      </c>
      <c r="W124" s="1007">
        <v>654.27</v>
      </c>
      <c r="X124" s="1007">
        <v>684.75</v>
      </c>
      <c r="Y124" s="1007">
        <v>681.81</v>
      </c>
      <c r="Z124" s="1007">
        <v>670.61999999999989</v>
      </c>
      <c r="AA124" s="1007">
        <v>673.70000000000027</v>
      </c>
      <c r="AB124" s="1007">
        <v>671.97999999999956</v>
      </c>
      <c r="AC124" s="1007">
        <v>630.63000000000011</v>
      </c>
      <c r="AD124" s="1007">
        <v>610.27999999999975</v>
      </c>
      <c r="AE124" s="1007">
        <v>638.84000000000015</v>
      </c>
      <c r="AF124" s="1007">
        <v>603.98000000000047</v>
      </c>
      <c r="AG124" s="1007">
        <v>617.60999999999967</v>
      </c>
      <c r="AH124" s="1007">
        <v>7743.16</v>
      </c>
    </row>
    <row r="125" spans="1:34">
      <c r="B125" s="1634" t="s">
        <v>2193</v>
      </c>
      <c r="E125" s="1007">
        <v>33571.920000000006</v>
      </c>
      <c r="F125" s="1007">
        <v>29276.31</v>
      </c>
      <c r="G125" s="1007">
        <v>34633.229999999981</v>
      </c>
      <c r="H125" s="1007">
        <v>34633.32</v>
      </c>
      <c r="I125" s="1007">
        <v>31619.270000000004</v>
      </c>
      <c r="J125" s="1007">
        <v>35719</v>
      </c>
      <c r="K125" s="1007">
        <v>35908.199999999983</v>
      </c>
      <c r="L125" s="1007">
        <v>33426.000000000007</v>
      </c>
      <c r="M125" s="1007">
        <v>31271.910000000003</v>
      </c>
      <c r="N125" s="1007">
        <v>34984.07</v>
      </c>
      <c r="O125" s="1007">
        <v>36188.05000000001</v>
      </c>
      <c r="P125" s="1007">
        <v>40490.750000000015</v>
      </c>
      <c r="R125" s="851">
        <v>5950</v>
      </c>
      <c r="S125" s="851" t="s">
        <v>1921</v>
      </c>
      <c r="T125" s="951" t="s">
        <v>1870</v>
      </c>
      <c r="U125" s="951"/>
      <c r="V125" s="1007">
        <v>321.05</v>
      </c>
      <c r="W125" s="1007">
        <v>312.72999999999996</v>
      </c>
      <c r="X125" s="1007">
        <v>296.63</v>
      </c>
      <c r="Y125" s="1007">
        <v>296.37</v>
      </c>
      <c r="Z125" s="1007">
        <v>294.67000000000007</v>
      </c>
      <c r="AA125" s="1007">
        <v>329.32999999999993</v>
      </c>
      <c r="AB125" s="1007">
        <v>666.85000000000014</v>
      </c>
      <c r="AC125" s="1007">
        <v>0</v>
      </c>
      <c r="AD125" s="1007">
        <v>329.78999999999996</v>
      </c>
      <c r="AE125" s="1007">
        <v>339.77</v>
      </c>
      <c r="AF125" s="1007">
        <v>326.94999999999982</v>
      </c>
      <c r="AG125" s="1007">
        <v>647.75000000000045</v>
      </c>
      <c r="AH125" s="1007">
        <v>4161.8900000000003</v>
      </c>
    </row>
    <row r="126" spans="1:34">
      <c r="B126" s="1634"/>
      <c r="D126" s="851"/>
      <c r="E126" s="1007">
        <v>0</v>
      </c>
      <c r="F126" s="1007">
        <v>0</v>
      </c>
      <c r="G126" s="1007">
        <v>0</v>
      </c>
      <c r="H126" s="1007">
        <v>0</v>
      </c>
      <c r="I126" s="1007">
        <v>0</v>
      </c>
      <c r="J126" s="1007">
        <v>0</v>
      </c>
      <c r="K126" s="1007">
        <v>0</v>
      </c>
      <c r="L126" s="1007">
        <v>0</v>
      </c>
      <c r="M126" s="1007">
        <v>0</v>
      </c>
      <c r="N126" s="1007">
        <v>0</v>
      </c>
      <c r="O126" s="1007">
        <v>0</v>
      </c>
      <c r="P126" s="1007">
        <v>0</v>
      </c>
      <c r="R126" s="851">
        <v>5955</v>
      </c>
      <c r="S126" s="851" t="s">
        <v>1922</v>
      </c>
      <c r="T126" s="951" t="s">
        <v>1870</v>
      </c>
      <c r="U126" s="951"/>
      <c r="V126" s="1007">
        <v>10.84</v>
      </c>
      <c r="W126" s="1007">
        <v>15.09</v>
      </c>
      <c r="X126" s="1007">
        <v>10.700000000000003</v>
      </c>
      <c r="Y126" s="1007">
        <v>35.339999999999996</v>
      </c>
      <c r="Z126" s="1007">
        <v>10.700000000000003</v>
      </c>
      <c r="AA126" s="1007">
        <v>720.01</v>
      </c>
      <c r="AB126" s="1007">
        <v>10.629999999999995</v>
      </c>
      <c r="AC126" s="1007">
        <v>14.840000000000032</v>
      </c>
      <c r="AD126" s="1007">
        <v>10.560000000000059</v>
      </c>
      <c r="AE126" s="1007">
        <v>82.189999999999941</v>
      </c>
      <c r="AF126" s="1007">
        <v>10.5</v>
      </c>
      <c r="AG126" s="1007">
        <v>51.740000000000009</v>
      </c>
      <c r="AH126" s="1007">
        <v>983.14</v>
      </c>
    </row>
    <row r="127" spans="1:34">
      <c r="B127" s="1634" t="s">
        <v>2194</v>
      </c>
      <c r="D127" s="851"/>
      <c r="E127" s="1007">
        <v>0</v>
      </c>
      <c r="F127" s="1007">
        <v>0</v>
      </c>
      <c r="G127" s="1007">
        <v>0</v>
      </c>
      <c r="H127" s="1007">
        <v>0</v>
      </c>
      <c r="I127" s="1007">
        <v>0</v>
      </c>
      <c r="J127" s="1007">
        <v>0</v>
      </c>
      <c r="K127" s="1007">
        <v>0</v>
      </c>
      <c r="L127" s="1007">
        <v>0</v>
      </c>
      <c r="M127" s="1007">
        <v>0</v>
      </c>
      <c r="N127" s="1007">
        <v>0</v>
      </c>
      <c r="O127" s="1007">
        <v>0</v>
      </c>
      <c r="P127" s="1007">
        <v>0</v>
      </c>
      <c r="R127" s="851">
        <v>5960</v>
      </c>
      <c r="S127" s="851" t="s">
        <v>1925</v>
      </c>
      <c r="T127" s="951" t="s">
        <v>1870</v>
      </c>
      <c r="U127" s="951"/>
      <c r="V127" s="1007">
        <v>36.46</v>
      </c>
      <c r="W127" s="1007">
        <v>2.3500000000000014</v>
      </c>
      <c r="X127" s="1007">
        <v>527.19000000000005</v>
      </c>
      <c r="Y127" s="1007">
        <v>201.15999999999997</v>
      </c>
      <c r="Z127" s="1007">
        <v>175.54000000000008</v>
      </c>
      <c r="AA127" s="1007">
        <v>175.53999999999996</v>
      </c>
      <c r="AB127" s="1007">
        <v>198.57999999999993</v>
      </c>
      <c r="AC127" s="1007">
        <v>175.53999999999996</v>
      </c>
      <c r="AD127" s="1007">
        <v>0</v>
      </c>
      <c r="AE127" s="1007">
        <v>373.81000000000017</v>
      </c>
      <c r="AF127" s="1007">
        <v>175.53999999999996</v>
      </c>
      <c r="AG127" s="1007">
        <v>0</v>
      </c>
      <c r="AH127" s="1007">
        <v>2041.71</v>
      </c>
    </row>
    <row r="128" spans="1:34">
      <c r="B128" s="1634" t="s">
        <v>2191</v>
      </c>
      <c r="F128" s="1007">
        <v>62848.23000000001</v>
      </c>
      <c r="G128" s="1007">
        <v>97481.459999999992</v>
      </c>
      <c r="H128" s="1007">
        <v>132114.78</v>
      </c>
      <c r="I128" s="1007">
        <v>163734.04999999999</v>
      </c>
      <c r="J128" s="1007">
        <v>199453.05</v>
      </c>
      <c r="K128" s="1007">
        <v>235361.24999999997</v>
      </c>
      <c r="L128" s="1007">
        <v>268787.25</v>
      </c>
      <c r="M128" s="1007">
        <v>300059.16000000003</v>
      </c>
      <c r="N128" s="1007">
        <v>335043.23000000004</v>
      </c>
      <c r="O128" s="1007">
        <v>371231.28</v>
      </c>
      <c r="P128" s="1007">
        <v>411722.03</v>
      </c>
      <c r="R128" s="851">
        <v>5965</v>
      </c>
      <c r="S128" s="851" t="s">
        <v>1926</v>
      </c>
      <c r="T128" s="951" t="s">
        <v>1870</v>
      </c>
      <c r="U128" s="951"/>
      <c r="V128" s="1007">
        <v>21.88</v>
      </c>
      <c r="W128" s="1007">
        <v>32.64</v>
      </c>
      <c r="X128" s="1007">
        <v>46.68</v>
      </c>
      <c r="Y128" s="1007">
        <v>279.62</v>
      </c>
      <c r="Z128" s="1007">
        <v>56.480000000000018</v>
      </c>
      <c r="AA128" s="1007">
        <v>62.659999999999968</v>
      </c>
      <c r="AB128" s="1007">
        <v>200.25000000000006</v>
      </c>
      <c r="AC128" s="1007">
        <v>63.639999999999986</v>
      </c>
      <c r="AD128" s="1007">
        <v>56.949999999999932</v>
      </c>
      <c r="AE128" s="1007">
        <v>46.580000000000041</v>
      </c>
      <c r="AF128" s="1007">
        <v>73.610000000000014</v>
      </c>
      <c r="AG128" s="1007">
        <v>51.309999999999945</v>
      </c>
      <c r="AH128" s="1007">
        <v>992.3</v>
      </c>
    </row>
    <row r="129" spans="2:34">
      <c r="B129" s="1634" t="s">
        <v>2192</v>
      </c>
      <c r="R129" s="851">
        <v>5970</v>
      </c>
      <c r="S129" s="851" t="s">
        <v>1929</v>
      </c>
      <c r="T129" s="951" t="s">
        <v>1870</v>
      </c>
      <c r="U129" s="951"/>
      <c r="V129" s="1007">
        <v>26.42</v>
      </c>
      <c r="W129" s="1007">
        <v>26.14</v>
      </c>
      <c r="X129" s="1007">
        <v>25.97</v>
      </c>
      <c r="Y129" s="1007">
        <v>26.099999999999994</v>
      </c>
      <c r="Z129" s="1007">
        <v>26.03</v>
      </c>
      <c r="AA129" s="1007">
        <v>26.039999999999992</v>
      </c>
      <c r="AB129" s="1007">
        <v>25.880000000000024</v>
      </c>
      <c r="AC129" s="1007">
        <v>25.799999999999983</v>
      </c>
      <c r="AD129" s="1007">
        <v>25.569999999999993</v>
      </c>
      <c r="AE129" s="1007">
        <v>25.5</v>
      </c>
      <c r="AF129" s="1007">
        <v>40.670000000000016</v>
      </c>
      <c r="AG129" s="1007">
        <v>25.25</v>
      </c>
      <c r="AH129" s="1007">
        <v>325.37</v>
      </c>
    </row>
    <row r="130" spans="2:34">
      <c r="R130" s="851">
        <v>5975</v>
      </c>
      <c r="S130" s="851" t="s">
        <v>1931</v>
      </c>
      <c r="T130" s="951" t="s">
        <v>1870</v>
      </c>
      <c r="U130" s="951"/>
      <c r="V130" s="1007">
        <v>0</v>
      </c>
      <c r="W130" s="1007">
        <v>264.97000000000003</v>
      </c>
      <c r="X130" s="1007">
        <v>-6.8700000000000045</v>
      </c>
      <c r="Y130" s="1007">
        <v>0</v>
      </c>
      <c r="Z130" s="1007">
        <v>273.88</v>
      </c>
      <c r="AA130" s="1007">
        <v>0</v>
      </c>
      <c r="AB130" s="1007">
        <v>10.850000000000023</v>
      </c>
      <c r="AC130" s="1007">
        <v>266.54999999999995</v>
      </c>
      <c r="AD130" s="1007">
        <v>0</v>
      </c>
      <c r="AE130" s="1007">
        <v>0</v>
      </c>
      <c r="AF130" s="1007">
        <v>303.38</v>
      </c>
      <c r="AG130" s="1007">
        <v>0</v>
      </c>
      <c r="AH130" s="1007">
        <v>1112.76</v>
      </c>
    </row>
    <row r="131" spans="2:34">
      <c r="R131" s="851">
        <v>5980</v>
      </c>
      <c r="S131" s="851" t="s">
        <v>1932</v>
      </c>
      <c r="T131" s="951" t="s">
        <v>1870</v>
      </c>
      <c r="U131" s="951"/>
      <c r="V131" s="1007">
        <v>0</v>
      </c>
      <c r="W131" s="1007">
        <v>0</v>
      </c>
      <c r="X131" s="1007">
        <v>0.35</v>
      </c>
      <c r="Y131" s="1007">
        <v>0</v>
      </c>
      <c r="Z131" s="1007">
        <v>0</v>
      </c>
      <c r="AA131" s="1007">
        <v>0.33999999999999997</v>
      </c>
      <c r="AB131" s="1007">
        <v>0</v>
      </c>
      <c r="AC131" s="1007">
        <v>0</v>
      </c>
      <c r="AD131" s="1007">
        <v>0.27</v>
      </c>
      <c r="AE131" s="1007">
        <v>0</v>
      </c>
      <c r="AF131" s="1007">
        <v>0</v>
      </c>
      <c r="AG131" s="1007">
        <v>-49.730000000000004</v>
      </c>
      <c r="AH131" s="1007">
        <v>-48.77</v>
      </c>
    </row>
    <row r="132" spans="2:34">
      <c r="R132" s="851">
        <v>5985</v>
      </c>
      <c r="S132" s="851" t="s">
        <v>1933</v>
      </c>
      <c r="T132" s="951" t="s">
        <v>1870</v>
      </c>
      <c r="U132" s="951"/>
      <c r="V132" s="1007">
        <v>0</v>
      </c>
      <c r="W132" s="1007">
        <v>0</v>
      </c>
      <c r="X132" s="1007">
        <v>0</v>
      </c>
      <c r="Y132" s="1007">
        <v>0</v>
      </c>
      <c r="Z132" s="1007">
        <v>0</v>
      </c>
      <c r="AA132" s="1007">
        <v>0</v>
      </c>
      <c r="AB132" s="1007">
        <v>0</v>
      </c>
      <c r="AC132" s="1007">
        <v>0</v>
      </c>
      <c r="AD132" s="1007">
        <v>0</v>
      </c>
      <c r="AE132" s="1007">
        <v>0</v>
      </c>
      <c r="AF132" s="1007">
        <v>0</v>
      </c>
      <c r="AG132" s="1007">
        <v>1192.5</v>
      </c>
      <c r="AH132" s="1007">
        <v>1192.5</v>
      </c>
    </row>
    <row r="133" spans="2:34">
      <c r="R133" s="851">
        <v>6185</v>
      </c>
      <c r="S133" s="851" t="s">
        <v>1953</v>
      </c>
      <c r="T133" s="951" t="s">
        <v>1870</v>
      </c>
      <c r="U133" s="951"/>
      <c r="V133" s="1007">
        <v>2.65</v>
      </c>
      <c r="W133" s="1007">
        <v>30.03</v>
      </c>
      <c r="X133" s="1007">
        <v>72.06</v>
      </c>
      <c r="Y133" s="1007">
        <v>-17.64</v>
      </c>
      <c r="Z133" s="1007">
        <v>3.8300000000000125</v>
      </c>
      <c r="AA133" s="1007">
        <v>17.939999999999998</v>
      </c>
      <c r="AB133" s="1007">
        <v>44.34</v>
      </c>
      <c r="AC133" s="1007">
        <v>32.859999999999985</v>
      </c>
      <c r="AD133" s="1007">
        <v>19.25</v>
      </c>
      <c r="AE133" s="1007">
        <v>17.590000000000003</v>
      </c>
      <c r="AF133" s="1007">
        <v>68.91</v>
      </c>
      <c r="AG133" s="1007">
        <v>10.160000000000025</v>
      </c>
      <c r="AH133" s="1007">
        <v>301.98000000000008</v>
      </c>
    </row>
    <row r="134" spans="2:34">
      <c r="R134" s="851">
        <v>6190</v>
      </c>
      <c r="S134" s="851" t="s">
        <v>1954</v>
      </c>
      <c r="T134" s="951" t="s">
        <v>1870</v>
      </c>
      <c r="U134" s="951"/>
      <c r="V134" s="1007">
        <v>3.56</v>
      </c>
      <c r="W134" s="1007">
        <v>11.87</v>
      </c>
      <c r="X134" s="1007">
        <v>24.71</v>
      </c>
      <c r="Y134" s="1007">
        <v>4.9699999999999989</v>
      </c>
      <c r="Z134" s="1007">
        <v>20.78</v>
      </c>
      <c r="AA134" s="1007">
        <v>9.8700000000000045</v>
      </c>
      <c r="AB134" s="1007">
        <v>36.989999999999995</v>
      </c>
      <c r="AC134" s="1007">
        <v>3.730000000000004</v>
      </c>
      <c r="AD134" s="1007">
        <v>39.83</v>
      </c>
      <c r="AE134" s="1007">
        <v>63.139999999999986</v>
      </c>
      <c r="AF134" s="1007">
        <v>22.710000000000008</v>
      </c>
      <c r="AG134" s="1007">
        <v>15.099999999999994</v>
      </c>
      <c r="AH134" s="1007">
        <v>257.26</v>
      </c>
    </row>
    <row r="135" spans="2:34">
      <c r="R135" s="851">
        <v>6195</v>
      </c>
      <c r="S135" s="851" t="s">
        <v>1955</v>
      </c>
      <c r="T135" s="951" t="s">
        <v>1870</v>
      </c>
      <c r="U135" s="951"/>
      <c r="V135" s="1007">
        <v>0.18</v>
      </c>
      <c r="W135" s="1007">
        <v>2.73</v>
      </c>
      <c r="X135" s="1007">
        <v>2.34</v>
      </c>
      <c r="Y135" s="1007">
        <v>4.26</v>
      </c>
      <c r="Z135" s="1007">
        <v>1.67</v>
      </c>
      <c r="AA135" s="1007">
        <v>1.8200000000000003</v>
      </c>
      <c r="AB135" s="1007">
        <v>35.03</v>
      </c>
      <c r="AC135" s="1007">
        <v>1.6299999999999955</v>
      </c>
      <c r="AD135" s="1007">
        <v>5.8700000000000045</v>
      </c>
      <c r="AE135" s="1007">
        <v>5.4699999999999989</v>
      </c>
      <c r="AF135" s="1007">
        <v>6.230000000000004</v>
      </c>
      <c r="AG135" s="1007">
        <v>5.4200000000000017</v>
      </c>
      <c r="AH135" s="1007">
        <v>72.650000000000006</v>
      </c>
    </row>
    <row r="136" spans="2:34">
      <c r="R136" s="851">
        <v>6200</v>
      </c>
      <c r="S136" s="851" t="s">
        <v>1956</v>
      </c>
      <c r="T136" s="951" t="s">
        <v>1870</v>
      </c>
      <c r="U136" s="951"/>
      <c r="V136" s="1007">
        <v>3.52</v>
      </c>
      <c r="W136" s="1007">
        <v>10.15</v>
      </c>
      <c r="X136" s="1007">
        <v>74.25</v>
      </c>
      <c r="Y136" s="1007">
        <v>1.8100000000000023</v>
      </c>
      <c r="Z136" s="1007">
        <v>26.339999999999989</v>
      </c>
      <c r="AA136" s="1007">
        <v>11.450000000000003</v>
      </c>
      <c r="AB136" s="1007">
        <v>21.940000000000012</v>
      </c>
      <c r="AC136" s="1007">
        <v>2.789999999999992</v>
      </c>
      <c r="AD136" s="1007">
        <v>1.5900000000000034</v>
      </c>
      <c r="AE136" s="1007">
        <v>8.0799999999999841</v>
      </c>
      <c r="AF136" s="1007">
        <v>22.370000000000005</v>
      </c>
      <c r="AG136" s="1007">
        <v>11.159999999999997</v>
      </c>
      <c r="AH136" s="1007">
        <v>195.45</v>
      </c>
    </row>
    <row r="137" spans="2:34">
      <c r="R137" s="851">
        <v>6205</v>
      </c>
      <c r="S137" s="851" t="s">
        <v>1957</v>
      </c>
      <c r="T137" s="951" t="s">
        <v>1870</v>
      </c>
      <c r="U137" s="951"/>
      <c r="V137" s="1007">
        <v>0</v>
      </c>
      <c r="W137" s="1007">
        <v>0.57999999999999996</v>
      </c>
      <c r="X137" s="1007">
        <v>0</v>
      </c>
      <c r="Y137" s="1007">
        <v>4.5199999999999996</v>
      </c>
      <c r="Z137" s="1007">
        <v>0.3100000000000005</v>
      </c>
      <c r="AA137" s="1007">
        <v>1.1299999999999999</v>
      </c>
      <c r="AB137" s="1007">
        <v>0.45000000000000018</v>
      </c>
      <c r="AC137" s="1007">
        <v>1.8100000000000005</v>
      </c>
      <c r="AD137" s="1007">
        <v>0.19999999999999929</v>
      </c>
      <c r="AE137" s="1007">
        <v>0</v>
      </c>
      <c r="AF137" s="1007">
        <v>7.5399999999999991</v>
      </c>
      <c r="AG137" s="1007">
        <v>0</v>
      </c>
      <c r="AH137" s="1007">
        <v>16.54</v>
      </c>
    </row>
    <row r="138" spans="2:34">
      <c r="R138" s="851">
        <v>6207</v>
      </c>
      <c r="S138" s="851" t="s">
        <v>1958</v>
      </c>
      <c r="T138" s="951" t="s">
        <v>1870</v>
      </c>
      <c r="U138" s="951"/>
      <c r="V138" s="1007">
        <v>28.29</v>
      </c>
      <c r="W138" s="1007">
        <v>54.35</v>
      </c>
      <c r="X138" s="1007">
        <v>32.929999999999993</v>
      </c>
      <c r="Y138" s="1007">
        <v>175.64</v>
      </c>
      <c r="Z138" s="1007">
        <v>-126.30999999999997</v>
      </c>
      <c r="AA138" s="1007">
        <v>3.0799999999999841</v>
      </c>
      <c r="AB138" s="1007">
        <v>56.450000000000017</v>
      </c>
      <c r="AC138" s="1007">
        <v>26.919999999999987</v>
      </c>
      <c r="AD138" s="1007">
        <v>21.659999999999997</v>
      </c>
      <c r="AE138" s="1007">
        <v>27.439999999999998</v>
      </c>
      <c r="AF138" s="1007">
        <v>56.800000000000011</v>
      </c>
      <c r="AG138" s="1007">
        <v>20.269999999999982</v>
      </c>
      <c r="AH138" s="1007">
        <v>377.52</v>
      </c>
    </row>
    <row r="139" spans="2:34">
      <c r="R139" s="851">
        <v>6255</v>
      </c>
      <c r="S139" s="851" t="s">
        <v>1959</v>
      </c>
      <c r="T139" s="951">
        <v>675</v>
      </c>
      <c r="U139" s="951"/>
      <c r="V139" s="1007">
        <v>0</v>
      </c>
      <c r="W139" s="1007">
        <v>0</v>
      </c>
      <c r="X139" s="1007">
        <v>0</v>
      </c>
      <c r="Y139" s="1007">
        <v>0</v>
      </c>
      <c r="Z139" s="1007">
        <v>0</v>
      </c>
      <c r="AA139" s="1007">
        <v>0</v>
      </c>
      <c r="AB139" s="1007">
        <v>0</v>
      </c>
      <c r="AC139" s="1007">
        <v>0</v>
      </c>
      <c r="AD139" s="1007">
        <v>0</v>
      </c>
      <c r="AE139" s="1007">
        <v>0</v>
      </c>
      <c r="AF139" s="1007">
        <v>0</v>
      </c>
      <c r="AG139" s="1007">
        <v>0</v>
      </c>
      <c r="AH139" s="1007">
        <v>0</v>
      </c>
    </row>
    <row r="140" spans="2:34">
      <c r="R140" s="851">
        <v>6260</v>
      </c>
      <c r="S140" s="851" t="s">
        <v>1961</v>
      </c>
      <c r="T140" s="951">
        <v>675</v>
      </c>
      <c r="U140" s="951"/>
      <c r="V140" s="1007">
        <v>0</v>
      </c>
      <c r="W140" s="1007">
        <v>187.33</v>
      </c>
      <c r="X140" s="1007">
        <v>41.78</v>
      </c>
      <c r="Y140" s="1007">
        <v>193.16999999999996</v>
      </c>
      <c r="Z140" s="1007">
        <v>0</v>
      </c>
      <c r="AA140" s="1007">
        <v>0</v>
      </c>
      <c r="AB140" s="1007">
        <v>192.99</v>
      </c>
      <c r="AC140" s="1007">
        <v>0</v>
      </c>
      <c r="AD140" s="1007">
        <v>0</v>
      </c>
      <c r="AE140" s="1007">
        <v>374.19000000000005</v>
      </c>
      <c r="AF140" s="1007">
        <v>162.96000000000004</v>
      </c>
      <c r="AG140" s="1007">
        <v>0</v>
      </c>
      <c r="AH140" s="1007">
        <v>1152.42</v>
      </c>
    </row>
    <row r="141" spans="2:34">
      <c r="R141" s="851">
        <v>6270</v>
      </c>
      <c r="S141" s="851" t="s">
        <v>1962</v>
      </c>
      <c r="T141" s="951">
        <v>775</v>
      </c>
      <c r="U141" s="951"/>
      <c r="V141" s="1007">
        <v>166.91</v>
      </c>
      <c r="W141" s="1007">
        <v>489.1</v>
      </c>
      <c r="X141" s="1007">
        <v>1029</v>
      </c>
      <c r="Y141" s="1007">
        <v>0</v>
      </c>
      <c r="Z141" s="1007">
        <v>0</v>
      </c>
      <c r="AA141" s="1007">
        <v>1784.2</v>
      </c>
      <c r="AB141" s="1007">
        <v>0</v>
      </c>
      <c r="AC141" s="1007">
        <v>375</v>
      </c>
      <c r="AD141" s="1007">
        <v>470</v>
      </c>
      <c r="AE141" s="1007">
        <v>280</v>
      </c>
      <c r="AF141" s="1007">
        <v>280</v>
      </c>
      <c r="AG141" s="1007">
        <v>1700</v>
      </c>
      <c r="AH141" s="1007">
        <v>6574.21</v>
      </c>
    </row>
    <row r="142" spans="2:34">
      <c r="R142" s="851">
        <v>6340</v>
      </c>
      <c r="S142" s="851" t="s">
        <v>1963</v>
      </c>
      <c r="T142" s="951">
        <v>775</v>
      </c>
      <c r="V142" s="1007">
        <v>0</v>
      </c>
      <c r="W142" s="1007">
        <v>0</v>
      </c>
      <c r="X142" s="1007">
        <v>0</v>
      </c>
      <c r="Y142" s="1007">
        <v>0</v>
      </c>
      <c r="Z142" s="1007">
        <v>0</v>
      </c>
      <c r="AA142" s="1007">
        <v>0</v>
      </c>
      <c r="AB142" s="1007">
        <v>0</v>
      </c>
      <c r="AC142" s="1007">
        <v>0</v>
      </c>
      <c r="AD142" s="1007">
        <v>0</v>
      </c>
      <c r="AE142" s="1007">
        <v>0</v>
      </c>
      <c r="AF142" s="1007">
        <v>0</v>
      </c>
      <c r="AG142" s="1007">
        <v>0</v>
      </c>
      <c r="AH142" s="1007">
        <v>0</v>
      </c>
    </row>
    <row r="143" spans="2:34">
      <c r="R143" s="851">
        <v>6360</v>
      </c>
      <c r="S143" s="851" t="s">
        <v>1964</v>
      </c>
      <c r="T143" s="951" t="s">
        <v>1870</v>
      </c>
      <c r="U143" s="951"/>
      <c r="V143" s="1007">
        <v>0</v>
      </c>
      <c r="W143" s="1007">
        <v>0</v>
      </c>
      <c r="X143" s="1007">
        <v>0</v>
      </c>
      <c r="Y143" s="1007">
        <v>0</v>
      </c>
      <c r="Z143" s="1007">
        <v>0</v>
      </c>
      <c r="AA143" s="1007">
        <v>0</v>
      </c>
      <c r="AB143" s="1007">
        <v>0</v>
      </c>
      <c r="AC143" s="1007">
        <v>0</v>
      </c>
      <c r="AD143" s="1007">
        <v>0</v>
      </c>
      <c r="AE143" s="1007">
        <v>0</v>
      </c>
      <c r="AF143" s="1007">
        <v>0</v>
      </c>
      <c r="AG143" s="1007">
        <v>969.17</v>
      </c>
      <c r="AH143" s="1007">
        <v>969.17</v>
      </c>
    </row>
    <row r="144" spans="2:34">
      <c r="R144" s="851">
        <v>6370</v>
      </c>
      <c r="S144" s="851" t="s">
        <v>1965</v>
      </c>
      <c r="T144" s="951" t="s">
        <v>1870</v>
      </c>
      <c r="U144" s="951"/>
      <c r="V144" s="1007">
        <v>0</v>
      </c>
      <c r="W144" s="1007">
        <v>0</v>
      </c>
      <c r="X144" s="1007">
        <v>0</v>
      </c>
      <c r="Y144" s="1007">
        <v>0</v>
      </c>
      <c r="Z144" s="1007">
        <v>0</v>
      </c>
      <c r="AA144" s="1007">
        <v>0</v>
      </c>
      <c r="AB144" s="1007">
        <v>0</v>
      </c>
      <c r="AC144" s="1007">
        <v>0</v>
      </c>
      <c r="AD144" s="1007">
        <v>0</v>
      </c>
      <c r="AE144" s="1007">
        <v>0</v>
      </c>
      <c r="AF144" s="1007">
        <v>0</v>
      </c>
      <c r="AG144" s="1007">
        <v>0</v>
      </c>
      <c r="AH144" s="1007">
        <v>0</v>
      </c>
    </row>
    <row r="145" spans="18:34">
      <c r="R145" s="851">
        <v>6375</v>
      </c>
      <c r="S145" s="851" t="s">
        <v>1966</v>
      </c>
      <c r="T145" s="951" t="s">
        <v>1870</v>
      </c>
      <c r="U145" s="951"/>
      <c r="V145" s="1007">
        <v>0</v>
      </c>
      <c r="W145" s="1007">
        <v>0</v>
      </c>
      <c r="X145" s="1007">
        <v>0</v>
      </c>
      <c r="Y145" s="1007">
        <v>0</v>
      </c>
      <c r="Z145" s="1007">
        <v>0</v>
      </c>
      <c r="AA145" s="1007">
        <v>0</v>
      </c>
      <c r="AB145" s="1007">
        <v>0</v>
      </c>
      <c r="AC145" s="1007">
        <v>0</v>
      </c>
      <c r="AD145" s="1007">
        <v>0</v>
      </c>
      <c r="AE145" s="1007">
        <v>0</v>
      </c>
      <c r="AF145" s="1007">
        <v>0</v>
      </c>
      <c r="AG145" s="1007">
        <v>0</v>
      </c>
      <c r="AH145" s="1007">
        <v>0</v>
      </c>
    </row>
    <row r="146" spans="18:34">
      <c r="R146" s="851">
        <v>6385</v>
      </c>
      <c r="S146" s="851" t="s">
        <v>1967</v>
      </c>
      <c r="T146" s="951" t="s">
        <v>1870</v>
      </c>
      <c r="U146" s="951"/>
      <c r="V146" s="1007">
        <v>0</v>
      </c>
      <c r="W146" s="1007">
        <v>0</v>
      </c>
      <c r="X146" s="1007">
        <v>1.91</v>
      </c>
      <c r="Y146" s="1007">
        <v>0</v>
      </c>
      <c r="Z146" s="1007">
        <v>0.1100000000000001</v>
      </c>
      <c r="AA146" s="1007">
        <v>14.3</v>
      </c>
      <c r="AB146" s="1007">
        <v>1.370000000000001</v>
      </c>
      <c r="AC146" s="1007">
        <v>0</v>
      </c>
      <c r="AD146" s="1007">
        <v>0</v>
      </c>
      <c r="AE146" s="1007">
        <v>0</v>
      </c>
      <c r="AF146" s="1007">
        <v>100</v>
      </c>
      <c r="AG146" s="1007">
        <v>0</v>
      </c>
      <c r="AH146" s="1007">
        <v>117.69</v>
      </c>
    </row>
    <row r="147" spans="18:34">
      <c r="R147" s="851">
        <v>6390</v>
      </c>
      <c r="S147" s="851" t="s">
        <v>1968</v>
      </c>
      <c r="T147" s="951" t="s">
        <v>1870</v>
      </c>
      <c r="U147" s="951"/>
      <c r="V147" s="1007">
        <v>3.95</v>
      </c>
      <c r="W147" s="1007">
        <v>3.2699999999999996</v>
      </c>
      <c r="X147" s="1007">
        <v>6.95</v>
      </c>
      <c r="Y147" s="1007">
        <v>506.24999999999994</v>
      </c>
      <c r="Z147" s="1007">
        <v>7.25</v>
      </c>
      <c r="AA147" s="1007">
        <v>7.8700000000000045</v>
      </c>
      <c r="AB147" s="1007">
        <v>9.2699999999999818</v>
      </c>
      <c r="AC147" s="1007">
        <v>5.3000000000000682</v>
      </c>
      <c r="AD147" s="1007">
        <v>2.8199999999999363</v>
      </c>
      <c r="AE147" s="1007">
        <v>3.3600000000000136</v>
      </c>
      <c r="AF147" s="1007">
        <v>408.30000000000007</v>
      </c>
      <c r="AG147" s="1007">
        <v>3.7999999999999545</v>
      </c>
      <c r="AH147" s="1007">
        <v>968.39</v>
      </c>
    </row>
    <row r="148" spans="18:34">
      <c r="V148" s="1633">
        <v>1438.0200000000004</v>
      </c>
      <c r="W148" s="1633">
        <v>2294.33</v>
      </c>
      <c r="X148" s="1633">
        <v>3405.3599999999997</v>
      </c>
      <c r="Y148" s="1633">
        <v>2985.46</v>
      </c>
      <c r="Z148" s="1633">
        <v>1621.11</v>
      </c>
      <c r="AA148" s="1633">
        <v>3988.6000000000004</v>
      </c>
      <c r="AB148" s="1633">
        <v>2380.7699999999991</v>
      </c>
      <c r="AC148" s="1633">
        <v>1698.48</v>
      </c>
      <c r="AD148" s="1633">
        <v>2387.0199999999995</v>
      </c>
      <c r="AE148" s="1633">
        <v>2929.7100000000005</v>
      </c>
      <c r="AF148" s="1633">
        <v>2878.9600000000009</v>
      </c>
      <c r="AG148" s="1633">
        <v>5813.2</v>
      </c>
      <c r="AH148" s="1633">
        <v>33821.019999999997</v>
      </c>
    </row>
    <row r="149" spans="18:34">
      <c r="AH149" s="851">
        <v>0</v>
      </c>
    </row>
    <row r="150" spans="18:34">
      <c r="R150" s="851">
        <v>6400</v>
      </c>
      <c r="S150" s="851" t="s">
        <v>1969</v>
      </c>
      <c r="T150" s="851">
        <v>711</v>
      </c>
      <c r="V150" s="1007">
        <v>0</v>
      </c>
      <c r="W150" s="1007">
        <v>0</v>
      </c>
      <c r="X150" s="1007">
        <v>0</v>
      </c>
      <c r="Y150" s="1007">
        <v>0</v>
      </c>
      <c r="Z150" s="1007">
        <v>0</v>
      </c>
      <c r="AA150" s="1007">
        <v>0</v>
      </c>
      <c r="AB150" s="1007">
        <v>0</v>
      </c>
      <c r="AC150" s="1007">
        <v>0</v>
      </c>
      <c r="AD150" s="1007">
        <v>0</v>
      </c>
      <c r="AE150" s="1007">
        <v>0</v>
      </c>
      <c r="AF150" s="1007">
        <v>0</v>
      </c>
      <c r="AG150" s="1007">
        <v>0</v>
      </c>
      <c r="AH150" s="1007">
        <v>0</v>
      </c>
    </row>
    <row r="151" spans="18:34">
      <c r="R151" s="851">
        <v>6410</v>
      </c>
      <c r="S151" s="851" t="s">
        <v>1970</v>
      </c>
      <c r="T151" s="851">
        <v>711</v>
      </c>
      <c r="V151" s="1007">
        <v>847.54</v>
      </c>
      <c r="W151" s="1007">
        <v>1653.8000000000002</v>
      </c>
      <c r="X151" s="1007">
        <v>3125</v>
      </c>
      <c r="Y151" s="1007">
        <v>1875</v>
      </c>
      <c r="Z151" s="1007">
        <v>1250</v>
      </c>
      <c r="AA151" s="1007">
        <v>1875</v>
      </c>
      <c r="AB151" s="1007">
        <v>1875</v>
      </c>
      <c r="AC151" s="1007">
        <v>1250</v>
      </c>
      <c r="AD151" s="1007">
        <v>1875</v>
      </c>
      <c r="AE151" s="1007">
        <v>1875</v>
      </c>
      <c r="AF151" s="1007">
        <v>1250</v>
      </c>
      <c r="AG151" s="1007">
        <v>2500</v>
      </c>
      <c r="AH151" s="1007">
        <v>21251.34</v>
      </c>
    </row>
    <row r="152" spans="18:34">
      <c r="V152" s="1633">
        <v>847.54</v>
      </c>
      <c r="W152" s="1633">
        <v>1653.8000000000002</v>
      </c>
      <c r="X152" s="1633">
        <v>3125</v>
      </c>
      <c r="Y152" s="1633">
        <v>1875</v>
      </c>
      <c r="Z152" s="1633">
        <v>1250</v>
      </c>
      <c r="AA152" s="1633">
        <v>1875</v>
      </c>
      <c r="AB152" s="1633">
        <v>1875</v>
      </c>
      <c r="AC152" s="1633">
        <v>1250</v>
      </c>
      <c r="AD152" s="1633">
        <v>1875</v>
      </c>
      <c r="AE152" s="1633">
        <v>1875</v>
      </c>
      <c r="AF152" s="1633">
        <v>1250</v>
      </c>
      <c r="AG152" s="1633">
        <v>2500</v>
      </c>
      <c r="AH152" s="1633">
        <v>21251.34</v>
      </c>
    </row>
    <row r="153" spans="18:34">
      <c r="AH153" s="851">
        <v>0</v>
      </c>
    </row>
    <row r="154" spans="18:34">
      <c r="R154" s="851">
        <v>5785</v>
      </c>
      <c r="S154" s="851" t="s">
        <v>1894</v>
      </c>
      <c r="T154" s="951" t="s">
        <v>1870</v>
      </c>
      <c r="U154" s="951"/>
      <c r="V154" s="1633">
        <v>0</v>
      </c>
      <c r="W154" s="1633">
        <v>0</v>
      </c>
      <c r="X154" s="1633">
        <v>0</v>
      </c>
      <c r="Y154" s="1633">
        <v>0</v>
      </c>
      <c r="Z154" s="1633">
        <v>0</v>
      </c>
      <c r="AA154" s="1633">
        <v>0</v>
      </c>
      <c r="AB154" s="1633">
        <v>0</v>
      </c>
      <c r="AC154" s="1633">
        <v>0</v>
      </c>
      <c r="AD154" s="1633">
        <v>0</v>
      </c>
      <c r="AE154" s="1633">
        <v>0</v>
      </c>
      <c r="AF154" s="1633">
        <v>0</v>
      </c>
      <c r="AG154" s="1633">
        <v>0</v>
      </c>
      <c r="AH154" s="1633">
        <v>0</v>
      </c>
    </row>
    <row r="155" spans="18:34">
      <c r="AH155" s="851">
        <v>0</v>
      </c>
    </row>
    <row r="156" spans="18:34" ht="14.4" thickBot="1">
      <c r="S156" s="851" t="s">
        <v>739</v>
      </c>
      <c r="V156" s="1635">
        <v>33571.919999999998</v>
      </c>
      <c r="W156" s="1635">
        <v>29276.31</v>
      </c>
      <c r="X156" s="1635">
        <v>34633.229999999996</v>
      </c>
      <c r="Y156" s="1635">
        <v>34633.32</v>
      </c>
      <c r="Z156" s="1635">
        <v>31619.269999999997</v>
      </c>
      <c r="AA156" s="1635">
        <v>35719</v>
      </c>
      <c r="AB156" s="1635">
        <v>35908.200000000004</v>
      </c>
      <c r="AC156" s="1635">
        <v>33426</v>
      </c>
      <c r="AD156" s="1635">
        <v>31271.909999999993</v>
      </c>
      <c r="AE156" s="1635">
        <v>34984.070000000014</v>
      </c>
      <c r="AF156" s="1635">
        <v>36188.049999999996</v>
      </c>
      <c r="AG156" s="1635">
        <v>40490.75</v>
      </c>
      <c r="AH156" s="1635">
        <v>411722.02999999997</v>
      </c>
    </row>
    <row r="157" spans="18:34" ht="14.4" thickTop="1"/>
  </sheetData>
  <pageMargins left="0.7" right="0.7" top="0.75" bottom="0.75" header="0.3" footer="0.3"/>
  <pageSetup scale="48" fitToWidth="2" fitToHeight="8" orientation="landscape" r:id="rId1"/>
  <colBreaks count="1" manualBreakCount="1">
    <brk id="17" max="1048575" man="1"/>
  </colBreaks>
</worksheet>
</file>

<file path=xl/worksheets/sheet95.xml><?xml version="1.0" encoding="utf-8"?>
<worksheet xmlns="http://schemas.openxmlformats.org/spreadsheetml/2006/main" xmlns:r="http://schemas.openxmlformats.org/officeDocument/2006/relationships">
  <sheetPr codeName="Sheet109"/>
  <dimension ref="A1:T225"/>
  <sheetViews>
    <sheetView workbookViewId="0">
      <selection activeCell="O17" sqref="O17"/>
    </sheetView>
  </sheetViews>
  <sheetFormatPr defaultColWidth="9.109375" defaultRowHeight="12"/>
  <cols>
    <col min="1" max="1" width="6" style="1038" customWidth="1"/>
    <col min="2" max="2" width="33" style="426" customWidth="1"/>
    <col min="3" max="3" width="8.6640625" style="1056" customWidth="1"/>
    <col min="4" max="7" width="9.6640625" style="770" customWidth="1"/>
    <col min="8" max="8" width="10.5546875" style="770" customWidth="1"/>
    <col min="9" max="13" width="9.6640625" style="770" customWidth="1"/>
    <col min="14" max="14" width="11" style="770" customWidth="1"/>
    <col min="15" max="15" width="11.5546875" style="443" customWidth="1"/>
    <col min="16" max="16" width="13.6640625" style="426" customWidth="1"/>
    <col min="17" max="17" width="9.33203125" style="426" bestFit="1" customWidth="1"/>
    <col min="18" max="18" width="9.109375" style="426"/>
    <col min="19" max="19" width="10.5546875" style="426" bestFit="1" customWidth="1"/>
    <col min="20" max="16384" width="9.109375" style="426"/>
  </cols>
  <sheetData>
    <row r="1" spans="1:18" ht="12" customHeight="1">
      <c r="B1" s="416" t="s">
        <v>345</v>
      </c>
      <c r="C1" s="429">
        <v>11827.1</v>
      </c>
      <c r="D1" s="1039">
        <v>0.55894988066825779</v>
      </c>
      <c r="E1" s="1040"/>
      <c r="F1" s="1040"/>
      <c r="G1" s="1040"/>
      <c r="H1" s="1040"/>
      <c r="I1" s="1040"/>
      <c r="J1" s="1040"/>
      <c r="K1" s="1040"/>
      <c r="L1" s="1040"/>
      <c r="M1" s="1040"/>
      <c r="N1" s="1040"/>
      <c r="O1" s="1040"/>
      <c r="P1" s="1040"/>
      <c r="Q1" s="421"/>
      <c r="R1" s="421"/>
    </row>
    <row r="2" spans="1:18" ht="12" customHeight="1">
      <c r="B2" s="416" t="s">
        <v>347</v>
      </c>
      <c r="C2" s="429">
        <v>9332.4</v>
      </c>
      <c r="D2" s="1039">
        <v>0.44105011933174221</v>
      </c>
      <c r="E2" s="1040"/>
      <c r="F2" s="1040"/>
      <c r="G2" s="1040"/>
      <c r="H2" s="1040"/>
      <c r="I2" s="1040"/>
      <c r="J2" s="1040"/>
      <c r="K2" s="1040"/>
      <c r="L2" s="1040"/>
      <c r="M2" s="1040"/>
      <c r="N2" s="1040"/>
      <c r="O2" s="1040"/>
      <c r="P2" s="1040"/>
      <c r="Q2" s="421"/>
      <c r="R2" s="421"/>
    </row>
    <row r="3" spans="1:18" ht="12" customHeight="1">
      <c r="B3" s="416" t="s">
        <v>346</v>
      </c>
      <c r="C3" s="430"/>
      <c r="D3" s="173"/>
      <c r="E3" s="1040"/>
      <c r="F3" s="1040"/>
      <c r="G3" s="1040"/>
      <c r="H3" s="1040"/>
      <c r="I3" s="1040"/>
      <c r="J3" s="1040"/>
      <c r="K3" s="1040"/>
      <c r="L3" s="1040"/>
      <c r="M3" s="1040"/>
      <c r="N3" s="1040"/>
      <c r="O3" s="1040"/>
      <c r="P3" s="1040"/>
      <c r="Q3" s="421"/>
      <c r="R3" s="421"/>
    </row>
    <row r="4" spans="1:18" ht="12" customHeight="1">
      <c r="B4" s="415" t="s">
        <v>344</v>
      </c>
      <c r="C4" s="1041">
        <v>21159.5</v>
      </c>
      <c r="D4" s="173"/>
      <c r="E4" s="1040"/>
      <c r="F4" s="1040"/>
      <c r="G4" s="1040"/>
      <c r="H4" s="1040"/>
      <c r="I4" s="1040"/>
      <c r="J4" s="1040"/>
      <c r="K4" s="1040"/>
      <c r="L4" s="1040"/>
      <c r="M4" s="1040"/>
      <c r="N4" s="1040"/>
      <c r="O4" s="1040"/>
      <c r="P4" s="1040"/>
      <c r="Q4" s="421"/>
      <c r="R4" s="421"/>
    </row>
    <row r="5" spans="1:18" ht="12" customHeight="1">
      <c r="B5" s="1040"/>
      <c r="C5" s="1040"/>
      <c r="D5" s="851">
        <v>3</v>
      </c>
      <c r="E5" s="851">
        <v>4</v>
      </c>
      <c r="F5" s="851">
        <v>5</v>
      </c>
      <c r="G5" s="851">
        <v>6</v>
      </c>
      <c r="H5" s="851">
        <v>7</v>
      </c>
      <c r="I5" s="851">
        <v>8</v>
      </c>
      <c r="J5" s="851">
        <v>9</v>
      </c>
      <c r="K5" s="851">
        <v>10</v>
      </c>
      <c r="L5" s="851">
        <v>11</v>
      </c>
      <c r="M5" s="851">
        <v>12</v>
      </c>
      <c r="N5" s="851">
        <v>13</v>
      </c>
      <c r="O5" s="851">
        <v>14</v>
      </c>
      <c r="P5" s="1040"/>
      <c r="Q5" s="421"/>
      <c r="R5" s="421"/>
    </row>
    <row r="6" spans="1:18" s="1045" customFormat="1" ht="24.75" customHeight="1">
      <c r="A6" s="1042"/>
      <c r="B6" s="1043" t="s">
        <v>1162</v>
      </c>
      <c r="C6" s="1043" t="s">
        <v>928</v>
      </c>
      <c r="D6" s="1044" t="s">
        <v>1238</v>
      </c>
      <c r="E6" s="1044" t="s">
        <v>1239</v>
      </c>
      <c r="F6" s="1044" t="s">
        <v>37</v>
      </c>
      <c r="G6" s="1044" t="s">
        <v>38</v>
      </c>
      <c r="H6" s="1044" t="s">
        <v>1026</v>
      </c>
      <c r="I6" s="1044" t="s">
        <v>39</v>
      </c>
      <c r="J6" s="1044" t="s">
        <v>40</v>
      </c>
      <c r="K6" s="1044" t="s">
        <v>41</v>
      </c>
      <c r="L6" s="1044" t="s">
        <v>310</v>
      </c>
      <c r="M6" s="1044" t="s">
        <v>42</v>
      </c>
      <c r="N6" s="1044" t="s">
        <v>311</v>
      </c>
      <c r="O6" s="437" t="s">
        <v>1236</v>
      </c>
      <c r="P6" s="418">
        <v>41639</v>
      </c>
      <c r="Q6" s="419"/>
      <c r="R6" s="420"/>
    </row>
    <row r="7" spans="1:18" s="421" customFormat="1" ht="13.8">
      <c r="A7" s="427"/>
      <c r="C7" s="1046"/>
      <c r="D7" s="851"/>
      <c r="E7" s="851"/>
      <c r="F7" s="851"/>
      <c r="G7" s="851"/>
      <c r="H7" s="851"/>
      <c r="I7" s="851"/>
      <c r="J7" s="851"/>
      <c r="K7" s="851"/>
      <c r="L7" s="851"/>
      <c r="M7" s="851"/>
      <c r="N7" s="851"/>
      <c r="O7" s="851"/>
      <c r="P7" s="428"/>
    </row>
    <row r="8" spans="1:18" s="421" customFormat="1">
      <c r="A8" s="427">
        <v>6445</v>
      </c>
      <c r="B8" s="421" t="s">
        <v>1163</v>
      </c>
      <c r="C8" s="425" t="s">
        <v>912</v>
      </c>
      <c r="D8" s="444">
        <v>0</v>
      </c>
      <c r="E8" s="444">
        <v>0</v>
      </c>
      <c r="F8" s="444">
        <v>0</v>
      </c>
      <c r="G8" s="444">
        <v>0</v>
      </c>
      <c r="H8" s="444">
        <v>0</v>
      </c>
      <c r="I8" s="444">
        <v>0</v>
      </c>
      <c r="J8" s="444">
        <v>0</v>
      </c>
      <c r="K8" s="444">
        <v>0</v>
      </c>
      <c r="L8" s="444">
        <v>0</v>
      </c>
      <c r="M8" s="444">
        <v>0</v>
      </c>
      <c r="N8" s="444">
        <v>0</v>
      </c>
      <c r="O8" s="444">
        <v>0</v>
      </c>
      <c r="P8" s="438">
        <v>0</v>
      </c>
    </row>
    <row r="9" spans="1:18" s="421" customFormat="1">
      <c r="A9" s="427">
        <v>6450</v>
      </c>
      <c r="B9" s="421" t="s">
        <v>1164</v>
      </c>
      <c r="C9" s="422"/>
      <c r="D9" s="444">
        <v>0</v>
      </c>
      <c r="E9" s="444">
        <v>0</v>
      </c>
      <c r="F9" s="444">
        <v>0</v>
      </c>
      <c r="G9" s="444">
        <v>0</v>
      </c>
      <c r="H9" s="444">
        <v>0</v>
      </c>
      <c r="I9" s="444">
        <v>0</v>
      </c>
      <c r="J9" s="444">
        <v>0</v>
      </c>
      <c r="K9" s="444">
        <v>0</v>
      </c>
      <c r="L9" s="444">
        <v>0</v>
      </c>
      <c r="M9" s="444">
        <v>0</v>
      </c>
      <c r="N9" s="444">
        <v>0</v>
      </c>
      <c r="O9" s="444">
        <v>0</v>
      </c>
      <c r="P9" s="438">
        <v>0</v>
      </c>
    </row>
    <row r="10" spans="1:18" s="421" customFormat="1">
      <c r="A10" s="427"/>
      <c r="C10" s="422"/>
      <c r="D10" s="442"/>
      <c r="E10" s="442"/>
      <c r="F10" s="442"/>
      <c r="G10" s="442"/>
      <c r="H10" s="442"/>
      <c r="I10" s="442"/>
      <c r="J10" s="442"/>
      <c r="K10" s="442"/>
      <c r="L10" s="442"/>
      <c r="M10" s="442"/>
      <c r="N10" s="442"/>
      <c r="O10" s="438"/>
      <c r="P10" s="438"/>
    </row>
    <row r="11" spans="1:18" s="421" customFormat="1">
      <c r="A11" s="427">
        <v>6455</v>
      </c>
      <c r="B11" s="421" t="s">
        <v>312</v>
      </c>
      <c r="C11" s="422"/>
      <c r="D11" s="444">
        <v>0</v>
      </c>
      <c r="E11" s="444">
        <v>0</v>
      </c>
      <c r="F11" s="444">
        <v>0</v>
      </c>
      <c r="G11" s="444">
        <v>0</v>
      </c>
      <c r="H11" s="444">
        <v>0</v>
      </c>
      <c r="I11" s="444">
        <v>0</v>
      </c>
      <c r="J11" s="444">
        <v>0</v>
      </c>
      <c r="K11" s="444">
        <v>0</v>
      </c>
      <c r="L11" s="444">
        <v>0</v>
      </c>
      <c r="M11" s="444">
        <v>0</v>
      </c>
      <c r="N11" s="444">
        <v>0</v>
      </c>
      <c r="O11" s="444">
        <v>0</v>
      </c>
      <c r="P11" s="438">
        <v>0</v>
      </c>
    </row>
    <row r="12" spans="1:18" s="421" customFormat="1">
      <c r="A12" s="427"/>
      <c r="C12" s="422"/>
      <c r="D12" s="442"/>
      <c r="E12" s="442"/>
      <c r="F12" s="442"/>
      <c r="G12" s="442"/>
      <c r="H12" s="442"/>
      <c r="I12" s="442"/>
      <c r="J12" s="442"/>
      <c r="K12" s="442"/>
      <c r="L12" s="442"/>
      <c r="M12" s="442"/>
      <c r="N12" s="442"/>
      <c r="O12" s="438"/>
      <c r="P12" s="438"/>
    </row>
    <row r="13" spans="1:18" s="421" customFormat="1">
      <c r="A13" s="427">
        <v>6485</v>
      </c>
      <c r="B13" s="421" t="s">
        <v>750</v>
      </c>
      <c r="C13" s="425" t="s">
        <v>913</v>
      </c>
      <c r="D13" s="444">
        <v>0</v>
      </c>
      <c r="E13" s="444">
        <v>0</v>
      </c>
      <c r="F13" s="444">
        <v>0</v>
      </c>
      <c r="G13" s="444">
        <v>0</v>
      </c>
      <c r="H13" s="444">
        <v>0</v>
      </c>
      <c r="I13" s="444">
        <v>0</v>
      </c>
      <c r="J13" s="444">
        <v>0</v>
      </c>
      <c r="K13" s="444">
        <v>0</v>
      </c>
      <c r="L13" s="444">
        <v>0</v>
      </c>
      <c r="M13" s="444">
        <v>0</v>
      </c>
      <c r="N13" s="444">
        <v>0</v>
      </c>
      <c r="O13" s="444">
        <v>0</v>
      </c>
      <c r="P13" s="438">
        <v>0</v>
      </c>
    </row>
    <row r="14" spans="1:18" s="421" customFormat="1">
      <c r="A14" s="427"/>
      <c r="C14" s="422"/>
      <c r="D14" s="442"/>
      <c r="E14" s="442"/>
      <c r="F14" s="442"/>
      <c r="G14" s="442"/>
      <c r="H14" s="442"/>
      <c r="I14" s="442"/>
      <c r="J14" s="442"/>
      <c r="K14" s="442"/>
      <c r="L14" s="442"/>
      <c r="M14" s="442"/>
      <c r="N14" s="442"/>
      <c r="O14" s="438"/>
      <c r="P14" s="438"/>
    </row>
    <row r="15" spans="1:18" s="421" customFormat="1">
      <c r="A15" s="427">
        <v>6490</v>
      </c>
      <c r="B15" s="421" t="s">
        <v>315</v>
      </c>
      <c r="C15" s="422">
        <v>0</v>
      </c>
      <c r="D15" s="444">
        <v>0</v>
      </c>
      <c r="E15" s="444">
        <v>0</v>
      </c>
      <c r="F15" s="444">
        <v>0</v>
      </c>
      <c r="G15" s="444">
        <v>0</v>
      </c>
      <c r="H15" s="444">
        <v>0</v>
      </c>
      <c r="I15" s="444">
        <v>0</v>
      </c>
      <c r="J15" s="444">
        <v>0</v>
      </c>
      <c r="K15" s="444">
        <v>0</v>
      </c>
      <c r="L15" s="444">
        <v>0</v>
      </c>
      <c r="M15" s="444">
        <v>0</v>
      </c>
      <c r="N15" s="444">
        <v>0</v>
      </c>
      <c r="O15" s="444">
        <v>0</v>
      </c>
      <c r="P15" s="438">
        <v>0</v>
      </c>
    </row>
    <row r="16" spans="1:18" s="421" customFormat="1">
      <c r="A16" s="427"/>
      <c r="C16" s="422"/>
      <c r="D16" s="442"/>
      <c r="E16" s="442"/>
      <c r="F16" s="442"/>
      <c r="G16" s="442"/>
      <c r="H16" s="442"/>
      <c r="I16" s="442"/>
      <c r="J16" s="442"/>
      <c r="K16" s="442"/>
      <c r="L16" s="442"/>
      <c r="M16" s="442"/>
      <c r="N16" s="442"/>
      <c r="O16" s="442"/>
      <c r="P16" s="438"/>
    </row>
    <row r="17" spans="1:16" s="421" customFormat="1">
      <c r="A17" s="427">
        <v>6495</v>
      </c>
      <c r="B17" s="421" t="s">
        <v>1554</v>
      </c>
      <c r="C17" s="422"/>
      <c r="D17" s="444">
        <v>0</v>
      </c>
      <c r="E17" s="444">
        <v>0</v>
      </c>
      <c r="F17" s="444">
        <v>0</v>
      </c>
      <c r="G17" s="444">
        <v>0</v>
      </c>
      <c r="H17" s="444">
        <v>0</v>
      </c>
      <c r="I17" s="444">
        <v>0</v>
      </c>
      <c r="J17" s="444">
        <v>0</v>
      </c>
      <c r="K17" s="444">
        <v>0</v>
      </c>
      <c r="L17" s="444">
        <v>0</v>
      </c>
      <c r="M17" s="444">
        <v>0</v>
      </c>
      <c r="N17" s="444">
        <v>0</v>
      </c>
      <c r="O17" s="444">
        <v>0</v>
      </c>
      <c r="P17" s="438">
        <v>0</v>
      </c>
    </row>
    <row r="18" spans="1:16" s="421" customFormat="1">
      <c r="A18" s="427"/>
      <c r="C18" s="422"/>
      <c r="D18" s="442"/>
      <c r="E18" s="442"/>
      <c r="F18" s="442"/>
      <c r="G18" s="442"/>
      <c r="H18" s="442"/>
      <c r="I18" s="442"/>
      <c r="J18" s="442"/>
      <c r="K18" s="442"/>
      <c r="L18" s="442"/>
      <c r="M18" s="442"/>
      <c r="N18" s="442"/>
      <c r="O18" s="442"/>
      <c r="P18" s="438"/>
    </row>
    <row r="19" spans="1:16" s="421" customFormat="1">
      <c r="A19" s="427">
        <v>6500</v>
      </c>
      <c r="B19" s="421" t="s">
        <v>316</v>
      </c>
      <c r="C19" s="422"/>
      <c r="D19" s="444">
        <v>0</v>
      </c>
      <c r="E19" s="444">
        <v>0</v>
      </c>
      <c r="F19" s="444">
        <v>0</v>
      </c>
      <c r="G19" s="444">
        <v>0</v>
      </c>
      <c r="H19" s="444">
        <v>0</v>
      </c>
      <c r="I19" s="444">
        <v>0</v>
      </c>
      <c r="J19" s="444">
        <v>0</v>
      </c>
      <c r="K19" s="444">
        <v>0</v>
      </c>
      <c r="L19" s="444">
        <v>0</v>
      </c>
      <c r="M19" s="444">
        <v>0</v>
      </c>
      <c r="N19" s="444">
        <v>0</v>
      </c>
      <c r="O19" s="444">
        <v>0</v>
      </c>
      <c r="P19" s="438">
        <v>0</v>
      </c>
    </row>
    <row r="20" spans="1:16" s="421" customFormat="1">
      <c r="A20" s="427"/>
      <c r="C20" s="422"/>
      <c r="D20" s="442"/>
      <c r="E20" s="442"/>
      <c r="F20" s="442"/>
      <c r="G20" s="442"/>
      <c r="H20" s="442"/>
      <c r="I20" s="442"/>
      <c r="J20" s="442"/>
      <c r="K20" s="442"/>
      <c r="L20" s="442"/>
      <c r="M20" s="442"/>
      <c r="N20" s="442"/>
      <c r="O20" s="438"/>
      <c r="P20" s="438"/>
    </row>
    <row r="21" spans="1:16" s="421" customFormat="1">
      <c r="A21" s="427">
        <v>6505</v>
      </c>
      <c r="B21" s="421" t="s">
        <v>313</v>
      </c>
      <c r="C21" s="425" t="s">
        <v>914</v>
      </c>
      <c r="D21" s="444">
        <v>0</v>
      </c>
      <c r="E21" s="444">
        <v>0</v>
      </c>
      <c r="F21" s="444">
        <v>0</v>
      </c>
      <c r="G21" s="444">
        <v>0</v>
      </c>
      <c r="H21" s="444">
        <v>0</v>
      </c>
      <c r="I21" s="444">
        <v>0</v>
      </c>
      <c r="J21" s="444">
        <v>0</v>
      </c>
      <c r="K21" s="444">
        <v>0</v>
      </c>
      <c r="L21" s="444">
        <v>0</v>
      </c>
      <c r="M21" s="444">
        <v>0</v>
      </c>
      <c r="N21" s="444">
        <v>0</v>
      </c>
      <c r="O21" s="444">
        <v>0</v>
      </c>
      <c r="P21" s="438">
        <v>0</v>
      </c>
    </row>
    <row r="22" spans="1:16" s="421" customFormat="1">
      <c r="A22" s="427">
        <v>6510</v>
      </c>
      <c r="B22" s="421" t="s">
        <v>317</v>
      </c>
      <c r="C22" s="425"/>
      <c r="D22" s="444">
        <v>0</v>
      </c>
      <c r="E22" s="444">
        <v>0</v>
      </c>
      <c r="F22" s="444">
        <v>0</v>
      </c>
      <c r="G22" s="444">
        <v>0</v>
      </c>
      <c r="H22" s="444">
        <v>0</v>
      </c>
      <c r="I22" s="444">
        <v>0</v>
      </c>
      <c r="J22" s="444">
        <v>0</v>
      </c>
      <c r="K22" s="444">
        <v>0</v>
      </c>
      <c r="L22" s="444">
        <v>0</v>
      </c>
      <c r="M22" s="444">
        <v>0</v>
      </c>
      <c r="N22" s="444">
        <v>0</v>
      </c>
      <c r="O22" s="444">
        <v>0</v>
      </c>
      <c r="P22" s="438">
        <v>0</v>
      </c>
    </row>
    <row r="23" spans="1:16" s="421" customFormat="1">
      <c r="A23" s="427">
        <v>6570</v>
      </c>
      <c r="B23" s="421" t="s">
        <v>341</v>
      </c>
      <c r="C23" s="425"/>
      <c r="D23" s="444">
        <v>0</v>
      </c>
      <c r="E23" s="444">
        <v>0</v>
      </c>
      <c r="F23" s="444">
        <v>0</v>
      </c>
      <c r="G23" s="444">
        <v>0</v>
      </c>
      <c r="H23" s="444">
        <v>0</v>
      </c>
      <c r="I23" s="444">
        <v>0</v>
      </c>
      <c r="J23" s="444">
        <v>0</v>
      </c>
      <c r="K23" s="444">
        <v>0</v>
      </c>
      <c r="L23" s="444">
        <v>0</v>
      </c>
      <c r="M23" s="444">
        <v>0</v>
      </c>
      <c r="N23" s="444">
        <v>0</v>
      </c>
      <c r="O23" s="444">
        <v>0</v>
      </c>
      <c r="P23" s="438">
        <v>0</v>
      </c>
    </row>
    <row r="24" spans="1:16" s="421" customFormat="1">
      <c r="A24" s="427">
        <v>6515</v>
      </c>
      <c r="B24" s="421" t="s">
        <v>318</v>
      </c>
      <c r="C24" s="425"/>
      <c r="D24" s="444">
        <v>0</v>
      </c>
      <c r="E24" s="444">
        <v>0</v>
      </c>
      <c r="F24" s="444">
        <v>0</v>
      </c>
      <c r="G24" s="444">
        <v>0</v>
      </c>
      <c r="H24" s="444">
        <v>0</v>
      </c>
      <c r="I24" s="444">
        <v>0</v>
      </c>
      <c r="J24" s="444">
        <v>0</v>
      </c>
      <c r="K24" s="444">
        <v>0</v>
      </c>
      <c r="L24" s="444">
        <v>0</v>
      </c>
      <c r="M24" s="444">
        <v>0</v>
      </c>
      <c r="N24" s="444">
        <v>0</v>
      </c>
      <c r="O24" s="444">
        <v>0</v>
      </c>
      <c r="P24" s="438">
        <v>0</v>
      </c>
    </row>
    <row r="25" spans="1:16" s="421" customFormat="1">
      <c r="A25" s="427"/>
      <c r="C25" s="422"/>
      <c r="D25" s="442"/>
      <c r="E25" s="442"/>
      <c r="F25" s="442"/>
      <c r="G25" s="442"/>
      <c r="H25" s="442"/>
      <c r="I25" s="442"/>
      <c r="J25" s="442"/>
      <c r="K25" s="442"/>
      <c r="L25" s="442"/>
      <c r="M25" s="442"/>
      <c r="N25" s="442"/>
      <c r="O25" s="438"/>
      <c r="P25" s="438"/>
    </row>
    <row r="26" spans="1:16" s="421" customFormat="1">
      <c r="A26" s="427">
        <v>6460</v>
      </c>
      <c r="B26" s="421" t="s">
        <v>990</v>
      </c>
      <c r="C26" s="425" t="s">
        <v>915</v>
      </c>
      <c r="D26" s="444">
        <v>0</v>
      </c>
      <c r="E26" s="444">
        <v>0</v>
      </c>
      <c r="F26" s="444">
        <v>0</v>
      </c>
      <c r="G26" s="444">
        <v>0</v>
      </c>
      <c r="H26" s="444">
        <v>0</v>
      </c>
      <c r="I26" s="444">
        <v>0</v>
      </c>
      <c r="J26" s="444">
        <v>0</v>
      </c>
      <c r="K26" s="444">
        <v>0</v>
      </c>
      <c r="L26" s="444">
        <v>0</v>
      </c>
      <c r="M26" s="444">
        <v>0</v>
      </c>
      <c r="N26" s="444">
        <v>0</v>
      </c>
      <c r="O26" s="444">
        <v>0</v>
      </c>
      <c r="P26" s="438">
        <v>0</v>
      </c>
    </row>
    <row r="27" spans="1:16" s="421" customFormat="1">
      <c r="A27" s="427">
        <v>6520</v>
      </c>
      <c r="B27" s="421" t="s">
        <v>991</v>
      </c>
      <c r="C27" s="425" t="s">
        <v>916</v>
      </c>
      <c r="D27" s="444">
        <v>0</v>
      </c>
      <c r="E27" s="444">
        <v>0</v>
      </c>
      <c r="F27" s="444">
        <v>0</v>
      </c>
      <c r="G27" s="444">
        <v>0</v>
      </c>
      <c r="H27" s="444">
        <v>0</v>
      </c>
      <c r="I27" s="444">
        <v>0</v>
      </c>
      <c r="J27" s="444">
        <v>0</v>
      </c>
      <c r="K27" s="444">
        <v>0</v>
      </c>
      <c r="L27" s="444">
        <v>0</v>
      </c>
      <c r="M27" s="444">
        <v>0</v>
      </c>
      <c r="N27" s="444">
        <v>0</v>
      </c>
      <c r="O27" s="444">
        <v>0</v>
      </c>
      <c r="P27" s="438">
        <v>0</v>
      </c>
    </row>
    <row r="28" spans="1:16" s="421" customFormat="1">
      <c r="A28" s="427"/>
      <c r="C28" s="422"/>
      <c r="D28" s="442"/>
      <c r="E28" s="442"/>
      <c r="F28" s="442"/>
      <c r="G28" s="442"/>
      <c r="H28" s="442"/>
      <c r="I28" s="442"/>
      <c r="J28" s="442"/>
      <c r="K28" s="442"/>
      <c r="L28" s="442"/>
      <c r="M28" s="442"/>
      <c r="N28" s="442"/>
      <c r="O28" s="438"/>
      <c r="P28" s="438"/>
    </row>
    <row r="29" spans="1:16" s="421" customFormat="1">
      <c r="A29" s="427">
        <v>6525</v>
      </c>
      <c r="B29" s="421" t="s">
        <v>993</v>
      </c>
      <c r="C29" s="425" t="s">
        <v>917</v>
      </c>
      <c r="D29" s="444">
        <v>0</v>
      </c>
      <c r="E29" s="444">
        <v>0</v>
      </c>
      <c r="F29" s="444">
        <v>0</v>
      </c>
      <c r="G29" s="444">
        <v>0</v>
      </c>
      <c r="H29" s="444">
        <v>0</v>
      </c>
      <c r="I29" s="444">
        <v>0</v>
      </c>
      <c r="J29" s="444">
        <v>0</v>
      </c>
      <c r="K29" s="444">
        <v>0</v>
      </c>
      <c r="L29" s="444">
        <v>0</v>
      </c>
      <c r="M29" s="444">
        <v>0</v>
      </c>
      <c r="N29" s="444">
        <v>0</v>
      </c>
      <c r="O29" s="444">
        <v>0</v>
      </c>
      <c r="P29" s="438">
        <v>0</v>
      </c>
    </row>
    <row r="30" spans="1:16" s="421" customFormat="1">
      <c r="A30" s="427">
        <v>6530</v>
      </c>
      <c r="B30" s="421" t="s">
        <v>995</v>
      </c>
      <c r="C30" s="425" t="s">
        <v>918</v>
      </c>
      <c r="D30" s="444">
        <v>0</v>
      </c>
      <c r="E30" s="444">
        <v>0</v>
      </c>
      <c r="F30" s="444">
        <v>0</v>
      </c>
      <c r="G30" s="444">
        <v>0</v>
      </c>
      <c r="H30" s="444">
        <v>0</v>
      </c>
      <c r="I30" s="444">
        <v>0</v>
      </c>
      <c r="J30" s="444">
        <v>0</v>
      </c>
      <c r="K30" s="444">
        <v>0</v>
      </c>
      <c r="L30" s="444">
        <v>0</v>
      </c>
      <c r="M30" s="444">
        <v>0</v>
      </c>
      <c r="N30" s="444">
        <v>0</v>
      </c>
      <c r="O30" s="444">
        <v>0</v>
      </c>
      <c r="P30" s="438">
        <v>0</v>
      </c>
    </row>
    <row r="31" spans="1:16" s="421" customFormat="1">
      <c r="A31" s="427"/>
      <c r="C31" s="422"/>
      <c r="D31" s="442"/>
      <c r="E31" s="442"/>
      <c r="F31" s="442"/>
      <c r="G31" s="442"/>
      <c r="H31" s="442"/>
      <c r="I31" s="442"/>
      <c r="J31" s="442"/>
      <c r="K31" s="442"/>
      <c r="L31" s="442"/>
      <c r="M31" s="442"/>
      <c r="N31" s="442"/>
      <c r="O31" s="438"/>
      <c r="P31" s="438"/>
    </row>
    <row r="32" spans="1:16" s="421" customFormat="1">
      <c r="A32" s="427">
        <v>6535</v>
      </c>
      <c r="B32" s="421" t="s">
        <v>996</v>
      </c>
      <c r="C32" s="425" t="s">
        <v>919</v>
      </c>
      <c r="D32" s="444">
        <v>0</v>
      </c>
      <c r="E32" s="444">
        <v>0</v>
      </c>
      <c r="F32" s="444">
        <v>0</v>
      </c>
      <c r="G32" s="444">
        <v>0</v>
      </c>
      <c r="H32" s="444">
        <v>0</v>
      </c>
      <c r="I32" s="444">
        <v>0</v>
      </c>
      <c r="J32" s="444">
        <v>0</v>
      </c>
      <c r="K32" s="444">
        <v>0</v>
      </c>
      <c r="L32" s="444">
        <v>0</v>
      </c>
      <c r="M32" s="444">
        <v>0</v>
      </c>
      <c r="N32" s="444">
        <v>0</v>
      </c>
      <c r="O32" s="444">
        <v>0</v>
      </c>
      <c r="P32" s="438">
        <v>0</v>
      </c>
    </row>
    <row r="33" spans="1:20" s="421" customFormat="1">
      <c r="A33" s="427"/>
      <c r="C33" s="425"/>
      <c r="D33" s="441"/>
      <c r="E33" s="441"/>
      <c r="F33" s="441"/>
      <c r="G33" s="441"/>
      <c r="H33" s="441"/>
      <c r="I33" s="441"/>
      <c r="J33" s="441"/>
      <c r="K33" s="441"/>
      <c r="L33" s="441"/>
      <c r="M33" s="441"/>
      <c r="N33" s="441"/>
      <c r="O33" s="438"/>
      <c r="P33" s="438"/>
    </row>
    <row r="34" spans="1:20" s="421" customFormat="1">
      <c r="A34" s="427">
        <v>6540</v>
      </c>
      <c r="B34" s="421" t="s">
        <v>997</v>
      </c>
      <c r="C34" s="425" t="s">
        <v>920</v>
      </c>
      <c r="D34" s="444">
        <v>0</v>
      </c>
      <c r="E34" s="444">
        <v>0</v>
      </c>
      <c r="F34" s="444">
        <v>0</v>
      </c>
      <c r="G34" s="444">
        <v>0</v>
      </c>
      <c r="H34" s="444">
        <v>0</v>
      </c>
      <c r="I34" s="444">
        <v>0</v>
      </c>
      <c r="J34" s="444">
        <v>0</v>
      </c>
      <c r="K34" s="444">
        <v>0</v>
      </c>
      <c r="L34" s="444">
        <v>0</v>
      </c>
      <c r="M34" s="444">
        <v>0</v>
      </c>
      <c r="N34" s="444">
        <v>0</v>
      </c>
      <c r="O34" s="444">
        <v>0</v>
      </c>
      <c r="P34" s="438">
        <v>0</v>
      </c>
    </row>
    <row r="35" spans="1:20" s="421" customFormat="1">
      <c r="A35" s="427">
        <v>6545</v>
      </c>
      <c r="B35" s="421" t="s">
        <v>998</v>
      </c>
      <c r="C35" s="425" t="s">
        <v>921</v>
      </c>
      <c r="D35" s="444">
        <v>0</v>
      </c>
      <c r="E35" s="444">
        <v>0</v>
      </c>
      <c r="F35" s="444">
        <v>0</v>
      </c>
      <c r="G35" s="444">
        <v>0</v>
      </c>
      <c r="H35" s="444">
        <v>0</v>
      </c>
      <c r="I35" s="444">
        <v>0</v>
      </c>
      <c r="J35" s="444">
        <v>0</v>
      </c>
      <c r="K35" s="444">
        <v>0</v>
      </c>
      <c r="L35" s="444">
        <v>0</v>
      </c>
      <c r="M35" s="444">
        <v>0</v>
      </c>
      <c r="N35" s="444">
        <v>0</v>
      </c>
      <c r="O35" s="444">
        <v>0</v>
      </c>
      <c r="P35" s="438">
        <v>0</v>
      </c>
    </row>
    <row r="36" spans="1:20" s="421" customFormat="1">
      <c r="A36" s="427"/>
      <c r="B36" s="434" t="s">
        <v>739</v>
      </c>
      <c r="C36" s="1046" t="s">
        <v>739</v>
      </c>
      <c r="D36" s="810">
        <v>0</v>
      </c>
      <c r="E36" s="810">
        <v>0</v>
      </c>
      <c r="F36" s="810">
        <v>0</v>
      </c>
      <c r="G36" s="810">
        <v>0</v>
      </c>
      <c r="H36" s="810">
        <v>0</v>
      </c>
      <c r="I36" s="810">
        <v>0</v>
      </c>
      <c r="J36" s="810">
        <v>0</v>
      </c>
      <c r="K36" s="810">
        <v>0</v>
      </c>
      <c r="L36" s="810">
        <v>0</v>
      </c>
      <c r="M36" s="810">
        <v>0</v>
      </c>
      <c r="N36" s="810">
        <v>0</v>
      </c>
      <c r="O36" s="810">
        <v>0</v>
      </c>
      <c r="P36" s="810">
        <v>0</v>
      </c>
    </row>
    <row r="37" spans="1:20" s="421" customFormat="1">
      <c r="A37" s="427">
        <v>6550</v>
      </c>
      <c r="B37" s="421" t="s">
        <v>999</v>
      </c>
      <c r="C37" s="425" t="s">
        <v>922</v>
      </c>
      <c r="D37" s="444">
        <v>0</v>
      </c>
      <c r="E37" s="444">
        <v>0</v>
      </c>
      <c r="F37" s="444">
        <v>0</v>
      </c>
      <c r="G37" s="444">
        <v>0</v>
      </c>
      <c r="H37" s="444">
        <v>0</v>
      </c>
      <c r="I37" s="444">
        <v>0</v>
      </c>
      <c r="J37" s="444">
        <v>0</v>
      </c>
      <c r="K37" s="444">
        <v>0</v>
      </c>
      <c r="L37" s="444">
        <v>0</v>
      </c>
      <c r="M37" s="444">
        <v>0</v>
      </c>
      <c r="N37" s="444">
        <v>0</v>
      </c>
      <c r="O37" s="444">
        <v>0</v>
      </c>
      <c r="P37" s="438">
        <v>0</v>
      </c>
    </row>
    <row r="38" spans="1:20" s="421" customFormat="1">
      <c r="A38" s="427">
        <v>6555</v>
      </c>
      <c r="B38" s="421" t="s">
        <v>319</v>
      </c>
      <c r="C38" s="425"/>
      <c r="D38" s="444">
        <v>0</v>
      </c>
      <c r="E38" s="444">
        <v>0</v>
      </c>
      <c r="F38" s="444">
        <v>0</v>
      </c>
      <c r="G38" s="444">
        <v>0</v>
      </c>
      <c r="H38" s="444">
        <v>0</v>
      </c>
      <c r="I38" s="444">
        <v>0</v>
      </c>
      <c r="J38" s="444">
        <v>0</v>
      </c>
      <c r="K38" s="444">
        <v>0</v>
      </c>
      <c r="L38" s="444">
        <v>0</v>
      </c>
      <c r="M38" s="444">
        <v>0</v>
      </c>
      <c r="N38" s="444">
        <v>0</v>
      </c>
      <c r="O38" s="444">
        <v>0</v>
      </c>
      <c r="P38" s="438">
        <v>0</v>
      </c>
    </row>
    <row r="39" spans="1:20" s="421" customFormat="1">
      <c r="A39" s="427">
        <v>6575</v>
      </c>
      <c r="B39" s="421" t="s">
        <v>320</v>
      </c>
      <c r="C39" s="425"/>
      <c r="D39" s="444">
        <v>0</v>
      </c>
      <c r="E39" s="444">
        <v>0</v>
      </c>
      <c r="F39" s="444">
        <v>0</v>
      </c>
      <c r="G39" s="444">
        <v>0</v>
      </c>
      <c r="H39" s="444">
        <v>0</v>
      </c>
      <c r="I39" s="444">
        <v>0</v>
      </c>
      <c r="J39" s="444">
        <v>0</v>
      </c>
      <c r="K39" s="444">
        <v>0</v>
      </c>
      <c r="L39" s="444">
        <v>0</v>
      </c>
      <c r="M39" s="444">
        <v>0</v>
      </c>
      <c r="N39" s="444">
        <v>0</v>
      </c>
      <c r="O39" s="444">
        <v>0</v>
      </c>
      <c r="P39" s="438">
        <v>0</v>
      </c>
    </row>
    <row r="40" spans="1:20" s="421" customFormat="1">
      <c r="A40" s="427"/>
      <c r="C40" s="422"/>
      <c r="D40" s="442"/>
      <c r="E40" s="442"/>
      <c r="F40" s="442"/>
      <c r="G40" s="442"/>
      <c r="H40" s="442"/>
      <c r="I40" s="442"/>
      <c r="J40" s="442"/>
      <c r="K40" s="442"/>
      <c r="L40" s="442"/>
      <c r="M40" s="442"/>
      <c r="N40" s="442"/>
      <c r="O40" s="438"/>
      <c r="P40" s="438"/>
    </row>
    <row r="41" spans="1:20" s="421" customFormat="1">
      <c r="A41" s="427">
        <v>6470</v>
      </c>
      <c r="B41" s="421" t="s">
        <v>314</v>
      </c>
      <c r="C41" s="422"/>
      <c r="D41" s="444">
        <v>0</v>
      </c>
      <c r="E41" s="444">
        <v>0</v>
      </c>
      <c r="F41" s="444">
        <v>0</v>
      </c>
      <c r="G41" s="444">
        <v>0</v>
      </c>
      <c r="H41" s="444">
        <v>0</v>
      </c>
      <c r="I41" s="444">
        <v>0</v>
      </c>
      <c r="J41" s="444">
        <v>0</v>
      </c>
      <c r="K41" s="444">
        <v>0</v>
      </c>
      <c r="L41" s="444">
        <v>0</v>
      </c>
      <c r="M41" s="444">
        <v>0</v>
      </c>
      <c r="N41" s="444">
        <v>0</v>
      </c>
      <c r="O41" s="444">
        <v>0</v>
      </c>
      <c r="P41" s="438">
        <v>0</v>
      </c>
    </row>
    <row r="42" spans="1:20" s="421" customFormat="1">
      <c r="A42" s="427">
        <v>6580</v>
      </c>
      <c r="B42" s="424" t="s">
        <v>1207</v>
      </c>
      <c r="C42" s="425" t="s">
        <v>923</v>
      </c>
      <c r="D42" s="444">
        <v>0</v>
      </c>
      <c r="E42" s="444">
        <v>0</v>
      </c>
      <c r="F42" s="444">
        <v>0</v>
      </c>
      <c r="G42" s="444">
        <v>0</v>
      </c>
      <c r="H42" s="444">
        <v>0</v>
      </c>
      <c r="I42" s="444">
        <v>0</v>
      </c>
      <c r="J42" s="444">
        <v>0</v>
      </c>
      <c r="K42" s="444">
        <v>0</v>
      </c>
      <c r="L42" s="444">
        <v>0</v>
      </c>
      <c r="M42" s="444">
        <v>0</v>
      </c>
      <c r="N42" s="444">
        <v>0</v>
      </c>
      <c r="O42" s="444">
        <v>0</v>
      </c>
      <c r="P42" s="438">
        <v>0</v>
      </c>
    </row>
    <row r="43" spans="1:20" s="421" customFormat="1">
      <c r="A43" s="427"/>
      <c r="B43" s="421" t="s">
        <v>1605</v>
      </c>
      <c r="C43" s="425"/>
      <c r="D43" s="441"/>
      <c r="E43" s="441"/>
      <c r="F43" s="441"/>
      <c r="G43" s="441"/>
      <c r="H43" s="441"/>
      <c r="I43" s="441"/>
      <c r="J43" s="441"/>
      <c r="K43" s="441"/>
      <c r="L43" s="441"/>
      <c r="M43" s="441"/>
      <c r="N43" s="441"/>
      <c r="O43" s="441"/>
      <c r="P43" s="438">
        <v>0</v>
      </c>
    </row>
    <row r="44" spans="1:20" s="421" customFormat="1">
      <c r="A44" s="427"/>
      <c r="B44" s="424"/>
      <c r="C44" s="425"/>
      <c r="D44" s="441"/>
      <c r="E44" s="441"/>
      <c r="F44" s="441"/>
      <c r="G44" s="441"/>
      <c r="H44" s="441"/>
      <c r="I44" s="441"/>
      <c r="J44" s="441"/>
      <c r="K44" s="441"/>
      <c r="L44" s="441"/>
      <c r="M44" s="441"/>
      <c r="N44" s="441"/>
      <c r="O44" s="438"/>
      <c r="P44" s="438"/>
    </row>
    <row r="45" spans="1:20" s="421" customFormat="1">
      <c r="A45" s="427"/>
      <c r="B45" s="434" t="s">
        <v>414</v>
      </c>
      <c r="C45" s="425"/>
      <c r="D45" s="812">
        <v>0</v>
      </c>
      <c r="E45" s="812">
        <v>0</v>
      </c>
      <c r="F45" s="812">
        <v>0</v>
      </c>
      <c r="G45" s="812">
        <v>0</v>
      </c>
      <c r="H45" s="812">
        <v>0</v>
      </c>
      <c r="I45" s="812">
        <v>0</v>
      </c>
      <c r="J45" s="812">
        <v>0</v>
      </c>
      <c r="K45" s="812">
        <v>0</v>
      </c>
      <c r="L45" s="812">
        <v>0</v>
      </c>
      <c r="M45" s="812">
        <v>0</v>
      </c>
      <c r="N45" s="812">
        <v>0</v>
      </c>
      <c r="O45" s="812">
        <v>0</v>
      </c>
      <c r="P45" s="812">
        <v>0</v>
      </c>
    </row>
    <row r="46" spans="1:20" s="421" customFormat="1">
      <c r="A46" s="427"/>
      <c r="B46" s="434"/>
      <c r="C46" s="425"/>
      <c r="D46" s="441"/>
      <c r="E46" s="441"/>
      <c r="F46" s="441"/>
      <c r="G46" s="441"/>
      <c r="H46" s="441"/>
      <c r="I46" s="441"/>
      <c r="J46" s="441"/>
      <c r="K46" s="441"/>
      <c r="L46" s="441"/>
      <c r="M46" s="441"/>
      <c r="N46" s="441"/>
      <c r="O46" s="438"/>
      <c r="P46" s="438"/>
    </row>
    <row r="47" spans="1:20" s="421" customFormat="1">
      <c r="A47" s="427">
        <v>6585</v>
      </c>
      <c r="B47" s="421" t="s">
        <v>1001</v>
      </c>
      <c r="C47" s="425" t="s">
        <v>924</v>
      </c>
      <c r="D47" s="444">
        <v>0</v>
      </c>
      <c r="E47" s="444">
        <v>0</v>
      </c>
      <c r="F47" s="444">
        <v>0</v>
      </c>
      <c r="G47" s="444">
        <v>0</v>
      </c>
      <c r="H47" s="444">
        <v>0</v>
      </c>
      <c r="I47" s="444">
        <v>0</v>
      </c>
      <c r="J47" s="444">
        <v>0</v>
      </c>
      <c r="K47" s="444">
        <v>0</v>
      </c>
      <c r="L47" s="444">
        <v>0</v>
      </c>
      <c r="M47" s="444">
        <v>0</v>
      </c>
      <c r="N47" s="444">
        <v>0</v>
      </c>
      <c r="O47" s="444">
        <v>0</v>
      </c>
      <c r="P47" s="438">
        <v>0</v>
      </c>
    </row>
    <row r="48" spans="1:20" s="421" customFormat="1">
      <c r="A48" s="427">
        <v>6920</v>
      </c>
      <c r="B48" s="421" t="s">
        <v>354</v>
      </c>
      <c r="C48" s="425"/>
      <c r="D48" s="444"/>
      <c r="E48" s="444"/>
      <c r="F48" s="444"/>
      <c r="G48" s="444"/>
      <c r="H48" s="444"/>
      <c r="I48" s="444"/>
      <c r="J48" s="444"/>
      <c r="K48" s="444"/>
      <c r="L48" s="444"/>
      <c r="M48" s="444"/>
      <c r="N48" s="444"/>
      <c r="O48" s="444"/>
      <c r="P48" s="438"/>
      <c r="Q48" s="1047"/>
      <c r="R48" s="1047"/>
      <c r="S48" s="1048" t="s">
        <v>1731</v>
      </c>
      <c r="T48" s="428"/>
    </row>
    <row r="49" spans="1:20" s="421" customFormat="1" ht="13.2">
      <c r="A49" s="427"/>
      <c r="C49" s="425"/>
      <c r="D49" s="441"/>
      <c r="E49" s="441"/>
      <c r="F49" s="441"/>
      <c r="G49" s="441"/>
      <c r="H49" s="441"/>
      <c r="I49" s="441"/>
      <c r="J49" s="441"/>
      <c r="K49" s="441"/>
      <c r="L49" s="441"/>
      <c r="M49" s="441"/>
      <c r="N49" s="441"/>
      <c r="O49" s="438"/>
      <c r="Q49" s="1048"/>
      <c r="R49" s="1047"/>
      <c r="S49" s="1721"/>
      <c r="T49" s="428"/>
    </row>
    <row r="50" spans="1:20" s="421" customFormat="1">
      <c r="A50" s="427"/>
      <c r="C50" s="425"/>
      <c r="D50" s="441"/>
      <c r="E50" s="441"/>
      <c r="F50" s="441"/>
      <c r="G50" s="441"/>
      <c r="H50" s="441"/>
      <c r="I50" s="441"/>
      <c r="J50" s="441"/>
      <c r="K50" s="441"/>
      <c r="L50" s="441"/>
      <c r="M50" s="441"/>
      <c r="N50" s="441"/>
      <c r="O50" s="441"/>
      <c r="P50" s="438"/>
      <c r="Q50" s="1047"/>
      <c r="R50" s="1047"/>
      <c r="S50" s="1047"/>
      <c r="T50" s="428"/>
    </row>
    <row r="51" spans="1:20" s="421" customFormat="1">
      <c r="A51" s="427"/>
      <c r="B51" s="434" t="s">
        <v>415</v>
      </c>
      <c r="C51" s="1046"/>
      <c r="D51" s="813">
        <v>0</v>
      </c>
      <c r="E51" s="813">
        <v>0</v>
      </c>
      <c r="F51" s="813">
        <v>0</v>
      </c>
      <c r="G51" s="813">
        <v>0</v>
      </c>
      <c r="H51" s="813">
        <v>0</v>
      </c>
      <c r="I51" s="813">
        <v>0</v>
      </c>
      <c r="J51" s="813">
        <v>0</v>
      </c>
      <c r="K51" s="813">
        <v>0</v>
      </c>
      <c r="L51" s="813">
        <v>0</v>
      </c>
      <c r="M51" s="813">
        <v>0</v>
      </c>
      <c r="N51" s="813">
        <v>0</v>
      </c>
      <c r="O51" s="813">
        <v>0</v>
      </c>
      <c r="P51" s="813">
        <v>0</v>
      </c>
    </row>
    <row r="52" spans="1:20" s="421" customFormat="1">
      <c r="A52" s="427"/>
      <c r="B52" s="434"/>
      <c r="C52" s="1046"/>
      <c r="D52" s="442"/>
      <c r="E52" s="442"/>
      <c r="F52" s="442"/>
      <c r="G52" s="442"/>
      <c r="H52" s="442"/>
      <c r="I52" s="442"/>
      <c r="J52" s="442"/>
      <c r="K52" s="442"/>
      <c r="L52" s="442"/>
      <c r="M52" s="442"/>
      <c r="N52" s="442"/>
      <c r="O52" s="442"/>
      <c r="P52" s="442"/>
    </row>
    <row r="53" spans="1:20" s="421" customFormat="1">
      <c r="A53" s="427">
        <v>6905</v>
      </c>
      <c r="B53" s="421" t="s">
        <v>337</v>
      </c>
      <c r="C53" s="425"/>
      <c r="D53" s="444"/>
      <c r="E53" s="444"/>
      <c r="F53" s="444"/>
      <c r="G53" s="444"/>
      <c r="H53" s="444"/>
      <c r="I53" s="444"/>
      <c r="J53" s="444"/>
      <c r="K53" s="444"/>
      <c r="L53" s="444"/>
      <c r="M53" s="444"/>
      <c r="N53" s="444"/>
      <c r="O53" s="444"/>
      <c r="P53" s="438"/>
    </row>
    <row r="54" spans="1:20" s="421" customFormat="1">
      <c r="A54" s="427"/>
      <c r="B54" s="421" t="s">
        <v>1615</v>
      </c>
      <c r="C54" s="425"/>
      <c r="D54" s="441"/>
      <c r="E54" s="441"/>
      <c r="F54" s="441"/>
      <c r="G54" s="441"/>
      <c r="H54" s="441"/>
      <c r="I54" s="441"/>
      <c r="J54" s="441"/>
      <c r="K54" s="441"/>
      <c r="L54" s="441"/>
      <c r="M54" s="441"/>
      <c r="N54" s="441"/>
      <c r="O54" s="438"/>
      <c r="P54" s="438"/>
      <c r="Q54" s="1048" t="s">
        <v>1730</v>
      </c>
    </row>
    <row r="55" spans="1:20" s="421" customFormat="1">
      <c r="A55" s="427"/>
      <c r="B55" s="434" t="s">
        <v>739</v>
      </c>
      <c r="C55" s="1046" t="s">
        <v>739</v>
      </c>
      <c r="D55" s="810">
        <v>0</v>
      </c>
      <c r="E55" s="810">
        <v>0</v>
      </c>
      <c r="F55" s="810">
        <v>0</v>
      </c>
      <c r="G55" s="810">
        <v>0</v>
      </c>
      <c r="H55" s="810">
        <v>0</v>
      </c>
      <c r="I55" s="810">
        <v>0</v>
      </c>
      <c r="J55" s="810">
        <v>0</v>
      </c>
      <c r="K55" s="810">
        <v>0</v>
      </c>
      <c r="L55" s="810">
        <v>0</v>
      </c>
      <c r="M55" s="810">
        <v>0</v>
      </c>
      <c r="N55" s="810">
        <v>0</v>
      </c>
      <c r="O55" s="810">
        <v>0</v>
      </c>
      <c r="P55" s="810">
        <v>0</v>
      </c>
    </row>
    <row r="56" spans="1:20" s="421" customFormat="1">
      <c r="A56" s="427"/>
      <c r="C56" s="422"/>
      <c r="D56" s="442"/>
      <c r="E56" s="442"/>
      <c r="F56" s="442"/>
      <c r="G56" s="442"/>
      <c r="H56" s="442"/>
      <c r="I56" s="442"/>
      <c r="J56" s="442"/>
      <c r="K56" s="442"/>
      <c r="L56" s="442"/>
      <c r="M56" s="442"/>
      <c r="N56" s="442"/>
      <c r="O56" s="438"/>
      <c r="P56" s="438"/>
    </row>
    <row r="57" spans="1:20" s="421" customFormat="1">
      <c r="A57" s="427">
        <v>6595</v>
      </c>
      <c r="B57" s="421" t="s">
        <v>511</v>
      </c>
      <c r="C57" s="425" t="s">
        <v>925</v>
      </c>
      <c r="D57" s="444">
        <v>0</v>
      </c>
      <c r="E57" s="444">
        <v>0</v>
      </c>
      <c r="F57" s="444">
        <v>0</v>
      </c>
      <c r="G57" s="444">
        <v>0</v>
      </c>
      <c r="H57" s="444">
        <v>0</v>
      </c>
      <c r="I57" s="444">
        <v>0</v>
      </c>
      <c r="J57" s="444">
        <v>0</v>
      </c>
      <c r="K57" s="444">
        <v>0</v>
      </c>
      <c r="L57" s="444">
        <v>0</v>
      </c>
      <c r="M57" s="444">
        <v>0</v>
      </c>
      <c r="N57" s="444">
        <v>0</v>
      </c>
      <c r="O57" s="444">
        <v>0</v>
      </c>
      <c r="P57" s="438">
        <v>0</v>
      </c>
    </row>
    <row r="58" spans="1:20" s="421" customFormat="1">
      <c r="A58" s="427"/>
      <c r="B58" s="421" t="s">
        <v>1607</v>
      </c>
      <c r="C58" s="425"/>
      <c r="D58" s="441"/>
      <c r="E58" s="441"/>
      <c r="F58" s="441"/>
      <c r="G58" s="441"/>
      <c r="H58" s="441"/>
      <c r="I58" s="441"/>
      <c r="J58" s="441"/>
      <c r="K58" s="441"/>
      <c r="L58" s="441"/>
      <c r="M58" s="441"/>
      <c r="N58" s="441"/>
      <c r="O58" s="441"/>
      <c r="P58" s="438">
        <v>0</v>
      </c>
    </row>
    <row r="59" spans="1:20" s="421" customFormat="1">
      <c r="A59" s="427"/>
      <c r="B59" s="434" t="s">
        <v>739</v>
      </c>
      <c r="C59" s="1046" t="s">
        <v>739</v>
      </c>
      <c r="D59" s="810">
        <v>0</v>
      </c>
      <c r="E59" s="810">
        <v>0</v>
      </c>
      <c r="F59" s="810">
        <v>0</v>
      </c>
      <c r="G59" s="810">
        <v>0</v>
      </c>
      <c r="H59" s="810">
        <v>0</v>
      </c>
      <c r="I59" s="810">
        <v>0</v>
      </c>
      <c r="J59" s="810">
        <v>0</v>
      </c>
      <c r="K59" s="810">
        <v>0</v>
      </c>
      <c r="L59" s="810">
        <v>0</v>
      </c>
      <c r="M59" s="810">
        <v>0</v>
      </c>
      <c r="N59" s="810">
        <v>0</v>
      </c>
      <c r="O59" s="810">
        <v>0</v>
      </c>
      <c r="P59" s="810">
        <v>0</v>
      </c>
    </row>
    <row r="60" spans="1:20" s="421" customFormat="1">
      <c r="A60" s="427"/>
      <c r="C60" s="425"/>
      <c r="D60" s="441"/>
      <c r="E60" s="441"/>
      <c r="F60" s="441"/>
      <c r="G60" s="441"/>
      <c r="H60" s="441"/>
      <c r="I60" s="441"/>
      <c r="J60" s="441"/>
      <c r="K60" s="441"/>
      <c r="L60" s="441"/>
      <c r="M60" s="441"/>
      <c r="N60" s="441"/>
      <c r="O60" s="438"/>
      <c r="P60" s="438"/>
    </row>
    <row r="61" spans="1:20" s="421" customFormat="1">
      <c r="A61" s="427">
        <v>6600</v>
      </c>
      <c r="B61" s="421" t="s">
        <v>512</v>
      </c>
      <c r="C61" s="425" t="s">
        <v>926</v>
      </c>
      <c r="D61" s="444">
        <v>0</v>
      </c>
      <c r="E61" s="444">
        <v>0</v>
      </c>
      <c r="F61" s="444">
        <v>0</v>
      </c>
      <c r="G61" s="444">
        <v>0</v>
      </c>
      <c r="H61" s="444">
        <v>0</v>
      </c>
      <c r="I61" s="444">
        <v>0</v>
      </c>
      <c r="J61" s="444">
        <v>0</v>
      </c>
      <c r="K61" s="444">
        <v>0</v>
      </c>
      <c r="L61" s="444">
        <v>0</v>
      </c>
      <c r="M61" s="444">
        <v>0</v>
      </c>
      <c r="N61" s="444">
        <v>0</v>
      </c>
      <c r="O61" s="444">
        <v>0</v>
      </c>
      <c r="P61" s="438">
        <v>0</v>
      </c>
    </row>
    <row r="62" spans="1:20" s="421" customFormat="1">
      <c r="A62" s="427"/>
      <c r="B62" s="421" t="s">
        <v>1609</v>
      </c>
      <c r="C62" s="425"/>
      <c r="D62" s="441"/>
      <c r="E62" s="441"/>
      <c r="F62" s="441"/>
      <c r="G62" s="441"/>
      <c r="H62" s="441"/>
      <c r="I62" s="441"/>
      <c r="J62" s="441"/>
      <c r="K62" s="441"/>
      <c r="L62" s="441"/>
      <c r="M62" s="441"/>
      <c r="N62" s="441"/>
      <c r="O62" s="441"/>
      <c r="P62" s="438">
        <v>0</v>
      </c>
    </row>
    <row r="63" spans="1:20" s="421" customFormat="1">
      <c r="A63" s="427"/>
      <c r="B63" s="434" t="s">
        <v>739</v>
      </c>
      <c r="C63" s="1046" t="s">
        <v>739</v>
      </c>
      <c r="D63" s="810">
        <v>0</v>
      </c>
      <c r="E63" s="810">
        <v>0</v>
      </c>
      <c r="F63" s="810">
        <v>0</v>
      </c>
      <c r="G63" s="810">
        <v>0</v>
      </c>
      <c r="H63" s="810">
        <v>0</v>
      </c>
      <c r="I63" s="810">
        <v>0</v>
      </c>
      <c r="J63" s="810">
        <v>0</v>
      </c>
      <c r="K63" s="810">
        <v>0</v>
      </c>
      <c r="L63" s="810">
        <v>0</v>
      </c>
      <c r="M63" s="810">
        <v>0</v>
      </c>
      <c r="N63" s="810">
        <v>0</v>
      </c>
      <c r="O63" s="810">
        <v>0</v>
      </c>
      <c r="P63" s="810">
        <v>0</v>
      </c>
    </row>
    <row r="64" spans="1:20" s="421" customFormat="1">
      <c r="A64" s="427"/>
      <c r="C64" s="422"/>
      <c r="D64" s="442"/>
      <c r="E64" s="442"/>
      <c r="F64" s="442"/>
      <c r="G64" s="442"/>
      <c r="H64" s="442"/>
      <c r="I64" s="442"/>
      <c r="J64" s="442"/>
      <c r="K64" s="442"/>
      <c r="L64" s="442"/>
      <c r="M64" s="442"/>
      <c r="N64" s="442"/>
      <c r="O64" s="438"/>
      <c r="P64" s="438"/>
    </row>
    <row r="65" spans="1:16" s="421" customFormat="1">
      <c r="A65" s="427">
        <v>6605</v>
      </c>
      <c r="B65" s="421" t="s">
        <v>1687</v>
      </c>
      <c r="C65" s="425"/>
      <c r="D65" s="444">
        <v>0</v>
      </c>
      <c r="E65" s="444">
        <v>0</v>
      </c>
      <c r="F65" s="444">
        <v>0</v>
      </c>
      <c r="G65" s="444">
        <v>0</v>
      </c>
      <c r="H65" s="444">
        <v>0</v>
      </c>
      <c r="I65" s="444">
        <v>0</v>
      </c>
      <c r="J65" s="444">
        <v>0</v>
      </c>
      <c r="K65" s="444">
        <v>0</v>
      </c>
      <c r="L65" s="444">
        <v>0</v>
      </c>
      <c r="M65" s="444">
        <v>0</v>
      </c>
      <c r="N65" s="444">
        <v>0</v>
      </c>
      <c r="O65" s="444">
        <v>0</v>
      </c>
      <c r="P65" s="438">
        <v>0</v>
      </c>
    </row>
    <row r="66" spans="1:16" s="421" customFormat="1">
      <c r="A66" s="427"/>
      <c r="B66" s="421" t="s">
        <v>1688</v>
      </c>
      <c r="C66" s="425"/>
      <c r="D66" s="441"/>
      <c r="E66" s="441"/>
      <c r="F66" s="441"/>
      <c r="G66" s="441"/>
      <c r="H66" s="441"/>
      <c r="I66" s="441"/>
      <c r="J66" s="441"/>
      <c r="K66" s="441"/>
      <c r="L66" s="441"/>
      <c r="M66" s="441"/>
      <c r="N66" s="441"/>
      <c r="O66" s="441"/>
      <c r="P66" s="438">
        <v>0</v>
      </c>
    </row>
    <row r="67" spans="1:16" s="421" customFormat="1">
      <c r="A67" s="427"/>
      <c r="B67" s="434" t="s">
        <v>739</v>
      </c>
      <c r="C67" s="1046" t="s">
        <v>739</v>
      </c>
      <c r="D67" s="810">
        <v>0</v>
      </c>
      <c r="E67" s="810">
        <v>0</v>
      </c>
      <c r="F67" s="810">
        <v>0</v>
      </c>
      <c r="G67" s="810">
        <v>0</v>
      </c>
      <c r="H67" s="810">
        <v>0</v>
      </c>
      <c r="I67" s="810">
        <v>0</v>
      </c>
      <c r="J67" s="810">
        <v>0</v>
      </c>
      <c r="K67" s="810">
        <v>0</v>
      </c>
      <c r="L67" s="810">
        <v>0</v>
      </c>
      <c r="M67" s="810">
        <v>0</v>
      </c>
      <c r="N67" s="810">
        <v>0</v>
      </c>
      <c r="O67" s="810">
        <v>0</v>
      </c>
      <c r="P67" s="810">
        <v>0</v>
      </c>
    </row>
    <row r="68" spans="1:16" s="421" customFormat="1">
      <c r="A68" s="427"/>
      <c r="C68" s="422"/>
      <c r="D68" s="442"/>
      <c r="E68" s="442"/>
      <c r="F68" s="442"/>
      <c r="G68" s="442"/>
      <c r="H68" s="442"/>
      <c r="I68" s="442"/>
      <c r="J68" s="442"/>
      <c r="K68" s="442"/>
      <c r="L68" s="442"/>
      <c r="M68" s="442"/>
      <c r="N68" s="442"/>
      <c r="O68" s="438"/>
      <c r="P68" s="438"/>
    </row>
    <row r="69" spans="1:16" s="421" customFormat="1">
      <c r="A69" s="427">
        <v>6610</v>
      </c>
      <c r="B69" s="421" t="s">
        <v>1208</v>
      </c>
      <c r="C69" s="425" t="s">
        <v>927</v>
      </c>
      <c r="D69" s="444">
        <v>0</v>
      </c>
      <c r="E69" s="444">
        <v>0</v>
      </c>
      <c r="F69" s="444">
        <v>0</v>
      </c>
      <c r="G69" s="444">
        <v>0</v>
      </c>
      <c r="H69" s="444">
        <v>0</v>
      </c>
      <c r="I69" s="444">
        <v>0</v>
      </c>
      <c r="J69" s="444">
        <v>0</v>
      </c>
      <c r="K69" s="444">
        <v>0</v>
      </c>
      <c r="L69" s="444">
        <v>0</v>
      </c>
      <c r="M69" s="444">
        <v>0</v>
      </c>
      <c r="N69" s="444">
        <v>0</v>
      </c>
      <c r="O69" s="444">
        <v>0</v>
      </c>
      <c r="P69" s="438">
        <v>0</v>
      </c>
    </row>
    <row r="70" spans="1:16" s="421" customFormat="1">
      <c r="A70" s="427"/>
      <c r="B70" s="421" t="s">
        <v>1611</v>
      </c>
      <c r="C70" s="425"/>
      <c r="D70" s="441"/>
      <c r="E70" s="441"/>
      <c r="F70" s="441"/>
      <c r="G70" s="441"/>
      <c r="H70" s="441"/>
      <c r="I70" s="441"/>
      <c r="J70" s="441"/>
      <c r="K70" s="441"/>
      <c r="L70" s="441"/>
      <c r="M70" s="441"/>
      <c r="N70" s="441"/>
      <c r="O70" s="441"/>
      <c r="P70" s="438">
        <v>0</v>
      </c>
    </row>
    <row r="71" spans="1:16" s="421" customFormat="1">
      <c r="A71" s="427"/>
      <c r="B71" s="434" t="s">
        <v>739</v>
      </c>
      <c r="C71" s="1046" t="s">
        <v>739</v>
      </c>
      <c r="D71" s="810">
        <v>0</v>
      </c>
      <c r="E71" s="810">
        <v>0</v>
      </c>
      <c r="F71" s="810">
        <v>0</v>
      </c>
      <c r="G71" s="810">
        <v>0</v>
      </c>
      <c r="H71" s="810">
        <v>0</v>
      </c>
      <c r="I71" s="810">
        <v>0</v>
      </c>
      <c r="J71" s="810">
        <v>0</v>
      </c>
      <c r="K71" s="810">
        <v>0</v>
      </c>
      <c r="L71" s="810">
        <v>0</v>
      </c>
      <c r="M71" s="810">
        <v>0</v>
      </c>
      <c r="N71" s="810">
        <v>0</v>
      </c>
      <c r="O71" s="810">
        <v>0</v>
      </c>
      <c r="P71" s="810">
        <v>0</v>
      </c>
    </row>
    <row r="72" spans="1:16" s="421" customFormat="1">
      <c r="A72" s="427"/>
      <c r="C72" s="425"/>
      <c r="D72" s="441"/>
      <c r="E72" s="441"/>
      <c r="F72" s="441"/>
      <c r="G72" s="441"/>
      <c r="H72" s="441"/>
      <c r="I72" s="441"/>
      <c r="J72" s="441"/>
      <c r="K72" s="441"/>
      <c r="L72" s="441"/>
      <c r="M72" s="441"/>
      <c r="N72" s="441"/>
      <c r="O72" s="441"/>
      <c r="P72" s="438"/>
    </row>
    <row r="73" spans="1:16" s="421" customFormat="1">
      <c r="A73" s="427">
        <v>6615</v>
      </c>
      <c r="B73" s="421" t="s">
        <v>321</v>
      </c>
      <c r="C73" s="425"/>
      <c r="D73" s="444">
        <v>0</v>
      </c>
      <c r="E73" s="444">
        <v>0</v>
      </c>
      <c r="F73" s="444">
        <v>0</v>
      </c>
      <c r="G73" s="444">
        <v>0</v>
      </c>
      <c r="H73" s="444">
        <v>0</v>
      </c>
      <c r="I73" s="444">
        <v>0</v>
      </c>
      <c r="J73" s="444">
        <v>0</v>
      </c>
      <c r="K73" s="444">
        <v>0</v>
      </c>
      <c r="L73" s="444">
        <v>0</v>
      </c>
      <c r="M73" s="444">
        <v>0</v>
      </c>
      <c r="N73" s="444">
        <v>0</v>
      </c>
      <c r="O73" s="444">
        <v>0</v>
      </c>
      <c r="P73" s="438">
        <v>0</v>
      </c>
    </row>
    <row r="74" spans="1:16" s="421" customFormat="1">
      <c r="A74" s="427"/>
      <c r="B74" s="421" t="s">
        <v>1613</v>
      </c>
      <c r="C74" s="425"/>
      <c r="D74" s="441"/>
      <c r="E74" s="441"/>
      <c r="F74" s="441"/>
      <c r="G74" s="441"/>
      <c r="H74" s="441"/>
      <c r="I74" s="441"/>
      <c r="J74" s="441"/>
      <c r="K74" s="441"/>
      <c r="L74" s="441"/>
      <c r="M74" s="441"/>
      <c r="N74" s="441"/>
      <c r="O74" s="441"/>
      <c r="P74" s="438">
        <v>0</v>
      </c>
    </row>
    <row r="75" spans="1:16" s="421" customFormat="1">
      <c r="A75" s="427"/>
      <c r="B75" s="434" t="s">
        <v>739</v>
      </c>
      <c r="C75" s="1046" t="s">
        <v>739</v>
      </c>
      <c r="D75" s="810">
        <v>0</v>
      </c>
      <c r="E75" s="810">
        <v>0</v>
      </c>
      <c r="F75" s="810">
        <v>0</v>
      </c>
      <c r="G75" s="810">
        <v>0</v>
      </c>
      <c r="H75" s="810">
        <v>0</v>
      </c>
      <c r="I75" s="810">
        <v>0</v>
      </c>
      <c r="J75" s="810">
        <v>0</v>
      </c>
      <c r="K75" s="810">
        <v>0</v>
      </c>
      <c r="L75" s="810">
        <v>0</v>
      </c>
      <c r="M75" s="810">
        <v>0</v>
      </c>
      <c r="N75" s="810">
        <v>0</v>
      </c>
      <c r="O75" s="810">
        <v>0</v>
      </c>
      <c r="P75" s="810">
        <v>0</v>
      </c>
    </row>
    <row r="76" spans="1:16" s="421" customFormat="1">
      <c r="A76" s="427"/>
      <c r="C76" s="425"/>
      <c r="D76" s="441"/>
      <c r="E76" s="441"/>
      <c r="F76" s="441"/>
      <c r="G76" s="441"/>
      <c r="H76" s="441"/>
      <c r="I76" s="441"/>
      <c r="J76" s="441"/>
      <c r="K76" s="441"/>
      <c r="L76" s="441"/>
      <c r="M76" s="441"/>
      <c r="N76" s="441"/>
      <c r="O76" s="441"/>
      <c r="P76" s="438"/>
    </row>
    <row r="77" spans="1:16" s="421" customFormat="1">
      <c r="A77" s="427">
        <v>6620</v>
      </c>
      <c r="B77" s="421" t="s">
        <v>322</v>
      </c>
      <c r="C77" s="422"/>
      <c r="D77" s="444">
        <v>0</v>
      </c>
      <c r="E77" s="444">
        <v>0</v>
      </c>
      <c r="F77" s="444">
        <v>0</v>
      </c>
      <c r="G77" s="444">
        <v>0</v>
      </c>
      <c r="H77" s="444">
        <v>0</v>
      </c>
      <c r="I77" s="444">
        <v>0</v>
      </c>
      <c r="J77" s="444">
        <v>0</v>
      </c>
      <c r="K77" s="444">
        <v>0</v>
      </c>
      <c r="L77" s="444">
        <v>0</v>
      </c>
      <c r="M77" s="444">
        <v>0</v>
      </c>
      <c r="N77" s="444">
        <v>0</v>
      </c>
      <c r="O77" s="444">
        <v>0</v>
      </c>
      <c r="P77" s="438">
        <v>0</v>
      </c>
    </row>
    <row r="78" spans="1:16" s="421" customFormat="1">
      <c r="A78" s="427"/>
      <c r="C78" s="422"/>
      <c r="D78" s="441"/>
      <c r="E78" s="441"/>
      <c r="F78" s="441"/>
      <c r="G78" s="441"/>
      <c r="H78" s="441"/>
      <c r="I78" s="441"/>
      <c r="J78" s="441"/>
      <c r="K78" s="441"/>
      <c r="L78" s="441"/>
      <c r="M78" s="441"/>
      <c r="N78" s="441"/>
      <c r="O78" s="441"/>
      <c r="P78" s="438">
        <v>0</v>
      </c>
    </row>
    <row r="79" spans="1:16" s="421" customFormat="1">
      <c r="A79" s="427"/>
      <c r="B79" s="434" t="s">
        <v>739</v>
      </c>
      <c r="C79" s="1046" t="s">
        <v>739</v>
      </c>
      <c r="D79" s="810">
        <v>0</v>
      </c>
      <c r="E79" s="810">
        <v>0</v>
      </c>
      <c r="F79" s="810">
        <v>0</v>
      </c>
      <c r="G79" s="810">
        <v>0</v>
      </c>
      <c r="H79" s="810">
        <v>0</v>
      </c>
      <c r="I79" s="810">
        <v>0</v>
      </c>
      <c r="J79" s="810">
        <v>0</v>
      </c>
      <c r="K79" s="810">
        <v>0</v>
      </c>
      <c r="L79" s="810">
        <v>0</v>
      </c>
      <c r="M79" s="810">
        <v>0</v>
      </c>
      <c r="N79" s="810">
        <v>0</v>
      </c>
      <c r="O79" s="810">
        <v>0</v>
      </c>
      <c r="P79" s="810">
        <v>0</v>
      </c>
    </row>
    <row r="80" spans="1:16" s="421" customFormat="1">
      <c r="A80" s="427"/>
      <c r="C80" s="422"/>
      <c r="D80" s="442"/>
      <c r="E80" s="442"/>
      <c r="F80" s="442"/>
      <c r="G80" s="442"/>
      <c r="H80" s="442"/>
      <c r="I80" s="442"/>
      <c r="J80" s="442"/>
      <c r="K80" s="442"/>
      <c r="L80" s="442"/>
      <c r="M80" s="442"/>
      <c r="N80" s="442"/>
      <c r="O80" s="438"/>
      <c r="P80" s="438"/>
    </row>
    <row r="81" spans="1:19" s="421" customFormat="1">
      <c r="A81" s="427"/>
      <c r="B81" s="421" t="s">
        <v>877</v>
      </c>
      <c r="C81" s="422"/>
      <c r="D81" s="442"/>
      <c r="E81" s="442"/>
      <c r="F81" s="442"/>
      <c r="G81" s="442"/>
      <c r="H81" s="442"/>
      <c r="I81" s="442"/>
      <c r="J81" s="442"/>
      <c r="K81" s="442"/>
      <c r="L81" s="442"/>
      <c r="M81" s="442"/>
      <c r="N81" s="442"/>
      <c r="O81" s="438"/>
      <c r="P81" s="438">
        <v>0</v>
      </c>
    </row>
    <row r="82" spans="1:19" s="421" customFormat="1">
      <c r="A82" s="427"/>
      <c r="C82" s="422"/>
      <c r="D82" s="442"/>
      <c r="E82" s="442"/>
      <c r="F82" s="442"/>
      <c r="G82" s="442"/>
      <c r="H82" s="442"/>
      <c r="I82" s="442"/>
      <c r="J82" s="442"/>
      <c r="K82" s="442"/>
      <c r="L82" s="442"/>
      <c r="M82" s="442"/>
      <c r="N82" s="442"/>
      <c r="O82" s="438"/>
      <c r="P82" s="438"/>
    </row>
    <row r="83" spans="1:19" s="421" customFormat="1" ht="12" customHeight="1" thickBot="1">
      <c r="A83" s="427"/>
      <c r="B83" s="1046" t="s">
        <v>929</v>
      </c>
      <c r="C83" s="1049"/>
      <c r="D83" s="439">
        <v>0</v>
      </c>
      <c r="E83" s="439">
        <v>0</v>
      </c>
      <c r="F83" s="439">
        <v>0</v>
      </c>
      <c r="G83" s="439">
        <v>0</v>
      </c>
      <c r="H83" s="439">
        <v>0</v>
      </c>
      <c r="I83" s="439">
        <v>0</v>
      </c>
      <c r="J83" s="439">
        <v>0</v>
      </c>
      <c r="K83" s="439">
        <v>0</v>
      </c>
      <c r="L83" s="439">
        <v>0</v>
      </c>
      <c r="M83" s="439">
        <v>0</v>
      </c>
      <c r="N83" s="439">
        <v>0</v>
      </c>
      <c r="O83" s="439">
        <v>0</v>
      </c>
      <c r="P83" s="439">
        <v>0</v>
      </c>
    </row>
    <row r="84" spans="1:19" s="421" customFormat="1" ht="12" customHeight="1" thickTop="1" thickBot="1">
      <c r="A84" s="427"/>
      <c r="B84" s="1046"/>
      <c r="C84" s="1049"/>
      <c r="D84" s="438"/>
      <c r="E84" s="438"/>
      <c r="F84" s="438"/>
      <c r="G84" s="438"/>
      <c r="H84" s="438"/>
      <c r="I84" s="438"/>
      <c r="J84" s="438"/>
      <c r="K84" s="438"/>
      <c r="L84" s="438"/>
      <c r="M84" s="438"/>
      <c r="N84" s="438"/>
      <c r="O84" s="438"/>
      <c r="P84" s="438"/>
    </row>
    <row r="85" spans="1:19" s="438" customFormat="1" ht="12" customHeight="1" thickBot="1">
      <c r="B85" s="811" t="s">
        <v>338</v>
      </c>
      <c r="C85" s="1050"/>
      <c r="D85" s="438">
        <v>0</v>
      </c>
      <c r="E85" s="438">
        <v>0</v>
      </c>
      <c r="F85" s="438">
        <v>0</v>
      </c>
      <c r="G85" s="438">
        <v>0</v>
      </c>
      <c r="H85" s="438">
        <v>0</v>
      </c>
      <c r="I85" s="438">
        <v>0</v>
      </c>
      <c r="J85" s="438">
        <v>0</v>
      </c>
      <c r="K85" s="438">
        <v>0</v>
      </c>
      <c r="L85" s="438">
        <v>0</v>
      </c>
      <c r="M85" s="438">
        <v>0</v>
      </c>
      <c r="N85" s="438">
        <v>0</v>
      </c>
      <c r="O85" s="438">
        <v>0</v>
      </c>
      <c r="P85" s="438">
        <v>0</v>
      </c>
      <c r="S85" s="1051"/>
    </row>
    <row r="86" spans="1:19" s="1053" customFormat="1" ht="13.5" customHeight="1">
      <c r="A86" s="1052"/>
      <c r="C86" s="1046"/>
      <c r="D86" s="811"/>
      <c r="E86" s="811"/>
      <c r="F86" s="811"/>
      <c r="G86" s="811"/>
      <c r="H86" s="811"/>
      <c r="I86" s="811"/>
      <c r="J86" s="811"/>
      <c r="K86" s="811"/>
      <c r="L86" s="811"/>
      <c r="M86" s="811"/>
      <c r="N86" s="811"/>
      <c r="O86" s="811"/>
      <c r="P86" s="811"/>
    </row>
    <row r="87" spans="1:19" s="1053" customFormat="1">
      <c r="A87" s="1052" t="s">
        <v>879</v>
      </c>
      <c r="B87" s="1053" t="s">
        <v>340</v>
      </c>
      <c r="C87" s="1046"/>
      <c r="D87" s="811">
        <v>0</v>
      </c>
      <c r="E87" s="811">
        <v>0</v>
      </c>
      <c r="F87" s="811">
        <v>0</v>
      </c>
      <c r="G87" s="811">
        <v>0</v>
      </c>
      <c r="H87" s="811">
        <v>0</v>
      </c>
      <c r="I87" s="811">
        <v>0</v>
      </c>
      <c r="J87" s="811">
        <v>0</v>
      </c>
      <c r="K87" s="811">
        <v>0</v>
      </c>
      <c r="L87" s="811">
        <v>0</v>
      </c>
      <c r="M87" s="811">
        <v>0</v>
      </c>
      <c r="N87" s="811">
        <v>0</v>
      </c>
      <c r="O87" s="811">
        <v>0</v>
      </c>
      <c r="P87" s="811">
        <v>0</v>
      </c>
    </row>
    <row r="88" spans="1:19" s="421" customFormat="1" ht="13.5" customHeight="1">
      <c r="A88" s="427"/>
      <c r="B88" s="422"/>
      <c r="C88" s="423"/>
      <c r="D88" s="440"/>
      <c r="E88" s="440"/>
      <c r="F88" s="440"/>
      <c r="G88" s="440"/>
      <c r="H88" s="438"/>
      <c r="I88" s="438"/>
      <c r="J88" s="438"/>
      <c r="K88" s="438"/>
      <c r="L88" s="438"/>
      <c r="M88" s="438"/>
      <c r="N88" s="438"/>
      <c r="O88" s="438"/>
      <c r="P88" s="438"/>
    </row>
    <row r="89" spans="1:19" s="434" customFormat="1" ht="24">
      <c r="A89" s="1054"/>
      <c r="B89" s="1043" t="s">
        <v>682</v>
      </c>
      <c r="C89" s="1043" t="s">
        <v>928</v>
      </c>
      <c r="D89" s="1044" t="s">
        <v>1238</v>
      </c>
      <c r="E89" s="1044" t="s">
        <v>1239</v>
      </c>
      <c r="F89" s="1044" t="s">
        <v>37</v>
      </c>
      <c r="G89" s="1044" t="s">
        <v>38</v>
      </c>
      <c r="H89" s="1044" t="s">
        <v>1026</v>
      </c>
      <c r="I89" s="1044" t="s">
        <v>39</v>
      </c>
      <c r="J89" s="1044" t="s">
        <v>40</v>
      </c>
      <c r="K89" s="1044" t="s">
        <v>41</v>
      </c>
      <c r="L89" s="1044" t="s">
        <v>310</v>
      </c>
      <c r="M89" s="1044" t="s">
        <v>42</v>
      </c>
      <c r="N89" s="1044" t="s">
        <v>311</v>
      </c>
      <c r="O89" s="437" t="s">
        <v>1236</v>
      </c>
      <c r="P89" s="814">
        <v>42369</v>
      </c>
    </row>
    <row r="90" spans="1:19" s="421" customFormat="1">
      <c r="A90" s="427"/>
      <c r="C90" s="423"/>
      <c r="D90" s="440"/>
      <c r="E90" s="440"/>
      <c r="F90" s="440"/>
      <c r="G90" s="440"/>
      <c r="H90" s="440"/>
      <c r="I90" s="440"/>
      <c r="J90" s="440"/>
      <c r="K90" s="440"/>
      <c r="L90" s="440"/>
      <c r="M90" s="440"/>
      <c r="N90" s="440"/>
      <c r="O90" s="438"/>
      <c r="P90" s="438"/>
    </row>
    <row r="91" spans="1:19" s="421" customFormat="1">
      <c r="A91" s="427">
        <v>6640</v>
      </c>
      <c r="B91" s="421" t="s">
        <v>683</v>
      </c>
      <c r="C91" s="425" t="s">
        <v>901</v>
      </c>
      <c r="D91" s="444">
        <v>0</v>
      </c>
      <c r="E91" s="444">
        <v>0</v>
      </c>
      <c r="F91" s="444">
        <v>0</v>
      </c>
      <c r="G91" s="444">
        <v>147.58000000000001</v>
      </c>
      <c r="H91" s="444">
        <v>147.58000000000001</v>
      </c>
      <c r="I91" s="444">
        <v>147.57999999999998</v>
      </c>
      <c r="J91" s="444">
        <v>147.58000000000004</v>
      </c>
      <c r="K91" s="444">
        <v>147.57999999999993</v>
      </c>
      <c r="L91" s="444">
        <v>147.58000000000004</v>
      </c>
      <c r="M91" s="444">
        <v>147.57999999999993</v>
      </c>
      <c r="N91" s="444">
        <v>147.58000000000015</v>
      </c>
      <c r="O91" s="444">
        <v>147.57999999999993</v>
      </c>
      <c r="P91" s="438">
        <v>1328.22</v>
      </c>
    </row>
    <row r="92" spans="1:19" s="421" customFormat="1">
      <c r="A92" s="427">
        <v>6645</v>
      </c>
      <c r="B92" s="421" t="s">
        <v>323</v>
      </c>
      <c r="C92" s="425"/>
      <c r="D92" s="444">
        <v>0</v>
      </c>
      <c r="E92" s="444">
        <v>0</v>
      </c>
      <c r="F92" s="444">
        <v>0</v>
      </c>
      <c r="G92" s="444">
        <v>0</v>
      </c>
      <c r="H92" s="444">
        <v>0</v>
      </c>
      <c r="I92" s="444">
        <v>0</v>
      </c>
      <c r="J92" s="444">
        <v>0</v>
      </c>
      <c r="K92" s="444">
        <v>0</v>
      </c>
      <c r="L92" s="444">
        <v>0</v>
      </c>
      <c r="M92" s="444">
        <v>0</v>
      </c>
      <c r="N92" s="444">
        <v>0</v>
      </c>
      <c r="O92" s="444">
        <v>0</v>
      </c>
      <c r="P92" s="438">
        <v>0</v>
      </c>
    </row>
    <row r="93" spans="1:19" s="421" customFormat="1">
      <c r="A93" s="427"/>
      <c r="C93" s="1049"/>
      <c r="D93" s="1050"/>
      <c r="E93" s="1050"/>
      <c r="F93" s="1050"/>
      <c r="G93" s="1050"/>
      <c r="H93" s="1050"/>
      <c r="I93" s="1050"/>
      <c r="J93" s="1050"/>
      <c r="K93" s="1050"/>
      <c r="L93" s="1050"/>
      <c r="M93" s="1050"/>
      <c r="N93" s="1050"/>
      <c r="O93" s="438"/>
      <c r="P93" s="438"/>
    </row>
    <row r="94" spans="1:19" s="421" customFormat="1">
      <c r="A94" s="427">
        <v>6710</v>
      </c>
      <c r="B94" s="421" t="s">
        <v>1335</v>
      </c>
      <c r="C94" s="425" t="s">
        <v>902</v>
      </c>
      <c r="D94" s="444">
        <v>65.569999999999993</v>
      </c>
      <c r="E94" s="444">
        <v>65.569999999999993</v>
      </c>
      <c r="F94" s="444">
        <v>66.190000000000026</v>
      </c>
      <c r="G94" s="444">
        <v>66.189999999999969</v>
      </c>
      <c r="H94" s="444">
        <v>66.300000000000011</v>
      </c>
      <c r="I94" s="444">
        <v>66.300000000000011</v>
      </c>
      <c r="J94" s="444">
        <v>66.300000000000011</v>
      </c>
      <c r="K94" s="444">
        <v>66.300000000000011</v>
      </c>
      <c r="L94" s="444">
        <v>66.299999999999955</v>
      </c>
      <c r="M94" s="444">
        <v>66.300000000000068</v>
      </c>
      <c r="N94" s="444">
        <v>66.299999999999955</v>
      </c>
      <c r="O94" s="444">
        <v>66.299999999999955</v>
      </c>
      <c r="P94" s="438">
        <v>793.92</v>
      </c>
    </row>
    <row r="95" spans="1:19" s="421" customFormat="1">
      <c r="A95" s="427"/>
      <c r="C95" s="425"/>
      <c r="D95" s="441"/>
      <c r="E95" s="441"/>
      <c r="F95" s="441"/>
      <c r="G95" s="441"/>
      <c r="H95" s="441"/>
      <c r="I95" s="441"/>
      <c r="J95" s="441"/>
      <c r="K95" s="441"/>
      <c r="L95" s="441"/>
      <c r="M95" s="441"/>
      <c r="N95" s="441"/>
      <c r="O95" s="438"/>
      <c r="P95" s="438"/>
    </row>
    <row r="96" spans="1:19" s="421" customFormat="1">
      <c r="A96" s="427">
        <v>6715</v>
      </c>
      <c r="B96" s="421" t="s">
        <v>1336</v>
      </c>
      <c r="C96" s="425" t="s">
        <v>903</v>
      </c>
      <c r="D96" s="444">
        <v>1476.74</v>
      </c>
      <c r="E96" s="444">
        <v>1476.74</v>
      </c>
      <c r="F96" s="444">
        <v>1476.7800000000002</v>
      </c>
      <c r="G96" s="444">
        <v>1477.4499999999998</v>
      </c>
      <c r="H96" s="444">
        <v>1477.4499999999998</v>
      </c>
      <c r="I96" s="444">
        <v>1477.4500000000007</v>
      </c>
      <c r="J96" s="444">
        <v>1477.9599999999991</v>
      </c>
      <c r="K96" s="444">
        <v>1478.1100000000006</v>
      </c>
      <c r="L96" s="444">
        <v>1478.3500000000004</v>
      </c>
      <c r="M96" s="444">
        <v>1478.3499999999985</v>
      </c>
      <c r="N96" s="444">
        <v>1479.3200000000015</v>
      </c>
      <c r="O96" s="444">
        <v>1480.2199999999975</v>
      </c>
      <c r="P96" s="438">
        <v>17734.919999999998</v>
      </c>
    </row>
    <row r="97" spans="1:16" s="421" customFormat="1">
      <c r="A97" s="427">
        <v>6717</v>
      </c>
      <c r="B97" s="421" t="s">
        <v>1337</v>
      </c>
      <c r="C97" s="425" t="s">
        <v>904</v>
      </c>
      <c r="D97" s="444">
        <v>845.34</v>
      </c>
      <c r="E97" s="444">
        <v>845.34</v>
      </c>
      <c r="F97" s="444">
        <v>845.33999999999992</v>
      </c>
      <c r="G97" s="444">
        <v>845.34000000000015</v>
      </c>
      <c r="H97" s="444">
        <v>845.33999999999969</v>
      </c>
      <c r="I97" s="444">
        <v>845.34000000000015</v>
      </c>
      <c r="J97" s="444">
        <v>845.34000000000015</v>
      </c>
      <c r="K97" s="444">
        <v>845.34000000000015</v>
      </c>
      <c r="L97" s="444">
        <v>845.34000000000015</v>
      </c>
      <c r="M97" s="444">
        <v>845.33999999999924</v>
      </c>
      <c r="N97" s="444">
        <v>845.34000000000015</v>
      </c>
      <c r="O97" s="444">
        <v>845.34000000000015</v>
      </c>
      <c r="P97" s="438">
        <v>10144.08</v>
      </c>
    </row>
    <row r="98" spans="1:16" s="421" customFormat="1">
      <c r="A98" s="427"/>
      <c r="B98" s="434" t="s">
        <v>739</v>
      </c>
      <c r="C98" s="1046" t="s">
        <v>739</v>
      </c>
      <c r="D98" s="810">
        <v>2322.08</v>
      </c>
      <c r="E98" s="810">
        <v>2322.08</v>
      </c>
      <c r="F98" s="810">
        <v>2322.12</v>
      </c>
      <c r="G98" s="810">
        <v>2322.79</v>
      </c>
      <c r="H98" s="810">
        <v>2322.7899999999995</v>
      </c>
      <c r="I98" s="810">
        <v>2322.7900000000009</v>
      </c>
      <c r="J98" s="810">
        <v>2323.2999999999993</v>
      </c>
      <c r="K98" s="810">
        <v>2323.4500000000007</v>
      </c>
      <c r="L98" s="810">
        <v>2323.6900000000005</v>
      </c>
      <c r="M98" s="810">
        <v>2323.6899999999978</v>
      </c>
      <c r="N98" s="810">
        <v>2324.6600000000017</v>
      </c>
      <c r="O98" s="810">
        <v>2325.5599999999977</v>
      </c>
      <c r="P98" s="810">
        <v>27879</v>
      </c>
    </row>
    <row r="99" spans="1:16" s="421" customFormat="1">
      <c r="A99" s="427"/>
      <c r="C99" s="422"/>
      <c r="D99" s="442"/>
      <c r="E99" s="442"/>
      <c r="F99" s="442"/>
      <c r="G99" s="442"/>
      <c r="H99" s="442"/>
      <c r="I99" s="442"/>
      <c r="J99" s="442"/>
      <c r="K99" s="442"/>
      <c r="L99" s="442"/>
      <c r="M99" s="442"/>
      <c r="N99" s="442"/>
      <c r="O99" s="438"/>
      <c r="P99" s="438"/>
    </row>
    <row r="100" spans="1:16" s="421" customFormat="1">
      <c r="A100" s="427">
        <v>6725</v>
      </c>
      <c r="B100" s="421" t="s">
        <v>1338</v>
      </c>
      <c r="C100" s="425" t="s">
        <v>905</v>
      </c>
      <c r="D100" s="444">
        <v>175.45</v>
      </c>
      <c r="E100" s="444">
        <v>175.45</v>
      </c>
      <c r="F100" s="444">
        <v>175.45000000000005</v>
      </c>
      <c r="G100" s="444">
        <v>175.44999999999993</v>
      </c>
      <c r="H100" s="444">
        <v>175.45000000000005</v>
      </c>
      <c r="I100" s="444">
        <v>175.45000000000005</v>
      </c>
      <c r="J100" s="444">
        <v>175.45000000000005</v>
      </c>
      <c r="K100" s="444">
        <v>175.44999999999982</v>
      </c>
      <c r="L100" s="444">
        <v>175.45000000000005</v>
      </c>
      <c r="M100" s="444">
        <v>175.45000000000005</v>
      </c>
      <c r="N100" s="444">
        <v>175.45000000000005</v>
      </c>
      <c r="O100" s="444">
        <v>176.06999999999994</v>
      </c>
      <c r="P100" s="438">
        <v>2106.02</v>
      </c>
    </row>
    <row r="101" spans="1:16" s="421" customFormat="1">
      <c r="A101" s="427"/>
      <c r="C101" s="422"/>
      <c r="D101" s="442"/>
      <c r="E101" s="442"/>
      <c r="F101" s="442"/>
      <c r="G101" s="442"/>
      <c r="H101" s="442"/>
      <c r="I101" s="442"/>
      <c r="J101" s="442"/>
      <c r="K101" s="442"/>
      <c r="L101" s="442"/>
      <c r="M101" s="442"/>
      <c r="N101" s="442"/>
      <c r="O101" s="438"/>
      <c r="P101" s="438"/>
    </row>
    <row r="102" spans="1:16" s="421" customFormat="1">
      <c r="A102" s="427">
        <v>6660</v>
      </c>
      <c r="B102" s="421" t="s">
        <v>324</v>
      </c>
      <c r="C102" s="425" t="s">
        <v>906</v>
      </c>
      <c r="D102" s="444">
        <v>2213.77</v>
      </c>
      <c r="E102" s="444">
        <v>2236.7999999999997</v>
      </c>
      <c r="F102" s="444">
        <v>2221.1500000000005</v>
      </c>
      <c r="G102" s="444">
        <v>2237.4299999999994</v>
      </c>
      <c r="H102" s="444">
        <v>2229.5699999999997</v>
      </c>
      <c r="I102" s="444">
        <v>2246</v>
      </c>
      <c r="J102" s="444">
        <v>2244.7200000000012</v>
      </c>
      <c r="K102" s="444">
        <v>2264.6400000000012</v>
      </c>
      <c r="L102" s="444">
        <v>2274.5899999999965</v>
      </c>
      <c r="M102" s="444">
        <v>2274.59</v>
      </c>
      <c r="N102" s="444">
        <v>2295.2700000000004</v>
      </c>
      <c r="O102" s="444">
        <v>2333.5300000000025</v>
      </c>
      <c r="P102" s="438">
        <v>27072.06</v>
      </c>
    </row>
    <row r="103" spans="1:16" s="421" customFormat="1">
      <c r="A103" s="427"/>
      <c r="C103" s="422"/>
      <c r="D103" s="442"/>
      <c r="E103" s="442"/>
      <c r="F103" s="442"/>
      <c r="G103" s="442"/>
      <c r="H103" s="442"/>
      <c r="I103" s="442"/>
      <c r="J103" s="442"/>
      <c r="K103" s="442"/>
      <c r="L103" s="442"/>
      <c r="M103" s="442"/>
      <c r="N103" s="442"/>
      <c r="O103" s="438"/>
      <c r="P103" s="438"/>
    </row>
    <row r="104" spans="1:16" s="421" customFormat="1">
      <c r="A104" s="427">
        <v>6655</v>
      </c>
      <c r="B104" s="421" t="s">
        <v>1555</v>
      </c>
      <c r="C104" s="422"/>
      <c r="D104" s="444">
        <v>19.71</v>
      </c>
      <c r="E104" s="444">
        <v>19.71</v>
      </c>
      <c r="F104" s="444">
        <v>19.71</v>
      </c>
      <c r="G104" s="444">
        <v>19.71</v>
      </c>
      <c r="H104" s="444">
        <v>19.709999999999994</v>
      </c>
      <c r="I104" s="444">
        <v>-10.519999999999996</v>
      </c>
      <c r="J104" s="444">
        <v>19.709999999999994</v>
      </c>
      <c r="K104" s="444">
        <v>19.710000000000008</v>
      </c>
      <c r="L104" s="444">
        <v>19.709999999999994</v>
      </c>
      <c r="M104" s="444">
        <v>19.710000000000008</v>
      </c>
      <c r="N104" s="444">
        <v>19.710000000000008</v>
      </c>
      <c r="O104" s="444">
        <v>19.70999999999998</v>
      </c>
      <c r="P104" s="438">
        <v>206.29</v>
      </c>
    </row>
    <row r="105" spans="1:16" s="421" customFormat="1">
      <c r="A105" s="427"/>
      <c r="C105" s="422"/>
      <c r="D105" s="442"/>
      <c r="E105" s="442"/>
      <c r="F105" s="442"/>
      <c r="G105" s="442"/>
      <c r="H105" s="442"/>
      <c r="I105" s="442"/>
      <c r="J105" s="442"/>
      <c r="K105" s="442"/>
      <c r="L105" s="442"/>
      <c r="M105" s="442"/>
      <c r="N105" s="442"/>
      <c r="O105" s="438"/>
      <c r="P105" s="438"/>
    </row>
    <row r="106" spans="1:16" s="421" customFormat="1">
      <c r="A106" s="427">
        <v>6680</v>
      </c>
      <c r="B106" s="421" t="s">
        <v>364</v>
      </c>
      <c r="C106" s="425" t="s">
        <v>907</v>
      </c>
      <c r="D106" s="444">
        <v>3.35</v>
      </c>
      <c r="E106" s="444">
        <v>3.35</v>
      </c>
      <c r="F106" s="444">
        <v>3.3500000000000005</v>
      </c>
      <c r="G106" s="444">
        <v>3.3499999999999996</v>
      </c>
      <c r="H106" s="444">
        <v>3.3499999999999996</v>
      </c>
      <c r="I106" s="444">
        <v>-11595.78</v>
      </c>
      <c r="J106" s="444">
        <v>3.3500000000003638</v>
      </c>
      <c r="K106" s="444">
        <v>3.3500000000003638</v>
      </c>
      <c r="L106" s="444">
        <v>3.3500000000003638</v>
      </c>
      <c r="M106" s="444">
        <v>3.3500000000003638</v>
      </c>
      <c r="N106" s="444">
        <v>3.3499999999985448</v>
      </c>
      <c r="O106" s="444">
        <v>3.3500000000003638</v>
      </c>
      <c r="P106" s="438">
        <v>-11558.93</v>
      </c>
    </row>
    <row r="107" spans="1:16" s="421" customFormat="1">
      <c r="A107" s="427"/>
      <c r="B107" s="421" t="s">
        <v>1606</v>
      </c>
      <c r="C107" s="425"/>
      <c r="D107" s="441"/>
      <c r="E107" s="441"/>
      <c r="F107" s="441"/>
      <c r="G107" s="441"/>
      <c r="H107" s="441"/>
      <c r="I107" s="441"/>
      <c r="J107" s="441"/>
      <c r="K107" s="441"/>
      <c r="L107" s="441"/>
      <c r="M107" s="441">
        <v>0</v>
      </c>
      <c r="N107" s="441">
        <v>0</v>
      </c>
      <c r="O107" s="441">
        <v>0</v>
      </c>
      <c r="P107" s="438">
        <v>0</v>
      </c>
    </row>
    <row r="108" spans="1:16" s="421" customFormat="1">
      <c r="A108" s="427"/>
      <c r="B108" s="434" t="s">
        <v>739</v>
      </c>
      <c r="C108" s="1046" t="s">
        <v>739</v>
      </c>
      <c r="D108" s="810">
        <v>3.35</v>
      </c>
      <c r="E108" s="810">
        <v>3.35</v>
      </c>
      <c r="F108" s="810">
        <v>3.3500000000000005</v>
      </c>
      <c r="G108" s="810">
        <v>3.3499999999999996</v>
      </c>
      <c r="H108" s="810">
        <v>3.3499999999999996</v>
      </c>
      <c r="I108" s="810">
        <v>-11595.78</v>
      </c>
      <c r="J108" s="810">
        <v>3.3500000000003638</v>
      </c>
      <c r="K108" s="810">
        <v>3.3500000000003638</v>
      </c>
      <c r="L108" s="810">
        <v>3.3500000000003638</v>
      </c>
      <c r="M108" s="810">
        <v>3.3500000000003638</v>
      </c>
      <c r="N108" s="810">
        <v>3.3499999999985448</v>
      </c>
      <c r="O108" s="810">
        <v>3.3500000000003638</v>
      </c>
      <c r="P108" s="810">
        <v>-11558.93</v>
      </c>
    </row>
    <row r="109" spans="1:16" s="421" customFormat="1">
      <c r="A109" s="427"/>
      <c r="C109" s="425"/>
      <c r="D109" s="441"/>
      <c r="E109" s="441"/>
      <c r="F109" s="441"/>
      <c r="G109" s="441"/>
      <c r="H109" s="441"/>
      <c r="I109" s="441"/>
      <c r="J109" s="441"/>
      <c r="K109" s="441"/>
      <c r="L109" s="441"/>
      <c r="M109" s="441"/>
      <c r="N109" s="441"/>
      <c r="O109" s="438"/>
      <c r="P109" s="438"/>
    </row>
    <row r="110" spans="1:16" s="421" customFormat="1">
      <c r="A110" s="427">
        <v>6685</v>
      </c>
      <c r="B110" s="421" t="s">
        <v>182</v>
      </c>
      <c r="C110" s="422"/>
      <c r="D110" s="444">
        <v>1.85</v>
      </c>
      <c r="E110" s="444">
        <v>1.85</v>
      </c>
      <c r="F110" s="444">
        <v>1.8499999999999996</v>
      </c>
      <c r="G110" s="444">
        <v>1.8500000000000005</v>
      </c>
      <c r="H110" s="444">
        <v>1.8499999999999996</v>
      </c>
      <c r="I110" s="444">
        <v>1.8499999999999996</v>
      </c>
      <c r="J110" s="444">
        <v>1.8499999999999996</v>
      </c>
      <c r="K110" s="444">
        <v>1.8500000000000014</v>
      </c>
      <c r="L110" s="444">
        <v>1.8499999999999979</v>
      </c>
      <c r="M110" s="444">
        <v>1.8500000000000014</v>
      </c>
      <c r="N110" s="444">
        <v>1.8500000000000014</v>
      </c>
      <c r="O110" s="444">
        <v>1.8499999999999979</v>
      </c>
      <c r="P110" s="438">
        <v>22.2</v>
      </c>
    </row>
    <row r="111" spans="1:16" s="421" customFormat="1">
      <c r="A111" s="427"/>
      <c r="C111" s="422"/>
      <c r="D111" s="442"/>
      <c r="E111" s="442"/>
      <c r="F111" s="442"/>
      <c r="G111" s="442"/>
      <c r="H111" s="442"/>
      <c r="I111" s="442"/>
      <c r="J111" s="442"/>
      <c r="K111" s="442"/>
      <c r="L111" s="442"/>
      <c r="M111" s="442"/>
      <c r="N111" s="442"/>
      <c r="O111" s="438"/>
      <c r="P111" s="438"/>
    </row>
    <row r="112" spans="1:16" s="421" customFormat="1">
      <c r="A112" s="427">
        <v>6730</v>
      </c>
      <c r="B112" s="421" t="s">
        <v>325</v>
      </c>
      <c r="C112" s="422"/>
      <c r="D112" s="444">
        <v>14.6</v>
      </c>
      <c r="E112" s="444">
        <v>14.6</v>
      </c>
      <c r="F112" s="444">
        <v>14.599999999999998</v>
      </c>
      <c r="G112" s="444">
        <v>14.600000000000001</v>
      </c>
      <c r="H112" s="444">
        <v>14.600000000000001</v>
      </c>
      <c r="I112" s="444">
        <v>14.599999999999994</v>
      </c>
      <c r="J112" s="444">
        <v>14.600000000000009</v>
      </c>
      <c r="K112" s="444">
        <v>14.599999999999994</v>
      </c>
      <c r="L112" s="444">
        <v>14.600000000000009</v>
      </c>
      <c r="M112" s="444">
        <v>14.599999999999994</v>
      </c>
      <c r="N112" s="444">
        <v>14.599999999999994</v>
      </c>
      <c r="O112" s="444">
        <v>14.599999999999994</v>
      </c>
      <c r="P112" s="438">
        <v>175.2</v>
      </c>
    </row>
    <row r="113" spans="1:16" s="421" customFormat="1">
      <c r="A113" s="427">
        <v>6795</v>
      </c>
      <c r="B113" s="421" t="s">
        <v>329</v>
      </c>
      <c r="C113" s="422"/>
      <c r="D113" s="444">
        <v>0</v>
      </c>
      <c r="E113" s="444">
        <v>0</v>
      </c>
      <c r="F113" s="444">
        <v>0</v>
      </c>
      <c r="G113" s="444">
        <v>0</v>
      </c>
      <c r="H113" s="444">
        <v>0</v>
      </c>
      <c r="I113" s="444">
        <v>0</v>
      </c>
      <c r="J113" s="444">
        <v>0</v>
      </c>
      <c r="K113" s="444">
        <v>0</v>
      </c>
      <c r="L113" s="444">
        <v>0</v>
      </c>
      <c r="M113" s="444">
        <v>0</v>
      </c>
      <c r="N113" s="444">
        <v>0</v>
      </c>
      <c r="O113" s="444">
        <v>0</v>
      </c>
      <c r="P113" s="438">
        <v>0</v>
      </c>
    </row>
    <row r="114" spans="1:16" s="421" customFormat="1">
      <c r="A114" s="427">
        <v>6740</v>
      </c>
      <c r="B114" s="421" t="s">
        <v>1810</v>
      </c>
      <c r="C114" s="422"/>
      <c r="D114" s="444">
        <v>15.93</v>
      </c>
      <c r="E114" s="444">
        <v>15.93</v>
      </c>
      <c r="F114" s="444">
        <v>15.93</v>
      </c>
      <c r="G114" s="444">
        <v>15.93</v>
      </c>
      <c r="H114" s="444">
        <v>15.930000000000007</v>
      </c>
      <c r="I114" s="444">
        <v>15.929999999999993</v>
      </c>
      <c r="J114" s="444">
        <v>15.930000000000007</v>
      </c>
      <c r="K114" s="444">
        <v>15.929999999999993</v>
      </c>
      <c r="L114" s="444">
        <v>15.930000000000007</v>
      </c>
      <c r="M114" s="444">
        <v>15.930000000000007</v>
      </c>
      <c r="N114" s="444">
        <v>15.929999999999978</v>
      </c>
      <c r="O114" s="444">
        <v>15.930000000000007</v>
      </c>
      <c r="P114" s="438">
        <v>191.16</v>
      </c>
    </row>
    <row r="115" spans="1:16" s="421" customFormat="1">
      <c r="A115" s="427">
        <v>6745</v>
      </c>
      <c r="B115" s="421" t="s">
        <v>326</v>
      </c>
      <c r="C115" s="422"/>
      <c r="D115" s="444">
        <v>-31.22</v>
      </c>
      <c r="E115" s="444">
        <v>-31.22</v>
      </c>
      <c r="F115" s="444">
        <v>-31.22</v>
      </c>
      <c r="G115" s="444">
        <v>-31.22</v>
      </c>
      <c r="H115" s="444">
        <v>-31.22</v>
      </c>
      <c r="I115" s="444">
        <v>-31.22</v>
      </c>
      <c r="J115" s="444">
        <v>-31.22</v>
      </c>
      <c r="K115" s="444">
        <v>-4.6200000000000045</v>
      </c>
      <c r="L115" s="444">
        <v>-4.6200000000000045</v>
      </c>
      <c r="M115" s="444">
        <v>-4.6200000000000045</v>
      </c>
      <c r="N115" s="444">
        <v>-4.6200000000000045</v>
      </c>
      <c r="O115" s="444">
        <v>-4.6199999999999761</v>
      </c>
      <c r="P115" s="438">
        <v>-241.64</v>
      </c>
    </row>
    <row r="116" spans="1:16" s="421" customFormat="1">
      <c r="A116" s="427">
        <v>6800</v>
      </c>
      <c r="B116" s="421" t="s">
        <v>330</v>
      </c>
      <c r="C116" s="422"/>
      <c r="D116" s="444">
        <v>11.01</v>
      </c>
      <c r="E116" s="444">
        <v>11.01</v>
      </c>
      <c r="F116" s="444">
        <v>11.010000000000002</v>
      </c>
      <c r="G116" s="444">
        <v>11.009999999999998</v>
      </c>
      <c r="H116" s="444">
        <v>11.009999999999998</v>
      </c>
      <c r="I116" s="444">
        <v>11.010000000000005</v>
      </c>
      <c r="J116" s="444">
        <v>11.009999999999991</v>
      </c>
      <c r="K116" s="444">
        <v>11.010000000000005</v>
      </c>
      <c r="L116" s="444">
        <v>11.010000000000005</v>
      </c>
      <c r="M116" s="444">
        <v>11.009999999999991</v>
      </c>
      <c r="N116" s="444">
        <v>11.010000000000005</v>
      </c>
      <c r="O116" s="444">
        <v>11.010000000000005</v>
      </c>
      <c r="P116" s="438">
        <v>132.12</v>
      </c>
    </row>
    <row r="117" spans="1:16" s="421" customFormat="1">
      <c r="A117" s="427"/>
      <c r="C117" s="422"/>
      <c r="D117" s="442"/>
      <c r="E117" s="442"/>
      <c r="F117" s="442"/>
      <c r="G117" s="442"/>
      <c r="H117" s="442"/>
      <c r="I117" s="442"/>
      <c r="J117" s="442"/>
      <c r="K117" s="442"/>
      <c r="L117" s="442"/>
      <c r="M117" s="442"/>
      <c r="N117" s="442"/>
      <c r="O117" s="442"/>
      <c r="P117" s="438"/>
    </row>
    <row r="118" spans="1:16" s="421" customFormat="1">
      <c r="A118" s="427">
        <v>6665</v>
      </c>
      <c r="B118" s="421" t="s">
        <v>1435</v>
      </c>
      <c r="C118" s="422"/>
      <c r="D118" s="444">
        <v>3400.2</v>
      </c>
      <c r="E118" s="444">
        <v>3400.2</v>
      </c>
      <c r="F118" s="444">
        <v>3409.3500000000004</v>
      </c>
      <c r="G118" s="444">
        <v>3409.3500000000004</v>
      </c>
      <c r="H118" s="444">
        <v>3409.3500000000004</v>
      </c>
      <c r="I118" s="444">
        <v>3409.3499999999985</v>
      </c>
      <c r="J118" s="444">
        <v>3409.3500000000022</v>
      </c>
      <c r="K118" s="444">
        <v>3409.3499999999985</v>
      </c>
      <c r="L118" s="444">
        <v>3416.09</v>
      </c>
      <c r="M118" s="444">
        <v>3416.09</v>
      </c>
      <c r="N118" s="444">
        <v>3416.0899999999965</v>
      </c>
      <c r="O118" s="444">
        <v>3416.0900000000038</v>
      </c>
      <c r="P118" s="438">
        <v>40920.86</v>
      </c>
    </row>
    <row r="119" spans="1:16" s="421" customFormat="1">
      <c r="A119" s="427"/>
      <c r="C119" s="422"/>
      <c r="D119" s="442"/>
      <c r="E119" s="442"/>
      <c r="F119" s="442"/>
      <c r="G119" s="442"/>
      <c r="H119" s="442"/>
      <c r="I119" s="442"/>
      <c r="J119" s="442"/>
      <c r="K119" s="442"/>
      <c r="L119" s="442"/>
      <c r="M119" s="442"/>
      <c r="N119" s="442"/>
      <c r="O119" s="442"/>
      <c r="P119" s="438"/>
    </row>
    <row r="120" spans="1:16" s="421" customFormat="1">
      <c r="A120" s="427">
        <v>6695</v>
      </c>
      <c r="B120" s="421" t="s">
        <v>1556</v>
      </c>
      <c r="C120" s="422"/>
      <c r="D120" s="444">
        <v>0</v>
      </c>
      <c r="E120" s="444">
        <v>0</v>
      </c>
      <c r="F120" s="444">
        <v>0</v>
      </c>
      <c r="G120" s="444">
        <v>0</v>
      </c>
      <c r="H120" s="444">
        <v>0</v>
      </c>
      <c r="I120" s="444">
        <v>0</v>
      </c>
      <c r="J120" s="444">
        <v>0</v>
      </c>
      <c r="K120" s="444">
        <v>0</v>
      </c>
      <c r="L120" s="444">
        <v>0</v>
      </c>
      <c r="M120" s="444">
        <v>0</v>
      </c>
      <c r="N120" s="444">
        <v>0</v>
      </c>
      <c r="O120" s="444">
        <v>0</v>
      </c>
      <c r="P120" s="438">
        <v>0</v>
      </c>
    </row>
    <row r="121" spans="1:16" s="421" customFormat="1">
      <c r="A121" s="427"/>
      <c r="C121" s="422"/>
      <c r="D121" s="442"/>
      <c r="E121" s="442"/>
      <c r="F121" s="442"/>
      <c r="G121" s="442"/>
      <c r="H121" s="442"/>
      <c r="I121" s="442"/>
      <c r="J121" s="442"/>
      <c r="K121" s="442"/>
      <c r="L121" s="442"/>
      <c r="M121" s="442"/>
      <c r="N121" s="442"/>
      <c r="O121" s="438"/>
      <c r="P121" s="438"/>
    </row>
    <row r="122" spans="1:16" s="421" customFormat="1">
      <c r="A122" s="427">
        <v>6765</v>
      </c>
      <c r="B122" s="421" t="s">
        <v>328</v>
      </c>
      <c r="C122" s="425"/>
      <c r="D122" s="444">
        <v>1481.98</v>
      </c>
      <c r="E122" s="444">
        <v>1481.98</v>
      </c>
      <c r="F122" s="444">
        <v>1481.9799999999996</v>
      </c>
      <c r="G122" s="444">
        <v>1481.9800000000005</v>
      </c>
      <c r="H122" s="444">
        <v>1481.9799999999996</v>
      </c>
      <c r="I122" s="444">
        <v>1481.9799999999996</v>
      </c>
      <c r="J122" s="444">
        <v>1481.9800000000014</v>
      </c>
      <c r="K122" s="444">
        <v>6574.3099999999977</v>
      </c>
      <c r="L122" s="444">
        <v>1610.5</v>
      </c>
      <c r="M122" s="444">
        <v>1611.7700000000004</v>
      </c>
      <c r="N122" s="444">
        <v>1611.7700000000004</v>
      </c>
      <c r="O122" s="444">
        <v>1611.7700000000004</v>
      </c>
      <c r="P122" s="438">
        <v>23393.98</v>
      </c>
    </row>
    <row r="123" spans="1:16" s="421" customFormat="1">
      <c r="A123" s="427">
        <v>6760</v>
      </c>
      <c r="B123" s="424" t="s">
        <v>1339</v>
      </c>
      <c r="C123" s="425" t="s">
        <v>908</v>
      </c>
      <c r="D123" s="444">
        <v>979.31</v>
      </c>
      <c r="E123" s="444">
        <v>979.31</v>
      </c>
      <c r="F123" s="444">
        <v>979.31</v>
      </c>
      <c r="G123" s="444">
        <v>979.31</v>
      </c>
      <c r="H123" s="444">
        <v>979.3100000000004</v>
      </c>
      <c r="I123" s="444">
        <v>979.30999999999949</v>
      </c>
      <c r="J123" s="444">
        <v>979.3100000000004</v>
      </c>
      <c r="K123" s="444">
        <v>979.30999999999949</v>
      </c>
      <c r="L123" s="444">
        <v>979.31000000000131</v>
      </c>
      <c r="M123" s="444">
        <v>979.30999999999949</v>
      </c>
      <c r="N123" s="444">
        <v>979.30999999999949</v>
      </c>
      <c r="O123" s="444">
        <v>979.30999999999949</v>
      </c>
      <c r="P123" s="438">
        <v>11751.72</v>
      </c>
    </row>
    <row r="124" spans="1:16" s="421" customFormat="1">
      <c r="A124" s="427"/>
      <c r="B124" s="434" t="s">
        <v>739</v>
      </c>
      <c r="C124" s="1046" t="s">
        <v>739</v>
      </c>
      <c r="D124" s="810">
        <v>2461.29</v>
      </c>
      <c r="E124" s="810">
        <v>2461.29</v>
      </c>
      <c r="F124" s="810">
        <v>2461.2899999999995</v>
      </c>
      <c r="G124" s="810">
        <v>2461.2900000000004</v>
      </c>
      <c r="H124" s="810">
        <v>2461.29</v>
      </c>
      <c r="I124" s="810">
        <v>2461.2899999999991</v>
      </c>
      <c r="J124" s="810">
        <v>2461.2900000000018</v>
      </c>
      <c r="K124" s="810">
        <v>7553.6199999999972</v>
      </c>
      <c r="L124" s="810">
        <v>2589.8100000000013</v>
      </c>
      <c r="M124" s="810">
        <v>2591.08</v>
      </c>
      <c r="N124" s="810">
        <v>2591.08</v>
      </c>
      <c r="O124" s="810">
        <v>2591.08</v>
      </c>
      <c r="P124" s="810">
        <v>35145.699999999997</v>
      </c>
    </row>
    <row r="125" spans="1:16" s="421" customFormat="1">
      <c r="A125" s="427"/>
      <c r="C125" s="422"/>
      <c r="D125" s="442"/>
      <c r="E125" s="442"/>
      <c r="F125" s="442"/>
      <c r="G125" s="442"/>
      <c r="H125" s="442"/>
      <c r="I125" s="442"/>
      <c r="J125" s="442"/>
      <c r="K125" s="442"/>
      <c r="L125" s="442"/>
      <c r="M125" s="442"/>
      <c r="N125" s="442"/>
      <c r="O125" s="438"/>
      <c r="P125" s="438"/>
    </row>
    <row r="126" spans="1:16" s="421" customFormat="1">
      <c r="A126" s="427">
        <v>6775</v>
      </c>
      <c r="B126" s="421" t="s">
        <v>1689</v>
      </c>
      <c r="C126" s="422"/>
      <c r="D126" s="444">
        <v>40.799999999999997</v>
      </c>
      <c r="E126" s="444">
        <v>40.799999999999997</v>
      </c>
      <c r="F126" s="444">
        <v>40.800000000000011</v>
      </c>
      <c r="G126" s="444">
        <v>40.799999999999983</v>
      </c>
      <c r="H126" s="444">
        <v>40.800000000000011</v>
      </c>
      <c r="I126" s="444">
        <v>14.860000000000014</v>
      </c>
      <c r="J126" s="444">
        <v>40.800000000000011</v>
      </c>
      <c r="K126" s="444">
        <v>40.799999999999955</v>
      </c>
      <c r="L126" s="444">
        <v>40.800000000000011</v>
      </c>
      <c r="M126" s="444">
        <v>40.800000000000011</v>
      </c>
      <c r="N126" s="444">
        <v>40.800000000000011</v>
      </c>
      <c r="O126" s="444">
        <v>40.800000000000011</v>
      </c>
      <c r="P126" s="438">
        <v>463.66</v>
      </c>
    </row>
    <row r="127" spans="1:16" s="421" customFormat="1">
      <c r="A127" s="427"/>
      <c r="C127" s="422"/>
      <c r="D127" s="442"/>
      <c r="E127" s="442"/>
      <c r="F127" s="442"/>
      <c r="G127" s="442"/>
      <c r="H127" s="442"/>
      <c r="I127" s="442"/>
      <c r="J127" s="442"/>
      <c r="K127" s="442"/>
      <c r="L127" s="442"/>
      <c r="M127" s="442"/>
      <c r="N127" s="442"/>
      <c r="O127" s="438"/>
      <c r="P127" s="438"/>
    </row>
    <row r="128" spans="1:16" s="421" customFormat="1">
      <c r="A128" s="427">
        <v>6805</v>
      </c>
      <c r="B128" s="421" t="s">
        <v>331</v>
      </c>
      <c r="C128" s="422"/>
      <c r="D128" s="444">
        <v>41.25</v>
      </c>
      <c r="E128" s="444">
        <v>41.25</v>
      </c>
      <c r="F128" s="444">
        <v>41.25</v>
      </c>
      <c r="G128" s="444">
        <v>41.25</v>
      </c>
      <c r="H128" s="444">
        <v>41.25</v>
      </c>
      <c r="I128" s="444">
        <v>41.25</v>
      </c>
      <c r="J128" s="444">
        <v>41.25</v>
      </c>
      <c r="K128" s="444">
        <v>41.25</v>
      </c>
      <c r="L128" s="444">
        <v>41.25</v>
      </c>
      <c r="M128" s="444">
        <v>41.25</v>
      </c>
      <c r="N128" s="444">
        <v>41.25</v>
      </c>
      <c r="O128" s="444">
        <v>41.25</v>
      </c>
      <c r="P128" s="438">
        <v>495</v>
      </c>
    </row>
    <row r="129" spans="1:16" s="421" customFormat="1">
      <c r="A129" s="427"/>
      <c r="C129" s="422"/>
      <c r="D129" s="442"/>
      <c r="E129" s="442"/>
      <c r="F129" s="442"/>
      <c r="G129" s="442"/>
      <c r="H129" s="442"/>
      <c r="I129" s="442"/>
      <c r="J129" s="442"/>
      <c r="K129" s="442"/>
      <c r="L129" s="442"/>
      <c r="M129" s="442"/>
      <c r="N129" s="442"/>
      <c r="O129" s="438"/>
      <c r="P129" s="438"/>
    </row>
    <row r="130" spans="1:16" s="421" customFormat="1">
      <c r="A130" s="427">
        <v>6785</v>
      </c>
      <c r="B130" s="421" t="s">
        <v>685</v>
      </c>
      <c r="C130" s="425" t="s">
        <v>909</v>
      </c>
      <c r="D130" s="444">
        <v>0</v>
      </c>
      <c r="E130" s="444">
        <v>0</v>
      </c>
      <c r="F130" s="444">
        <v>0</v>
      </c>
      <c r="G130" s="444">
        <v>0</v>
      </c>
      <c r="H130" s="444">
        <v>0</v>
      </c>
      <c r="I130" s="444">
        <v>0</v>
      </c>
      <c r="J130" s="444">
        <v>0</v>
      </c>
      <c r="K130" s="444">
        <v>0</v>
      </c>
      <c r="L130" s="444">
        <v>0</v>
      </c>
      <c r="M130" s="444">
        <v>10.84</v>
      </c>
      <c r="N130" s="444">
        <v>10.84</v>
      </c>
      <c r="O130" s="444">
        <v>10.840000000000003</v>
      </c>
      <c r="P130" s="438">
        <v>32.520000000000003</v>
      </c>
    </row>
    <row r="131" spans="1:16" s="421" customFormat="1">
      <c r="A131" s="427"/>
      <c r="C131" s="422"/>
      <c r="D131" s="442"/>
      <c r="E131" s="442"/>
      <c r="F131" s="442"/>
      <c r="G131" s="442"/>
      <c r="H131" s="442"/>
      <c r="I131" s="442"/>
      <c r="J131" s="442"/>
      <c r="K131" s="442"/>
      <c r="L131" s="442"/>
      <c r="M131" s="442"/>
      <c r="N131" s="442"/>
      <c r="O131" s="438"/>
      <c r="P131" s="438"/>
    </row>
    <row r="132" spans="1:16" s="421" customFormat="1">
      <c r="A132" s="427">
        <v>6675</v>
      </c>
      <c r="B132" s="421" t="s">
        <v>1690</v>
      </c>
      <c r="C132" s="422"/>
      <c r="D132" s="444">
        <v>0</v>
      </c>
      <c r="E132" s="444">
        <v>0</v>
      </c>
      <c r="F132" s="444">
        <v>0</v>
      </c>
      <c r="G132" s="444">
        <v>0</v>
      </c>
      <c r="H132" s="444">
        <v>0</v>
      </c>
      <c r="I132" s="444">
        <v>0</v>
      </c>
      <c r="J132" s="444">
        <v>0</v>
      </c>
      <c r="K132" s="444">
        <v>0</v>
      </c>
      <c r="L132" s="444">
        <v>0</v>
      </c>
      <c r="M132" s="444">
        <v>0</v>
      </c>
      <c r="N132" s="444">
        <v>0</v>
      </c>
      <c r="O132" s="444">
        <v>0</v>
      </c>
      <c r="P132" s="438">
        <v>0</v>
      </c>
    </row>
    <row r="133" spans="1:16" s="421" customFormat="1">
      <c r="A133" s="427">
        <v>6890</v>
      </c>
      <c r="B133" s="421" t="s">
        <v>342</v>
      </c>
      <c r="C133" s="425" t="s">
        <v>910</v>
      </c>
      <c r="D133" s="444">
        <v>0.76</v>
      </c>
      <c r="E133" s="444">
        <v>0.76</v>
      </c>
      <c r="F133" s="444">
        <v>0.75999999999999979</v>
      </c>
      <c r="G133" s="444">
        <v>0.76000000000000023</v>
      </c>
      <c r="H133" s="444">
        <v>0.75999999999999979</v>
      </c>
      <c r="I133" s="444">
        <v>0.75999999999999979</v>
      </c>
      <c r="J133" s="444">
        <v>0.76000000000000068</v>
      </c>
      <c r="K133" s="444">
        <v>0.75999999999999979</v>
      </c>
      <c r="L133" s="444">
        <v>0.75999999999999979</v>
      </c>
      <c r="M133" s="444">
        <v>0.75999999999999979</v>
      </c>
      <c r="N133" s="444">
        <v>0.75999999999999979</v>
      </c>
      <c r="O133" s="444">
        <v>0.75999999999999979</v>
      </c>
      <c r="P133" s="438">
        <v>9.1199999999999992</v>
      </c>
    </row>
    <row r="134" spans="1:16" s="421" customFormat="1">
      <c r="A134" s="427">
        <v>6750</v>
      </c>
      <c r="B134" s="421" t="s">
        <v>327</v>
      </c>
      <c r="C134" s="1049"/>
      <c r="D134" s="444">
        <v>0</v>
      </c>
      <c r="E134" s="444">
        <v>0</v>
      </c>
      <c r="F134" s="444">
        <v>0</v>
      </c>
      <c r="G134" s="444">
        <v>0</v>
      </c>
      <c r="H134" s="444">
        <v>0</v>
      </c>
      <c r="I134" s="444">
        <v>0</v>
      </c>
      <c r="J134" s="444">
        <v>0</v>
      </c>
      <c r="K134" s="444">
        <v>0</v>
      </c>
      <c r="L134" s="444">
        <v>0</v>
      </c>
      <c r="M134" s="444">
        <v>0</v>
      </c>
      <c r="N134" s="444">
        <v>0</v>
      </c>
      <c r="O134" s="444">
        <v>0</v>
      </c>
      <c r="P134" s="438">
        <v>0</v>
      </c>
    </row>
    <row r="135" spans="1:16" s="421" customFormat="1">
      <c r="A135" s="427">
        <v>6755</v>
      </c>
      <c r="B135" s="421" t="s">
        <v>1682</v>
      </c>
      <c r="C135" s="1049"/>
      <c r="D135" s="444">
        <v>0</v>
      </c>
      <c r="E135" s="444">
        <v>0</v>
      </c>
      <c r="F135" s="444">
        <v>0</v>
      </c>
      <c r="G135" s="444">
        <v>0</v>
      </c>
      <c r="H135" s="444">
        <v>0</v>
      </c>
      <c r="I135" s="444">
        <v>0</v>
      </c>
      <c r="J135" s="444">
        <v>0</v>
      </c>
      <c r="K135" s="444">
        <v>0</v>
      </c>
      <c r="L135" s="444">
        <v>0</v>
      </c>
      <c r="M135" s="444">
        <v>0</v>
      </c>
      <c r="N135" s="444">
        <v>0</v>
      </c>
      <c r="O135" s="444">
        <v>0</v>
      </c>
      <c r="P135" s="438">
        <v>0</v>
      </c>
    </row>
    <row r="136" spans="1:16" s="421" customFormat="1">
      <c r="A136" s="427">
        <v>6810</v>
      </c>
      <c r="B136" s="421" t="s">
        <v>332</v>
      </c>
      <c r="C136" s="1049"/>
      <c r="D136" s="444">
        <v>0</v>
      </c>
      <c r="E136" s="444">
        <v>0</v>
      </c>
      <c r="F136" s="444">
        <v>0</v>
      </c>
      <c r="G136" s="444">
        <v>0</v>
      </c>
      <c r="H136" s="444">
        <v>0</v>
      </c>
      <c r="I136" s="444">
        <v>0</v>
      </c>
      <c r="J136" s="444">
        <v>0</v>
      </c>
      <c r="K136" s="444">
        <v>0</v>
      </c>
      <c r="L136" s="444">
        <v>0</v>
      </c>
      <c r="M136" s="444">
        <v>0</v>
      </c>
      <c r="N136" s="444">
        <v>0</v>
      </c>
      <c r="O136" s="444">
        <v>0</v>
      </c>
      <c r="P136" s="438">
        <v>0</v>
      </c>
    </row>
    <row r="137" spans="1:16" s="421" customFormat="1">
      <c r="A137" s="427">
        <v>6875</v>
      </c>
      <c r="B137" s="421" t="s">
        <v>154</v>
      </c>
      <c r="C137" s="1049"/>
      <c r="D137" s="444">
        <v>0</v>
      </c>
      <c r="E137" s="444">
        <v>0</v>
      </c>
      <c r="F137" s="444">
        <v>0</v>
      </c>
      <c r="G137" s="444">
        <v>0</v>
      </c>
      <c r="H137" s="444">
        <v>0</v>
      </c>
      <c r="I137" s="444">
        <v>0</v>
      </c>
      <c r="J137" s="444">
        <v>0</v>
      </c>
      <c r="K137" s="444">
        <v>0</v>
      </c>
      <c r="L137" s="444">
        <v>0</v>
      </c>
      <c r="M137" s="444">
        <v>0</v>
      </c>
      <c r="N137" s="444">
        <v>0</v>
      </c>
      <c r="O137" s="444">
        <v>0</v>
      </c>
      <c r="P137" s="438">
        <v>0</v>
      </c>
    </row>
    <row r="138" spans="1:16" s="421" customFormat="1">
      <c r="A138" s="427">
        <v>6880</v>
      </c>
      <c r="B138" s="421" t="s">
        <v>336</v>
      </c>
      <c r="C138" s="1049"/>
      <c r="D138" s="444">
        <v>0</v>
      </c>
      <c r="E138" s="444">
        <v>0</v>
      </c>
      <c r="F138" s="444">
        <v>0</v>
      </c>
      <c r="G138" s="444">
        <v>0</v>
      </c>
      <c r="H138" s="444">
        <v>0</v>
      </c>
      <c r="I138" s="444">
        <v>0</v>
      </c>
      <c r="J138" s="444">
        <v>0</v>
      </c>
      <c r="K138" s="444">
        <v>0</v>
      </c>
      <c r="L138" s="444">
        <v>0</v>
      </c>
      <c r="M138" s="444">
        <v>0</v>
      </c>
      <c r="N138" s="444">
        <v>0</v>
      </c>
      <c r="O138" s="444">
        <v>0</v>
      </c>
      <c r="P138" s="438">
        <v>0</v>
      </c>
    </row>
    <row r="139" spans="1:16" s="421" customFormat="1">
      <c r="A139" s="427">
        <v>6885</v>
      </c>
      <c r="B139" s="421" t="s">
        <v>153</v>
      </c>
      <c r="C139" s="1049"/>
      <c r="D139" s="444">
        <v>24.43</v>
      </c>
      <c r="E139" s="444">
        <v>24.799999999999997</v>
      </c>
      <c r="F139" s="444">
        <v>25.530000000000008</v>
      </c>
      <c r="G139" s="444">
        <v>25.53</v>
      </c>
      <c r="H139" s="444">
        <v>25.529999999999987</v>
      </c>
      <c r="I139" s="444">
        <v>25.53</v>
      </c>
      <c r="J139" s="444">
        <v>25.53</v>
      </c>
      <c r="K139" s="444">
        <v>25.53</v>
      </c>
      <c r="L139" s="444">
        <v>25.53</v>
      </c>
      <c r="M139" s="444">
        <v>25.53</v>
      </c>
      <c r="N139" s="444">
        <v>25.53</v>
      </c>
      <c r="O139" s="444">
        <v>25.529999999999973</v>
      </c>
      <c r="P139" s="438">
        <v>304.52999999999997</v>
      </c>
    </row>
    <row r="140" spans="1:16" s="421" customFormat="1">
      <c r="A140" s="427"/>
      <c r="C140" s="422"/>
      <c r="D140" s="442"/>
      <c r="E140" s="442"/>
      <c r="F140" s="442"/>
      <c r="G140" s="442"/>
      <c r="H140" s="442"/>
      <c r="I140" s="442"/>
      <c r="J140" s="442"/>
      <c r="K140" s="442"/>
      <c r="L140" s="442"/>
      <c r="M140" s="442"/>
      <c r="N140" s="442"/>
      <c r="O140" s="438"/>
      <c r="P140" s="438"/>
    </row>
    <row r="141" spans="1:16" s="421" customFormat="1">
      <c r="A141" s="427">
        <v>6825</v>
      </c>
      <c r="B141" s="421" t="s">
        <v>659</v>
      </c>
      <c r="C141" s="425" t="s">
        <v>911</v>
      </c>
      <c r="D141" s="444">
        <v>48.16</v>
      </c>
      <c r="E141" s="444">
        <v>48.16</v>
      </c>
      <c r="F141" s="444">
        <v>48.16</v>
      </c>
      <c r="G141" s="444">
        <v>48.16</v>
      </c>
      <c r="H141" s="444">
        <v>48.160000000000025</v>
      </c>
      <c r="I141" s="444">
        <v>48.159999999999968</v>
      </c>
      <c r="J141" s="444">
        <v>48.160000000000025</v>
      </c>
      <c r="K141" s="444">
        <v>48.159999999999968</v>
      </c>
      <c r="L141" s="444">
        <v>48.160000000000025</v>
      </c>
      <c r="M141" s="444">
        <v>48.160000000000025</v>
      </c>
      <c r="N141" s="444">
        <v>49.659999999999968</v>
      </c>
      <c r="O141" s="444">
        <v>49.659999999999968</v>
      </c>
      <c r="P141" s="438">
        <v>580.91999999999996</v>
      </c>
    </row>
    <row r="142" spans="1:16" s="421" customFormat="1">
      <c r="A142" s="427">
        <v>6820</v>
      </c>
      <c r="B142" s="421" t="s">
        <v>1683</v>
      </c>
      <c r="C142" s="425"/>
      <c r="D142" s="444">
        <v>34.9</v>
      </c>
      <c r="E142" s="444">
        <v>34.9</v>
      </c>
      <c r="F142" s="444">
        <v>34.900000000000006</v>
      </c>
      <c r="G142" s="444">
        <v>34.899999999999991</v>
      </c>
      <c r="H142" s="444">
        <v>34.900000000000006</v>
      </c>
      <c r="I142" s="444">
        <v>34.900000000000006</v>
      </c>
      <c r="J142" s="444">
        <v>34.900000000000006</v>
      </c>
      <c r="K142" s="444">
        <v>34.899999999999977</v>
      </c>
      <c r="L142" s="444">
        <v>34.900000000000034</v>
      </c>
      <c r="M142" s="444">
        <v>34.899999999999977</v>
      </c>
      <c r="N142" s="444">
        <v>34.899999999999977</v>
      </c>
      <c r="O142" s="444">
        <v>34.900000000000034</v>
      </c>
      <c r="P142" s="438">
        <v>418.8</v>
      </c>
    </row>
    <row r="143" spans="1:16" s="421" customFormat="1">
      <c r="A143" s="427">
        <v>6920</v>
      </c>
      <c r="B143" s="421" t="s">
        <v>1743</v>
      </c>
      <c r="C143" s="425"/>
      <c r="D143" s="444">
        <v>1935.8</v>
      </c>
      <c r="E143" s="444">
        <v>1929.5800000000002</v>
      </c>
      <c r="F143" s="444">
        <v>1930.08</v>
      </c>
      <c r="G143" s="444">
        <v>2158.83</v>
      </c>
      <c r="H143" s="444">
        <v>1956.5999999999995</v>
      </c>
      <c r="I143" s="444">
        <v>1835.5900000000001</v>
      </c>
      <c r="J143" s="444">
        <v>1992.4899999999998</v>
      </c>
      <c r="K143" s="444">
        <v>2040.58</v>
      </c>
      <c r="L143" s="444">
        <v>1994.7800000000025</v>
      </c>
      <c r="M143" s="444">
        <v>1990.869999999999</v>
      </c>
      <c r="N143" s="444">
        <v>1986.8999999999978</v>
      </c>
      <c r="O143" s="444">
        <v>1890.8500000000022</v>
      </c>
      <c r="P143" s="438">
        <v>23642.95</v>
      </c>
    </row>
    <row r="144" spans="1:16" s="421" customFormat="1">
      <c r="A144" s="427"/>
      <c r="C144" s="425"/>
      <c r="D144" s="441"/>
      <c r="E144" s="441"/>
      <c r="F144" s="441"/>
      <c r="G144" s="441"/>
      <c r="H144" s="441"/>
      <c r="I144" s="441"/>
      <c r="J144" s="441"/>
      <c r="K144" s="441"/>
      <c r="L144" s="441"/>
      <c r="M144" s="441"/>
      <c r="N144" s="441"/>
      <c r="O144" s="441"/>
      <c r="P144" s="438"/>
    </row>
    <row r="145" spans="1:16" s="421" customFormat="1">
      <c r="A145" s="427"/>
      <c r="B145" s="434" t="s">
        <v>739</v>
      </c>
      <c r="C145" s="1046" t="s">
        <v>739</v>
      </c>
      <c r="D145" s="810">
        <v>2018.86</v>
      </c>
      <c r="E145" s="810">
        <v>2012.64</v>
      </c>
      <c r="F145" s="810">
        <v>2013.1399999999999</v>
      </c>
      <c r="G145" s="810">
        <v>2241.89</v>
      </c>
      <c r="H145" s="810">
        <v>2039.6599999999994</v>
      </c>
      <c r="I145" s="810">
        <v>1918.65</v>
      </c>
      <c r="J145" s="810">
        <v>2075.5499999999997</v>
      </c>
      <c r="K145" s="810">
        <v>2123.64</v>
      </c>
      <c r="L145" s="810">
        <v>2077.8400000000024</v>
      </c>
      <c r="M145" s="810">
        <v>2073.9299999999989</v>
      </c>
      <c r="N145" s="810">
        <v>2071.4599999999978</v>
      </c>
      <c r="O145" s="810">
        <v>1975.4100000000021</v>
      </c>
      <c r="P145" s="810">
        <v>24642.670000000002</v>
      </c>
    </row>
    <row r="146" spans="1:16" s="421" customFormat="1">
      <c r="A146" s="427"/>
      <c r="B146" s="434"/>
      <c r="C146" s="1046"/>
      <c r="D146" s="811"/>
      <c r="E146" s="811"/>
      <c r="F146" s="811"/>
      <c r="G146" s="811"/>
      <c r="H146" s="811"/>
      <c r="I146" s="811"/>
      <c r="J146" s="811"/>
      <c r="K146" s="811"/>
      <c r="L146" s="811"/>
      <c r="M146" s="811"/>
      <c r="N146" s="811"/>
      <c r="O146" s="811"/>
      <c r="P146" s="811"/>
    </row>
    <row r="147" spans="1:16" s="421" customFormat="1">
      <c r="A147" s="427">
        <v>6905</v>
      </c>
      <c r="B147" s="1055" t="s">
        <v>1744</v>
      </c>
      <c r="C147" s="422"/>
      <c r="D147" s="444">
        <v>863.41</v>
      </c>
      <c r="E147" s="444">
        <v>438.39</v>
      </c>
      <c r="F147" s="444">
        <v>2959.8599999999997</v>
      </c>
      <c r="G147" s="444">
        <v>537.57999999999993</v>
      </c>
      <c r="H147" s="444">
        <v>538.96</v>
      </c>
      <c r="I147" s="444">
        <v>536.88000000000011</v>
      </c>
      <c r="J147" s="444">
        <v>579.89999999999964</v>
      </c>
      <c r="K147" s="444">
        <v>539.19000000000051</v>
      </c>
      <c r="L147" s="444">
        <v>587.57999999999993</v>
      </c>
      <c r="M147" s="444">
        <v>622.48999999999978</v>
      </c>
      <c r="N147" s="444">
        <v>565.43000000000029</v>
      </c>
      <c r="O147" s="444">
        <v>649.48999999999978</v>
      </c>
      <c r="P147" s="438">
        <v>9419.16</v>
      </c>
    </row>
    <row r="148" spans="1:16" s="421" customFormat="1">
      <c r="A148" s="427"/>
      <c r="C148" s="425"/>
      <c r="D148" s="441"/>
      <c r="E148" s="441"/>
      <c r="F148" s="441"/>
      <c r="G148" s="441"/>
      <c r="H148" s="441"/>
      <c r="I148" s="441"/>
      <c r="J148" s="441"/>
      <c r="K148" s="441"/>
      <c r="L148" s="441"/>
      <c r="M148" s="441"/>
      <c r="N148" s="441"/>
      <c r="O148" s="441"/>
      <c r="P148" s="438"/>
    </row>
    <row r="149" spans="1:16" s="421" customFormat="1">
      <c r="A149" s="427">
        <v>6835</v>
      </c>
      <c r="B149" s="421" t="s">
        <v>333</v>
      </c>
      <c r="C149" s="425"/>
      <c r="D149" s="444">
        <v>77.430000000000007</v>
      </c>
      <c r="E149" s="444">
        <v>77.430000000000007</v>
      </c>
      <c r="F149" s="444">
        <v>77.429999999999978</v>
      </c>
      <c r="G149" s="444">
        <v>77.430000000000035</v>
      </c>
      <c r="H149" s="444">
        <v>77.42999999999995</v>
      </c>
      <c r="I149" s="444">
        <v>77.430000000000007</v>
      </c>
      <c r="J149" s="444">
        <v>78.729999999999961</v>
      </c>
      <c r="K149" s="444">
        <v>78.730000000000018</v>
      </c>
      <c r="L149" s="444">
        <v>78.730000000000018</v>
      </c>
      <c r="M149" s="444">
        <v>78.720000000000027</v>
      </c>
      <c r="N149" s="444">
        <v>78.720000000000027</v>
      </c>
      <c r="O149" s="444">
        <v>80.199999999999932</v>
      </c>
      <c r="P149" s="438">
        <v>938.41</v>
      </c>
    </row>
    <row r="150" spans="1:16" s="421" customFormat="1">
      <c r="A150" s="427"/>
      <c r="B150" s="421" t="s">
        <v>1608</v>
      </c>
      <c r="C150" s="425"/>
      <c r="D150" s="444">
        <v>0</v>
      </c>
      <c r="E150" s="444">
        <v>0</v>
      </c>
      <c r="F150" s="444">
        <v>0</v>
      </c>
      <c r="G150" s="444">
        <v>0</v>
      </c>
      <c r="H150" s="444">
        <v>0</v>
      </c>
      <c r="I150" s="444">
        <v>0</v>
      </c>
      <c r="J150" s="444">
        <v>0</v>
      </c>
      <c r="K150" s="444">
        <v>0</v>
      </c>
      <c r="L150" s="444">
        <v>0</v>
      </c>
      <c r="M150" s="444">
        <v>0</v>
      </c>
      <c r="N150" s="444">
        <v>0</v>
      </c>
      <c r="O150" s="444">
        <v>0</v>
      </c>
      <c r="P150" s="438">
        <v>0</v>
      </c>
    </row>
    <row r="151" spans="1:16" s="421" customFormat="1">
      <c r="A151" s="427"/>
      <c r="B151" s="434" t="s">
        <v>739</v>
      </c>
      <c r="C151" s="1046" t="s">
        <v>739</v>
      </c>
      <c r="D151" s="810">
        <v>77.430000000000007</v>
      </c>
      <c r="E151" s="810">
        <v>77.430000000000007</v>
      </c>
      <c r="F151" s="810">
        <v>77.429999999999978</v>
      </c>
      <c r="G151" s="810">
        <v>77.430000000000035</v>
      </c>
      <c r="H151" s="810">
        <v>77.42999999999995</v>
      </c>
      <c r="I151" s="810">
        <v>77.430000000000007</v>
      </c>
      <c r="J151" s="810">
        <v>78.729999999999961</v>
      </c>
      <c r="K151" s="810">
        <v>78.730000000000018</v>
      </c>
      <c r="L151" s="810">
        <v>78.730000000000018</v>
      </c>
      <c r="M151" s="810">
        <v>78.720000000000027</v>
      </c>
      <c r="N151" s="810">
        <v>78.720000000000027</v>
      </c>
      <c r="O151" s="810">
        <v>80.199999999999932</v>
      </c>
      <c r="P151" s="810">
        <v>938.41</v>
      </c>
    </row>
    <row r="152" spans="1:16" s="421" customFormat="1">
      <c r="A152" s="427"/>
      <c r="B152" s="434"/>
      <c r="C152" s="1046"/>
      <c r="D152" s="811"/>
      <c r="E152" s="811"/>
      <c r="F152" s="811"/>
      <c r="G152" s="811"/>
      <c r="H152" s="811"/>
      <c r="I152" s="811"/>
      <c r="J152" s="811"/>
      <c r="K152" s="811"/>
      <c r="L152" s="811"/>
      <c r="M152" s="811"/>
      <c r="N152" s="811"/>
      <c r="O152" s="811"/>
      <c r="P152" s="811"/>
    </row>
    <row r="153" spans="1:16" s="421" customFormat="1">
      <c r="A153" s="427">
        <v>6840</v>
      </c>
      <c r="B153" s="421" t="s">
        <v>1558</v>
      </c>
      <c r="C153" s="425"/>
      <c r="D153" s="444">
        <v>17.37</v>
      </c>
      <c r="E153" s="444">
        <v>17.37</v>
      </c>
      <c r="F153" s="444">
        <v>17.369999999999997</v>
      </c>
      <c r="G153" s="444">
        <v>17.370000000000005</v>
      </c>
      <c r="H153" s="444">
        <v>17.36999999999999</v>
      </c>
      <c r="I153" s="444">
        <v>17.370000000000005</v>
      </c>
      <c r="J153" s="444">
        <v>17.370000000000005</v>
      </c>
      <c r="K153" s="444">
        <v>17.370000000000005</v>
      </c>
      <c r="L153" s="444">
        <v>17.370000000000005</v>
      </c>
      <c r="M153" s="444">
        <v>17.369999999999976</v>
      </c>
      <c r="N153" s="444">
        <v>17.370000000000005</v>
      </c>
      <c r="O153" s="444">
        <v>17.370000000000005</v>
      </c>
      <c r="P153" s="438">
        <v>208.44</v>
      </c>
    </row>
    <row r="154" spans="1:16" s="421" customFormat="1">
      <c r="A154" s="427"/>
      <c r="B154" s="421" t="s">
        <v>1610</v>
      </c>
      <c r="C154" s="425"/>
      <c r="D154" s="444">
        <v>0</v>
      </c>
      <c r="E154" s="444">
        <v>0</v>
      </c>
      <c r="F154" s="444">
        <v>0</v>
      </c>
      <c r="G154" s="444">
        <v>0</v>
      </c>
      <c r="H154" s="444">
        <v>0</v>
      </c>
      <c r="I154" s="444">
        <v>0</v>
      </c>
      <c r="J154" s="444">
        <v>0</v>
      </c>
      <c r="K154" s="444">
        <v>0</v>
      </c>
      <c r="L154" s="444">
        <v>0</v>
      </c>
      <c r="M154" s="444">
        <v>0</v>
      </c>
      <c r="N154" s="444">
        <v>0</v>
      </c>
      <c r="O154" s="444">
        <v>0</v>
      </c>
      <c r="P154" s="438">
        <v>0</v>
      </c>
    </row>
    <row r="155" spans="1:16" s="421" customFormat="1">
      <c r="A155" s="427"/>
      <c r="B155" s="434" t="s">
        <v>739</v>
      </c>
      <c r="C155" s="1046" t="s">
        <v>739</v>
      </c>
      <c r="D155" s="810">
        <v>17.37</v>
      </c>
      <c r="E155" s="810">
        <v>17.37</v>
      </c>
      <c r="F155" s="810">
        <v>17.369999999999997</v>
      </c>
      <c r="G155" s="810">
        <v>17.370000000000005</v>
      </c>
      <c r="H155" s="810">
        <v>17.36999999999999</v>
      </c>
      <c r="I155" s="810">
        <v>17.370000000000005</v>
      </c>
      <c r="J155" s="810">
        <v>17.370000000000005</v>
      </c>
      <c r="K155" s="810">
        <v>17.370000000000005</v>
      </c>
      <c r="L155" s="810">
        <v>17.370000000000005</v>
      </c>
      <c r="M155" s="810">
        <v>17.369999999999976</v>
      </c>
      <c r="N155" s="810">
        <v>17.370000000000005</v>
      </c>
      <c r="O155" s="810">
        <v>17.370000000000005</v>
      </c>
      <c r="P155" s="810">
        <v>208.44</v>
      </c>
    </row>
    <row r="156" spans="1:16" s="421" customFormat="1">
      <c r="A156" s="427"/>
      <c r="C156" s="425"/>
      <c r="D156" s="441"/>
      <c r="E156" s="441"/>
      <c r="F156" s="441"/>
      <c r="G156" s="441"/>
      <c r="H156" s="441"/>
      <c r="I156" s="441"/>
      <c r="J156" s="441"/>
      <c r="K156" s="441"/>
      <c r="L156" s="441"/>
      <c r="M156" s="441"/>
      <c r="N156" s="441"/>
      <c r="O156" s="441"/>
      <c r="P156" s="438"/>
    </row>
    <row r="157" spans="1:16" s="421" customFormat="1">
      <c r="A157" s="427">
        <v>6845</v>
      </c>
      <c r="B157" s="421" t="s">
        <v>1559</v>
      </c>
      <c r="C157" s="425"/>
      <c r="D157" s="444">
        <v>10.96</v>
      </c>
      <c r="E157" s="444">
        <v>10.96</v>
      </c>
      <c r="F157" s="444">
        <v>10.96</v>
      </c>
      <c r="G157" s="444">
        <v>10.96</v>
      </c>
      <c r="H157" s="444">
        <v>10.959999999999994</v>
      </c>
      <c r="I157" s="444">
        <v>10.960000000000008</v>
      </c>
      <c r="J157" s="444">
        <v>10.959999999999994</v>
      </c>
      <c r="K157" s="444">
        <v>10.960000000000008</v>
      </c>
      <c r="L157" s="444">
        <v>10.959999999999994</v>
      </c>
      <c r="M157" s="444">
        <v>10.959999999999994</v>
      </c>
      <c r="N157" s="444">
        <v>10.960000000000008</v>
      </c>
      <c r="O157" s="444">
        <v>10.960000000000008</v>
      </c>
      <c r="P157" s="438">
        <v>131.52000000000001</v>
      </c>
    </row>
    <row r="158" spans="1:16" s="421" customFormat="1">
      <c r="A158" s="427"/>
      <c r="C158" s="425"/>
      <c r="D158" s="441"/>
      <c r="E158" s="441"/>
      <c r="F158" s="441"/>
      <c r="G158" s="441"/>
      <c r="H158" s="441"/>
      <c r="I158" s="441"/>
      <c r="J158" s="441"/>
      <c r="K158" s="441"/>
      <c r="L158" s="441"/>
      <c r="M158" s="441"/>
      <c r="N158" s="441"/>
      <c r="O158" s="441"/>
      <c r="P158" s="438"/>
    </row>
    <row r="159" spans="1:16" s="421" customFormat="1">
      <c r="A159" s="427">
        <v>6850</v>
      </c>
      <c r="B159" s="421" t="s">
        <v>334</v>
      </c>
      <c r="C159" s="422"/>
      <c r="D159" s="444">
        <v>42.06</v>
      </c>
      <c r="E159" s="444">
        <v>42.06</v>
      </c>
      <c r="F159" s="444">
        <v>42.06</v>
      </c>
      <c r="G159" s="444">
        <v>42.06</v>
      </c>
      <c r="H159" s="444">
        <v>42.06</v>
      </c>
      <c r="I159" s="444">
        <v>42.06</v>
      </c>
      <c r="J159" s="444">
        <v>42.06</v>
      </c>
      <c r="K159" s="444">
        <v>42.06</v>
      </c>
      <c r="L159" s="444">
        <v>42.06</v>
      </c>
      <c r="M159" s="444">
        <v>42.06</v>
      </c>
      <c r="N159" s="444">
        <v>42.06</v>
      </c>
      <c r="O159" s="444">
        <v>42.06</v>
      </c>
      <c r="P159" s="438">
        <v>504.72</v>
      </c>
    </row>
    <row r="160" spans="1:16" s="421" customFormat="1">
      <c r="A160" s="427"/>
      <c r="B160" s="421" t="s">
        <v>1612</v>
      </c>
      <c r="C160" s="422"/>
      <c r="D160" s="442"/>
      <c r="E160" s="442"/>
      <c r="F160" s="442"/>
      <c r="G160" s="442"/>
      <c r="H160" s="442"/>
      <c r="I160" s="442"/>
      <c r="J160" s="442"/>
      <c r="K160" s="442"/>
      <c r="L160" s="442"/>
      <c r="M160" s="442"/>
      <c r="N160" s="442"/>
      <c r="O160" s="442"/>
      <c r="P160" s="438">
        <v>0</v>
      </c>
    </row>
    <row r="161" spans="1:19" s="421" customFormat="1">
      <c r="A161" s="427"/>
      <c r="B161" s="434" t="s">
        <v>739</v>
      </c>
      <c r="C161" s="1046" t="s">
        <v>739</v>
      </c>
      <c r="D161" s="810">
        <v>42.06</v>
      </c>
      <c r="E161" s="810">
        <v>42.06</v>
      </c>
      <c r="F161" s="810">
        <v>42.06</v>
      </c>
      <c r="G161" s="810">
        <v>42.06</v>
      </c>
      <c r="H161" s="810">
        <v>42.06</v>
      </c>
      <c r="I161" s="810">
        <v>42.06</v>
      </c>
      <c r="J161" s="810">
        <v>42.06</v>
      </c>
      <c r="K161" s="810">
        <v>42.06</v>
      </c>
      <c r="L161" s="810">
        <v>42.06</v>
      </c>
      <c r="M161" s="810">
        <v>42.06</v>
      </c>
      <c r="N161" s="810">
        <v>42.06</v>
      </c>
      <c r="O161" s="810">
        <v>42.06</v>
      </c>
      <c r="P161" s="810">
        <v>504.72</v>
      </c>
    </row>
    <row r="162" spans="1:19" s="421" customFormat="1">
      <c r="A162" s="427"/>
      <c r="C162" s="422"/>
      <c r="D162" s="442"/>
      <c r="E162" s="442"/>
      <c r="F162" s="442"/>
      <c r="G162" s="442"/>
      <c r="H162" s="442"/>
      <c r="I162" s="442"/>
      <c r="J162" s="442"/>
      <c r="K162" s="442"/>
      <c r="L162" s="442"/>
      <c r="M162" s="442"/>
      <c r="N162" s="442"/>
      <c r="O162" s="442"/>
      <c r="P162" s="438"/>
    </row>
    <row r="163" spans="1:19" s="421" customFormat="1">
      <c r="A163" s="427">
        <v>6855</v>
      </c>
      <c r="B163" s="421" t="s">
        <v>335</v>
      </c>
      <c r="C163" s="422"/>
      <c r="D163" s="444">
        <v>82.95</v>
      </c>
      <c r="E163" s="444">
        <v>82.95</v>
      </c>
      <c r="F163" s="444">
        <v>82.949999999999989</v>
      </c>
      <c r="G163" s="444">
        <v>82.950000000000017</v>
      </c>
      <c r="H163" s="444">
        <v>82.949999999999989</v>
      </c>
      <c r="I163" s="444">
        <v>82.949999999999989</v>
      </c>
      <c r="J163" s="444">
        <v>82.949999999999989</v>
      </c>
      <c r="K163" s="444">
        <v>82.950000000000045</v>
      </c>
      <c r="L163" s="444">
        <v>82.949999999999932</v>
      </c>
      <c r="M163" s="444">
        <v>82.950000000000045</v>
      </c>
      <c r="N163" s="444">
        <v>82.950000000000045</v>
      </c>
      <c r="O163" s="444">
        <v>82.949999999999932</v>
      </c>
      <c r="P163" s="438">
        <v>995.4</v>
      </c>
    </row>
    <row r="164" spans="1:19" s="421" customFormat="1">
      <c r="A164" s="427"/>
      <c r="B164" s="421" t="s">
        <v>1614</v>
      </c>
      <c r="C164" s="422"/>
      <c r="D164" s="442">
        <v>0</v>
      </c>
      <c r="E164" s="442">
        <v>0</v>
      </c>
      <c r="F164" s="442">
        <v>0</v>
      </c>
      <c r="G164" s="442">
        <v>0</v>
      </c>
      <c r="H164" s="442">
        <v>0</v>
      </c>
      <c r="I164" s="442">
        <v>0</v>
      </c>
      <c r="J164" s="442">
        <v>0</v>
      </c>
      <c r="K164" s="442">
        <v>0</v>
      </c>
      <c r="L164" s="442">
        <v>0</v>
      </c>
      <c r="M164" s="442">
        <v>0</v>
      </c>
      <c r="N164" s="442">
        <v>0</v>
      </c>
      <c r="O164" s="442">
        <v>0</v>
      </c>
      <c r="P164" s="438">
        <v>0</v>
      </c>
    </row>
    <row r="165" spans="1:19" s="421" customFormat="1">
      <c r="A165" s="427"/>
      <c r="B165" s="434" t="s">
        <v>739</v>
      </c>
      <c r="C165" s="1046" t="s">
        <v>739</v>
      </c>
      <c r="D165" s="810">
        <v>82.95</v>
      </c>
      <c r="E165" s="810">
        <v>82.95</v>
      </c>
      <c r="F165" s="810">
        <v>82.949999999999989</v>
      </c>
      <c r="G165" s="810">
        <v>82.950000000000017</v>
      </c>
      <c r="H165" s="810">
        <v>82.949999999999989</v>
      </c>
      <c r="I165" s="810">
        <v>82.949999999999989</v>
      </c>
      <c r="J165" s="810">
        <v>82.949999999999989</v>
      </c>
      <c r="K165" s="810">
        <v>82.950000000000045</v>
      </c>
      <c r="L165" s="810">
        <v>82.949999999999932</v>
      </c>
      <c r="M165" s="810">
        <v>82.950000000000045</v>
      </c>
      <c r="N165" s="810">
        <v>82.950000000000045</v>
      </c>
      <c r="O165" s="810">
        <v>82.949999999999932</v>
      </c>
      <c r="P165" s="810">
        <v>995.4</v>
      </c>
    </row>
    <row r="166" spans="1:19" s="421" customFormat="1">
      <c r="A166" s="427"/>
      <c r="C166" s="422"/>
      <c r="D166" s="442"/>
      <c r="E166" s="442"/>
      <c r="F166" s="442"/>
      <c r="G166" s="442"/>
      <c r="H166" s="442"/>
      <c r="I166" s="442"/>
      <c r="J166" s="442"/>
      <c r="K166" s="442"/>
      <c r="L166" s="442"/>
      <c r="M166" s="442"/>
      <c r="N166" s="442"/>
      <c r="O166" s="442"/>
      <c r="P166" s="438"/>
    </row>
    <row r="167" spans="1:19" s="421" customFormat="1">
      <c r="A167" s="427">
        <v>6860</v>
      </c>
      <c r="B167" s="421" t="s">
        <v>1560</v>
      </c>
      <c r="C167" s="422"/>
      <c r="D167" s="444">
        <v>9.26</v>
      </c>
      <c r="E167" s="444">
        <v>9.26</v>
      </c>
      <c r="F167" s="444">
        <v>9.2600000000000016</v>
      </c>
      <c r="G167" s="444">
        <v>9.259999999999998</v>
      </c>
      <c r="H167" s="444">
        <v>9.259999999999998</v>
      </c>
      <c r="I167" s="444">
        <v>9.2600000000000051</v>
      </c>
      <c r="J167" s="444">
        <v>9.2599999999999909</v>
      </c>
      <c r="K167" s="444">
        <v>9.2600000000000051</v>
      </c>
      <c r="L167" s="444">
        <v>9.2600000000000051</v>
      </c>
      <c r="M167" s="444">
        <v>9.2599999999999909</v>
      </c>
      <c r="N167" s="444">
        <v>9.2600000000000051</v>
      </c>
      <c r="O167" s="444">
        <v>9.2600000000000051</v>
      </c>
      <c r="P167" s="438">
        <v>111.12</v>
      </c>
    </row>
    <row r="168" spans="1:19" s="421" customFormat="1" ht="19.5" customHeight="1" thickBot="1">
      <c r="A168" s="427"/>
      <c r="B168" s="1046" t="s">
        <v>930</v>
      </c>
      <c r="D168" s="439">
        <v>13903.129999999992</v>
      </c>
      <c r="E168" s="439">
        <v>13495.289999999995</v>
      </c>
      <c r="F168" s="439">
        <v>16012.150000000001</v>
      </c>
      <c r="G168" s="439">
        <v>13983.150000000001</v>
      </c>
      <c r="H168" s="439">
        <v>13774.549999999997</v>
      </c>
      <c r="I168" s="439">
        <v>2012.5899999999976</v>
      </c>
      <c r="J168" s="439">
        <v>13868.340000000006</v>
      </c>
      <c r="K168" s="439">
        <v>19014.719999999994</v>
      </c>
      <c r="L168" s="439">
        <v>14070.430000000004</v>
      </c>
      <c r="M168" s="439">
        <v>14113.529999999999</v>
      </c>
      <c r="N168" s="439">
        <v>14075.650000000003</v>
      </c>
      <c r="O168" s="439">
        <v>14104.920000000004</v>
      </c>
      <c r="P168" s="439">
        <v>162428.44999999995</v>
      </c>
    </row>
    <row r="169" spans="1:19" s="421" customFormat="1" ht="13.2" thickTop="1" thickBot="1">
      <c r="A169" s="427"/>
      <c r="C169" s="422"/>
      <c r="D169" s="442"/>
      <c r="E169" s="442"/>
      <c r="F169" s="442"/>
      <c r="G169" s="442"/>
      <c r="H169" s="442"/>
      <c r="I169" s="442"/>
      <c r="J169" s="442"/>
      <c r="K169" s="442"/>
      <c r="L169" s="442"/>
      <c r="M169" s="442"/>
      <c r="N169" s="442"/>
      <c r="O169" s="438"/>
      <c r="P169" s="438"/>
    </row>
    <row r="170" spans="1:19" s="438" customFormat="1" ht="12.6" thickBot="1">
      <c r="B170" s="811" t="s">
        <v>339</v>
      </c>
      <c r="C170" s="442"/>
      <c r="D170" s="442">
        <v>-4183.6100000000006</v>
      </c>
      <c r="E170" s="442">
        <v>-4183.6100000000006</v>
      </c>
      <c r="F170" s="442">
        <v>-4183.6100000000006</v>
      </c>
      <c r="G170" s="442">
        <v>-4183.6099999999997</v>
      </c>
      <c r="H170" s="442">
        <v>-4183.6100000000006</v>
      </c>
      <c r="I170" s="442">
        <v>-4183.6100000000006</v>
      </c>
      <c r="J170" s="442">
        <v>-4183.6100000000015</v>
      </c>
      <c r="K170" s="442">
        <v>-4183.6099999999979</v>
      </c>
      <c r="L170" s="442">
        <v>-4184.1800000000021</v>
      </c>
      <c r="M170" s="442">
        <v>-4184.18</v>
      </c>
      <c r="N170" s="442">
        <v>-4184.18</v>
      </c>
      <c r="O170" s="442">
        <v>-4184.1800000000021</v>
      </c>
      <c r="P170" s="438">
        <v>-50205.600000000006</v>
      </c>
      <c r="S170" s="1051"/>
    </row>
    <row r="171" spans="1:19" s="421" customFormat="1">
      <c r="A171" s="427"/>
      <c r="C171" s="422"/>
      <c r="D171" s="442"/>
      <c r="E171" s="442"/>
      <c r="F171" s="442"/>
      <c r="G171" s="442"/>
      <c r="H171" s="442"/>
      <c r="I171" s="442"/>
      <c r="J171" s="442"/>
      <c r="K171" s="442"/>
      <c r="L171" s="442"/>
      <c r="M171" s="442"/>
      <c r="N171" s="442"/>
      <c r="O171" s="442"/>
      <c r="P171" s="438"/>
    </row>
    <row r="172" spans="1:19" s="1053" customFormat="1">
      <c r="A172" s="1052" t="s">
        <v>879</v>
      </c>
      <c r="B172" s="1053" t="s">
        <v>340</v>
      </c>
      <c r="C172" s="1046"/>
      <c r="D172" s="811">
        <v>9719.5199999999913</v>
      </c>
      <c r="E172" s="811">
        <v>9311.6799999999948</v>
      </c>
      <c r="F172" s="811">
        <v>11828.54</v>
      </c>
      <c r="G172" s="811">
        <v>9799.5400000000009</v>
      </c>
      <c r="H172" s="811">
        <v>9590.9399999999969</v>
      </c>
      <c r="I172" s="811">
        <v>-2171.0200000000032</v>
      </c>
      <c r="J172" s="811">
        <v>9684.7300000000032</v>
      </c>
      <c r="K172" s="811">
        <v>14831.109999999997</v>
      </c>
      <c r="L172" s="811">
        <v>9886.2500000000018</v>
      </c>
      <c r="M172" s="811">
        <v>9929.3499999999985</v>
      </c>
      <c r="N172" s="811">
        <v>9891.470000000003</v>
      </c>
      <c r="O172" s="811">
        <v>9920.7400000000016</v>
      </c>
      <c r="P172" s="811">
        <v>112222.84999999995</v>
      </c>
    </row>
    <row r="173" spans="1:19" s="421" customFormat="1">
      <c r="A173" s="427"/>
      <c r="C173" s="422"/>
      <c r="D173" s="442"/>
      <c r="E173" s="442"/>
      <c r="F173" s="442"/>
      <c r="G173" s="442"/>
      <c r="H173" s="442"/>
      <c r="I173" s="442"/>
      <c r="J173" s="442"/>
      <c r="K173" s="442"/>
      <c r="L173" s="442"/>
      <c r="M173" s="442"/>
      <c r="N173" s="442"/>
      <c r="O173" s="438"/>
      <c r="P173" s="438"/>
    </row>
    <row r="174" spans="1:19" s="421" customFormat="1">
      <c r="A174" s="427">
        <v>6960</v>
      </c>
      <c r="B174" s="421" t="s">
        <v>2379</v>
      </c>
      <c r="C174" s="422"/>
      <c r="D174" s="444">
        <v>0</v>
      </c>
      <c r="E174" s="444">
        <v>0</v>
      </c>
      <c r="F174" s="444">
        <v>0</v>
      </c>
      <c r="G174" s="444">
        <v>0</v>
      </c>
      <c r="H174" s="444">
        <v>0</v>
      </c>
      <c r="I174" s="444">
        <v>0</v>
      </c>
      <c r="J174" s="444">
        <v>0</v>
      </c>
      <c r="K174" s="444">
        <v>0</v>
      </c>
      <c r="L174" s="444">
        <v>0</v>
      </c>
      <c r="M174" s="444">
        <v>0</v>
      </c>
      <c r="N174" s="444">
        <v>0</v>
      </c>
      <c r="O174" s="444">
        <v>0</v>
      </c>
      <c r="P174" s="438">
        <v>0</v>
      </c>
    </row>
    <row r="175" spans="1:19" s="421" customFormat="1">
      <c r="A175" s="427">
        <v>6965</v>
      </c>
      <c r="B175" s="421" t="s">
        <v>2380</v>
      </c>
      <c r="C175" s="422"/>
      <c r="D175" s="444">
        <v>-0.59</v>
      </c>
      <c r="E175" s="444">
        <v>-0.59</v>
      </c>
      <c r="F175" s="444">
        <v>-0.59000000000000008</v>
      </c>
      <c r="G175" s="444">
        <v>-0.58999999999999986</v>
      </c>
      <c r="H175" s="444">
        <v>-0.5900000000000003</v>
      </c>
      <c r="I175" s="444">
        <v>-0.58999999999999986</v>
      </c>
      <c r="J175" s="444">
        <v>-0.58999999999999986</v>
      </c>
      <c r="K175" s="444">
        <v>-0.58999999999999986</v>
      </c>
      <c r="L175" s="444">
        <v>-0.58999999999999986</v>
      </c>
      <c r="M175" s="444">
        <v>-0.59000000000000075</v>
      </c>
      <c r="N175" s="444">
        <v>-0.58999999999999986</v>
      </c>
      <c r="O175" s="444">
        <v>-0.58999999999999986</v>
      </c>
      <c r="P175" s="438">
        <v>-7.08</v>
      </c>
    </row>
    <row r="176" spans="1:19" s="421" customFormat="1">
      <c r="A176" s="427"/>
      <c r="C176" s="422"/>
      <c r="D176" s="442"/>
      <c r="E176" s="442"/>
      <c r="F176" s="442"/>
      <c r="G176" s="442"/>
      <c r="H176" s="442"/>
      <c r="I176" s="442"/>
      <c r="J176" s="442"/>
      <c r="K176" s="442"/>
      <c r="L176" s="442"/>
      <c r="M176" s="442"/>
      <c r="N176" s="442"/>
      <c r="O176" s="438"/>
      <c r="P176" s="438"/>
    </row>
    <row r="177" spans="1:16" s="421" customFormat="1">
      <c r="A177" s="427"/>
      <c r="C177" s="422"/>
      <c r="D177" s="442"/>
      <c r="E177" s="442"/>
      <c r="F177" s="442"/>
      <c r="G177" s="442"/>
      <c r="H177" s="442"/>
      <c r="I177" s="442"/>
      <c r="J177" s="442"/>
      <c r="K177" s="442"/>
      <c r="L177" s="442"/>
      <c r="M177" s="442"/>
      <c r="N177" s="442"/>
      <c r="O177" s="438"/>
      <c r="P177" s="438"/>
    </row>
    <row r="178" spans="1:16" s="421" customFormat="1">
      <c r="A178" s="427"/>
      <c r="C178" s="422"/>
      <c r="D178" s="442"/>
      <c r="E178" s="442"/>
      <c r="F178" s="442"/>
      <c r="G178" s="442"/>
      <c r="H178" s="442"/>
      <c r="I178" s="442"/>
      <c r="J178" s="442"/>
      <c r="K178" s="442"/>
      <c r="L178" s="442"/>
      <c r="M178" s="442"/>
      <c r="N178" s="442"/>
      <c r="O178" s="438"/>
      <c r="P178" s="438"/>
    </row>
    <row r="179" spans="1:16" s="421" customFormat="1">
      <c r="A179" s="427"/>
      <c r="C179" s="422"/>
      <c r="D179" s="442"/>
      <c r="E179" s="442"/>
      <c r="F179" s="442"/>
      <c r="G179" s="442"/>
      <c r="H179" s="442"/>
      <c r="I179" s="442"/>
      <c r="J179" s="442"/>
      <c r="K179" s="442"/>
      <c r="L179" s="442"/>
      <c r="M179" s="442"/>
      <c r="N179" s="442"/>
      <c r="O179" s="438"/>
      <c r="P179" s="438"/>
    </row>
    <row r="180" spans="1:16" s="421" customFormat="1">
      <c r="A180" s="427"/>
      <c r="C180" s="422"/>
      <c r="D180" s="442"/>
      <c r="E180" s="442"/>
      <c r="F180" s="442"/>
      <c r="G180" s="442"/>
      <c r="H180" s="442"/>
      <c r="I180" s="442"/>
      <c r="J180" s="442"/>
      <c r="K180" s="442"/>
      <c r="L180" s="442"/>
      <c r="M180" s="442"/>
      <c r="N180" s="442"/>
      <c r="O180" s="438"/>
      <c r="P180" s="438"/>
    </row>
    <row r="181" spans="1:16" s="421" customFormat="1">
      <c r="A181" s="427"/>
      <c r="C181" s="422"/>
      <c r="D181" s="442"/>
      <c r="E181" s="442"/>
      <c r="F181" s="442"/>
      <c r="G181" s="442"/>
      <c r="H181" s="442"/>
      <c r="I181" s="442"/>
      <c r="J181" s="442"/>
      <c r="K181" s="442"/>
      <c r="L181" s="442"/>
      <c r="M181" s="442"/>
      <c r="N181" s="442"/>
      <c r="O181" s="438"/>
      <c r="P181" s="438"/>
    </row>
    <row r="182" spans="1:16" s="421" customFormat="1">
      <c r="A182" s="427"/>
      <c r="C182" s="422"/>
      <c r="D182" s="442"/>
      <c r="E182" s="442"/>
      <c r="F182" s="442"/>
      <c r="G182" s="442"/>
      <c r="H182" s="442"/>
      <c r="I182" s="442"/>
      <c r="J182" s="442"/>
      <c r="K182" s="442"/>
      <c r="L182" s="442"/>
      <c r="M182" s="442"/>
      <c r="N182" s="442"/>
      <c r="O182" s="438"/>
      <c r="P182" s="428"/>
    </row>
    <row r="183" spans="1:16" s="421" customFormat="1">
      <c r="A183" s="427"/>
      <c r="C183" s="422"/>
      <c r="D183" s="442"/>
      <c r="E183" s="442"/>
      <c r="F183" s="442"/>
      <c r="G183" s="442"/>
      <c r="H183" s="442"/>
      <c r="I183" s="442"/>
      <c r="J183" s="442"/>
      <c r="K183" s="442"/>
      <c r="L183" s="442"/>
      <c r="M183" s="442"/>
      <c r="N183" s="442"/>
      <c r="O183" s="438"/>
      <c r="P183" s="428"/>
    </row>
    <row r="184" spans="1:16" s="421" customFormat="1">
      <c r="A184" s="427"/>
      <c r="C184" s="422"/>
      <c r="D184" s="442"/>
      <c r="E184" s="442"/>
      <c r="F184" s="442"/>
      <c r="G184" s="442"/>
      <c r="H184" s="442"/>
      <c r="I184" s="442"/>
      <c r="J184" s="442"/>
      <c r="K184" s="442"/>
      <c r="L184" s="442"/>
      <c r="M184" s="442"/>
      <c r="N184" s="442"/>
      <c r="O184" s="438"/>
      <c r="P184" s="428"/>
    </row>
    <row r="185" spans="1:16" s="421" customFormat="1">
      <c r="A185" s="427"/>
      <c r="C185" s="422"/>
      <c r="D185" s="442"/>
      <c r="E185" s="442"/>
      <c r="F185" s="442"/>
      <c r="G185" s="442"/>
      <c r="H185" s="442"/>
      <c r="I185" s="442"/>
      <c r="J185" s="442"/>
      <c r="K185" s="442"/>
      <c r="L185" s="442"/>
      <c r="M185" s="442"/>
      <c r="N185" s="442"/>
      <c r="O185" s="438"/>
      <c r="P185" s="428"/>
    </row>
    <row r="186" spans="1:16" s="421" customFormat="1">
      <c r="A186" s="427"/>
      <c r="C186" s="422"/>
      <c r="D186" s="442"/>
      <c r="E186" s="442"/>
      <c r="F186" s="442"/>
      <c r="G186" s="442"/>
      <c r="H186" s="442"/>
      <c r="I186" s="442"/>
      <c r="J186" s="442"/>
      <c r="K186" s="442"/>
      <c r="L186" s="442"/>
      <c r="M186" s="442"/>
      <c r="N186" s="442"/>
      <c r="O186" s="438"/>
      <c r="P186" s="428"/>
    </row>
    <row r="187" spans="1:16" s="421" customFormat="1">
      <c r="A187" s="427"/>
      <c r="C187" s="422"/>
      <c r="D187" s="442"/>
      <c r="E187" s="442"/>
      <c r="F187" s="442"/>
      <c r="G187" s="442"/>
      <c r="H187" s="442"/>
      <c r="I187" s="442"/>
      <c r="J187" s="442"/>
      <c r="K187" s="442"/>
      <c r="L187" s="442"/>
      <c r="M187" s="442"/>
      <c r="N187" s="442"/>
      <c r="O187" s="438"/>
      <c r="P187" s="428"/>
    </row>
    <row r="188" spans="1:16" s="421" customFormat="1">
      <c r="A188" s="427"/>
      <c r="C188" s="422"/>
      <c r="D188" s="442"/>
      <c r="E188" s="442"/>
      <c r="F188" s="442"/>
      <c r="G188" s="442"/>
      <c r="H188" s="442"/>
      <c r="I188" s="442"/>
      <c r="J188" s="442"/>
      <c r="K188" s="442"/>
      <c r="L188" s="442"/>
      <c r="M188" s="442"/>
      <c r="N188" s="442"/>
      <c r="O188" s="438"/>
      <c r="P188" s="428"/>
    </row>
    <row r="189" spans="1:16" s="421" customFormat="1">
      <c r="A189" s="427"/>
      <c r="C189" s="422"/>
      <c r="D189" s="442"/>
      <c r="E189" s="442"/>
      <c r="F189" s="442"/>
      <c r="G189" s="442"/>
      <c r="H189" s="442"/>
      <c r="I189" s="442"/>
      <c r="J189" s="442"/>
      <c r="K189" s="442"/>
      <c r="L189" s="442"/>
      <c r="M189" s="442"/>
      <c r="N189" s="442"/>
      <c r="O189" s="438"/>
      <c r="P189" s="428"/>
    </row>
    <row r="190" spans="1:16" s="421" customFormat="1">
      <c r="A190" s="427"/>
      <c r="C190" s="422"/>
      <c r="D190" s="442"/>
      <c r="E190" s="442"/>
      <c r="F190" s="442"/>
      <c r="G190" s="442"/>
      <c r="H190" s="442"/>
      <c r="I190" s="442"/>
      <c r="J190" s="442"/>
      <c r="K190" s="442"/>
      <c r="L190" s="442"/>
      <c r="M190" s="442"/>
      <c r="N190" s="442"/>
      <c r="O190" s="438"/>
      <c r="P190" s="428"/>
    </row>
    <row r="191" spans="1:16" s="421" customFormat="1">
      <c r="A191" s="427"/>
      <c r="C191" s="422"/>
      <c r="D191" s="442"/>
      <c r="E191" s="442"/>
      <c r="F191" s="442"/>
      <c r="G191" s="442"/>
      <c r="H191" s="442"/>
      <c r="I191" s="442"/>
      <c r="J191" s="442"/>
      <c r="K191" s="442"/>
      <c r="L191" s="442"/>
      <c r="M191" s="442"/>
      <c r="N191" s="442"/>
      <c r="O191" s="438"/>
      <c r="P191" s="428"/>
    </row>
    <row r="192" spans="1:16" s="421" customFormat="1">
      <c r="A192" s="427"/>
      <c r="C192" s="422"/>
      <c r="D192" s="442"/>
      <c r="E192" s="442"/>
      <c r="F192" s="442"/>
      <c r="G192" s="442"/>
      <c r="H192" s="442"/>
      <c r="I192" s="442"/>
      <c r="J192" s="442"/>
      <c r="K192" s="442"/>
      <c r="L192" s="442"/>
      <c r="M192" s="442"/>
      <c r="N192" s="442"/>
      <c r="O192" s="438"/>
      <c r="P192" s="428"/>
    </row>
    <row r="193" spans="1:16" s="421" customFormat="1">
      <c r="A193" s="427"/>
      <c r="C193" s="422"/>
      <c r="D193" s="442"/>
      <c r="E193" s="442"/>
      <c r="F193" s="442"/>
      <c r="G193" s="442"/>
      <c r="H193" s="442"/>
      <c r="I193" s="442"/>
      <c r="J193" s="442"/>
      <c r="K193" s="442"/>
      <c r="L193" s="442"/>
      <c r="M193" s="442"/>
      <c r="N193" s="442"/>
      <c r="O193" s="438"/>
      <c r="P193" s="428"/>
    </row>
    <row r="194" spans="1:16" s="421" customFormat="1">
      <c r="A194" s="427"/>
      <c r="C194" s="422"/>
      <c r="D194" s="442"/>
      <c r="E194" s="442"/>
      <c r="F194" s="442"/>
      <c r="G194" s="442"/>
      <c r="H194" s="442"/>
      <c r="I194" s="442"/>
      <c r="J194" s="442"/>
      <c r="K194" s="442"/>
      <c r="L194" s="442"/>
      <c r="M194" s="442"/>
      <c r="N194" s="442"/>
      <c r="O194" s="438"/>
      <c r="P194" s="428"/>
    </row>
    <row r="195" spans="1:16">
      <c r="P195" s="417"/>
    </row>
    <row r="196" spans="1:16">
      <c r="P196" s="417"/>
    </row>
    <row r="197" spans="1:16">
      <c r="P197" s="417"/>
    </row>
    <row r="198" spans="1:16">
      <c r="P198" s="417"/>
    </row>
    <row r="199" spans="1:16">
      <c r="P199" s="417"/>
    </row>
    <row r="200" spans="1:16">
      <c r="P200" s="417"/>
    </row>
    <row r="201" spans="1:16">
      <c r="P201" s="417"/>
    </row>
    <row r="202" spans="1:16">
      <c r="P202" s="417"/>
    </row>
    <row r="203" spans="1:16">
      <c r="P203" s="417"/>
    </row>
    <row r="204" spans="1:16">
      <c r="P204" s="417"/>
    </row>
    <row r="205" spans="1:16">
      <c r="P205" s="417"/>
    </row>
    <row r="206" spans="1:16">
      <c r="P206" s="417"/>
    </row>
    <row r="207" spans="1:16">
      <c r="P207" s="417"/>
    </row>
    <row r="208" spans="1:16">
      <c r="P208" s="417"/>
    </row>
    <row r="209" spans="16:16">
      <c r="P209" s="417"/>
    </row>
    <row r="210" spans="16:16">
      <c r="P210" s="417"/>
    </row>
    <row r="211" spans="16:16">
      <c r="P211" s="417"/>
    </row>
    <row r="212" spans="16:16">
      <c r="P212" s="417"/>
    </row>
    <row r="213" spans="16:16">
      <c r="P213" s="417"/>
    </row>
    <row r="214" spans="16:16">
      <c r="P214" s="417"/>
    </row>
    <row r="215" spans="16:16">
      <c r="P215" s="417"/>
    </row>
    <row r="216" spans="16:16">
      <c r="P216" s="417"/>
    </row>
    <row r="217" spans="16:16">
      <c r="P217" s="417"/>
    </row>
    <row r="218" spans="16:16">
      <c r="P218" s="417"/>
    </row>
    <row r="219" spans="16:16">
      <c r="P219" s="417"/>
    </row>
    <row r="220" spans="16:16">
      <c r="P220" s="417"/>
    </row>
    <row r="221" spans="16:16">
      <c r="P221" s="417"/>
    </row>
    <row r="222" spans="16:16">
      <c r="P222" s="417"/>
    </row>
    <row r="223" spans="16:16">
      <c r="P223" s="417"/>
    </row>
    <row r="224" spans="16:16">
      <c r="P224" s="417"/>
    </row>
    <row r="225" spans="16:16">
      <c r="P225" s="417"/>
    </row>
  </sheetData>
  <phoneticPr fontId="40" type="noConversion"/>
  <printOptions horizontalCentered="1"/>
  <pageMargins left="0.5" right="0" top="0.75" bottom="0.5" header="0.25" footer="0.25"/>
  <pageSetup scale="70" fitToHeight="0" orientation="landscape" r:id="rId1"/>
  <headerFooter alignWithMargins="0">
    <oddHeader xml:space="preserve">&amp;C&amp;"Arial,Bold"&amp;12
Sanlando Utilities Corp
&amp;"Arial,Regular"&amp;10
</oddHeader>
    <oddFooter>&amp;L&amp;Z&amp;F&amp;C&amp;A&amp;RPage &amp;P of &amp;N</oddFooter>
  </headerFooter>
  <rowBreaks count="1" manualBreakCount="1">
    <brk id="88" max="16383" man="1"/>
  </rowBreaks>
</worksheet>
</file>

<file path=xl/worksheets/sheet96.xml><?xml version="1.0" encoding="utf-8"?>
<worksheet xmlns="http://schemas.openxmlformats.org/spreadsheetml/2006/main" xmlns:r="http://schemas.openxmlformats.org/officeDocument/2006/relationships">
  <sheetPr codeName="Sheet110"/>
  <dimension ref="A1:R103"/>
  <sheetViews>
    <sheetView workbookViewId="0">
      <selection activeCell="O17" sqref="O17"/>
    </sheetView>
  </sheetViews>
  <sheetFormatPr defaultColWidth="9.109375" defaultRowHeight="12"/>
  <cols>
    <col min="1" max="1" width="8.88671875" style="1038" customWidth="1"/>
    <col min="2" max="2" width="39.5546875" style="426" customWidth="1"/>
    <col min="3" max="3" width="8.6640625" style="1056" customWidth="1"/>
    <col min="4" max="7" width="9.6640625" style="770" customWidth="1"/>
    <col min="8" max="8" width="11.33203125" style="770" customWidth="1"/>
    <col min="9" max="13" width="9.6640625" style="770" customWidth="1"/>
    <col min="14" max="14" width="10.109375" style="770" customWidth="1"/>
    <col min="15" max="15" width="11.5546875" style="443" customWidth="1"/>
    <col min="16" max="16" width="13.6640625" style="426" customWidth="1"/>
    <col min="17" max="17" width="9.33203125" style="426" bestFit="1" customWidth="1"/>
    <col min="18" max="18" width="9.88671875" style="426" bestFit="1" customWidth="1"/>
    <col min="19" max="19" width="10.5546875" style="426" bestFit="1" customWidth="1"/>
    <col min="20" max="16384" width="9.109375" style="426"/>
  </cols>
  <sheetData>
    <row r="1" spans="1:18" ht="9" customHeight="1">
      <c r="B1" s="1823"/>
      <c r="C1" s="1823"/>
      <c r="D1" s="1823"/>
      <c r="E1" s="1823"/>
      <c r="F1" s="1823"/>
      <c r="G1" s="1823"/>
      <c r="H1" s="1823"/>
      <c r="I1" s="1823"/>
      <c r="J1" s="1823"/>
      <c r="K1" s="1823"/>
      <c r="L1" s="1823"/>
      <c r="M1" s="1823"/>
      <c r="N1" s="1823"/>
      <c r="O1" s="1823"/>
      <c r="P1" s="1823"/>
      <c r="Q1" s="421"/>
      <c r="R1" s="421"/>
    </row>
    <row r="2" spans="1:18" s="1045" customFormat="1" ht="24.75" customHeight="1">
      <c r="A2" s="1042"/>
      <c r="B2" s="1043" t="s">
        <v>1162</v>
      </c>
      <c r="C2" s="1043" t="s">
        <v>1561</v>
      </c>
      <c r="D2" s="1044" t="s">
        <v>1238</v>
      </c>
      <c r="E2" s="1044" t="s">
        <v>1239</v>
      </c>
      <c r="F2" s="1044" t="s">
        <v>37</v>
      </c>
      <c r="G2" s="1044" t="s">
        <v>38</v>
      </c>
      <c r="H2" s="1044" t="s">
        <v>1026</v>
      </c>
      <c r="I2" s="1044" t="s">
        <v>39</v>
      </c>
      <c r="J2" s="1044" t="s">
        <v>40</v>
      </c>
      <c r="K2" s="1044" t="s">
        <v>41</v>
      </c>
      <c r="L2" s="1044" t="s">
        <v>310</v>
      </c>
      <c r="M2" s="1044" t="s">
        <v>42</v>
      </c>
      <c r="N2" s="1044" t="s">
        <v>311</v>
      </c>
      <c r="O2" s="437" t="s">
        <v>1236</v>
      </c>
      <c r="P2" s="418">
        <v>42369</v>
      </c>
      <c r="Q2" s="419"/>
      <c r="R2" s="420"/>
    </row>
    <row r="3" spans="1:18" s="421" customFormat="1">
      <c r="A3" s="427"/>
      <c r="C3" s="1046"/>
      <c r="D3" s="1722">
        <v>3</v>
      </c>
      <c r="E3" s="1722">
        <v>4</v>
      </c>
      <c r="F3" s="1722">
        <v>5</v>
      </c>
      <c r="G3" s="1722">
        <v>6</v>
      </c>
      <c r="H3" s="1722">
        <v>7</v>
      </c>
      <c r="I3" s="1722">
        <v>8</v>
      </c>
      <c r="J3" s="1722">
        <v>9</v>
      </c>
      <c r="K3" s="1722">
        <v>10</v>
      </c>
      <c r="L3" s="1722">
        <v>11</v>
      </c>
      <c r="M3" s="1722">
        <v>12</v>
      </c>
      <c r="N3" s="1722">
        <v>13</v>
      </c>
      <c r="O3" s="1723">
        <v>14</v>
      </c>
      <c r="P3" s="428"/>
    </row>
    <row r="4" spans="1:18" s="421" customFormat="1">
      <c r="A4" s="427"/>
      <c r="C4" s="425"/>
      <c r="D4" s="441"/>
      <c r="E4" s="441"/>
      <c r="F4" s="441"/>
      <c r="G4" s="441"/>
      <c r="H4" s="441"/>
      <c r="I4" s="441"/>
      <c r="J4" s="441"/>
      <c r="K4" s="441"/>
      <c r="L4" s="441"/>
      <c r="M4" s="441"/>
      <c r="N4" s="441"/>
      <c r="O4" s="441"/>
      <c r="P4" s="438"/>
    </row>
    <row r="5" spans="1:18" s="421" customFormat="1">
      <c r="A5" s="427">
        <v>6985</v>
      </c>
      <c r="B5" s="421" t="s">
        <v>1595</v>
      </c>
      <c r="C5" s="422"/>
      <c r="D5" s="444">
        <v>0</v>
      </c>
      <c r="E5" s="444">
        <v>0</v>
      </c>
      <c r="F5" s="444">
        <v>0</v>
      </c>
      <c r="G5" s="444">
        <v>0</v>
      </c>
      <c r="H5" s="444">
        <v>0</v>
      </c>
      <c r="I5" s="444">
        <v>0</v>
      </c>
      <c r="J5" s="444">
        <v>0</v>
      </c>
      <c r="K5" s="444">
        <v>0</v>
      </c>
      <c r="L5" s="444">
        <v>0</v>
      </c>
      <c r="M5" s="444">
        <v>0</v>
      </c>
      <c r="N5" s="444">
        <v>0</v>
      </c>
      <c r="O5" s="444">
        <v>0</v>
      </c>
      <c r="P5" s="438">
        <v>0</v>
      </c>
    </row>
    <row r="6" spans="1:18" s="421" customFormat="1">
      <c r="A6" s="427">
        <v>6995</v>
      </c>
      <c r="B6" s="421" t="s">
        <v>1564</v>
      </c>
      <c r="C6" s="422"/>
      <c r="D6" s="444">
        <v>0</v>
      </c>
      <c r="E6" s="444">
        <v>0</v>
      </c>
      <c r="F6" s="444">
        <v>0</v>
      </c>
      <c r="G6" s="444">
        <v>0</v>
      </c>
      <c r="H6" s="444">
        <v>0</v>
      </c>
      <c r="I6" s="444">
        <v>0</v>
      </c>
      <c r="J6" s="444">
        <v>0</v>
      </c>
      <c r="K6" s="444">
        <v>0</v>
      </c>
      <c r="L6" s="444">
        <v>0</v>
      </c>
      <c r="M6" s="444">
        <v>0</v>
      </c>
      <c r="N6" s="444">
        <v>0</v>
      </c>
      <c r="O6" s="444">
        <v>0</v>
      </c>
      <c r="P6" s="438">
        <v>0</v>
      </c>
    </row>
    <row r="7" spans="1:18" s="421" customFormat="1">
      <c r="A7" s="427">
        <v>7000</v>
      </c>
      <c r="B7" s="421" t="s">
        <v>1565</v>
      </c>
      <c r="C7" s="422"/>
      <c r="D7" s="444">
        <v>0</v>
      </c>
      <c r="E7" s="444">
        <v>0</v>
      </c>
      <c r="F7" s="444">
        <v>0</v>
      </c>
      <c r="G7" s="444">
        <v>0</v>
      </c>
      <c r="H7" s="444">
        <v>0</v>
      </c>
      <c r="I7" s="444">
        <v>0</v>
      </c>
      <c r="J7" s="444">
        <v>0</v>
      </c>
      <c r="K7" s="444">
        <v>0</v>
      </c>
      <c r="L7" s="444">
        <v>0</v>
      </c>
      <c r="M7" s="444">
        <v>0</v>
      </c>
      <c r="N7" s="444">
        <v>0</v>
      </c>
      <c r="O7" s="444">
        <v>0</v>
      </c>
      <c r="P7" s="438">
        <v>0</v>
      </c>
    </row>
    <row r="8" spans="1:18" s="421" customFormat="1">
      <c r="A8" s="427">
        <v>7025</v>
      </c>
      <c r="B8" s="421" t="s">
        <v>1566</v>
      </c>
      <c r="C8" s="422"/>
      <c r="D8" s="444">
        <v>0</v>
      </c>
      <c r="E8" s="444">
        <v>0</v>
      </c>
      <c r="F8" s="444">
        <v>0</v>
      </c>
      <c r="G8" s="444">
        <v>0</v>
      </c>
      <c r="H8" s="444">
        <v>0</v>
      </c>
      <c r="I8" s="444">
        <v>0</v>
      </c>
      <c r="J8" s="444">
        <v>0</v>
      </c>
      <c r="K8" s="444">
        <v>0</v>
      </c>
      <c r="L8" s="444">
        <v>0</v>
      </c>
      <c r="M8" s="444">
        <v>0</v>
      </c>
      <c r="N8" s="444">
        <v>0</v>
      </c>
      <c r="O8" s="444">
        <v>0</v>
      </c>
      <c r="P8" s="438">
        <v>0</v>
      </c>
    </row>
    <row r="9" spans="1:18" s="421" customFormat="1">
      <c r="A9" s="427">
        <v>7035</v>
      </c>
      <c r="B9" s="421" t="s">
        <v>1684</v>
      </c>
      <c r="C9" s="422"/>
      <c r="D9" s="444">
        <v>0</v>
      </c>
      <c r="E9" s="444">
        <v>0</v>
      </c>
      <c r="F9" s="444">
        <v>0</v>
      </c>
      <c r="G9" s="444">
        <v>0</v>
      </c>
      <c r="H9" s="444">
        <v>0</v>
      </c>
      <c r="I9" s="444">
        <v>0</v>
      </c>
      <c r="J9" s="444">
        <v>0</v>
      </c>
      <c r="K9" s="444">
        <v>0</v>
      </c>
      <c r="L9" s="444">
        <v>0</v>
      </c>
      <c r="M9" s="444">
        <v>0</v>
      </c>
      <c r="N9" s="444">
        <v>0</v>
      </c>
      <c r="O9" s="444">
        <v>0</v>
      </c>
      <c r="P9" s="438">
        <v>0</v>
      </c>
    </row>
    <row r="10" spans="1:18" s="421" customFormat="1">
      <c r="A10" s="427">
        <v>7045</v>
      </c>
      <c r="B10" s="421" t="s">
        <v>1567</v>
      </c>
      <c r="C10" s="425"/>
      <c r="D10" s="444">
        <v>0</v>
      </c>
      <c r="E10" s="444">
        <v>0</v>
      </c>
      <c r="F10" s="444">
        <v>0</v>
      </c>
      <c r="G10" s="444">
        <v>0</v>
      </c>
      <c r="H10" s="444">
        <v>0</v>
      </c>
      <c r="I10" s="444">
        <v>0</v>
      </c>
      <c r="J10" s="444">
        <v>0</v>
      </c>
      <c r="K10" s="444">
        <v>0</v>
      </c>
      <c r="L10" s="444">
        <v>0</v>
      </c>
      <c r="M10" s="444">
        <v>0</v>
      </c>
      <c r="N10" s="444">
        <v>0</v>
      </c>
      <c r="O10" s="444">
        <v>0</v>
      </c>
      <c r="P10" s="438">
        <v>0</v>
      </c>
    </row>
    <row r="11" spans="1:18" s="421" customFormat="1">
      <c r="A11" s="427">
        <v>7050</v>
      </c>
      <c r="B11" s="421" t="s">
        <v>1568</v>
      </c>
      <c r="C11" s="422"/>
      <c r="D11" s="444">
        <v>0</v>
      </c>
      <c r="E11" s="444">
        <v>0</v>
      </c>
      <c r="F11" s="444">
        <v>0</v>
      </c>
      <c r="G11" s="444">
        <v>0</v>
      </c>
      <c r="H11" s="444">
        <v>0</v>
      </c>
      <c r="I11" s="444">
        <v>0</v>
      </c>
      <c r="J11" s="444">
        <v>0</v>
      </c>
      <c r="K11" s="444">
        <v>0</v>
      </c>
      <c r="L11" s="444">
        <v>0</v>
      </c>
      <c r="M11" s="444">
        <v>0</v>
      </c>
      <c r="N11" s="444">
        <v>0</v>
      </c>
      <c r="O11" s="444">
        <v>0</v>
      </c>
      <c r="P11" s="438">
        <v>0</v>
      </c>
    </row>
    <row r="12" spans="1:18" s="421" customFormat="1">
      <c r="A12" s="427">
        <v>7055</v>
      </c>
      <c r="B12" s="421" t="s">
        <v>1685</v>
      </c>
      <c r="C12" s="422"/>
      <c r="D12" s="444">
        <v>0</v>
      </c>
      <c r="E12" s="444">
        <v>0</v>
      </c>
      <c r="F12" s="444">
        <v>0</v>
      </c>
      <c r="G12" s="444">
        <v>0</v>
      </c>
      <c r="H12" s="444">
        <v>0</v>
      </c>
      <c r="I12" s="444">
        <v>0</v>
      </c>
      <c r="J12" s="444">
        <v>0</v>
      </c>
      <c r="K12" s="444">
        <v>0</v>
      </c>
      <c r="L12" s="444">
        <v>0</v>
      </c>
      <c r="M12" s="444">
        <v>0</v>
      </c>
      <c r="N12" s="444">
        <v>0</v>
      </c>
      <c r="O12" s="444">
        <v>0</v>
      </c>
      <c r="P12" s="438">
        <v>0</v>
      </c>
    </row>
    <row r="13" spans="1:18" s="421" customFormat="1">
      <c r="A13" s="427">
        <v>7060</v>
      </c>
      <c r="B13" s="421" t="s">
        <v>1569</v>
      </c>
      <c r="C13" s="422"/>
      <c r="D13" s="444">
        <v>0</v>
      </c>
      <c r="E13" s="444">
        <v>0</v>
      </c>
      <c r="F13" s="444">
        <v>0</v>
      </c>
      <c r="G13" s="444">
        <v>0</v>
      </c>
      <c r="H13" s="444">
        <v>0</v>
      </c>
      <c r="I13" s="444">
        <v>0</v>
      </c>
      <c r="J13" s="444">
        <v>0</v>
      </c>
      <c r="K13" s="444">
        <v>0</v>
      </c>
      <c r="L13" s="444">
        <v>0</v>
      </c>
      <c r="M13" s="444">
        <v>0</v>
      </c>
      <c r="N13" s="444">
        <v>0</v>
      </c>
      <c r="O13" s="444">
        <v>0</v>
      </c>
      <c r="P13" s="438">
        <v>0</v>
      </c>
    </row>
    <row r="14" spans="1:18" s="421" customFormat="1">
      <c r="A14" s="427">
        <v>7065</v>
      </c>
      <c r="B14" s="421" t="s">
        <v>1570</v>
      </c>
      <c r="C14" s="422"/>
      <c r="D14" s="444">
        <v>0</v>
      </c>
      <c r="E14" s="444">
        <v>0</v>
      </c>
      <c r="F14" s="444">
        <v>0</v>
      </c>
      <c r="G14" s="444">
        <v>0</v>
      </c>
      <c r="H14" s="444">
        <v>0</v>
      </c>
      <c r="I14" s="444">
        <v>0</v>
      </c>
      <c r="J14" s="444">
        <v>0</v>
      </c>
      <c r="K14" s="444">
        <v>0</v>
      </c>
      <c r="L14" s="444">
        <v>0</v>
      </c>
      <c r="M14" s="444">
        <v>0</v>
      </c>
      <c r="N14" s="444">
        <v>0</v>
      </c>
      <c r="O14" s="444">
        <v>0</v>
      </c>
      <c r="P14" s="438">
        <v>0</v>
      </c>
    </row>
    <row r="15" spans="1:18" s="421" customFormat="1">
      <c r="A15" s="427">
        <v>7070</v>
      </c>
      <c r="B15" s="421" t="s">
        <v>1571</v>
      </c>
      <c r="C15" s="422"/>
      <c r="D15" s="444">
        <v>0</v>
      </c>
      <c r="E15" s="444">
        <v>0</v>
      </c>
      <c r="F15" s="444">
        <v>0</v>
      </c>
      <c r="G15" s="444">
        <v>0</v>
      </c>
      <c r="H15" s="444">
        <v>0</v>
      </c>
      <c r="I15" s="444">
        <v>0</v>
      </c>
      <c r="J15" s="444">
        <v>0</v>
      </c>
      <c r="K15" s="444">
        <v>0</v>
      </c>
      <c r="L15" s="444">
        <v>0</v>
      </c>
      <c r="M15" s="444">
        <v>0</v>
      </c>
      <c r="N15" s="444">
        <v>0</v>
      </c>
      <c r="O15" s="444">
        <v>0</v>
      </c>
      <c r="P15" s="438">
        <v>0</v>
      </c>
    </row>
    <row r="16" spans="1:18" s="421" customFormat="1">
      <c r="A16" s="427">
        <v>7075</v>
      </c>
      <c r="B16" s="421" t="s">
        <v>1572</v>
      </c>
      <c r="C16" s="422"/>
      <c r="D16" s="444">
        <v>0</v>
      </c>
      <c r="E16" s="444">
        <v>0</v>
      </c>
      <c r="F16" s="444">
        <v>0</v>
      </c>
      <c r="G16" s="444">
        <v>0</v>
      </c>
      <c r="H16" s="444">
        <v>0</v>
      </c>
      <c r="I16" s="444">
        <v>0</v>
      </c>
      <c r="J16" s="444">
        <v>0</v>
      </c>
      <c r="K16" s="444">
        <v>0</v>
      </c>
      <c r="L16" s="444">
        <v>0</v>
      </c>
      <c r="M16" s="444">
        <v>0</v>
      </c>
      <c r="N16" s="444">
        <v>0</v>
      </c>
      <c r="O16" s="444">
        <v>0</v>
      </c>
      <c r="P16" s="438">
        <v>0</v>
      </c>
    </row>
    <row r="17" spans="1:16" s="421" customFormat="1">
      <c r="A17" s="427">
        <v>7080</v>
      </c>
      <c r="B17" s="421" t="s">
        <v>1573</v>
      </c>
      <c r="C17" s="422"/>
      <c r="D17" s="444">
        <v>0</v>
      </c>
      <c r="E17" s="444">
        <v>0</v>
      </c>
      <c r="F17" s="444">
        <v>0</v>
      </c>
      <c r="G17" s="444">
        <v>0</v>
      </c>
      <c r="H17" s="444">
        <v>0</v>
      </c>
      <c r="I17" s="444">
        <v>0</v>
      </c>
      <c r="J17" s="444">
        <v>0</v>
      </c>
      <c r="K17" s="444">
        <v>0</v>
      </c>
      <c r="L17" s="444">
        <v>0</v>
      </c>
      <c r="M17" s="444">
        <v>0</v>
      </c>
      <c r="N17" s="444">
        <v>0</v>
      </c>
      <c r="O17" s="444">
        <v>0</v>
      </c>
      <c r="P17" s="438">
        <v>0</v>
      </c>
    </row>
    <row r="18" spans="1:16" s="421" customFormat="1">
      <c r="A18" s="427">
        <v>7085</v>
      </c>
      <c r="B18" s="421" t="s">
        <v>1574</v>
      </c>
      <c r="C18" s="422"/>
      <c r="D18" s="444">
        <v>0</v>
      </c>
      <c r="E18" s="444">
        <v>0</v>
      </c>
      <c r="F18" s="444">
        <v>0</v>
      </c>
      <c r="G18" s="444">
        <v>0</v>
      </c>
      <c r="H18" s="444">
        <v>0</v>
      </c>
      <c r="I18" s="444">
        <v>0</v>
      </c>
      <c r="J18" s="444">
        <v>0</v>
      </c>
      <c r="K18" s="444">
        <v>0</v>
      </c>
      <c r="L18" s="444">
        <v>0</v>
      </c>
      <c r="M18" s="444">
        <v>0</v>
      </c>
      <c r="N18" s="444">
        <v>0</v>
      </c>
      <c r="O18" s="444">
        <v>0</v>
      </c>
      <c r="P18" s="438">
        <v>0</v>
      </c>
    </row>
    <row r="19" spans="1:16" s="421" customFormat="1">
      <c r="A19" s="427">
        <v>7090</v>
      </c>
      <c r="B19" s="421" t="s">
        <v>1575</v>
      </c>
      <c r="C19" s="425"/>
      <c r="D19" s="444">
        <v>0</v>
      </c>
      <c r="E19" s="444">
        <v>0</v>
      </c>
      <c r="F19" s="444">
        <v>0</v>
      </c>
      <c r="G19" s="444">
        <v>0</v>
      </c>
      <c r="H19" s="444">
        <v>0</v>
      </c>
      <c r="I19" s="444">
        <v>0</v>
      </c>
      <c r="J19" s="444">
        <v>0</v>
      </c>
      <c r="K19" s="444">
        <v>0</v>
      </c>
      <c r="L19" s="444">
        <v>0</v>
      </c>
      <c r="M19" s="444">
        <v>0</v>
      </c>
      <c r="N19" s="444">
        <v>0</v>
      </c>
      <c r="O19" s="444">
        <v>0</v>
      </c>
      <c r="P19" s="438">
        <v>0</v>
      </c>
    </row>
    <row r="20" spans="1:16" s="421" customFormat="1">
      <c r="A20" s="427">
        <v>7160</v>
      </c>
      <c r="B20" s="421" t="s">
        <v>1576</v>
      </c>
      <c r="C20" s="425"/>
      <c r="D20" s="444">
        <v>0</v>
      </c>
      <c r="E20" s="444">
        <v>0</v>
      </c>
      <c r="F20" s="444">
        <v>0</v>
      </c>
      <c r="G20" s="444">
        <v>0</v>
      </c>
      <c r="H20" s="444">
        <v>0</v>
      </c>
      <c r="I20" s="444">
        <v>0</v>
      </c>
      <c r="J20" s="444">
        <v>0</v>
      </c>
      <c r="K20" s="444">
        <v>0</v>
      </c>
      <c r="L20" s="444">
        <v>0</v>
      </c>
      <c r="M20" s="444">
        <v>0</v>
      </c>
      <c r="N20" s="444">
        <v>0</v>
      </c>
      <c r="O20" s="444">
        <v>0</v>
      </c>
      <c r="P20" s="438">
        <v>0</v>
      </c>
    </row>
    <row r="21" spans="1:16" s="421" customFormat="1">
      <c r="A21" s="427">
        <v>7165</v>
      </c>
      <c r="B21" s="421" t="s">
        <v>1580</v>
      </c>
      <c r="C21" s="425"/>
      <c r="D21" s="444">
        <v>0</v>
      </c>
      <c r="E21" s="444">
        <v>0</v>
      </c>
      <c r="F21" s="444">
        <v>0</v>
      </c>
      <c r="G21" s="444">
        <v>0</v>
      </c>
      <c r="H21" s="444">
        <v>0</v>
      </c>
      <c r="I21" s="444">
        <v>0</v>
      </c>
      <c r="J21" s="444">
        <v>0</v>
      </c>
      <c r="K21" s="444">
        <v>0</v>
      </c>
      <c r="L21" s="444">
        <v>0</v>
      </c>
      <c r="M21" s="444">
        <v>0</v>
      </c>
      <c r="N21" s="444">
        <v>0</v>
      </c>
      <c r="O21" s="444">
        <v>0</v>
      </c>
      <c r="P21" s="438">
        <v>0</v>
      </c>
    </row>
    <row r="22" spans="1:16" s="421" customFormat="1">
      <c r="A22" s="427">
        <v>7175</v>
      </c>
      <c r="B22" s="421" t="s">
        <v>1577</v>
      </c>
      <c r="C22" s="425"/>
      <c r="D22" s="444">
        <v>0</v>
      </c>
      <c r="E22" s="444">
        <v>0</v>
      </c>
      <c r="F22" s="444">
        <v>0</v>
      </c>
      <c r="G22" s="444">
        <v>0</v>
      </c>
      <c r="H22" s="444">
        <v>0</v>
      </c>
      <c r="I22" s="444">
        <v>0</v>
      </c>
      <c r="J22" s="444">
        <v>0</v>
      </c>
      <c r="K22" s="444">
        <v>0</v>
      </c>
      <c r="L22" s="444">
        <v>0</v>
      </c>
      <c r="M22" s="444">
        <v>0</v>
      </c>
      <c r="N22" s="444">
        <v>0</v>
      </c>
      <c r="O22" s="444">
        <v>0</v>
      </c>
      <c r="P22" s="438">
        <v>0</v>
      </c>
    </row>
    <row r="23" spans="1:16" s="421" customFormat="1">
      <c r="A23" s="427">
        <v>7180</v>
      </c>
      <c r="B23" s="421" t="s">
        <v>1579</v>
      </c>
      <c r="C23" s="422"/>
      <c r="D23" s="444">
        <v>0</v>
      </c>
      <c r="E23" s="444">
        <v>0</v>
      </c>
      <c r="F23" s="444">
        <v>0</v>
      </c>
      <c r="G23" s="444">
        <v>0</v>
      </c>
      <c r="H23" s="444">
        <v>0</v>
      </c>
      <c r="I23" s="444">
        <v>0</v>
      </c>
      <c r="J23" s="444">
        <v>0</v>
      </c>
      <c r="K23" s="444">
        <v>0</v>
      </c>
      <c r="L23" s="444">
        <v>0</v>
      </c>
      <c r="M23" s="444">
        <v>0</v>
      </c>
      <c r="N23" s="444">
        <v>0</v>
      </c>
      <c r="O23" s="444">
        <v>0</v>
      </c>
      <c r="P23" s="438">
        <v>0</v>
      </c>
    </row>
    <row r="24" spans="1:16" s="421" customFormat="1">
      <c r="A24" s="427">
        <v>7185</v>
      </c>
      <c r="B24" s="421" t="s">
        <v>1578</v>
      </c>
      <c r="C24" s="425"/>
      <c r="D24" s="444">
        <v>0</v>
      </c>
      <c r="E24" s="444">
        <v>0</v>
      </c>
      <c r="F24" s="444">
        <v>0</v>
      </c>
      <c r="G24" s="444">
        <v>0</v>
      </c>
      <c r="H24" s="444">
        <v>0</v>
      </c>
      <c r="I24" s="444">
        <v>0</v>
      </c>
      <c r="J24" s="444">
        <v>0</v>
      </c>
      <c r="K24" s="444">
        <v>0</v>
      </c>
      <c r="L24" s="444">
        <v>0</v>
      </c>
      <c r="M24" s="444">
        <v>0</v>
      </c>
      <c r="N24" s="444">
        <v>0</v>
      </c>
      <c r="O24" s="444">
        <v>0</v>
      </c>
      <c r="P24" s="438">
        <v>0</v>
      </c>
    </row>
    <row r="25" spans="1:16" s="421" customFormat="1">
      <c r="A25" s="427"/>
      <c r="C25" s="422"/>
      <c r="D25" s="442"/>
      <c r="E25" s="442"/>
      <c r="F25" s="442"/>
      <c r="G25" s="442"/>
      <c r="H25" s="442"/>
      <c r="I25" s="442"/>
      <c r="J25" s="442"/>
      <c r="K25" s="442"/>
      <c r="L25" s="442"/>
      <c r="M25" s="442"/>
      <c r="N25" s="442"/>
      <c r="O25" s="438"/>
      <c r="P25" s="438"/>
    </row>
    <row r="26" spans="1:16" s="421" customFormat="1">
      <c r="A26" s="427"/>
      <c r="C26" s="422"/>
      <c r="D26" s="442"/>
      <c r="E26" s="442"/>
      <c r="F26" s="442"/>
      <c r="G26" s="442"/>
      <c r="H26" s="442"/>
      <c r="I26" s="442"/>
      <c r="J26" s="442"/>
      <c r="K26" s="442"/>
      <c r="L26" s="442"/>
      <c r="M26" s="442"/>
      <c r="N26" s="442"/>
      <c r="O26" s="438"/>
      <c r="P26" s="438"/>
    </row>
    <row r="27" spans="1:16" s="421" customFormat="1" ht="12" customHeight="1" thickBot="1">
      <c r="A27" s="427"/>
      <c r="B27" s="1046" t="s">
        <v>1562</v>
      </c>
      <c r="C27" s="1049"/>
      <c r="D27" s="439">
        <v>0</v>
      </c>
      <c r="E27" s="439">
        <v>0</v>
      </c>
      <c r="F27" s="439">
        <v>0</v>
      </c>
      <c r="G27" s="439">
        <v>0</v>
      </c>
      <c r="H27" s="439">
        <v>0</v>
      </c>
      <c r="I27" s="439">
        <v>0</v>
      </c>
      <c r="J27" s="439">
        <v>0</v>
      </c>
      <c r="K27" s="439">
        <v>0</v>
      </c>
      <c r="L27" s="439">
        <v>0</v>
      </c>
      <c r="M27" s="439">
        <v>0</v>
      </c>
      <c r="N27" s="439">
        <v>0</v>
      </c>
      <c r="O27" s="439">
        <v>0</v>
      </c>
      <c r="P27" s="439">
        <v>0</v>
      </c>
    </row>
    <row r="28" spans="1:16" s="421" customFormat="1" ht="12" customHeight="1" thickTop="1">
      <c r="A28" s="427"/>
      <c r="B28" s="1046"/>
      <c r="C28" s="1049"/>
      <c r="D28" s="438"/>
      <c r="E28" s="438"/>
      <c r="F28" s="438"/>
      <c r="G28" s="438"/>
      <c r="H28" s="438"/>
      <c r="I28" s="438"/>
      <c r="J28" s="438"/>
      <c r="K28" s="438"/>
      <c r="L28" s="438"/>
      <c r="M28" s="438"/>
      <c r="N28" s="438"/>
      <c r="O28" s="438"/>
      <c r="P28" s="438"/>
    </row>
    <row r="29" spans="1:16" s="421" customFormat="1" ht="13.5" customHeight="1">
      <c r="A29" s="427"/>
      <c r="B29" s="422"/>
      <c r="C29" s="423"/>
      <c r="D29" s="440"/>
      <c r="E29" s="440"/>
      <c r="F29" s="440"/>
      <c r="G29" s="440"/>
      <c r="H29" s="438"/>
      <c r="I29" s="438"/>
      <c r="J29" s="438"/>
      <c r="K29" s="438"/>
      <c r="L29" s="438"/>
      <c r="M29" s="438"/>
      <c r="N29" s="438"/>
      <c r="O29" s="438"/>
      <c r="P29" s="438"/>
    </row>
    <row r="30" spans="1:16" s="434" customFormat="1">
      <c r="A30" s="1054"/>
      <c r="B30" s="1043" t="s">
        <v>682</v>
      </c>
      <c r="C30" s="1043"/>
      <c r="D30" s="1044"/>
      <c r="E30" s="1044"/>
      <c r="F30" s="1044"/>
      <c r="G30" s="1044"/>
      <c r="H30" s="1044"/>
      <c r="I30" s="1044"/>
      <c r="J30" s="1044"/>
      <c r="K30" s="1044"/>
      <c r="L30" s="1044"/>
      <c r="M30" s="1044"/>
      <c r="N30" s="1044"/>
      <c r="O30" s="437"/>
      <c r="P30" s="418"/>
    </row>
    <row r="31" spans="1:16" s="421" customFormat="1">
      <c r="A31" s="427"/>
      <c r="C31" s="423"/>
      <c r="D31" s="440"/>
      <c r="E31" s="440"/>
      <c r="F31" s="440"/>
      <c r="G31" s="440"/>
      <c r="H31" s="440"/>
      <c r="I31" s="440"/>
      <c r="J31" s="440"/>
      <c r="K31" s="440"/>
      <c r="L31" s="440"/>
      <c r="M31" s="440"/>
      <c r="N31" s="440"/>
      <c r="O31" s="438"/>
      <c r="P31" s="438"/>
    </row>
    <row r="32" spans="1:16" s="421" customFormat="1">
      <c r="A32" s="427">
        <v>7205</v>
      </c>
      <c r="B32" s="421" t="s">
        <v>1595</v>
      </c>
      <c r="C32" s="422"/>
      <c r="D32" s="441"/>
      <c r="E32" s="441"/>
      <c r="F32" s="441"/>
      <c r="G32" s="441"/>
      <c r="H32" s="441"/>
      <c r="I32" s="441"/>
      <c r="J32" s="441"/>
      <c r="K32" s="441"/>
      <c r="L32" s="441"/>
      <c r="M32" s="441"/>
      <c r="N32" s="441"/>
      <c r="O32" s="441"/>
      <c r="P32" s="438">
        <v>0</v>
      </c>
    </row>
    <row r="33" spans="1:16" s="421" customFormat="1">
      <c r="A33" s="427">
        <v>7225</v>
      </c>
      <c r="B33" s="421" t="s">
        <v>1581</v>
      </c>
      <c r="C33" s="425"/>
      <c r="D33" s="444">
        <v>-248.59</v>
      </c>
      <c r="E33" s="444">
        <v>-248.59</v>
      </c>
      <c r="F33" s="444">
        <v>-248.58999999999997</v>
      </c>
      <c r="G33" s="444">
        <v>-248.59000000000003</v>
      </c>
      <c r="H33" s="444">
        <v>-248.59000000000003</v>
      </c>
      <c r="I33" s="444">
        <v>-248.58999999999992</v>
      </c>
      <c r="J33" s="444">
        <v>-248.59000000000015</v>
      </c>
      <c r="K33" s="444">
        <v>-248.58999999999992</v>
      </c>
      <c r="L33" s="444">
        <v>-248.58999999999992</v>
      </c>
      <c r="M33" s="444">
        <v>-248.59000000000015</v>
      </c>
      <c r="N33" s="444">
        <v>-248.58999999999969</v>
      </c>
      <c r="O33" s="444">
        <v>-248.59000000000015</v>
      </c>
      <c r="P33" s="438">
        <v>-2983.08</v>
      </c>
    </row>
    <row r="34" spans="1:16" s="421" customFormat="1">
      <c r="A34" s="427">
        <v>7230</v>
      </c>
      <c r="B34" s="421" t="s">
        <v>1582</v>
      </c>
      <c r="C34" s="425"/>
      <c r="D34" s="444">
        <v>-1793.86</v>
      </c>
      <c r="E34" s="444">
        <v>-1793.86</v>
      </c>
      <c r="F34" s="444">
        <v>-1793.8600000000001</v>
      </c>
      <c r="G34" s="444">
        <v>-1793.8599999999997</v>
      </c>
      <c r="H34" s="444">
        <v>-1793.8599999999997</v>
      </c>
      <c r="I34" s="444">
        <v>-1793.8600000000006</v>
      </c>
      <c r="J34" s="444">
        <v>-1793.8600000000006</v>
      </c>
      <c r="K34" s="444">
        <v>-1793.8599999999988</v>
      </c>
      <c r="L34" s="444">
        <v>-1793.8600000000006</v>
      </c>
      <c r="M34" s="444">
        <v>-1793.8599999999988</v>
      </c>
      <c r="N34" s="444">
        <v>-1793.8600000000006</v>
      </c>
      <c r="O34" s="444">
        <v>-1793.8600000000006</v>
      </c>
      <c r="P34" s="438">
        <v>-21526.32</v>
      </c>
    </row>
    <row r="35" spans="1:16" s="421" customFormat="1">
      <c r="A35" s="427">
        <v>7245</v>
      </c>
      <c r="B35" s="421" t="s">
        <v>1583</v>
      </c>
      <c r="C35" s="1049"/>
      <c r="D35" s="444">
        <v>0</v>
      </c>
      <c r="E35" s="444">
        <v>0</v>
      </c>
      <c r="F35" s="444">
        <v>0</v>
      </c>
      <c r="G35" s="444">
        <v>0</v>
      </c>
      <c r="H35" s="444">
        <v>0</v>
      </c>
      <c r="I35" s="444">
        <v>0</v>
      </c>
      <c r="J35" s="444">
        <v>0</v>
      </c>
      <c r="K35" s="444">
        <v>0</v>
      </c>
      <c r="L35" s="444">
        <v>0</v>
      </c>
      <c r="M35" s="444">
        <v>0</v>
      </c>
      <c r="N35" s="444">
        <v>0</v>
      </c>
      <c r="O35" s="444">
        <v>0</v>
      </c>
      <c r="P35" s="438">
        <v>0</v>
      </c>
    </row>
    <row r="36" spans="1:16" s="421" customFormat="1">
      <c r="A36" s="427">
        <v>7275</v>
      </c>
      <c r="B36" s="421" t="s">
        <v>1584</v>
      </c>
      <c r="C36" s="425"/>
      <c r="D36" s="444">
        <v>-107.2</v>
      </c>
      <c r="E36" s="444">
        <v>-107.2</v>
      </c>
      <c r="F36" s="444">
        <v>-107.20000000000002</v>
      </c>
      <c r="G36" s="444">
        <v>-107.19999999999999</v>
      </c>
      <c r="H36" s="444">
        <v>-107.19999999999999</v>
      </c>
      <c r="I36" s="444">
        <v>-107.20000000000005</v>
      </c>
      <c r="J36" s="444">
        <v>-107.19999999999993</v>
      </c>
      <c r="K36" s="444">
        <v>-107.20000000000005</v>
      </c>
      <c r="L36" s="444">
        <v>-107.19999999999993</v>
      </c>
      <c r="M36" s="444">
        <v>-107.20000000000005</v>
      </c>
      <c r="N36" s="444">
        <v>-107.20000000000005</v>
      </c>
      <c r="O36" s="444">
        <v>-107.20000000000005</v>
      </c>
      <c r="P36" s="438">
        <v>-1286.4000000000001</v>
      </c>
    </row>
    <row r="37" spans="1:16" s="421" customFormat="1">
      <c r="A37" s="427">
        <v>7280</v>
      </c>
      <c r="B37" s="421" t="s">
        <v>1585</v>
      </c>
      <c r="C37" s="425"/>
      <c r="D37" s="444">
        <v>-881.55</v>
      </c>
      <c r="E37" s="444">
        <v>-881.55</v>
      </c>
      <c r="F37" s="444">
        <v>-881.55000000000018</v>
      </c>
      <c r="G37" s="444">
        <v>-881.54999999999973</v>
      </c>
      <c r="H37" s="444">
        <v>-881.55000000000018</v>
      </c>
      <c r="I37" s="444">
        <v>-881.55000000000018</v>
      </c>
      <c r="J37" s="444">
        <v>-881.55000000000018</v>
      </c>
      <c r="K37" s="444">
        <v>-881.54999999999927</v>
      </c>
      <c r="L37" s="444">
        <v>-881.55000000000018</v>
      </c>
      <c r="M37" s="444">
        <v>-881.55000000000018</v>
      </c>
      <c r="N37" s="444">
        <v>-881.54999999999927</v>
      </c>
      <c r="O37" s="444">
        <v>-881.55000000000109</v>
      </c>
      <c r="P37" s="438">
        <v>-10578.6</v>
      </c>
    </row>
    <row r="38" spans="1:16" s="421" customFormat="1">
      <c r="A38" s="427">
        <v>7283</v>
      </c>
      <c r="B38" s="421" t="s">
        <v>1586</v>
      </c>
      <c r="C38" s="425"/>
      <c r="D38" s="444">
        <v>-209.3</v>
      </c>
      <c r="E38" s="444">
        <v>-209.3</v>
      </c>
      <c r="F38" s="444">
        <v>-209.29999999999995</v>
      </c>
      <c r="G38" s="444">
        <v>-209.30000000000007</v>
      </c>
      <c r="H38" s="444">
        <v>-209.29999999999995</v>
      </c>
      <c r="I38" s="444">
        <v>-209.29999999999995</v>
      </c>
      <c r="J38" s="444">
        <v>-209.29999999999995</v>
      </c>
      <c r="K38" s="444">
        <v>-209.30000000000018</v>
      </c>
      <c r="L38" s="444">
        <v>-209.29999999999995</v>
      </c>
      <c r="M38" s="444">
        <v>-209.29999999999995</v>
      </c>
      <c r="N38" s="444">
        <v>-209.30000000000018</v>
      </c>
      <c r="O38" s="444">
        <v>-209.29999999999973</v>
      </c>
      <c r="P38" s="438">
        <v>-2511.6</v>
      </c>
    </row>
    <row r="39" spans="1:16" s="421" customFormat="1">
      <c r="A39" s="427">
        <v>7290</v>
      </c>
      <c r="B39" s="421" t="s">
        <v>1587</v>
      </c>
      <c r="C39" s="425"/>
      <c r="D39" s="444">
        <v>-87.57</v>
      </c>
      <c r="E39" s="444">
        <v>-87.57</v>
      </c>
      <c r="F39" s="444">
        <v>-87.57</v>
      </c>
      <c r="G39" s="444">
        <v>-87.57</v>
      </c>
      <c r="H39" s="444">
        <v>-87.57000000000005</v>
      </c>
      <c r="I39" s="444">
        <v>-87.569999999999936</v>
      </c>
      <c r="J39" s="444">
        <v>-87.57000000000005</v>
      </c>
      <c r="K39" s="444">
        <v>-87.569999999999936</v>
      </c>
      <c r="L39" s="444">
        <v>-87.57000000000005</v>
      </c>
      <c r="M39" s="444">
        <v>-87.57000000000005</v>
      </c>
      <c r="N39" s="444">
        <v>-87.569999999999936</v>
      </c>
      <c r="O39" s="444">
        <v>-87.569999999999936</v>
      </c>
      <c r="P39" s="438">
        <v>-1050.8399999999999</v>
      </c>
    </row>
    <row r="40" spans="1:16" s="421" customFormat="1">
      <c r="A40" s="427">
        <v>7325</v>
      </c>
      <c r="B40" s="421" t="s">
        <v>2320</v>
      </c>
      <c r="C40" s="425"/>
      <c r="D40" s="444">
        <v>-226.12</v>
      </c>
      <c r="E40" s="444">
        <v>-226.12</v>
      </c>
      <c r="F40" s="444">
        <v>-226.12</v>
      </c>
      <c r="G40" s="444">
        <v>-226.12</v>
      </c>
      <c r="H40" s="444">
        <v>-226.11999999999989</v>
      </c>
      <c r="I40" s="444">
        <v>-226.12000000000012</v>
      </c>
      <c r="J40" s="444">
        <v>-226.11999999999989</v>
      </c>
      <c r="K40" s="444">
        <v>-226.12000000000012</v>
      </c>
      <c r="L40" s="444">
        <v>-226.11999999999989</v>
      </c>
      <c r="M40" s="444">
        <v>-226.11999999999989</v>
      </c>
      <c r="N40" s="444">
        <v>-226.12000000000035</v>
      </c>
      <c r="O40" s="444">
        <v>-226.11999999999989</v>
      </c>
      <c r="P40" s="438">
        <v>-2713.44</v>
      </c>
    </row>
    <row r="41" spans="1:16" s="421" customFormat="1">
      <c r="A41" s="427">
        <v>7330</v>
      </c>
      <c r="B41" s="421" t="s">
        <v>1588</v>
      </c>
      <c r="C41" s="422"/>
      <c r="D41" s="444">
        <v>-561.30999999999995</v>
      </c>
      <c r="E41" s="444">
        <v>-561.30999999999995</v>
      </c>
      <c r="F41" s="444">
        <v>-561.31000000000017</v>
      </c>
      <c r="G41" s="444">
        <v>-561.30999999999972</v>
      </c>
      <c r="H41" s="444">
        <v>-561.3100000000004</v>
      </c>
      <c r="I41" s="444">
        <v>-561.30999999999995</v>
      </c>
      <c r="J41" s="444">
        <v>-561.30999999999995</v>
      </c>
      <c r="K41" s="444">
        <v>-561.30999999999949</v>
      </c>
      <c r="L41" s="444">
        <v>-561.3100000000004</v>
      </c>
      <c r="M41" s="444">
        <v>-561.3100000000004</v>
      </c>
      <c r="N41" s="444">
        <v>-561.30999999999949</v>
      </c>
      <c r="O41" s="444">
        <v>-561.3100000000004</v>
      </c>
      <c r="P41" s="438">
        <v>-6735.72</v>
      </c>
    </row>
    <row r="42" spans="1:16" s="421" customFormat="1">
      <c r="A42" s="427">
        <v>7350</v>
      </c>
      <c r="B42" s="421" t="s">
        <v>1589</v>
      </c>
      <c r="C42" s="425"/>
      <c r="D42" s="444">
        <v>0</v>
      </c>
      <c r="E42" s="444">
        <v>0</v>
      </c>
      <c r="F42" s="444">
        <v>0</v>
      </c>
      <c r="G42" s="444">
        <v>0</v>
      </c>
      <c r="H42" s="444">
        <v>0</v>
      </c>
      <c r="I42" s="444">
        <v>0</v>
      </c>
      <c r="J42" s="444">
        <v>0</v>
      </c>
      <c r="K42" s="444">
        <v>0</v>
      </c>
      <c r="L42" s="444">
        <v>0</v>
      </c>
      <c r="M42" s="444">
        <v>0</v>
      </c>
      <c r="N42" s="444">
        <v>0</v>
      </c>
      <c r="O42" s="444">
        <v>0</v>
      </c>
      <c r="P42" s="438">
        <v>0</v>
      </c>
    </row>
    <row r="43" spans="1:16" s="421" customFormat="1">
      <c r="A43" s="427">
        <v>7425</v>
      </c>
      <c r="B43" s="421" t="s">
        <v>1590</v>
      </c>
      <c r="C43" s="422"/>
      <c r="D43" s="444">
        <v>0</v>
      </c>
      <c r="E43" s="444">
        <v>0</v>
      </c>
      <c r="F43" s="444">
        <v>0</v>
      </c>
      <c r="G43" s="444">
        <v>0</v>
      </c>
      <c r="H43" s="444">
        <v>0</v>
      </c>
      <c r="I43" s="444">
        <v>0</v>
      </c>
      <c r="J43" s="444">
        <v>0</v>
      </c>
      <c r="K43" s="444">
        <v>0</v>
      </c>
      <c r="L43" s="444">
        <v>0</v>
      </c>
      <c r="M43" s="444">
        <v>0</v>
      </c>
      <c r="N43" s="444">
        <v>0</v>
      </c>
      <c r="O43" s="444">
        <v>0</v>
      </c>
      <c r="P43" s="438">
        <v>0</v>
      </c>
    </row>
    <row r="44" spans="1:16" s="421" customFormat="1">
      <c r="A44" s="427">
        <v>7430</v>
      </c>
      <c r="B44" s="421" t="s">
        <v>1591</v>
      </c>
      <c r="C44" s="422"/>
      <c r="D44" s="444">
        <v>-53.84</v>
      </c>
      <c r="E44" s="444">
        <v>-53.84</v>
      </c>
      <c r="F44" s="444">
        <v>-53.84</v>
      </c>
      <c r="G44" s="444">
        <v>-53.84</v>
      </c>
      <c r="H44" s="444">
        <v>-53.839999999999975</v>
      </c>
      <c r="I44" s="444">
        <v>-53.840000000000032</v>
      </c>
      <c r="J44" s="444">
        <v>-53.839999999999975</v>
      </c>
      <c r="K44" s="444">
        <v>-53.840000000000032</v>
      </c>
      <c r="L44" s="444">
        <v>-53.839999999999975</v>
      </c>
      <c r="M44" s="444">
        <v>-53.839999999999975</v>
      </c>
      <c r="N44" s="444">
        <v>-53.840000000000032</v>
      </c>
      <c r="O44" s="444">
        <v>-53.840000000000032</v>
      </c>
      <c r="P44" s="438">
        <v>-646.08000000000004</v>
      </c>
    </row>
    <row r="45" spans="1:16" s="421" customFormat="1">
      <c r="A45" s="427">
        <v>7440</v>
      </c>
      <c r="B45" s="421" t="s">
        <v>1592</v>
      </c>
      <c r="C45" s="422"/>
      <c r="D45" s="444">
        <v>-14.27</v>
      </c>
      <c r="E45" s="444">
        <v>-14.27</v>
      </c>
      <c r="F45" s="444">
        <v>-14.270000000000003</v>
      </c>
      <c r="G45" s="444">
        <v>-14.269999999999996</v>
      </c>
      <c r="H45" s="444">
        <v>-14.269999999999996</v>
      </c>
      <c r="I45" s="444">
        <v>-14.27000000000001</v>
      </c>
      <c r="J45" s="444">
        <v>-14.269999999999996</v>
      </c>
      <c r="K45" s="444">
        <v>-14.269999999999996</v>
      </c>
      <c r="L45" s="444">
        <v>-14.840000000000003</v>
      </c>
      <c r="M45" s="444">
        <v>-14.840000000000003</v>
      </c>
      <c r="N45" s="444">
        <v>-14.840000000000003</v>
      </c>
      <c r="O45" s="444">
        <v>-14.840000000000003</v>
      </c>
      <c r="P45" s="438">
        <v>-173.52</v>
      </c>
    </row>
    <row r="46" spans="1:16" s="421" customFormat="1">
      <c r="A46" s="427">
        <v>7445</v>
      </c>
      <c r="B46" s="421" t="s">
        <v>1593</v>
      </c>
      <c r="C46" s="425"/>
      <c r="D46" s="444">
        <v>0</v>
      </c>
      <c r="E46" s="444">
        <v>0</v>
      </c>
      <c r="F46" s="444">
        <v>0</v>
      </c>
      <c r="G46" s="444">
        <v>0</v>
      </c>
      <c r="H46" s="444">
        <v>0</v>
      </c>
      <c r="I46" s="444">
        <v>0</v>
      </c>
      <c r="J46" s="444">
        <v>0</v>
      </c>
      <c r="K46" s="444">
        <v>0</v>
      </c>
      <c r="L46" s="444">
        <v>0</v>
      </c>
      <c r="M46" s="444">
        <v>0</v>
      </c>
      <c r="N46" s="444">
        <v>0</v>
      </c>
      <c r="O46" s="444">
        <v>0</v>
      </c>
      <c r="P46" s="438">
        <v>0</v>
      </c>
    </row>
    <row r="47" spans="1:16" s="421" customFormat="1">
      <c r="A47" s="427">
        <v>7470</v>
      </c>
      <c r="B47" s="421" t="s">
        <v>1594</v>
      </c>
      <c r="C47" s="425"/>
      <c r="D47" s="444">
        <v>0</v>
      </c>
      <c r="E47" s="444">
        <v>0</v>
      </c>
      <c r="F47" s="444">
        <v>0</v>
      </c>
      <c r="G47" s="444">
        <v>0</v>
      </c>
      <c r="H47" s="444">
        <v>0</v>
      </c>
      <c r="I47" s="444">
        <v>0</v>
      </c>
      <c r="J47" s="444">
        <v>0</v>
      </c>
      <c r="K47" s="444">
        <v>0</v>
      </c>
      <c r="L47" s="444">
        <v>0</v>
      </c>
      <c r="M47" s="444">
        <v>0</v>
      </c>
      <c r="N47" s="444">
        <v>0</v>
      </c>
      <c r="O47" s="444">
        <v>0</v>
      </c>
      <c r="P47" s="438">
        <v>0</v>
      </c>
    </row>
    <row r="48" spans="1:16" s="421" customFormat="1">
      <c r="A48" s="427">
        <v>7475</v>
      </c>
      <c r="B48" s="421" t="s">
        <v>1686</v>
      </c>
      <c r="C48" s="422"/>
      <c r="D48" s="444">
        <v>0</v>
      </c>
      <c r="E48" s="444">
        <v>0</v>
      </c>
      <c r="F48" s="444">
        <v>0</v>
      </c>
      <c r="G48" s="444">
        <v>0</v>
      </c>
      <c r="H48" s="444">
        <v>0</v>
      </c>
      <c r="I48" s="444">
        <v>0</v>
      </c>
      <c r="J48" s="444">
        <v>0</v>
      </c>
      <c r="K48" s="444">
        <v>0</v>
      </c>
      <c r="L48" s="444">
        <v>0</v>
      </c>
      <c r="M48" s="444">
        <v>0</v>
      </c>
      <c r="N48" s="444">
        <v>0</v>
      </c>
      <c r="O48" s="444">
        <v>0</v>
      </c>
      <c r="P48" s="438">
        <v>0</v>
      </c>
    </row>
    <row r="49" spans="1:16" s="421" customFormat="1">
      <c r="A49" s="427"/>
      <c r="C49" s="422"/>
      <c r="D49" s="442"/>
      <c r="E49" s="442"/>
      <c r="F49" s="442"/>
      <c r="G49" s="442"/>
      <c r="H49" s="442"/>
      <c r="I49" s="442"/>
      <c r="J49" s="442"/>
      <c r="K49" s="442"/>
      <c r="L49" s="442"/>
      <c r="M49" s="442"/>
      <c r="N49" s="442"/>
      <c r="O49" s="438"/>
      <c r="P49" s="438"/>
    </row>
    <row r="50" spans="1:16" s="421" customFormat="1" ht="19.5" customHeight="1" thickBot="1">
      <c r="A50" s="427"/>
      <c r="B50" s="1046" t="s">
        <v>1563</v>
      </c>
      <c r="D50" s="439">
        <v>-4183.6100000000006</v>
      </c>
      <c r="E50" s="439">
        <v>-4183.6100000000006</v>
      </c>
      <c r="F50" s="439">
        <v>-4183.6100000000006</v>
      </c>
      <c r="G50" s="439">
        <v>-4183.6099999999997</v>
      </c>
      <c r="H50" s="439">
        <v>-4183.6100000000006</v>
      </c>
      <c r="I50" s="439">
        <v>-4183.6100000000006</v>
      </c>
      <c r="J50" s="439">
        <v>-4183.6100000000015</v>
      </c>
      <c r="K50" s="439">
        <v>-4183.6099999999979</v>
      </c>
      <c r="L50" s="439">
        <v>-4184.1800000000021</v>
      </c>
      <c r="M50" s="439">
        <v>-4184.18</v>
      </c>
      <c r="N50" s="439">
        <v>-4184.18</v>
      </c>
      <c r="O50" s="439">
        <v>-4184.1800000000021</v>
      </c>
      <c r="P50" s="439">
        <v>-50205.599999999999</v>
      </c>
    </row>
    <row r="51" spans="1:16" s="421" customFormat="1" ht="12.6" thickTop="1">
      <c r="A51" s="427"/>
      <c r="C51" s="422"/>
      <c r="D51" s="442"/>
      <c r="E51" s="442"/>
      <c r="F51" s="442"/>
      <c r="G51" s="442"/>
      <c r="H51" s="442"/>
      <c r="I51" s="442"/>
      <c r="J51" s="442"/>
      <c r="K51" s="442"/>
      <c r="L51" s="442"/>
      <c r="M51" s="442"/>
      <c r="N51" s="442"/>
      <c r="O51" s="438"/>
      <c r="P51" s="438"/>
    </row>
    <row r="52" spans="1:16" s="421" customFormat="1">
      <c r="A52" s="427"/>
      <c r="C52" s="422"/>
      <c r="D52" s="442"/>
      <c r="E52" s="442"/>
      <c r="F52" s="442"/>
      <c r="G52" s="442"/>
      <c r="H52" s="442"/>
      <c r="I52" s="442"/>
      <c r="J52" s="442"/>
      <c r="K52" s="442"/>
      <c r="L52" s="442"/>
      <c r="M52" s="442"/>
      <c r="N52" s="442"/>
      <c r="O52" s="438"/>
      <c r="P52" s="438"/>
    </row>
    <row r="53" spans="1:16" s="421" customFormat="1">
      <c r="A53" s="427"/>
      <c r="C53" s="422"/>
      <c r="D53" s="442"/>
      <c r="E53" s="442"/>
      <c r="F53" s="442"/>
      <c r="G53" s="442"/>
      <c r="H53" s="442"/>
      <c r="I53" s="442"/>
      <c r="J53" s="442"/>
      <c r="K53" s="442"/>
      <c r="L53" s="442"/>
      <c r="M53" s="442"/>
      <c r="N53" s="442"/>
      <c r="O53" s="438"/>
      <c r="P53" s="438"/>
    </row>
    <row r="54" spans="1:16" s="421" customFormat="1">
      <c r="A54" s="427"/>
      <c r="C54" s="422"/>
      <c r="D54" s="442"/>
      <c r="E54" s="442"/>
      <c r="F54" s="442"/>
      <c r="G54" s="442"/>
      <c r="H54" s="442"/>
      <c r="I54" s="442"/>
      <c r="J54" s="442"/>
      <c r="K54" s="442"/>
      <c r="L54" s="442"/>
      <c r="M54" s="442"/>
      <c r="N54" s="442"/>
      <c r="O54" s="438"/>
      <c r="P54" s="438"/>
    </row>
    <row r="55" spans="1:16" s="421" customFormat="1">
      <c r="A55" s="427"/>
      <c r="C55" s="422"/>
      <c r="D55" s="442"/>
      <c r="E55" s="442"/>
      <c r="F55" s="442"/>
      <c r="G55" s="442"/>
      <c r="H55" s="442"/>
      <c r="I55" s="442"/>
      <c r="J55" s="442"/>
      <c r="K55" s="442"/>
      <c r="L55" s="442"/>
      <c r="M55" s="442"/>
      <c r="N55" s="442"/>
      <c r="O55" s="438"/>
      <c r="P55" s="438"/>
    </row>
    <row r="56" spans="1:16" s="421" customFormat="1">
      <c r="A56" s="427"/>
      <c r="C56" s="422"/>
      <c r="D56" s="442"/>
      <c r="E56" s="442"/>
      <c r="F56" s="442"/>
      <c r="G56" s="442"/>
      <c r="H56" s="442"/>
      <c r="I56" s="442"/>
      <c r="J56" s="442"/>
      <c r="K56" s="442"/>
      <c r="L56" s="442"/>
      <c r="M56" s="442"/>
      <c r="N56" s="442"/>
      <c r="O56" s="438"/>
      <c r="P56" s="438"/>
    </row>
    <row r="57" spans="1:16" s="421" customFormat="1">
      <c r="A57" s="427"/>
      <c r="C57" s="422"/>
      <c r="D57" s="442"/>
      <c r="E57" s="442"/>
      <c r="F57" s="442"/>
      <c r="G57" s="442"/>
      <c r="H57" s="442"/>
      <c r="I57" s="442"/>
      <c r="J57" s="442"/>
      <c r="K57" s="442"/>
      <c r="L57" s="442"/>
      <c r="M57" s="442"/>
      <c r="N57" s="442"/>
      <c r="O57" s="438"/>
      <c r="P57" s="438"/>
    </row>
    <row r="58" spans="1:16" s="421" customFormat="1">
      <c r="A58" s="427"/>
      <c r="C58" s="422"/>
      <c r="D58" s="442"/>
      <c r="E58" s="442"/>
      <c r="F58" s="442"/>
      <c r="G58" s="442"/>
      <c r="H58" s="442"/>
      <c r="I58" s="442"/>
      <c r="J58" s="442"/>
      <c r="K58" s="442"/>
      <c r="L58" s="442"/>
      <c r="M58" s="442"/>
      <c r="N58" s="442"/>
      <c r="O58" s="438"/>
      <c r="P58" s="438"/>
    </row>
    <row r="59" spans="1:16" s="421" customFormat="1">
      <c r="A59" s="427"/>
      <c r="C59" s="422"/>
      <c r="D59" s="442"/>
      <c r="E59" s="442"/>
      <c r="F59" s="442"/>
      <c r="G59" s="442"/>
      <c r="H59" s="442"/>
      <c r="I59" s="442"/>
      <c r="J59" s="442"/>
      <c r="K59" s="442"/>
      <c r="L59" s="442"/>
      <c r="M59" s="442"/>
      <c r="N59" s="442"/>
      <c r="O59" s="438"/>
      <c r="P59" s="438"/>
    </row>
    <row r="60" spans="1:16" s="421" customFormat="1">
      <c r="A60" s="427"/>
      <c r="C60" s="422"/>
      <c r="D60" s="442"/>
      <c r="E60" s="442"/>
      <c r="F60" s="442"/>
      <c r="G60" s="442"/>
      <c r="H60" s="442"/>
      <c r="I60" s="442"/>
      <c r="J60" s="442"/>
      <c r="K60" s="442"/>
      <c r="L60" s="442"/>
      <c r="M60" s="442"/>
      <c r="N60" s="442"/>
      <c r="O60" s="438"/>
      <c r="P60" s="428"/>
    </row>
    <row r="61" spans="1:16" s="421" customFormat="1">
      <c r="A61" s="427"/>
      <c r="C61" s="422"/>
      <c r="D61" s="442"/>
      <c r="E61" s="442"/>
      <c r="F61" s="442"/>
      <c r="G61" s="442"/>
      <c r="H61" s="442"/>
      <c r="I61" s="442"/>
      <c r="J61" s="442"/>
      <c r="K61" s="442"/>
      <c r="L61" s="442"/>
      <c r="M61" s="442"/>
      <c r="N61" s="442"/>
      <c r="O61" s="438"/>
      <c r="P61" s="428"/>
    </row>
    <row r="62" spans="1:16" s="421" customFormat="1">
      <c r="A62" s="427"/>
      <c r="C62" s="422"/>
      <c r="D62" s="442"/>
      <c r="E62" s="442"/>
      <c r="F62" s="442"/>
      <c r="G62" s="442"/>
      <c r="H62" s="442"/>
      <c r="I62" s="442"/>
      <c r="J62" s="442"/>
      <c r="K62" s="442"/>
      <c r="L62" s="442"/>
      <c r="M62" s="442"/>
      <c r="N62" s="442"/>
      <c r="O62" s="438"/>
      <c r="P62" s="428"/>
    </row>
    <row r="63" spans="1:16" s="421" customFormat="1">
      <c r="A63" s="427"/>
      <c r="C63" s="422"/>
      <c r="D63" s="442"/>
      <c r="E63" s="442"/>
      <c r="F63" s="442"/>
      <c r="G63" s="442"/>
      <c r="H63" s="442"/>
      <c r="I63" s="442"/>
      <c r="J63" s="442"/>
      <c r="K63" s="442"/>
      <c r="L63" s="442"/>
      <c r="M63" s="442"/>
      <c r="N63" s="442"/>
      <c r="O63" s="438"/>
      <c r="P63" s="428"/>
    </row>
    <row r="64" spans="1:16" s="421" customFormat="1">
      <c r="A64" s="427"/>
      <c r="C64" s="422"/>
      <c r="D64" s="442"/>
      <c r="E64" s="442"/>
      <c r="F64" s="442"/>
      <c r="G64" s="442"/>
      <c r="H64" s="442"/>
      <c r="I64" s="442"/>
      <c r="J64" s="442"/>
      <c r="K64" s="442"/>
      <c r="L64" s="442"/>
      <c r="M64" s="442"/>
      <c r="N64" s="442"/>
      <c r="O64" s="438"/>
      <c r="P64" s="428"/>
    </row>
    <row r="65" spans="1:16" s="421" customFormat="1">
      <c r="A65" s="427"/>
      <c r="C65" s="422"/>
      <c r="D65" s="442"/>
      <c r="E65" s="442"/>
      <c r="F65" s="442"/>
      <c r="G65" s="442"/>
      <c r="H65" s="442"/>
      <c r="I65" s="442"/>
      <c r="J65" s="442"/>
      <c r="K65" s="442"/>
      <c r="L65" s="442"/>
      <c r="M65" s="442"/>
      <c r="N65" s="442"/>
      <c r="O65" s="438"/>
      <c r="P65" s="428"/>
    </row>
    <row r="66" spans="1:16" s="421" customFormat="1">
      <c r="A66" s="427"/>
      <c r="C66" s="422"/>
      <c r="D66" s="442"/>
      <c r="E66" s="442"/>
      <c r="F66" s="442"/>
      <c r="G66" s="442"/>
      <c r="H66" s="442"/>
      <c r="I66" s="442"/>
      <c r="J66" s="442"/>
      <c r="K66" s="442"/>
      <c r="L66" s="442"/>
      <c r="M66" s="442"/>
      <c r="N66" s="442"/>
      <c r="O66" s="438"/>
      <c r="P66" s="428"/>
    </row>
    <row r="67" spans="1:16" s="421" customFormat="1">
      <c r="A67" s="427"/>
      <c r="C67" s="422"/>
      <c r="D67" s="442"/>
      <c r="E67" s="442"/>
      <c r="F67" s="442"/>
      <c r="G67" s="442"/>
      <c r="H67" s="442"/>
      <c r="I67" s="442"/>
      <c r="J67" s="442"/>
      <c r="K67" s="442"/>
      <c r="L67" s="442"/>
      <c r="M67" s="442"/>
      <c r="N67" s="442"/>
      <c r="O67" s="438"/>
      <c r="P67" s="428"/>
    </row>
    <row r="68" spans="1:16" s="421" customFormat="1">
      <c r="A68" s="427"/>
      <c r="C68" s="422"/>
      <c r="D68" s="442"/>
      <c r="E68" s="442"/>
      <c r="F68" s="442"/>
      <c r="G68" s="442"/>
      <c r="H68" s="442"/>
      <c r="I68" s="442"/>
      <c r="J68" s="442"/>
      <c r="K68" s="442"/>
      <c r="L68" s="442"/>
      <c r="M68" s="442"/>
      <c r="N68" s="442"/>
      <c r="O68" s="438"/>
      <c r="P68" s="428"/>
    </row>
    <row r="69" spans="1:16" s="421" customFormat="1">
      <c r="A69" s="427"/>
      <c r="C69" s="422"/>
      <c r="D69" s="442"/>
      <c r="E69" s="442"/>
      <c r="F69" s="442"/>
      <c r="G69" s="442"/>
      <c r="H69" s="442"/>
      <c r="I69" s="442"/>
      <c r="J69" s="442"/>
      <c r="K69" s="442"/>
      <c r="L69" s="442"/>
      <c r="M69" s="442"/>
      <c r="N69" s="442"/>
      <c r="O69" s="438"/>
      <c r="P69" s="428"/>
    </row>
    <row r="70" spans="1:16" s="421" customFormat="1">
      <c r="A70" s="427"/>
      <c r="C70" s="422"/>
      <c r="D70" s="442"/>
      <c r="E70" s="442"/>
      <c r="F70" s="442"/>
      <c r="G70" s="442"/>
      <c r="H70" s="442"/>
      <c r="I70" s="442"/>
      <c r="J70" s="442"/>
      <c r="K70" s="442"/>
      <c r="L70" s="442"/>
      <c r="M70" s="442"/>
      <c r="N70" s="442"/>
      <c r="O70" s="438"/>
      <c r="P70" s="428"/>
    </row>
    <row r="71" spans="1:16" s="421" customFormat="1">
      <c r="A71" s="427"/>
      <c r="C71" s="422"/>
      <c r="D71" s="442"/>
      <c r="E71" s="442"/>
      <c r="F71" s="442"/>
      <c r="G71" s="442"/>
      <c r="H71" s="442"/>
      <c r="I71" s="442"/>
      <c r="J71" s="442"/>
      <c r="K71" s="442"/>
      <c r="L71" s="442"/>
      <c r="M71" s="442"/>
      <c r="N71" s="442"/>
      <c r="O71" s="438"/>
      <c r="P71" s="428"/>
    </row>
    <row r="72" spans="1:16" s="421" customFormat="1">
      <c r="A72" s="427"/>
      <c r="C72" s="422"/>
      <c r="D72" s="442"/>
      <c r="E72" s="442"/>
      <c r="F72" s="442"/>
      <c r="G72" s="442"/>
      <c r="H72" s="442"/>
      <c r="I72" s="442"/>
      <c r="J72" s="442"/>
      <c r="K72" s="442"/>
      <c r="L72" s="442"/>
      <c r="M72" s="442"/>
      <c r="N72" s="442"/>
      <c r="O72" s="438"/>
      <c r="P72" s="428"/>
    </row>
    <row r="73" spans="1:16">
      <c r="P73" s="417"/>
    </row>
    <row r="74" spans="1:16">
      <c r="P74" s="417"/>
    </row>
    <row r="75" spans="1:16">
      <c r="P75" s="417"/>
    </row>
    <row r="76" spans="1:16">
      <c r="P76" s="417"/>
    </row>
    <row r="77" spans="1:16">
      <c r="P77" s="417"/>
    </row>
    <row r="78" spans="1:16">
      <c r="P78" s="417"/>
    </row>
    <row r="79" spans="1:16">
      <c r="P79" s="417"/>
    </row>
    <row r="80" spans="1:16">
      <c r="P80" s="417"/>
    </row>
    <row r="81" spans="16:16">
      <c r="P81" s="417"/>
    </row>
    <row r="82" spans="16:16">
      <c r="P82" s="417"/>
    </row>
    <row r="83" spans="16:16">
      <c r="P83" s="417"/>
    </row>
    <row r="84" spans="16:16">
      <c r="P84" s="417"/>
    </row>
    <row r="85" spans="16:16">
      <c r="P85" s="417"/>
    </row>
    <row r="86" spans="16:16">
      <c r="P86" s="417"/>
    </row>
    <row r="87" spans="16:16">
      <c r="P87" s="417"/>
    </row>
    <row r="88" spans="16:16">
      <c r="P88" s="417"/>
    </row>
    <row r="89" spans="16:16">
      <c r="P89" s="417"/>
    </row>
    <row r="90" spans="16:16">
      <c r="P90" s="417"/>
    </row>
    <row r="91" spans="16:16">
      <c r="P91" s="417"/>
    </row>
    <row r="92" spans="16:16">
      <c r="P92" s="417"/>
    </row>
    <row r="93" spans="16:16">
      <c r="P93" s="417"/>
    </row>
    <row r="94" spans="16:16">
      <c r="P94" s="417"/>
    </row>
    <row r="95" spans="16:16">
      <c r="P95" s="417"/>
    </row>
    <row r="96" spans="16:16">
      <c r="P96" s="417"/>
    </row>
    <row r="97" spans="16:16">
      <c r="P97" s="417"/>
    </row>
    <row r="98" spans="16:16">
      <c r="P98" s="417"/>
    </row>
    <row r="99" spans="16:16">
      <c r="P99" s="417"/>
    </row>
    <row r="100" spans="16:16">
      <c r="P100" s="417"/>
    </row>
    <row r="101" spans="16:16">
      <c r="P101" s="417"/>
    </row>
    <row r="102" spans="16:16">
      <c r="P102" s="417"/>
    </row>
    <row r="103" spans="16:16">
      <c r="P103" s="417"/>
    </row>
  </sheetData>
  <mergeCells count="1">
    <mergeCell ref="B1:P1"/>
  </mergeCells>
  <printOptions horizontalCentered="1"/>
  <pageMargins left="0.5" right="0" top="0.75" bottom="0.5" header="0.25" footer="0.25"/>
  <pageSetup scale="70" fitToHeight="0" orientation="landscape" r:id="rId1"/>
  <headerFooter alignWithMargins="0">
    <oddHeader xml:space="preserve">&amp;C&amp;"Arial,Bold"&amp;12
Sanlando Utilities Corp
&amp;"Arial,Regular"&amp;10
</oddHeader>
    <oddFooter>&amp;C&amp;A&amp;RPage &amp;P of &amp;N</oddFooter>
  </headerFooter>
</worksheet>
</file>

<file path=xl/worksheets/sheet97.xml><?xml version="1.0" encoding="utf-8"?>
<worksheet xmlns="http://schemas.openxmlformats.org/spreadsheetml/2006/main" xmlns:r="http://schemas.openxmlformats.org/officeDocument/2006/relationships">
  <sheetPr codeName="Sheet121"/>
  <dimension ref="A1:M70"/>
  <sheetViews>
    <sheetView workbookViewId="0">
      <selection activeCell="O17" sqref="O17"/>
    </sheetView>
  </sheetViews>
  <sheetFormatPr defaultColWidth="9.109375" defaultRowHeight="12"/>
  <cols>
    <col min="1" max="1" width="4.88671875" style="575" customWidth="1"/>
    <col min="2" max="2" width="29.33203125" style="575" customWidth="1"/>
    <col min="3" max="3" width="14.44140625" style="575" customWidth="1"/>
    <col min="4" max="6" width="9.109375" style="575"/>
    <col min="7" max="7" width="1.5546875" style="575" customWidth="1"/>
    <col min="8" max="8" width="12.109375" style="575" customWidth="1"/>
    <col min="9" max="9" width="9.88671875" style="575" customWidth="1"/>
    <col min="10" max="10" width="10.5546875" style="575" customWidth="1"/>
    <col min="11" max="11" width="4.6640625" style="575" customWidth="1"/>
    <col min="12" max="12" width="9.109375" style="575"/>
    <col min="13" max="13" width="12.44140625" style="575" bestFit="1" customWidth="1"/>
    <col min="14" max="16384" width="9.109375" style="575"/>
  </cols>
  <sheetData>
    <row r="1" spans="2:10">
      <c r="B1" s="575" t="s">
        <v>2368</v>
      </c>
      <c r="D1" s="627"/>
      <c r="E1" s="627"/>
      <c r="F1" s="627"/>
    </row>
    <row r="2" spans="2:10">
      <c r="B2" s="575" t="s">
        <v>1679</v>
      </c>
      <c r="D2" s="627"/>
      <c r="E2" s="627"/>
      <c r="F2" s="627"/>
      <c r="H2" s="690"/>
    </row>
    <row r="3" spans="2:10">
      <c r="D3" s="627"/>
      <c r="E3" s="627"/>
      <c r="F3" s="627"/>
    </row>
    <row r="4" spans="2:10">
      <c r="C4" s="690"/>
      <c r="D4" s="1613"/>
      <c r="E4" s="1613" t="s">
        <v>597</v>
      </c>
      <c r="F4" s="1613" t="s">
        <v>598</v>
      </c>
    </row>
    <row r="5" spans="2:10">
      <c r="B5" s="575" t="s">
        <v>879</v>
      </c>
      <c r="C5" s="690" t="s">
        <v>16</v>
      </c>
      <c r="D5" s="1613" t="s">
        <v>570</v>
      </c>
      <c r="E5" s="1613" t="s">
        <v>636</v>
      </c>
      <c r="F5" s="1613" t="s">
        <v>597</v>
      </c>
      <c r="H5" s="690" t="s">
        <v>81</v>
      </c>
      <c r="I5" s="690" t="s">
        <v>481</v>
      </c>
      <c r="J5" s="690" t="s">
        <v>648</v>
      </c>
    </row>
    <row r="6" spans="2:10">
      <c r="D6" s="627"/>
      <c r="E6" s="627"/>
      <c r="F6" s="627"/>
      <c r="G6" s="1614"/>
      <c r="H6" s="1614"/>
    </row>
    <row r="7" spans="2:10">
      <c r="B7" s="575" t="s">
        <v>497</v>
      </c>
      <c r="C7" s="1615">
        <v>991779.69</v>
      </c>
      <c r="D7" s="627">
        <v>0.36703999999999998</v>
      </c>
      <c r="E7" s="627">
        <v>6.6959321087948331E-2</v>
      </c>
      <c r="F7" s="628">
        <v>2.46E-2</v>
      </c>
      <c r="G7" s="1614"/>
      <c r="H7" s="1616">
        <v>66408.894711215849</v>
      </c>
      <c r="I7" s="1612">
        <v>0</v>
      </c>
      <c r="J7" s="1612">
        <v>66408.894711215849</v>
      </c>
    </row>
    <row r="8" spans="2:10">
      <c r="B8" s="575" t="s">
        <v>638</v>
      </c>
      <c r="C8" s="1615">
        <v>94190.17</v>
      </c>
      <c r="D8" s="627">
        <v>3.4860000000000002E-2</v>
      </c>
      <c r="E8" s="627">
        <v>2.3220060000000001E-2</v>
      </c>
      <c r="F8" s="628">
        <v>8.0000000000000004E-4</v>
      </c>
      <c r="G8" s="1614"/>
      <c r="H8" s="1617">
        <v>2187.1013988102</v>
      </c>
      <c r="I8" s="1612">
        <v>0</v>
      </c>
      <c r="J8" s="1612">
        <v>2187.1013988102</v>
      </c>
    </row>
    <row r="9" spans="2:10">
      <c r="B9" s="575" t="s">
        <v>639</v>
      </c>
      <c r="C9" s="1615">
        <v>0</v>
      </c>
      <c r="D9" s="627" t="s">
        <v>543</v>
      </c>
      <c r="E9" s="627">
        <v>0</v>
      </c>
      <c r="F9" s="627" t="s">
        <v>543</v>
      </c>
      <c r="G9" s="1614"/>
      <c r="H9" s="1617"/>
      <c r="I9" s="1612"/>
      <c r="J9" s="1612"/>
    </row>
    <row r="10" spans="2:10">
      <c r="B10" s="575" t="s">
        <v>1078</v>
      </c>
      <c r="C10" s="1615">
        <v>10986.35</v>
      </c>
      <c r="D10" s="627">
        <v>4.0699999999999998E-3</v>
      </c>
      <c r="E10" s="627">
        <v>0.02</v>
      </c>
      <c r="F10" s="628">
        <v>1E-4</v>
      </c>
      <c r="G10" s="1614"/>
      <c r="H10" s="1617">
        <v>219.727</v>
      </c>
      <c r="I10" s="1612">
        <v>0</v>
      </c>
      <c r="J10" s="1612">
        <v>219.727</v>
      </c>
    </row>
    <row r="11" spans="2:10">
      <c r="B11" s="575" t="s">
        <v>574</v>
      </c>
      <c r="C11" s="1615">
        <v>1054715.8500000001</v>
      </c>
      <c r="D11" s="627">
        <v>0.39033000000000001</v>
      </c>
      <c r="E11" s="627">
        <v>0.1116</v>
      </c>
      <c r="F11" s="628">
        <v>4.36E-2</v>
      </c>
      <c r="G11" s="1614"/>
      <c r="H11" s="1617">
        <v>117706.28886000002</v>
      </c>
      <c r="I11" s="1612"/>
      <c r="J11" s="1612"/>
    </row>
    <row r="12" spans="2:10">
      <c r="B12" s="575" t="s">
        <v>1094</v>
      </c>
      <c r="C12" s="1615">
        <v>0</v>
      </c>
      <c r="D12" s="627">
        <v>0</v>
      </c>
      <c r="E12" s="627">
        <v>0</v>
      </c>
      <c r="F12" s="628">
        <v>0</v>
      </c>
      <c r="G12" s="1614"/>
      <c r="H12" s="1617">
        <v>0</v>
      </c>
      <c r="I12" s="1612"/>
      <c r="J12" s="1612"/>
    </row>
    <row r="13" spans="2:10">
      <c r="B13" s="1618" t="s">
        <v>953</v>
      </c>
      <c r="C13" s="1615">
        <v>0</v>
      </c>
      <c r="D13" s="627">
        <v>0</v>
      </c>
      <c r="E13" s="627">
        <v>0</v>
      </c>
      <c r="F13" s="628">
        <v>0</v>
      </c>
      <c r="G13" s="1614"/>
      <c r="H13" s="1617">
        <v>0</v>
      </c>
      <c r="I13" s="1612"/>
      <c r="J13" s="1612"/>
    </row>
    <row r="14" spans="2:10">
      <c r="B14" s="575" t="s">
        <v>766</v>
      </c>
      <c r="C14" s="1615">
        <v>550420.43999999994</v>
      </c>
      <c r="D14" s="627">
        <v>0.20369999999999999</v>
      </c>
      <c r="E14" s="627">
        <v>0</v>
      </c>
      <c r="F14" s="628">
        <v>0</v>
      </c>
      <c r="G14" s="1614"/>
      <c r="H14" s="1617">
        <v>0</v>
      </c>
      <c r="I14" s="1612"/>
      <c r="J14" s="1612"/>
    </row>
    <row r="15" spans="2:10">
      <c r="B15" s="575" t="s">
        <v>1216</v>
      </c>
      <c r="C15" s="1615">
        <v>0</v>
      </c>
      <c r="D15" s="627" t="s">
        <v>543</v>
      </c>
      <c r="E15" s="627"/>
      <c r="F15" s="627" t="s">
        <v>543</v>
      </c>
      <c r="G15" s="1614"/>
      <c r="H15" s="1614"/>
      <c r="I15" s="1612"/>
      <c r="J15" s="1612"/>
    </row>
    <row r="16" spans="2:10">
      <c r="C16" s="1619" t="s">
        <v>879</v>
      </c>
      <c r="D16" s="1620"/>
      <c r="E16" s="1620"/>
      <c r="F16" s="1620" t="s">
        <v>879</v>
      </c>
      <c r="G16" s="1614"/>
      <c r="H16" s="1621"/>
    </row>
    <row r="17" spans="1:13" ht="12.6" thickBot="1">
      <c r="B17" s="1212" t="s">
        <v>17</v>
      </c>
      <c r="C17" s="1622">
        <v>2702092.5</v>
      </c>
      <c r="D17" s="1623">
        <v>1</v>
      </c>
      <c r="E17" s="1623"/>
      <c r="F17" s="1623">
        <v>6.9099999999999995E-2</v>
      </c>
      <c r="H17" s="1612"/>
      <c r="I17" s="690"/>
      <c r="J17" s="690"/>
    </row>
    <row r="18" spans="1:13" ht="12.6" thickTop="1">
      <c r="D18" s="627"/>
      <c r="E18" s="627"/>
      <c r="F18" s="627"/>
    </row>
    <row r="19" spans="1:13">
      <c r="A19" s="1612"/>
      <c r="B19" s="1624" t="s">
        <v>18</v>
      </c>
      <c r="C19" s="1612"/>
      <c r="D19" s="1612"/>
      <c r="E19" s="1612"/>
      <c r="F19" s="1612"/>
      <c r="G19" s="1612"/>
      <c r="H19" s="1612">
        <v>68815.723110026054</v>
      </c>
      <c r="I19" s="1612">
        <v>0</v>
      </c>
      <c r="J19" s="1612">
        <v>68815.723110026054</v>
      </c>
    </row>
    <row r="20" spans="1:13">
      <c r="B20" s="1625"/>
      <c r="D20" s="627"/>
      <c r="E20" s="627"/>
      <c r="F20" s="627"/>
    </row>
    <row r="21" spans="1:13">
      <c r="B21" s="1625" t="s">
        <v>19</v>
      </c>
      <c r="D21" s="627"/>
      <c r="E21" s="627"/>
      <c r="F21" s="627"/>
      <c r="H21" s="1612">
        <v>49379.189999999995</v>
      </c>
      <c r="I21" s="1626">
        <v>0</v>
      </c>
      <c r="J21" s="1626">
        <v>49379.189999999995</v>
      </c>
      <c r="L21" s="1626">
        <v>49379.189999999995</v>
      </c>
      <c r="M21" s="1627">
        <v>0</v>
      </c>
    </row>
    <row r="22" spans="1:13">
      <c r="D22" s="627"/>
      <c r="E22" s="627"/>
      <c r="F22" s="627"/>
      <c r="I22" s="1614"/>
      <c r="J22" s="1614"/>
    </row>
    <row r="23" spans="1:13" ht="12.6" thickBot="1">
      <c r="B23" s="1212" t="s">
        <v>710</v>
      </c>
      <c r="D23" s="627"/>
      <c r="E23" s="627"/>
      <c r="F23" s="627"/>
      <c r="H23" s="1628">
        <v>19436.533110026059</v>
      </c>
      <c r="I23" s="1616">
        <v>0</v>
      </c>
      <c r="J23" s="1616">
        <v>19436.533110026059</v>
      </c>
    </row>
    <row r="24" spans="1:13" ht="12.6" thickTop="1">
      <c r="D24" s="627"/>
      <c r="E24" s="627"/>
      <c r="F24" s="627"/>
      <c r="I24" s="1614"/>
      <c r="J24" s="1614"/>
    </row>
    <row r="25" spans="1:13">
      <c r="B25" s="1212"/>
      <c r="C25" s="1612">
        <v>0</v>
      </c>
      <c r="D25" s="627"/>
      <c r="E25" s="627"/>
      <c r="F25" s="627"/>
    </row>
    <row r="26" spans="1:13">
      <c r="B26" s="1212" t="s">
        <v>21</v>
      </c>
      <c r="C26" s="1612">
        <v>2702092.5</v>
      </c>
      <c r="D26" s="627">
        <v>1</v>
      </c>
      <c r="E26" s="627"/>
      <c r="F26" s="627"/>
    </row>
    <row r="27" spans="1:13">
      <c r="C27" s="1629">
        <v>2702092.5</v>
      </c>
      <c r="D27" s="627"/>
      <c r="E27" s="627"/>
      <c r="F27" s="627"/>
    </row>
    <row r="28" spans="1:13">
      <c r="C28" s="1616"/>
      <c r="D28" s="627"/>
      <c r="E28" s="627"/>
      <c r="F28" s="627"/>
    </row>
    <row r="29" spans="1:13">
      <c r="B29" s="1614"/>
      <c r="C29" s="438"/>
      <c r="D29" s="438"/>
      <c r="E29" s="438"/>
      <c r="F29" s="1614"/>
    </row>
    <row r="30" spans="1:13">
      <c r="B30" s="1614"/>
      <c r="C30" s="1630" t="s">
        <v>343</v>
      </c>
      <c r="D30" s="438"/>
      <c r="E30" s="438"/>
      <c r="F30" s="1614"/>
    </row>
    <row r="31" spans="1:13">
      <c r="B31" s="1631" t="s">
        <v>481</v>
      </c>
      <c r="C31" s="815">
        <v>0</v>
      </c>
      <c r="D31" s="1632">
        <v>0</v>
      </c>
      <c r="F31" s="1614"/>
    </row>
    <row r="32" spans="1:13">
      <c r="B32" s="1631" t="s">
        <v>648</v>
      </c>
      <c r="C32" s="815">
        <v>1695.5</v>
      </c>
      <c r="D32" s="1632">
        <v>1</v>
      </c>
      <c r="F32" s="1614"/>
    </row>
    <row r="33" spans="2:10">
      <c r="B33" s="1614"/>
      <c r="C33" s="767">
        <v>1695.5</v>
      </c>
      <c r="D33" s="1632"/>
      <c r="F33" s="1614"/>
    </row>
    <row r="34" spans="2:10">
      <c r="B34" s="573" t="s">
        <v>22</v>
      </c>
      <c r="C34" s="1614"/>
      <c r="D34" s="1614"/>
      <c r="E34" s="1614"/>
      <c r="F34" s="1614"/>
    </row>
    <row r="35" spans="2:10">
      <c r="D35" s="627"/>
      <c r="E35" s="627"/>
      <c r="F35" s="627"/>
    </row>
    <row r="36" spans="2:10">
      <c r="B36" s="575" t="s">
        <v>2368</v>
      </c>
      <c r="D36" s="627"/>
      <c r="E36" s="627"/>
      <c r="F36" s="627"/>
    </row>
    <row r="37" spans="2:10">
      <c r="B37" s="575" t="s">
        <v>1680</v>
      </c>
      <c r="D37" s="627"/>
      <c r="E37" s="627"/>
      <c r="F37" s="627"/>
      <c r="H37" s="690"/>
    </row>
    <row r="38" spans="2:10">
      <c r="D38" s="627"/>
      <c r="E38" s="627"/>
      <c r="F38" s="627"/>
    </row>
    <row r="39" spans="2:10">
      <c r="C39" s="690"/>
      <c r="D39" s="1613"/>
      <c r="E39" s="1613" t="s">
        <v>597</v>
      </c>
      <c r="F39" s="1613" t="s">
        <v>598</v>
      </c>
    </row>
    <row r="40" spans="2:10">
      <c r="B40" s="575" t="s">
        <v>879</v>
      </c>
      <c r="C40" s="690" t="s">
        <v>16</v>
      </c>
      <c r="D40" s="1613" t="s">
        <v>570</v>
      </c>
      <c r="E40" s="1613" t="s">
        <v>636</v>
      </c>
      <c r="F40" s="1613" t="s">
        <v>597</v>
      </c>
      <c r="H40" s="690" t="s">
        <v>81</v>
      </c>
      <c r="I40" s="690" t="s">
        <v>481</v>
      </c>
      <c r="J40" s="690" t="s">
        <v>648</v>
      </c>
    </row>
    <row r="41" spans="2:10">
      <c r="D41" s="627"/>
      <c r="E41" s="627"/>
      <c r="F41" s="627"/>
      <c r="G41" s="1614"/>
      <c r="H41" s="1614"/>
    </row>
    <row r="42" spans="2:10">
      <c r="B42" s="575" t="s">
        <v>497</v>
      </c>
      <c r="C42" s="1615">
        <v>747678.27</v>
      </c>
      <c r="D42" s="627">
        <v>0.34442</v>
      </c>
      <c r="E42" s="627">
        <v>6.6959321087948331E-2</v>
      </c>
      <c r="F42" s="628">
        <v>2.3099999999999999E-2</v>
      </c>
      <c r="G42" s="1614"/>
      <c r="H42" s="1616">
        <v>50064.029351411729</v>
      </c>
      <c r="I42" s="1612">
        <v>0</v>
      </c>
      <c r="J42" s="1612">
        <v>50064.029351411729</v>
      </c>
    </row>
    <row r="43" spans="2:10">
      <c r="B43" s="575" t="s">
        <v>638</v>
      </c>
      <c r="C43" s="1615">
        <v>71007.649999999994</v>
      </c>
      <c r="D43" s="627">
        <v>3.2710000000000003E-2</v>
      </c>
      <c r="E43" s="627">
        <v>2.3220060000000001E-2</v>
      </c>
      <c r="F43" s="628">
        <v>8.0000000000000004E-4</v>
      </c>
      <c r="G43" s="1614"/>
      <c r="H43" s="1617">
        <v>1648.801893459</v>
      </c>
      <c r="I43" s="1612">
        <v>0</v>
      </c>
      <c r="J43" s="1612">
        <v>1648.801893459</v>
      </c>
    </row>
    <row r="44" spans="2:10">
      <c r="B44" s="575" t="s">
        <v>639</v>
      </c>
      <c r="C44" s="1615">
        <v>0</v>
      </c>
      <c r="D44" s="627" t="s">
        <v>543</v>
      </c>
      <c r="E44" s="627">
        <v>0</v>
      </c>
      <c r="F44" s="627" t="s">
        <v>543</v>
      </c>
      <c r="G44" s="1614"/>
      <c r="H44" s="1617"/>
      <c r="I44" s="1612"/>
      <c r="J44" s="1612"/>
    </row>
    <row r="45" spans="2:10">
      <c r="B45" s="575" t="s">
        <v>1078</v>
      </c>
      <c r="C45" s="1615">
        <v>10986.35</v>
      </c>
      <c r="D45" s="627">
        <v>5.0600000000000003E-3</v>
      </c>
      <c r="E45" s="627">
        <v>0.02</v>
      </c>
      <c r="F45" s="628">
        <v>1E-4</v>
      </c>
      <c r="G45" s="1614"/>
      <c r="H45" s="1617">
        <v>219.727</v>
      </c>
      <c r="I45" s="1612">
        <v>0</v>
      </c>
      <c r="J45" s="1612">
        <v>219.727</v>
      </c>
    </row>
    <row r="46" spans="2:10">
      <c r="B46" s="575" t="s">
        <v>574</v>
      </c>
      <c r="C46" s="1615">
        <v>795124.29</v>
      </c>
      <c r="D46" s="627">
        <v>0.36627999999999999</v>
      </c>
      <c r="E46" s="627">
        <v>0.10130000000000002</v>
      </c>
      <c r="F46" s="628">
        <v>3.7100000000000001E-2</v>
      </c>
      <c r="G46" s="1614"/>
      <c r="H46" s="1617">
        <v>80546.09057700001</v>
      </c>
      <c r="I46" s="1612"/>
      <c r="J46" s="1612"/>
    </row>
    <row r="47" spans="2:10">
      <c r="B47" s="575" t="s">
        <v>1094</v>
      </c>
      <c r="C47" s="1615">
        <v>0</v>
      </c>
      <c r="D47" s="627">
        <v>0</v>
      </c>
      <c r="E47" s="627">
        <v>0</v>
      </c>
      <c r="F47" s="628">
        <v>0</v>
      </c>
      <c r="G47" s="1614"/>
      <c r="H47" s="1617">
        <v>0</v>
      </c>
      <c r="I47" s="1612"/>
      <c r="J47" s="1612"/>
    </row>
    <row r="48" spans="2:10">
      <c r="B48" s="1618" t="s">
        <v>953</v>
      </c>
      <c r="C48" s="1615">
        <v>0</v>
      </c>
      <c r="D48" s="627">
        <v>0</v>
      </c>
      <c r="E48" s="627">
        <v>0</v>
      </c>
      <c r="F48" s="628">
        <v>0</v>
      </c>
      <c r="G48" s="1614"/>
      <c r="H48" s="1617">
        <v>0</v>
      </c>
      <c r="I48" s="1612"/>
      <c r="J48" s="1612"/>
    </row>
    <row r="49" spans="2:12">
      <c r="B49" s="575" t="s">
        <v>766</v>
      </c>
      <c r="C49" s="1615">
        <v>546007.43999999994</v>
      </c>
      <c r="D49" s="627">
        <v>0.25152000000000002</v>
      </c>
      <c r="E49" s="627">
        <v>0</v>
      </c>
      <c r="F49" s="628">
        <v>0</v>
      </c>
      <c r="G49" s="1614"/>
      <c r="H49" s="1617">
        <v>0</v>
      </c>
      <c r="I49" s="1612"/>
      <c r="J49" s="1612"/>
    </row>
    <row r="50" spans="2:12">
      <c r="B50" s="575" t="s">
        <v>1216</v>
      </c>
      <c r="C50" s="1615">
        <v>0</v>
      </c>
      <c r="D50" s="627" t="s">
        <v>543</v>
      </c>
      <c r="E50" s="627"/>
      <c r="F50" s="627" t="s">
        <v>543</v>
      </c>
      <c r="G50" s="1614"/>
      <c r="H50" s="1614"/>
      <c r="I50" s="1612"/>
      <c r="J50" s="1612"/>
    </row>
    <row r="51" spans="2:12">
      <c r="C51" s="1619" t="s">
        <v>879</v>
      </c>
      <c r="D51" s="1620"/>
      <c r="E51" s="1620"/>
      <c r="F51" s="1620" t="s">
        <v>879</v>
      </c>
      <c r="G51" s="1614"/>
      <c r="H51" s="1621"/>
    </row>
    <row r="52" spans="2:12" ht="12.6" thickBot="1">
      <c r="B52" s="1212" t="s">
        <v>17</v>
      </c>
      <c r="C52" s="1622">
        <v>2170804</v>
      </c>
      <c r="D52" s="1623">
        <v>0.99998999999999993</v>
      </c>
      <c r="E52" s="1623"/>
      <c r="F52" s="1623">
        <v>6.1100000000000002E-2</v>
      </c>
      <c r="H52" s="1612"/>
      <c r="I52" s="690"/>
      <c r="J52" s="690"/>
    </row>
    <row r="53" spans="2:12" ht="12.6" thickTop="1">
      <c r="D53" s="627"/>
      <c r="E53" s="627"/>
      <c r="F53" s="627"/>
    </row>
    <row r="54" spans="2:12">
      <c r="B54" s="1624" t="s">
        <v>18</v>
      </c>
      <c r="C54" s="1612"/>
      <c r="D54" s="1612"/>
      <c r="E54" s="1612"/>
      <c r="F54" s="1612"/>
      <c r="G54" s="1612"/>
      <c r="H54" s="1612">
        <v>51932.558244870728</v>
      </c>
      <c r="I54" s="1612">
        <v>0</v>
      </c>
      <c r="J54" s="1612">
        <v>51932.558244870728</v>
      </c>
    </row>
    <row r="55" spans="2:12">
      <c r="B55" s="1625"/>
      <c r="D55" s="627"/>
      <c r="E55" s="627"/>
      <c r="F55" s="627"/>
    </row>
    <row r="56" spans="2:12">
      <c r="B56" s="1625" t="s">
        <v>19</v>
      </c>
      <c r="D56" s="627"/>
      <c r="E56" s="627"/>
      <c r="F56" s="627"/>
      <c r="H56" s="1612">
        <v>49379.189999999995</v>
      </c>
      <c r="I56" s="1626">
        <v>0</v>
      </c>
      <c r="J56" s="1626">
        <v>49379.189999999995</v>
      </c>
      <c r="L56" s="1626">
        <v>49379.189999999995</v>
      </c>
    </row>
    <row r="57" spans="2:12">
      <c r="D57" s="627"/>
      <c r="E57" s="627"/>
      <c r="F57" s="627"/>
      <c r="I57" s="1614"/>
      <c r="J57" s="1614"/>
    </row>
    <row r="58" spans="2:12" ht="12.6" thickBot="1">
      <c r="B58" s="1212" t="s">
        <v>710</v>
      </c>
      <c r="D58" s="627"/>
      <c r="E58" s="627"/>
      <c r="F58" s="627"/>
      <c r="H58" s="1628">
        <v>2553.3682448707332</v>
      </c>
      <c r="I58" s="1616">
        <v>0</v>
      </c>
      <c r="J58" s="1616">
        <v>2553.3682448707332</v>
      </c>
    </row>
    <row r="59" spans="2:12" ht="12.6" thickTop="1">
      <c r="D59" s="627"/>
      <c r="E59" s="627"/>
      <c r="F59" s="627"/>
      <c r="I59" s="1614"/>
      <c r="J59" s="1614"/>
    </row>
    <row r="60" spans="2:12">
      <c r="B60" s="1212" t="s">
        <v>20</v>
      </c>
      <c r="C60" s="1612">
        <v>0</v>
      </c>
      <c r="D60" s="627">
        <v>0</v>
      </c>
      <c r="E60" s="627"/>
      <c r="F60" s="627"/>
    </row>
    <row r="61" spans="2:12">
      <c r="B61" s="1212" t="s">
        <v>21</v>
      </c>
      <c r="C61" s="1612">
        <v>2170804</v>
      </c>
      <c r="D61" s="627">
        <v>1</v>
      </c>
      <c r="E61" s="627"/>
      <c r="F61" s="627"/>
    </row>
    <row r="62" spans="2:12">
      <c r="C62" s="1629">
        <v>2170804</v>
      </c>
      <c r="D62" s="627"/>
      <c r="E62" s="627"/>
      <c r="F62" s="627"/>
    </row>
    <row r="63" spans="2:12">
      <c r="C63" s="1616"/>
      <c r="D63" s="627"/>
      <c r="E63" s="627"/>
      <c r="F63" s="627"/>
    </row>
    <row r="64" spans="2:12">
      <c r="B64" s="1614"/>
      <c r="C64" s="438"/>
      <c r="D64" s="438"/>
      <c r="E64" s="438"/>
      <c r="F64" s="1614"/>
    </row>
    <row r="65" spans="2:6">
      <c r="B65" s="1614"/>
      <c r="C65" s="1630" t="s">
        <v>343</v>
      </c>
      <c r="D65" s="438"/>
      <c r="E65" s="438"/>
      <c r="F65" s="1614"/>
    </row>
    <row r="66" spans="2:6">
      <c r="B66" s="1614"/>
      <c r="C66" s="815">
        <v>0</v>
      </c>
      <c r="D66" s="1632">
        <v>0</v>
      </c>
      <c r="F66" s="1614"/>
    </row>
    <row r="67" spans="2:6">
      <c r="B67" s="1614"/>
      <c r="C67" s="815">
        <v>1695.5</v>
      </c>
      <c r="D67" s="1632">
        <v>1</v>
      </c>
      <c r="F67" s="1614"/>
    </row>
    <row r="68" spans="2:6">
      <c r="B68" s="1614"/>
      <c r="C68" s="767">
        <v>1695.5</v>
      </c>
      <c r="D68" s="1632"/>
      <c r="F68" s="1614"/>
    </row>
    <row r="70" spans="2:6">
      <c r="B70" s="573" t="s">
        <v>22</v>
      </c>
    </row>
  </sheetData>
  <phoneticPr fontId="28" type="noConversion"/>
  <pageMargins left="0.75" right="0.75" top="1" bottom="1" header="0.5" footer="0.5"/>
  <pageSetup orientation="landscape"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144</vt:i4>
      </vt:variant>
    </vt:vector>
  </HeadingPairs>
  <TitlesOfParts>
    <vt:vector size="241" baseType="lpstr">
      <vt:lpstr>COVER</vt:lpstr>
      <vt:lpstr>CONTENTS vol 1</vt:lpstr>
      <vt:lpstr>A 2</vt:lpstr>
      <vt:lpstr>A 3</vt:lpstr>
      <vt:lpstr>A 4</vt:lpstr>
      <vt:lpstr>A 6</vt:lpstr>
      <vt:lpstr>A 6 (a)</vt:lpstr>
      <vt:lpstr>A 7</vt:lpstr>
      <vt:lpstr>A 8</vt:lpstr>
      <vt:lpstr>A 10</vt:lpstr>
      <vt:lpstr>A 10 (a)</vt:lpstr>
      <vt:lpstr>A 11</vt:lpstr>
      <vt:lpstr>A 12</vt:lpstr>
      <vt:lpstr>A 12 (a)</vt:lpstr>
      <vt:lpstr>A 13</vt:lpstr>
      <vt:lpstr>A 14</vt:lpstr>
      <vt:lpstr>A 14 (a)</vt:lpstr>
      <vt:lpstr>A 15</vt:lpstr>
      <vt:lpstr>A 16</vt:lpstr>
      <vt:lpstr>A 17</vt:lpstr>
      <vt:lpstr>A 18</vt:lpstr>
      <vt:lpstr>A 18 (a)</vt:lpstr>
      <vt:lpstr>A 19</vt:lpstr>
      <vt:lpstr>A 19 (a)</vt:lpstr>
      <vt:lpstr>B 2</vt:lpstr>
      <vt:lpstr>B 3</vt:lpstr>
      <vt:lpstr>B 4</vt:lpstr>
      <vt:lpstr>B 6</vt:lpstr>
      <vt:lpstr>B 8 Revised</vt:lpstr>
      <vt:lpstr>B 8</vt:lpstr>
      <vt:lpstr>B 9</vt:lpstr>
      <vt:lpstr>B 10</vt:lpstr>
      <vt:lpstr>B 11</vt:lpstr>
      <vt:lpstr>B12 - 1.31.2015</vt:lpstr>
      <vt:lpstr>B12 - 2.28.2015</vt:lpstr>
      <vt:lpstr>B12 - 3.31.2015</vt:lpstr>
      <vt:lpstr>B12 - 4.30.2015</vt:lpstr>
      <vt:lpstr>B12 - 5.31.2015</vt:lpstr>
      <vt:lpstr>B12 - 6.30.2015</vt:lpstr>
      <vt:lpstr>B12 - 7.31.2015</vt:lpstr>
      <vt:lpstr>B12 - 8.31.2015</vt:lpstr>
      <vt:lpstr>B12 - 9.30.2015</vt:lpstr>
      <vt:lpstr>B12 - 10.31.2015</vt:lpstr>
      <vt:lpstr>B12 - 11.30.2015</vt:lpstr>
      <vt:lpstr>B12 - 12.31.2015</vt:lpstr>
      <vt:lpstr>B12 - Test Year</vt:lpstr>
      <vt:lpstr>B 14</vt:lpstr>
      <vt:lpstr>B 15</vt:lpstr>
      <vt:lpstr>C 1</vt:lpstr>
      <vt:lpstr>C 2 (s)</vt:lpstr>
      <vt:lpstr>C 3</vt:lpstr>
      <vt:lpstr>C 4</vt:lpstr>
      <vt:lpstr>C 5 (s)</vt:lpstr>
      <vt:lpstr>C 6</vt:lpstr>
      <vt:lpstr>C 7</vt:lpstr>
      <vt:lpstr>C 8</vt:lpstr>
      <vt:lpstr>C 9</vt:lpstr>
      <vt:lpstr>C 10</vt:lpstr>
      <vt:lpstr>D 1</vt:lpstr>
      <vt:lpstr>D 2</vt:lpstr>
      <vt:lpstr>D 3</vt:lpstr>
      <vt:lpstr>D 4</vt:lpstr>
      <vt:lpstr>D 5</vt:lpstr>
      <vt:lpstr>D 6</vt:lpstr>
      <vt:lpstr>D 7</vt:lpstr>
      <vt:lpstr>E 1 (s)</vt:lpstr>
      <vt:lpstr>E 2 (s)</vt:lpstr>
      <vt:lpstr>E 3</vt:lpstr>
      <vt:lpstr>E 4 (s)</vt:lpstr>
      <vt:lpstr>E 5 (s)</vt:lpstr>
      <vt:lpstr>E 6</vt:lpstr>
      <vt:lpstr>E 7</vt:lpstr>
      <vt:lpstr>E 8</vt:lpstr>
      <vt:lpstr>E 9</vt:lpstr>
      <vt:lpstr>E 10</vt:lpstr>
      <vt:lpstr>E 11</vt:lpstr>
      <vt:lpstr>E 12</vt:lpstr>
      <vt:lpstr>E 13</vt:lpstr>
      <vt:lpstr>E 14</vt:lpstr>
      <vt:lpstr>F-2</vt:lpstr>
      <vt:lpstr>F-4</vt:lpstr>
      <vt:lpstr>F-6</vt:lpstr>
      <vt:lpstr>F-6(2) Revised</vt:lpstr>
      <vt:lpstr>F-7</vt:lpstr>
      <vt:lpstr>F-8</vt:lpstr>
      <vt:lpstr>F-10</vt:lpstr>
      <vt:lpstr>AR to MFR</vt:lpstr>
      <vt:lpstr>Trial Blc</vt:lpstr>
      <vt:lpstr>O&amp;M Per TB</vt:lpstr>
      <vt:lpstr>PROFORMA ADJUSTMENTS</vt:lpstr>
      <vt:lpstr>12-31-15 Plant Acc Bal_PerAR</vt:lpstr>
      <vt:lpstr>12-31-15 CIAC Bal &amp; Proj_PerAR</vt:lpstr>
      <vt:lpstr>Other BalSheet Acct_PerAR</vt:lpstr>
      <vt:lpstr>O&amp;M</vt:lpstr>
      <vt:lpstr>12-31-15 Depreciation Exp_PerAR</vt:lpstr>
      <vt:lpstr>12-31-13 CIAC Amort Exp_PerAR</vt:lpstr>
      <vt:lpstr>Interest Expense Adj_PerAR</vt:lpstr>
      <vt:lpstr>_pg1</vt:lpstr>
      <vt:lpstr>'F-2'!_pri0062</vt:lpstr>
      <vt:lpstr>'F-6'!_pri0066</vt:lpstr>
      <vt:lpstr>'F-8'!_pri0067</vt:lpstr>
      <vt:lpstr>'F-8'!_pri0068</vt:lpstr>
      <vt:lpstr>'A 10 (a)'!A_10</vt:lpstr>
      <vt:lpstr>A_10</vt:lpstr>
      <vt:lpstr>A_11</vt:lpstr>
      <vt:lpstr>'A 12 (a)'!A_12</vt:lpstr>
      <vt:lpstr>A_12</vt:lpstr>
      <vt:lpstr>A_13</vt:lpstr>
      <vt:lpstr>'A 14 (a)'!A_14</vt:lpstr>
      <vt:lpstr>A_14</vt:lpstr>
      <vt:lpstr>A_15</vt:lpstr>
      <vt:lpstr>A_16</vt:lpstr>
      <vt:lpstr>A_2</vt:lpstr>
      <vt:lpstr>A_3</vt:lpstr>
      <vt:lpstr>A_4</vt:lpstr>
      <vt:lpstr>'A 6 (a)'!A_6</vt:lpstr>
      <vt:lpstr>A_6</vt:lpstr>
      <vt:lpstr>A_7</vt:lpstr>
      <vt:lpstr>A_8</vt:lpstr>
      <vt:lpstr>'B 10'!B_10</vt:lpstr>
      <vt:lpstr>B_14</vt:lpstr>
      <vt:lpstr>B_15</vt:lpstr>
      <vt:lpstr>B_2</vt:lpstr>
      <vt:lpstr>'B 3'!B_3</vt:lpstr>
      <vt:lpstr>B_4</vt:lpstr>
      <vt:lpstr>'B 8'!B_8</vt:lpstr>
      <vt:lpstr>'B 8 Revised'!B_8</vt:lpstr>
      <vt:lpstr>C_1</vt:lpstr>
      <vt:lpstr>C_10</vt:lpstr>
      <vt:lpstr>C_2</vt:lpstr>
      <vt:lpstr>'C 3'!C_3</vt:lpstr>
      <vt:lpstr>C_4</vt:lpstr>
      <vt:lpstr>'C 5 (s)'!C_5</vt:lpstr>
      <vt:lpstr>'C 6'!C_6</vt:lpstr>
      <vt:lpstr>C_7</vt:lpstr>
      <vt:lpstr>C_8</vt:lpstr>
      <vt:lpstr>C_9</vt:lpstr>
      <vt:lpstr>CONTENTS</vt:lpstr>
      <vt:lpstr>COVER</vt:lpstr>
      <vt:lpstr>'E 1 (s)'!E_1</vt:lpstr>
      <vt:lpstr>'E 11'!E_11</vt:lpstr>
      <vt:lpstr>'E 12'!E_12</vt:lpstr>
      <vt:lpstr>'E 13'!E_13</vt:lpstr>
      <vt:lpstr>'E 14'!E_14</vt:lpstr>
      <vt:lpstr>'E 6'!E_6</vt:lpstr>
      <vt:lpstr>'E 7'!E_7</vt:lpstr>
      <vt:lpstr>'E 8'!E_8</vt:lpstr>
      <vt:lpstr>'E 9'!E_9</vt:lpstr>
      <vt:lpstr>'F-6'!ERC_S</vt:lpstr>
      <vt:lpstr>'F-10'!ERC_W</vt:lpstr>
      <vt:lpstr>'F-10'!F_9</vt:lpstr>
      <vt:lpstr>'F-6'!MARGIN</vt:lpstr>
      <vt:lpstr>'12-31-13 CIAC Amort Exp_PerAR'!Print_Area</vt:lpstr>
      <vt:lpstr>'12-31-15 CIAC Bal &amp; Proj_PerAR'!Print_Area</vt:lpstr>
      <vt:lpstr>'12-31-15 Depreciation Exp_PerAR'!Print_Area</vt:lpstr>
      <vt:lpstr>'12-31-15 Plant Acc Bal_PerAR'!Print_Area</vt:lpstr>
      <vt:lpstr>'A 10'!Print_Area</vt:lpstr>
      <vt:lpstr>'A 10 (a)'!Print_Area</vt:lpstr>
      <vt:lpstr>'A 11'!Print_Area</vt:lpstr>
      <vt:lpstr>'A 12'!Print_Area</vt:lpstr>
      <vt:lpstr>'A 12 (a)'!Print_Area</vt:lpstr>
      <vt:lpstr>'A 13'!Print_Area</vt:lpstr>
      <vt:lpstr>'A 14'!Print_Area</vt:lpstr>
      <vt:lpstr>'A 14 (a)'!Print_Area</vt:lpstr>
      <vt:lpstr>'A 15'!Print_Area</vt:lpstr>
      <vt:lpstr>'A 16'!Print_Area</vt:lpstr>
      <vt:lpstr>'A 17'!Print_Area</vt:lpstr>
      <vt:lpstr>'A 18'!Print_Area</vt:lpstr>
      <vt:lpstr>'A 18 (a)'!Print_Area</vt:lpstr>
      <vt:lpstr>'A 19'!Print_Area</vt:lpstr>
      <vt:lpstr>'A 19 (a)'!Print_Area</vt:lpstr>
      <vt:lpstr>'A 2'!Print_Area</vt:lpstr>
      <vt:lpstr>'A 3'!Print_Area</vt:lpstr>
      <vt:lpstr>'A 4'!Print_Area</vt:lpstr>
      <vt:lpstr>'A 6'!Print_Area</vt:lpstr>
      <vt:lpstr>'A 6 (a)'!Print_Area</vt:lpstr>
      <vt:lpstr>'A 7'!Print_Area</vt:lpstr>
      <vt:lpstr>'A 8'!Print_Area</vt:lpstr>
      <vt:lpstr>'AR to MFR'!Print_Area</vt:lpstr>
      <vt:lpstr>'B 10'!Print_Area</vt:lpstr>
      <vt:lpstr>'B 14'!Print_Area</vt:lpstr>
      <vt:lpstr>'B 15'!Print_Area</vt:lpstr>
      <vt:lpstr>'B 2'!Print_Area</vt:lpstr>
      <vt:lpstr>'B 3'!Print_Area</vt:lpstr>
      <vt:lpstr>'B 4'!Print_Area</vt:lpstr>
      <vt:lpstr>'B 6'!Print_Area</vt:lpstr>
      <vt:lpstr>'B 8'!Print_Area</vt:lpstr>
      <vt:lpstr>'B 8 Revised'!Print_Area</vt:lpstr>
      <vt:lpstr>'B12 - 1.31.2015'!Print_Area</vt:lpstr>
      <vt:lpstr>'B12 - 10.31.2015'!Print_Area</vt:lpstr>
      <vt:lpstr>'B12 - 11.30.2015'!Print_Area</vt:lpstr>
      <vt:lpstr>'B12 - 12.31.2015'!Print_Area</vt:lpstr>
      <vt:lpstr>'B12 - 2.28.2015'!Print_Area</vt:lpstr>
      <vt:lpstr>'B12 - 3.31.2015'!Print_Area</vt:lpstr>
      <vt:lpstr>'B12 - 4.30.2015'!Print_Area</vt:lpstr>
      <vt:lpstr>'B12 - 5.31.2015'!Print_Area</vt:lpstr>
      <vt:lpstr>'B12 - 6.30.2015'!Print_Area</vt:lpstr>
      <vt:lpstr>'B12 - 7.31.2015'!Print_Area</vt:lpstr>
      <vt:lpstr>'B12 - 8.31.2015'!Print_Area</vt:lpstr>
      <vt:lpstr>'B12 - 9.30.2015'!Print_Area</vt:lpstr>
      <vt:lpstr>'B12 - Test Year'!Print_Area</vt:lpstr>
      <vt:lpstr>'C 10'!Print_Area</vt:lpstr>
      <vt:lpstr>'C 2 (s)'!Print_Area</vt:lpstr>
      <vt:lpstr>'C 3'!Print_Area</vt:lpstr>
      <vt:lpstr>'C 4'!Print_Area</vt:lpstr>
      <vt:lpstr>'C 5 (s)'!Print_Area</vt:lpstr>
      <vt:lpstr>'C 6'!Print_Area</vt:lpstr>
      <vt:lpstr>'C 7'!Print_Area</vt:lpstr>
      <vt:lpstr>'C 8'!Print_Area</vt:lpstr>
      <vt:lpstr>'C 9'!Print_Area</vt:lpstr>
      <vt:lpstr>'CONTENTS vol 1'!Print_Area</vt:lpstr>
      <vt:lpstr>COVER!Print_Area</vt:lpstr>
      <vt:lpstr>'D 1'!Print_Area</vt:lpstr>
      <vt:lpstr>'D 2'!Print_Area</vt:lpstr>
      <vt:lpstr>'D 6'!Print_Area</vt:lpstr>
      <vt:lpstr>'D 7'!Print_Area</vt:lpstr>
      <vt:lpstr>'E 1 (s)'!Print_Area</vt:lpstr>
      <vt:lpstr>'E 10'!Print_Area</vt:lpstr>
      <vt:lpstr>'E 11'!Print_Area</vt:lpstr>
      <vt:lpstr>'E 12'!Print_Area</vt:lpstr>
      <vt:lpstr>'E 13'!Print_Area</vt:lpstr>
      <vt:lpstr>'E 14'!Print_Area</vt:lpstr>
      <vt:lpstr>'E 2 (s)'!Print_Area</vt:lpstr>
      <vt:lpstr>'E 3'!Print_Area</vt:lpstr>
      <vt:lpstr>'E 4 (s)'!Print_Area</vt:lpstr>
      <vt:lpstr>'E 6'!Print_Area</vt:lpstr>
      <vt:lpstr>'E 8'!Print_Area</vt:lpstr>
      <vt:lpstr>'F-10'!Print_Area</vt:lpstr>
      <vt:lpstr>'F-2'!Print_Area</vt:lpstr>
      <vt:lpstr>'F-4'!Print_Area</vt:lpstr>
      <vt:lpstr>'F-6'!Print_Area</vt:lpstr>
      <vt:lpstr>'F-6(2) Revised'!Print_Area</vt:lpstr>
      <vt:lpstr>'F-7'!Print_Area</vt:lpstr>
      <vt:lpstr>'F-8'!Print_Area</vt:lpstr>
      <vt:lpstr>'Interest Expense Adj_PerAR'!Print_Area</vt:lpstr>
      <vt:lpstr>'Other BalSheet Acct_PerAR'!Print_Area</vt:lpstr>
      <vt:lpstr>'AR to MFR'!Print_Titles</vt:lpstr>
      <vt:lpstr>'CONTENTS vol 1'!Print_Titles</vt:lpstr>
      <vt:lpstr>'Other BalSheet Acct_PerAR'!Print_Titles</vt:lpstr>
      <vt:lpstr>'F-4'!S_STATS</vt:lpstr>
      <vt:lpstr>'F-2'!TREATED</vt:lpstr>
    </vt:vector>
  </TitlesOfParts>
  <Company>Milian, Swain &amp; Associates,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Sanlando Utilities Corp TY 12/31/08</dc:title>
  <dc:creator>Cynthia Yapp</dc:creator>
  <cp:lastModifiedBy>Cynthia Yapp</cp:lastModifiedBy>
  <cp:lastPrinted>2016-08-18T16:18:10Z</cp:lastPrinted>
  <dcterms:created xsi:type="dcterms:W3CDTF">1999-03-04T13:23:51Z</dcterms:created>
  <dcterms:modified xsi:type="dcterms:W3CDTF">2016-12-13T16:13:19Z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Alafaya Utilities, Inc.</vt:lpwstr>
  </property>
  <property fmtid="{D5CDD505-2E9C-101B-9397-08002B2CF9AE}" pid="3" name="_NewReviewCycle">
    <vt:lpwstr/>
  </property>
</Properties>
</file>