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UTILITIES INC\(.227) 2016 CONSOLIDATED RATE CASE\Discovery from OPC (9th)\Documents to Produce\"/>
    </mc:Choice>
  </mc:AlternateContent>
  <bookViews>
    <workbookView xWindow="0" yWindow="0" windowWidth="19200" windowHeight="7290"/>
  </bookViews>
  <sheets>
    <sheet name="F 6 (4)" sheetId="1" r:id="rId1"/>
  </sheets>
  <externalReferences>
    <externalReference r:id="rId2"/>
    <externalReference r:id="rId3"/>
    <externalReference r:id="rId4"/>
  </externalReferences>
  <definedNames>
    <definedName name="\P">[1]Macros!#REF!</definedName>
    <definedName name="\Q">[1]Macros!#REF!</definedName>
    <definedName name="_pg1">#REF!</definedName>
    <definedName name="_TY2">[1]Macros!#REF!</definedName>
    <definedName name="A_1">#REF!</definedName>
    <definedName name="A_10">#REF!</definedName>
    <definedName name="A_11">#REF!</definedName>
    <definedName name="A_12">#REF!</definedName>
    <definedName name="A_13">#REF!</definedName>
    <definedName name="A_14">#REF!</definedName>
    <definedName name="A_15">#REF!</definedName>
    <definedName name="A_16">#REF!</definedName>
    <definedName name="A_17">#REF!</definedName>
    <definedName name="A_18">#REF!</definedName>
    <definedName name="A_19">#REF!</definedName>
    <definedName name="A_2">#REF!</definedName>
    <definedName name="A_3">#REF!</definedName>
    <definedName name="A_4">#REF!</definedName>
    <definedName name="A_5">#REF!</definedName>
    <definedName name="A_6">#REF!</definedName>
    <definedName name="A_7">#REF!</definedName>
    <definedName name="A_8">#REF!</definedName>
    <definedName name="A_9">#REF!</definedName>
    <definedName name="ASECT">[1]Macros!#REF!</definedName>
    <definedName name="B_1">#REF!</definedName>
    <definedName name="B_10">#REF!</definedName>
    <definedName name="B_11">#REF!</definedName>
    <definedName name="B_12">#REF!</definedName>
    <definedName name="B_13">#REF!</definedName>
    <definedName name="B_14">#REF!</definedName>
    <definedName name="B_15">#REF!</definedName>
    <definedName name="B_2">#REF!</definedName>
    <definedName name="B_3">#REF!</definedName>
    <definedName name="B_3A">#REF!</definedName>
    <definedName name="B_3B">#REF!</definedName>
    <definedName name="B_4">#REF!</definedName>
    <definedName name="B_5">#REF!</definedName>
    <definedName name="B_6">#REF!</definedName>
    <definedName name="B_7">#REF!</definedName>
    <definedName name="B_8">#REF!</definedName>
    <definedName name="B_9">#REF!</definedName>
    <definedName name="BSECT">[1]Macros!#REF!</definedName>
    <definedName name="C_1">#REF!</definedName>
    <definedName name="C_10">#REF!</definedName>
    <definedName name="C_2">#REF!</definedName>
    <definedName name="C_3">#REF!</definedName>
    <definedName name="C_4">#REF!</definedName>
    <definedName name="C_5">#REF!</definedName>
    <definedName name="C_6">#REF!</definedName>
    <definedName name="C_7">#REF!</definedName>
    <definedName name="C_7A">#REF!</definedName>
    <definedName name="C_8">#REF!</definedName>
    <definedName name="C_9">#REF!</definedName>
    <definedName name="CINST">#REF!</definedName>
    <definedName name="COMPANY">[1]Macros!$E$4</definedName>
    <definedName name="CONTENTS">#REF!</definedName>
    <definedName name="COVER">#REF!</definedName>
    <definedName name="CSECT">[1]Macros!#REF!</definedName>
    <definedName name="D_1">#REF!</definedName>
    <definedName name="D_2">#REF!</definedName>
    <definedName name="D_3">#REF!</definedName>
    <definedName name="D_4">#REF!</definedName>
    <definedName name="D_5">#REF!</definedName>
    <definedName name="D_6">#REF!</definedName>
    <definedName name="D_7">#REF!</definedName>
    <definedName name="DOCKET">[1]Macros!$E$6</definedName>
    <definedName name="DSECT">[1]Macros!#REF!</definedName>
    <definedName name="E_1">#REF!</definedName>
    <definedName name="E_10">#REF!</definedName>
    <definedName name="E_11">#REF!</definedName>
    <definedName name="E_12">#REF!</definedName>
    <definedName name="E_13">#REF!</definedName>
    <definedName name="E_14">#REF!</definedName>
    <definedName name="E_2">#REF!</definedName>
    <definedName name="E_2A">#REF!</definedName>
    <definedName name="E_3">#REF!</definedName>
    <definedName name="E_4">#REF!</definedName>
    <definedName name="E_5">#REF!</definedName>
    <definedName name="E_6">#REF!</definedName>
    <definedName name="E_7">#REF!</definedName>
    <definedName name="E_8">#REF!</definedName>
    <definedName name="E_9">#REF!</definedName>
    <definedName name="ESECT">[1]Macros!#REF!</definedName>
    <definedName name="F_1">#REF!</definedName>
    <definedName name="F_3">#REF!</definedName>
    <definedName name="F_5">#REF!</definedName>
    <definedName name="F_9">#REF!</definedName>
    <definedName name="FSECT">[1]Macros!#REF!</definedName>
    <definedName name="GEN">[1]Macros!#REF!</definedName>
    <definedName name="INST">#REF!</definedName>
    <definedName name="_xlnm.Print_Area" localSheetId="0">'F 6 (4)'!$A$1:$I$33</definedName>
    <definedName name="PYE">'[2]General Inputs'!$B$6</definedName>
    <definedName name="TYE">'[2]General Inputs'!$B$5</definedName>
    <definedName name="x">[3]Macros!$E$12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28" i="1"/>
  <c r="H24" i="1"/>
  <c r="H20" i="1"/>
  <c r="H14" i="1"/>
  <c r="H15" i="1"/>
  <c r="H17" i="1"/>
  <c r="H18" i="1"/>
  <c r="H13" i="1"/>
  <c r="F30" i="1"/>
  <c r="G30" i="1"/>
  <c r="H30" i="1" s="1"/>
  <c r="F21" i="1"/>
  <c r="F25" i="1" s="1"/>
  <c r="A3" i="1"/>
  <c r="A2" i="1"/>
  <c r="A1" i="1"/>
  <c r="E21" i="1" l="1"/>
  <c r="E25" i="1" s="1"/>
  <c r="E30" i="1"/>
  <c r="F32" i="1"/>
  <c r="F33" i="1" s="1"/>
  <c r="E32" i="1" l="1"/>
  <c r="G16" i="1" l="1"/>
  <c r="G19" i="1"/>
  <c r="G21" i="1" s="1"/>
  <c r="G25" i="1" s="1"/>
  <c r="G32" i="1" s="1"/>
  <c r="H21" i="1"/>
  <c r="H25" i="1" s="1"/>
  <c r="H32" i="1" s="1"/>
</calcChain>
</file>

<file path=xl/sharedStrings.xml><?xml version="1.0" encoding="utf-8"?>
<sst xmlns="http://schemas.openxmlformats.org/spreadsheetml/2006/main" count="60" uniqueCount="48">
  <si>
    <t>Paid</t>
  </si>
  <si>
    <t>All Flows to EWD, TY 2015</t>
  </si>
  <si>
    <t>Prepaid Commitments</t>
  </si>
  <si>
    <t>Eagles Preserve</t>
  </si>
  <si>
    <t>No</t>
  </si>
  <si>
    <t>Guaranteed Rev. Payments</t>
  </si>
  <si>
    <t>Shamrock Shores</t>
  </si>
  <si>
    <t>Yes</t>
  </si>
  <si>
    <t>Predates UI ownership</t>
  </si>
  <si>
    <t>Cape Haze Marina</t>
  </si>
  <si>
    <t>6/12/95</t>
  </si>
  <si>
    <t>Hacienda Del Mar</t>
  </si>
  <si>
    <t>2/24/03</t>
  </si>
  <si>
    <t>Ship's Lantern Hotel, under constr.</t>
  </si>
  <si>
    <t>1/15/03</t>
  </si>
  <si>
    <t>Hammocks at Cape Haze, Ph. 1 of 2 built</t>
  </si>
  <si>
    <t>10/1/04</t>
  </si>
  <si>
    <t>Cape Haze Plaza Addition</t>
  </si>
  <si>
    <t>3/31/05</t>
  </si>
  <si>
    <t>Cape Haze Resort, Ph. 1 of 2 built</t>
  </si>
  <si>
    <t>2/24/06</t>
  </si>
  <si>
    <t>SUBTOTAL  2006</t>
  </si>
  <si>
    <t>Coral Caye (fka 8401 Placida Road)</t>
  </si>
  <si>
    <t>9/11/06</t>
  </si>
  <si>
    <t>Total Prepaid Commitments through 2006</t>
  </si>
  <si>
    <t>Prepaid Commitments added after 2006</t>
  </si>
  <si>
    <t>Placida Plaza</t>
  </si>
  <si>
    <t>10/19/08</t>
  </si>
  <si>
    <t>Egret Real Estate</t>
  </si>
  <si>
    <t>3/17/09</t>
  </si>
  <si>
    <t>Total Prepaid Commitments</t>
  </si>
  <si>
    <t>Preparer: Flynn, P.</t>
  </si>
  <si>
    <t>Calculation of Committed EWD Capacity</t>
  </si>
  <si>
    <t>Counted empty lots in s/d</t>
  </si>
  <si>
    <t>Total Capacity Committed including flows diverted from WWTP</t>
  </si>
  <si>
    <t>Developer-supplied info</t>
  </si>
  <si>
    <t>Hotel construction stopped</t>
  </si>
  <si>
    <t>Response to OPC 9th ROG, 219</t>
  </si>
  <si>
    <t>No construction has occurred</t>
  </si>
  <si>
    <t>County tax records</t>
  </si>
  <si>
    <t>ERCs not built as of 12/31/16</t>
  </si>
  <si>
    <t>Flow    (gpd)</t>
  </si>
  <si>
    <t>ERCs @ 190 gpd/ERC</t>
  </si>
  <si>
    <t>CIAC Paid</t>
  </si>
  <si>
    <t>Verification Method</t>
  </si>
  <si>
    <t>Prepaid Capacity Not Yet Used</t>
  </si>
  <si>
    <t>96-lot s/d developed</t>
  </si>
  <si>
    <t>Note: Coral Caye log of sewer taps includes 8 homes and clubhouse in 2015, 16 homes in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</si>
</sst>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164" formatCode="hh:mm:ss_)"/>
    <numFmt numFmtId="165" formatCode="mm/dd/yy"/>
    <numFmt numFmtId="166" formatCode="_(&quot;$&quot;* #,##0_);_(&quot;$&quot;* \(#,##0\);_(&quot;$&quot;* &quot;-&quot;??_);_(@_)"/>
    <numFmt numFmtId="167" formatCode="_(* #,##0_);_(* \(#,##0\);_(* &quot;-&quot;??_);_(@_)"/>
    <numFmt numFmtId="168" formatCode="m/d/yy;@"/>
  </numFmts>
  <fonts count="9">
    <font>
      <sz val="10"/>
      <name val="Garmond (W1)"/>
    </font>
    <font>
      <sz val="10"/>
      <name val="Garmond (W1)"/>
    </font>
    <font>
      <b/>
      <sz val="10"/>
      <name val="Times New Roman"/>
      <family val="1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name val="Garmond (W1)"/>
      <family val="1"/>
    </font>
    <font>
      <b/>
      <sz val="10"/>
      <name val="Verdana"/>
      <family val="2"/>
    </font>
    <font>
      <u val="doubleAccounting"/>
      <sz val="10"/>
      <color theme="1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5" fillId="0" borderId="0" applyFont="0" applyAlignment="0">
      <alignment horizontal="centerContinuous"/>
    </xf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left"/>
    </xf>
    <xf numFmtId="164" fontId="2" fillId="0" borderId="0" xfId="0" applyNumberFormat="1" applyFont="1" applyProtection="1"/>
    <xf numFmtId="0" fontId="2" fillId="0" borderId="0" xfId="0" applyFont="1" applyAlignment="1">
      <alignment wrapText="1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0" fillId="2" borderId="0" xfId="0" applyFill="1"/>
    <xf numFmtId="0" fontId="3" fillId="0" borderId="0" xfId="0" applyFont="1"/>
    <xf numFmtId="0" fontId="0" fillId="2" borderId="1" xfId="0" applyFill="1" applyBorder="1" applyAlignment="1">
      <alignment horizontal="center"/>
    </xf>
    <xf numFmtId="166" fontId="4" fillId="2" borderId="0" xfId="2" applyNumberFormat="1" applyFont="1" applyFill="1" applyAlignment="1">
      <alignment horizontal="center"/>
    </xf>
    <xf numFmtId="0" fontId="4" fillId="2" borderId="0" xfId="0" applyFont="1" applyFill="1"/>
    <xf numFmtId="167" fontId="4" fillId="0" borderId="0" xfId="1" applyNumberFormat="1" applyFont="1" applyFill="1" applyAlignment="1"/>
    <xf numFmtId="0" fontId="6" fillId="0" borderId="0" xfId="0" applyFont="1"/>
    <xf numFmtId="44" fontId="4" fillId="2" borderId="0" xfId="2" applyFont="1" applyFill="1" applyAlignment="1">
      <alignment horizontal="center"/>
    </xf>
    <xf numFmtId="41" fontId="4" fillId="2" borderId="0" xfId="0" applyNumberFormat="1" applyFont="1" applyFill="1"/>
    <xf numFmtId="41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37" fontId="3" fillId="2" borderId="2" xfId="0" applyNumberFormat="1" applyFont="1" applyFill="1" applyBorder="1"/>
    <xf numFmtId="14" fontId="4" fillId="2" borderId="0" xfId="0" quotePrefix="1" applyNumberFormat="1" applyFont="1" applyFill="1" applyAlignment="1">
      <alignment horizontal="center"/>
    </xf>
    <xf numFmtId="168" fontId="3" fillId="0" borderId="0" xfId="0" applyNumberFormat="1" applyFont="1" applyAlignment="1">
      <alignment horizontal="center"/>
    </xf>
    <xf numFmtId="166" fontId="3" fillId="2" borderId="0" xfId="2" applyNumberFormat="1" applyFont="1" applyFill="1"/>
    <xf numFmtId="41" fontId="3" fillId="2" borderId="0" xfId="0" applyNumberFormat="1" applyFont="1" applyFill="1"/>
    <xf numFmtId="168" fontId="3" fillId="0" borderId="0" xfId="0" applyNumberFormat="1" applyFont="1" applyFill="1" applyAlignment="1">
      <alignment horizontal="center"/>
    </xf>
    <xf numFmtId="37" fontId="3" fillId="2" borderId="0" xfId="0" applyNumberFormat="1" applyFont="1" applyFill="1"/>
    <xf numFmtId="0" fontId="3" fillId="0" borderId="0" xfId="0" applyFont="1" applyFill="1"/>
    <xf numFmtId="166" fontId="4" fillId="2" borderId="0" xfId="2" applyNumberFormat="1" applyFont="1" applyFill="1"/>
    <xf numFmtId="0" fontId="6" fillId="0" borderId="0" xfId="0" applyFont="1" applyFill="1"/>
    <xf numFmtId="166" fontId="7" fillId="2" borderId="0" xfId="2" applyNumberFormat="1" applyFont="1" applyFill="1"/>
    <xf numFmtId="41" fontId="4" fillId="2" borderId="2" xfId="0" applyNumberFormat="1" applyFont="1" applyFill="1" applyBorder="1"/>
    <xf numFmtId="41" fontId="0" fillId="0" borderId="0" xfId="0" applyNumberFormat="1"/>
    <xf numFmtId="41" fontId="4" fillId="2" borderId="0" xfId="0" applyNumberFormat="1" applyFont="1" applyFill="1" applyAlignment="1">
      <alignment horizontal="left"/>
    </xf>
    <xf numFmtId="37" fontId="3" fillId="2" borderId="0" xfId="0" applyNumberFormat="1" applyFont="1" applyFill="1" applyBorder="1" applyAlignment="1">
      <alignment horizontal="left"/>
    </xf>
    <xf numFmtId="41" fontId="3" fillId="2" borderId="0" xfId="0" applyNumberFormat="1" applyFont="1" applyFill="1" applyAlignment="1">
      <alignment horizontal="left"/>
    </xf>
    <xf numFmtId="37" fontId="3" fillId="2" borderId="0" xfId="0" applyNumberFormat="1" applyFont="1" applyFill="1" applyAlignment="1">
      <alignment horizontal="left"/>
    </xf>
    <xf numFmtId="41" fontId="4" fillId="2" borderId="0" xfId="0" applyNumberFormat="1" applyFont="1" applyFill="1" applyBorder="1" applyAlignment="1">
      <alignment horizontal="left"/>
    </xf>
    <xf numFmtId="0" fontId="6" fillId="0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41" fontId="8" fillId="3" borderId="3" xfId="0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water.com\files\Operations\Operations%20Files\Southeast\Florida\_252%20UIF\02%20Prmts-Licenses-Authorities\01%20Rate%20Case\2016%20Consolidated%20RC\F%20Schedules\SANDALHAVEN%20-%20F%20Schedules%202015%20TY%20pc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me\Desktop\UI%202015\Sandalhaven\Input\Sandalhaven%202007%20Final%20Projected%202007%20%20MFR%2012-21-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nas001\files.uiwater.com\Rate%20Case\Florida\103-UI%20of%20Sandalhaven\Sandalhaven%202011%20RC\Filing\Tax%20Schedule%20Attempt\Sandalhaven%20Draft%20MFR%209-7%202011%20Erin%20Tax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F 2"/>
      <sheetName val="F 4"/>
      <sheetName val="F 6"/>
      <sheetName val="F 6 (2)"/>
      <sheetName val="F 6 (3)"/>
      <sheetName val="F 6 (4)"/>
      <sheetName val="F 7"/>
      <sheetName val="F 8"/>
      <sheetName val="F 10"/>
      <sheetName val="EWDFLOW"/>
      <sheetName val="WWFLOW"/>
      <sheetName val="HistFlows"/>
      <sheetName val="HistCons"/>
      <sheetName val="SFRCust"/>
      <sheetName val="FlowComp"/>
      <sheetName val="Newsales"/>
      <sheetName val="Commits"/>
    </sheetNames>
    <sheetDataSet>
      <sheetData sheetId="0">
        <row r="4">
          <cell r="E4" t="str">
            <v>Utilities, Inc. of  Florida - Sandalhaven (256-446)</v>
          </cell>
        </row>
        <row r="6">
          <cell r="E6" t="str">
            <v>Docket No.: 60101-WS</v>
          </cell>
        </row>
        <row r="14">
          <cell r="E14" t="str">
            <v>Test Year Ended: December 31, 2015</v>
          </cell>
        </row>
      </sheetData>
      <sheetData sheetId="1">
        <row r="5">
          <cell r="A5" t="str">
            <v xml:space="preserve">Docket No.  160101-WS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 Request"/>
      <sheetName val="Budget"/>
      <sheetName val="General Inputs"/>
      <sheetName val="Cust"/>
      <sheetName val="SAC"/>
      <sheetName val="Plant Inputs"/>
      <sheetName val="TOC"/>
      <sheetName val="TOC (2)"/>
      <sheetName val="A-1"/>
      <sheetName val="A-2"/>
      <sheetName val="A-3"/>
      <sheetName val="A-4"/>
      <sheetName val="A-5"/>
      <sheetName val="A-6"/>
      <sheetName val="A-6 (2)"/>
      <sheetName val="A-7"/>
      <sheetName val="A-8"/>
      <sheetName val="A-9"/>
      <sheetName val="A-10"/>
      <sheetName val="A-10 (2)"/>
      <sheetName val="A-11"/>
      <sheetName val="A-12"/>
      <sheetName val="A-12(2)"/>
      <sheetName val="A-12 (3)"/>
      <sheetName val="A-13"/>
      <sheetName val="A-14"/>
      <sheetName val="A-14 (2)"/>
      <sheetName val="A-15"/>
      <sheetName val="A-16"/>
      <sheetName val="A-17"/>
      <sheetName val="A-18"/>
      <sheetName val="A-19"/>
      <sheetName val="B-1"/>
      <sheetName val="B-2"/>
      <sheetName val="B-3"/>
      <sheetName val="B-4"/>
      <sheetName val="B-5"/>
      <sheetName val="B-6"/>
      <sheetName val="B-6 (2)"/>
      <sheetName val="B-7"/>
      <sheetName val="B-8"/>
      <sheetName val="B-8 (2)"/>
      <sheetName val="B-9"/>
      <sheetName val="B-10"/>
      <sheetName val="B-11"/>
      <sheetName val="B-12"/>
      <sheetName val="B-12 (2)"/>
      <sheetName val="B-12 (3)"/>
      <sheetName val="B-12 (4)"/>
      <sheetName val="B-13"/>
      <sheetName val="B-14"/>
      <sheetName val="B-15"/>
      <sheetName val="C-1"/>
      <sheetName val="C-2"/>
      <sheetName val="C-3"/>
      <sheetName val="C-4"/>
      <sheetName val="C-5"/>
      <sheetName val="C-6"/>
      <sheetName val="C-6 (2)"/>
      <sheetName val="C-6 (3)"/>
      <sheetName val="C-7"/>
      <sheetName val="C-8"/>
      <sheetName val="C-9"/>
      <sheetName val="C-10"/>
      <sheetName val="D-1"/>
      <sheetName val="D-2"/>
      <sheetName val="D-3"/>
      <sheetName val="D-4"/>
      <sheetName val="D-5"/>
      <sheetName val="D-6"/>
      <sheetName val="D-7"/>
      <sheetName val="E-1"/>
      <sheetName val="E-2"/>
      <sheetName val="E-2 (2)"/>
      <sheetName val="E-3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3"/>
      <sheetName val="E-13(2)"/>
      <sheetName val="E-14 x"/>
      <sheetName val="E-14"/>
      <sheetName val="F-1"/>
      <sheetName val="F 2"/>
      <sheetName val="F-3"/>
      <sheetName val="F 4"/>
      <sheetName val="F-5"/>
      <sheetName val="F 6"/>
      <sheetName val="F 6(2)"/>
      <sheetName val="F 7"/>
      <sheetName val="F 8"/>
      <sheetName val="F-9"/>
      <sheetName val="F 10"/>
      <sheetName val="RCW"/>
      <sheetName val="RCWW"/>
    </sheetNames>
    <sheetDataSet>
      <sheetData sheetId="0"/>
      <sheetData sheetId="1"/>
      <sheetData sheetId="2">
        <row r="3">
          <cell r="B3" t="str">
            <v>Utilities Inc. of Sandalhaven</v>
          </cell>
        </row>
        <row r="5">
          <cell r="B5" t="str">
            <v>December 31, 2005</v>
          </cell>
        </row>
        <row r="6">
          <cell r="B6" t="str">
            <v>December 31, 2007</v>
          </cell>
        </row>
      </sheetData>
      <sheetData sheetId="3"/>
      <sheetData sheetId="4"/>
      <sheetData sheetId="5"/>
      <sheetData sheetId="6">
        <row r="23">
          <cell r="C23" t="str">
            <v>CIAC by Type and Classification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VER"/>
      <sheetName val="CONTENTS vol 1"/>
      <sheetName val="CONTENTS vol 1 (2)"/>
      <sheetName val="H"/>
      <sheetName val="TB2010"/>
      <sheetName val="TB2010 (2)"/>
      <sheetName val="BalComp"/>
      <sheetName val="Dep Adj"/>
      <sheetName val="Alloc Adj"/>
      <sheetName val="RB 1"/>
      <sheetName val="RB 2"/>
      <sheetName val="RB 2 (2)"/>
      <sheetName val="RB 2 (3)"/>
      <sheetName val="RB 2 (4)"/>
      <sheetName val="RB 2 (5)"/>
      <sheetName val="RB 2 (6)"/>
      <sheetName val="RB 3"/>
      <sheetName val="RB 4"/>
      <sheetName val="RB 4 (2)"/>
      <sheetName val="RB 5"/>
      <sheetName val="A 8x"/>
      <sheetName val="RB 6"/>
      <sheetName val="RB 6 (2)"/>
      <sheetName val="A 11x"/>
      <sheetName val="RB 7"/>
      <sheetName val="RB 7 (2)"/>
      <sheetName val="A 13x"/>
      <sheetName val="RB 8"/>
      <sheetName val="RB 8 (2)"/>
      <sheetName val="RB 9"/>
      <sheetName val="RB 10"/>
      <sheetName val="RB 11"/>
      <sheetName val="RB 12"/>
      <sheetName val="RB 12 (2)"/>
      <sheetName val="RB 13"/>
      <sheetName val="RB 13 (2) "/>
      <sheetName val="RB 14"/>
      <sheetName val="OI 1"/>
      <sheetName val="OI 2"/>
      <sheetName val="OI 2 (2)"/>
      <sheetName val="OPINC"/>
      <sheetName val="WSC"/>
      <sheetName val="Salaries"/>
      <sheetName val="B 4x"/>
      <sheetName val="O&amp;M"/>
      <sheetName val="OI 3"/>
      <sheetName val="B 8x"/>
      <sheetName val="B 9x"/>
      <sheetName val="OI 4"/>
      <sheetName val="B 11"/>
      <sheetName val="OI 5"/>
      <sheetName val="OI 6"/>
      <sheetName val="OI 6 (2)"/>
      <sheetName val="OI 7"/>
      <sheetName val="C INSTRUCT"/>
      <sheetName val="IS2010"/>
      <sheetName val="T 1"/>
      <sheetName val="T 2"/>
      <sheetName val="T 3"/>
      <sheetName val="T 4"/>
      <sheetName val="T 5"/>
      <sheetName val="T 6"/>
      <sheetName val="C 6 (2)"/>
      <sheetName val="C 6 (3)"/>
      <sheetName val="T 7"/>
      <sheetName val="T 7 (2)"/>
      <sheetName val="T 7 (3)"/>
      <sheetName val="T 7 (4)"/>
      <sheetName val="C 8x"/>
      <sheetName val="C 9x"/>
      <sheetName val="C 10x"/>
      <sheetName val="C 1"/>
      <sheetName val="C 2"/>
      <sheetName val="C 3"/>
      <sheetName val="C 4"/>
      <sheetName val="C 5"/>
      <sheetName val="C 6"/>
      <sheetName val="C 7"/>
      <sheetName val="LTD"/>
      <sheetName val="STD"/>
      <sheetName val="EQUITY"/>
      <sheetName val="ADIT"/>
      <sheetName val="R 1"/>
      <sheetName val="Sheet1"/>
      <sheetName val="R 2"/>
      <sheetName val="R 2 (2)"/>
      <sheetName val="R 2 (3)"/>
      <sheetName val="R 3"/>
      <sheetName val="R 4"/>
      <sheetName val="E 5x"/>
      <sheetName val="E 6x"/>
      <sheetName val="E 7x"/>
      <sheetName val="R 5"/>
      <sheetName val="R 6"/>
      <sheetName val="R 7"/>
      <sheetName val="R 8"/>
      <sheetName val="E 12"/>
      <sheetName val="E 13"/>
      <sheetName val="R 9"/>
      <sheetName val="E 1"/>
      <sheetName val="E 2"/>
      <sheetName val="E 3"/>
      <sheetName val="E-3 (2)"/>
      <sheetName val="EWD INVEST"/>
      <sheetName val="E 4"/>
      <sheetName val="E 5"/>
      <sheetName val="E 6"/>
      <sheetName val="WWFLOW"/>
      <sheetName val="REUSE"/>
      <sheetName val="Hist Consump"/>
      <sheetName val="Hist Cust"/>
      <sheetName val="Correction"/>
    </sheetNames>
    <sheetDataSet>
      <sheetData sheetId="0" refreshError="1">
        <row r="4">
          <cell r="E4" t="str">
            <v>Utilities, Inc. of Sandalhaven</v>
          </cell>
        </row>
        <row r="12">
          <cell r="E12" t="str">
            <v>Preparer:  Kirsten Weeks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G25" sqref="G25"/>
    </sheetView>
  </sheetViews>
  <sheetFormatPr defaultRowHeight="12.5"/>
  <cols>
    <col min="1" max="1" width="41.1796875" customWidth="1"/>
    <col min="2" max="2" width="2.26953125" customWidth="1"/>
    <col min="3" max="3" width="0" hidden="1" customWidth="1"/>
    <col min="4" max="4" width="6.1796875" bestFit="1" customWidth="1"/>
    <col min="5" max="5" width="13.1796875" bestFit="1" customWidth="1"/>
    <col min="6" max="6" width="12" customWidth="1"/>
    <col min="7" max="7" width="10.453125" bestFit="1" customWidth="1"/>
    <col min="8" max="8" width="13.26953125" customWidth="1"/>
    <col min="9" max="9" width="31.453125" bestFit="1" customWidth="1"/>
    <col min="10" max="10" width="28.26953125" hidden="1" customWidth="1"/>
  </cols>
  <sheetData>
    <row r="1" spans="1:12" ht="13.5">
      <c r="A1" s="13" t="str">
        <f>[1]Macros!$E$4</f>
        <v>Utilities, Inc. of  Florida - Sandalhaven (256-446)</v>
      </c>
      <c r="B1" s="2"/>
      <c r="C1" s="3"/>
      <c r="D1" s="1"/>
      <c r="E1" s="1"/>
      <c r="F1" s="1"/>
      <c r="G1" s="2"/>
      <c r="H1" s="1"/>
      <c r="I1" s="1"/>
    </row>
    <row r="2" spans="1:12" ht="13.5">
      <c r="A2" s="13" t="str">
        <f>'[1]F 2'!$A$5</f>
        <v xml:space="preserve">Docket No.  160101-WS </v>
      </c>
      <c r="B2" s="1"/>
      <c r="C2" s="1"/>
      <c r="D2" s="1"/>
      <c r="E2" s="1"/>
      <c r="F2" s="1"/>
      <c r="G2" s="2"/>
      <c r="H2" s="1"/>
      <c r="I2" s="1"/>
    </row>
    <row r="3" spans="1:12" ht="13.5">
      <c r="A3" s="13" t="str">
        <f>[1]Macros!$E$14</f>
        <v>Test Year Ended: December 31, 2015</v>
      </c>
      <c r="B3" s="1"/>
      <c r="C3" s="1"/>
      <c r="D3" s="1"/>
      <c r="E3" s="1"/>
      <c r="F3" s="1"/>
      <c r="H3" s="1"/>
      <c r="I3" s="1"/>
    </row>
    <row r="4" spans="1:12" ht="13.5">
      <c r="A4" s="13" t="s">
        <v>31</v>
      </c>
      <c r="B4" s="1"/>
      <c r="C4" s="1"/>
      <c r="D4" s="1"/>
      <c r="E4" s="1"/>
      <c r="F4" s="1"/>
      <c r="G4" s="1"/>
      <c r="H4" s="1"/>
      <c r="I4" s="1"/>
    </row>
    <row r="5" spans="1:12" ht="13.5">
      <c r="A5" s="13" t="s">
        <v>32</v>
      </c>
      <c r="B5" s="5"/>
      <c r="D5" s="4"/>
      <c r="E5" s="4"/>
      <c r="F5" s="4"/>
      <c r="G5" s="4"/>
      <c r="H5" s="4"/>
      <c r="I5" s="4"/>
      <c r="J5" s="4"/>
      <c r="K5" s="4"/>
      <c r="L5" s="4"/>
    </row>
    <row r="6" spans="1:12" ht="13.5">
      <c r="A6" s="13" t="s">
        <v>37</v>
      </c>
      <c r="B6" s="6"/>
      <c r="E6" s="7"/>
      <c r="F6" s="7"/>
      <c r="G6" s="7"/>
      <c r="H6" s="7"/>
      <c r="I6" s="7"/>
      <c r="J6" s="7"/>
    </row>
    <row r="7" spans="1:12" ht="41" thickBot="1">
      <c r="A7" s="8"/>
      <c r="B7" s="5"/>
      <c r="D7" s="39" t="s">
        <v>43</v>
      </c>
      <c r="E7" s="38" t="s">
        <v>42</v>
      </c>
      <c r="F7" s="40" t="s">
        <v>41</v>
      </c>
      <c r="G7" s="38" t="s">
        <v>40</v>
      </c>
      <c r="H7" s="40" t="s">
        <v>45</v>
      </c>
      <c r="I7" s="40" t="s">
        <v>44</v>
      </c>
      <c r="J7" s="9" t="s">
        <v>0</v>
      </c>
    </row>
    <row r="8" spans="1:12" ht="13.5">
      <c r="A8" s="8"/>
      <c r="B8" s="5"/>
      <c r="D8" s="7"/>
      <c r="E8" s="7"/>
      <c r="F8" s="7"/>
      <c r="G8" s="7"/>
      <c r="H8" s="7"/>
      <c r="I8" s="7"/>
      <c r="J8" s="7"/>
    </row>
    <row r="9" spans="1:12" ht="13.5">
      <c r="A9" s="8" t="s">
        <v>1</v>
      </c>
      <c r="B9" s="5"/>
      <c r="D9" s="10"/>
      <c r="E9" s="11"/>
      <c r="F9" s="12">
        <v>138285</v>
      </c>
      <c r="G9" s="11"/>
      <c r="H9" s="11"/>
      <c r="I9" s="11"/>
      <c r="J9" s="11"/>
    </row>
    <row r="10" spans="1:12" ht="13.5">
      <c r="A10" s="8"/>
      <c r="B10" s="5"/>
      <c r="D10" s="11"/>
      <c r="E10" s="11"/>
      <c r="F10" s="11"/>
      <c r="G10" s="11"/>
      <c r="H10" s="11"/>
      <c r="I10" s="11"/>
      <c r="J10" s="11"/>
    </row>
    <row r="11" spans="1:12" ht="13.5">
      <c r="A11" s="8"/>
      <c r="B11" s="5"/>
      <c r="D11" s="11"/>
      <c r="E11" s="11"/>
      <c r="F11" s="11"/>
      <c r="G11" s="11"/>
      <c r="H11" s="11"/>
      <c r="I11" s="11"/>
      <c r="J11" s="11"/>
    </row>
    <row r="12" spans="1:12" ht="13.5">
      <c r="A12" s="13" t="s">
        <v>2</v>
      </c>
      <c r="B12" s="5"/>
      <c r="D12" s="11"/>
      <c r="E12" s="11"/>
      <c r="F12" s="11"/>
      <c r="G12" s="11"/>
      <c r="H12" s="11"/>
      <c r="I12" s="11"/>
      <c r="J12" s="11"/>
    </row>
    <row r="13" spans="1:12" ht="13.5">
      <c r="A13" s="8" t="s">
        <v>3</v>
      </c>
      <c r="B13" s="5"/>
      <c r="D13" s="14" t="s">
        <v>4</v>
      </c>
      <c r="E13" s="15">
        <v>68</v>
      </c>
      <c r="F13" s="15">
        <v>12920</v>
      </c>
      <c r="G13" s="15">
        <v>68</v>
      </c>
      <c r="H13" s="15">
        <f>G13*190</f>
        <v>12920</v>
      </c>
      <c r="I13" s="32" t="s">
        <v>33</v>
      </c>
      <c r="J13" s="11" t="s">
        <v>5</v>
      </c>
    </row>
    <row r="14" spans="1:12" ht="13.5">
      <c r="A14" s="8" t="s">
        <v>6</v>
      </c>
      <c r="B14" s="5"/>
      <c r="D14" s="16" t="s">
        <v>7</v>
      </c>
      <c r="E14" s="15">
        <v>57</v>
      </c>
      <c r="F14" s="15">
        <v>10830</v>
      </c>
      <c r="G14" s="15">
        <v>56</v>
      </c>
      <c r="H14" s="15">
        <f t="shared" ref="H14:H18" si="0">G14*190</f>
        <v>10640</v>
      </c>
      <c r="I14" s="32" t="s">
        <v>33</v>
      </c>
      <c r="J14" s="17" t="s">
        <v>8</v>
      </c>
    </row>
    <row r="15" spans="1:12" ht="13.5">
      <c r="A15" s="8" t="s">
        <v>9</v>
      </c>
      <c r="B15" s="5"/>
      <c r="D15" s="16" t="s">
        <v>7</v>
      </c>
      <c r="E15" s="15">
        <v>59</v>
      </c>
      <c r="F15" s="15">
        <v>11290</v>
      </c>
      <c r="G15" s="15">
        <v>45</v>
      </c>
      <c r="H15" s="15">
        <f t="shared" si="0"/>
        <v>8550</v>
      </c>
      <c r="I15" s="32" t="s">
        <v>38</v>
      </c>
      <c r="J15" s="18" t="s">
        <v>10</v>
      </c>
    </row>
    <row r="16" spans="1:12" ht="13.5">
      <c r="A16" s="8" t="s">
        <v>11</v>
      </c>
      <c r="B16" s="5"/>
      <c r="D16" s="16" t="s">
        <v>7</v>
      </c>
      <c r="E16" s="15">
        <v>112</v>
      </c>
      <c r="F16" s="15">
        <v>21280</v>
      </c>
      <c r="G16" s="15">
        <f t="shared" ref="G16:G19" si="1">H16/190</f>
        <v>0</v>
      </c>
      <c r="H16" s="15"/>
      <c r="I16" s="32"/>
      <c r="J16" s="18" t="s">
        <v>12</v>
      </c>
    </row>
    <row r="17" spans="1:10" ht="13.5">
      <c r="A17" s="8" t="s">
        <v>13</v>
      </c>
      <c r="B17" s="5"/>
      <c r="D17" s="16" t="s">
        <v>7</v>
      </c>
      <c r="E17" s="15">
        <v>51</v>
      </c>
      <c r="F17" s="15">
        <v>9600</v>
      </c>
      <c r="G17" s="15">
        <v>51</v>
      </c>
      <c r="H17" s="15">
        <f t="shared" si="0"/>
        <v>9690</v>
      </c>
      <c r="I17" s="32" t="s">
        <v>36</v>
      </c>
      <c r="J17" s="18" t="s">
        <v>14</v>
      </c>
    </row>
    <row r="18" spans="1:10" ht="13.5">
      <c r="A18" s="8" t="s">
        <v>15</v>
      </c>
      <c r="B18" s="5"/>
      <c r="D18" s="16" t="s">
        <v>7</v>
      </c>
      <c r="E18" s="15">
        <v>234</v>
      </c>
      <c r="F18" s="15">
        <v>44460</v>
      </c>
      <c r="G18" s="15">
        <v>85</v>
      </c>
      <c r="H18" s="15">
        <f t="shared" si="0"/>
        <v>16150</v>
      </c>
      <c r="I18" s="32" t="s">
        <v>39</v>
      </c>
      <c r="J18" s="18" t="s">
        <v>16</v>
      </c>
    </row>
    <row r="19" spans="1:10" ht="13.5">
      <c r="A19" s="8" t="s">
        <v>17</v>
      </c>
      <c r="B19" s="5"/>
      <c r="D19" s="16" t="s">
        <v>7</v>
      </c>
      <c r="E19" s="15">
        <v>28</v>
      </c>
      <c r="F19" s="15">
        <v>5260</v>
      </c>
      <c r="G19" s="15">
        <f t="shared" si="1"/>
        <v>0</v>
      </c>
      <c r="H19" s="15"/>
      <c r="I19" s="32"/>
      <c r="J19" s="18" t="s">
        <v>18</v>
      </c>
    </row>
    <row r="20" spans="1:10" ht="13.5">
      <c r="A20" s="8" t="s">
        <v>19</v>
      </c>
      <c r="B20" s="5"/>
      <c r="D20" s="16" t="s">
        <v>7</v>
      </c>
      <c r="E20" s="19">
        <v>264</v>
      </c>
      <c r="F20" s="19">
        <v>50160</v>
      </c>
      <c r="G20" s="19">
        <v>120</v>
      </c>
      <c r="H20" s="19">
        <f>G20*190</f>
        <v>22800</v>
      </c>
      <c r="I20" s="32" t="s">
        <v>39</v>
      </c>
      <c r="J20" s="20" t="s">
        <v>20</v>
      </c>
    </row>
    <row r="21" spans="1:10" ht="13.5">
      <c r="A21" s="8" t="s">
        <v>21</v>
      </c>
      <c r="B21" s="21"/>
      <c r="D21" s="22"/>
      <c r="E21" s="23">
        <f>SUM(E13:E20)</f>
        <v>873</v>
      </c>
      <c r="F21" s="23">
        <f>SUM(F13:F20)</f>
        <v>165800</v>
      </c>
      <c r="G21" s="23">
        <f>SUM(G13:G20)</f>
        <v>425</v>
      </c>
      <c r="H21" s="23">
        <f>SUM(H13:H20)</f>
        <v>80750</v>
      </c>
      <c r="I21" s="34"/>
      <c r="J21" s="11"/>
    </row>
    <row r="22" spans="1:10" ht="13.5">
      <c r="A22" s="8"/>
      <c r="B22" s="21"/>
      <c r="D22" s="15"/>
      <c r="E22" s="15"/>
      <c r="F22" s="15"/>
      <c r="G22" s="15"/>
      <c r="H22" s="15"/>
      <c r="I22" s="32"/>
      <c r="J22" s="11"/>
    </row>
    <row r="23" spans="1:10" ht="13.5">
      <c r="A23" s="8"/>
      <c r="B23" s="21"/>
      <c r="D23" s="15"/>
      <c r="E23" s="15"/>
      <c r="F23" s="15"/>
      <c r="G23" s="15"/>
      <c r="H23" s="15"/>
      <c r="I23" s="32"/>
      <c r="J23" s="11"/>
    </row>
    <row r="24" spans="1:10" ht="13.5">
      <c r="A24" s="8" t="s">
        <v>22</v>
      </c>
      <c r="B24" s="24"/>
      <c r="D24" s="16" t="s">
        <v>7</v>
      </c>
      <c r="E24" s="19">
        <v>418</v>
      </c>
      <c r="F24" s="19">
        <v>79420</v>
      </c>
      <c r="G24" s="19">
        <v>393</v>
      </c>
      <c r="H24" s="19">
        <f>G24*190</f>
        <v>74670</v>
      </c>
      <c r="I24" s="33" t="s">
        <v>46</v>
      </c>
      <c r="J24" s="18" t="s">
        <v>23</v>
      </c>
    </row>
    <row r="25" spans="1:10" ht="13.5">
      <c r="A25" s="8" t="s">
        <v>24</v>
      </c>
      <c r="B25" s="24"/>
      <c r="D25" s="22"/>
      <c r="E25" s="25">
        <f>E21+E24</f>
        <v>1291</v>
      </c>
      <c r="F25" s="25">
        <f>F21+F24</f>
        <v>245220</v>
      </c>
      <c r="G25" s="25">
        <f>G21+G24</f>
        <v>818</v>
      </c>
      <c r="H25" s="25">
        <f>H21+H24</f>
        <v>155420</v>
      </c>
      <c r="I25" s="35"/>
      <c r="J25" s="11"/>
    </row>
    <row r="26" spans="1:10" ht="13.5">
      <c r="A26" s="13"/>
      <c r="B26" s="24"/>
      <c r="D26" s="15"/>
      <c r="E26" s="15"/>
      <c r="F26" s="15"/>
      <c r="G26" s="15"/>
      <c r="H26" s="15"/>
      <c r="I26" s="32"/>
      <c r="J26" s="11"/>
    </row>
    <row r="27" spans="1:10" ht="13.5">
      <c r="A27" s="26" t="s">
        <v>25</v>
      </c>
      <c r="B27" s="24"/>
      <c r="D27" s="15"/>
      <c r="E27" s="15"/>
      <c r="F27" s="15"/>
      <c r="G27" s="15"/>
      <c r="H27" s="15"/>
      <c r="I27" s="32"/>
      <c r="J27" s="11"/>
    </row>
    <row r="28" spans="1:10" ht="13.5">
      <c r="A28" s="26" t="s">
        <v>26</v>
      </c>
      <c r="B28" s="24"/>
      <c r="D28" s="16" t="s">
        <v>7</v>
      </c>
      <c r="E28" s="15">
        <v>26</v>
      </c>
      <c r="F28" s="15">
        <v>4922</v>
      </c>
      <c r="G28" s="15">
        <v>26</v>
      </c>
      <c r="H28" s="15">
        <f t="shared" ref="H28:H29" si="2">G28*190</f>
        <v>4940</v>
      </c>
      <c r="I28" s="33" t="s">
        <v>35</v>
      </c>
      <c r="J28" s="18" t="s">
        <v>27</v>
      </c>
    </row>
    <row r="29" spans="1:10" ht="13.5">
      <c r="A29" s="26" t="s">
        <v>28</v>
      </c>
      <c r="B29" s="24"/>
      <c r="D29" s="16" t="s">
        <v>7</v>
      </c>
      <c r="E29" s="19">
        <v>3</v>
      </c>
      <c r="F29" s="19">
        <v>619</v>
      </c>
      <c r="G29" s="19">
        <v>3</v>
      </c>
      <c r="H29" s="19">
        <f t="shared" si="2"/>
        <v>570</v>
      </c>
      <c r="I29" s="33" t="s">
        <v>35</v>
      </c>
      <c r="J29" s="18" t="s">
        <v>29</v>
      </c>
    </row>
    <row r="30" spans="1:10" ht="13.5">
      <c r="A30" s="26"/>
      <c r="B30" s="24"/>
      <c r="D30" s="27"/>
      <c r="E30" s="15">
        <f>E28+E29</f>
        <v>29</v>
      </c>
      <c r="F30" s="15">
        <f>F28+F29</f>
        <v>5541</v>
      </c>
      <c r="G30" s="15">
        <f>G28+G29</f>
        <v>29</v>
      </c>
      <c r="H30" s="15">
        <f>G30*190</f>
        <v>5510</v>
      </c>
      <c r="I30" s="32"/>
      <c r="J30" s="11"/>
    </row>
    <row r="31" spans="1:10" ht="13.5">
      <c r="A31" s="26"/>
      <c r="D31" s="15"/>
      <c r="E31" s="15"/>
      <c r="F31" s="15"/>
      <c r="G31" s="15"/>
      <c r="H31" s="15"/>
      <c r="I31" s="32"/>
      <c r="J31" s="11"/>
    </row>
    <row r="32" spans="1:10" ht="15">
      <c r="A32" s="28" t="s">
        <v>30</v>
      </c>
      <c r="D32" s="29"/>
      <c r="E32" s="30">
        <f>E30+E25</f>
        <v>1320</v>
      </c>
      <c r="F32" s="30">
        <f>F30+F25</f>
        <v>250761</v>
      </c>
      <c r="G32" s="30">
        <f>G30+G25</f>
        <v>847</v>
      </c>
      <c r="H32" s="30">
        <f>H30+H25</f>
        <v>160930</v>
      </c>
      <c r="I32" s="36"/>
      <c r="J32" s="11"/>
    </row>
    <row r="33" spans="1:10" ht="27">
      <c r="A33" s="37" t="s">
        <v>34</v>
      </c>
      <c r="D33" s="15"/>
      <c r="E33" s="15"/>
      <c r="F33" s="41">
        <f>F9+F32</f>
        <v>389046</v>
      </c>
      <c r="G33" s="15"/>
      <c r="H33" s="15"/>
      <c r="I33" s="15"/>
      <c r="J33" s="11"/>
    </row>
    <row r="35" spans="1:10">
      <c r="A35" t="s">
        <v>47</v>
      </c>
      <c r="F35" s="31"/>
    </row>
  </sheetData>
  <pageMargins left="0.2" right="0.2" top="0.75" bottom="0.75" header="0.3" footer="0.3"/>
  <pageSetup orientation="landscape" horizontalDpi="4294967293" verticalDpi="4294967293" r:id="rId1"/>
  <ignoredErrors>
    <ignoredError sqref="J24:J29 J15:J2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 6 (4)</vt:lpstr>
      <vt:lpstr>'F 6 (4)'!Print_Area</vt:lpstr>
    </vt:vector>
  </TitlesOfParts>
  <Company>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Flynn</dc:creator>
  <cp:lastModifiedBy>martyf</cp:lastModifiedBy>
  <cp:lastPrinted>2017-03-02T13:18:52Z</cp:lastPrinted>
  <dcterms:created xsi:type="dcterms:W3CDTF">2017-02-27T19:22:35Z</dcterms:created>
  <dcterms:modified xsi:type="dcterms:W3CDTF">2017-03-02T20:46:34Z</dcterms:modified>
</cp:coreProperties>
</file>