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1976" windowHeight="708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B24" i="1" l="1"/>
  <c r="F24" i="1"/>
  <c r="L24" i="1" l="1"/>
  <c r="K24" i="1"/>
  <c r="J24" i="1"/>
  <c r="C24" i="1"/>
  <c r="D24" i="1"/>
  <c r="E24" i="1"/>
  <c r="G24" i="1"/>
  <c r="H24" i="1"/>
  <c r="I24" i="1"/>
  <c r="L32" i="1" l="1"/>
  <c r="K32" i="1"/>
  <c r="J32" i="1"/>
  <c r="I32" i="1"/>
  <c r="I33" i="1" s="1"/>
  <c r="H32" i="1"/>
  <c r="G32" i="1"/>
  <c r="F32" i="1"/>
  <c r="E32" i="1"/>
  <c r="D32" i="1"/>
  <c r="C32" i="1"/>
  <c r="B32" i="1"/>
  <c r="L29" i="1"/>
  <c r="K29" i="1"/>
  <c r="J29" i="1"/>
  <c r="I29" i="1"/>
  <c r="H29" i="1"/>
  <c r="G29" i="1"/>
  <c r="F29" i="1"/>
  <c r="E29" i="1"/>
  <c r="D29" i="1"/>
  <c r="C29" i="1"/>
  <c r="B29" i="1"/>
  <c r="M16" i="1"/>
  <c r="M31" i="1"/>
  <c r="M30" i="1"/>
  <c r="M28" i="1"/>
  <c r="M27" i="1"/>
  <c r="M26" i="1"/>
  <c r="M25" i="1"/>
  <c r="M21" i="1"/>
  <c r="M20" i="1"/>
  <c r="M19" i="1"/>
  <c r="M18" i="1"/>
  <c r="M17" i="1"/>
  <c r="M15" i="1"/>
  <c r="M14" i="1"/>
  <c r="M13" i="1"/>
  <c r="M12" i="1"/>
  <c r="M11" i="1"/>
  <c r="M10" i="1"/>
  <c r="M9" i="1"/>
  <c r="F33" i="1" l="1"/>
  <c r="C33" i="1"/>
  <c r="G33" i="1"/>
  <c r="D33" i="1"/>
  <c r="L33" i="1"/>
  <c r="K33" i="1"/>
  <c r="J33" i="1"/>
  <c r="H33" i="1"/>
  <c r="M29" i="1"/>
  <c r="M32" i="1"/>
  <c r="E33" i="1"/>
  <c r="M24" i="1"/>
  <c r="B33" i="1"/>
  <c r="C7" i="1"/>
  <c r="D7" i="1" s="1"/>
  <c r="E7" i="1" s="1"/>
  <c r="F7" i="1" s="1"/>
  <c r="G7" i="1" s="1"/>
  <c r="H7" i="1" s="1"/>
  <c r="I7" i="1" s="1"/>
  <c r="J7" i="1" s="1"/>
  <c r="K7" i="1" s="1"/>
  <c r="L7" i="1" s="1"/>
  <c r="M33" i="1" l="1"/>
</calcChain>
</file>

<file path=xl/sharedStrings.xml><?xml version="1.0" encoding="utf-8"?>
<sst xmlns="http://schemas.openxmlformats.org/spreadsheetml/2006/main" count="39" uniqueCount="35">
  <si>
    <t>O&amp;M Expense
FERC Account</t>
  </si>
  <si>
    <t>Total</t>
  </si>
  <si>
    <t>Grand Total</t>
  </si>
  <si>
    <t>Base/NRFL Total</t>
  </si>
  <si>
    <t>ECRC Total</t>
  </si>
  <si>
    <t>Capacity Total</t>
  </si>
  <si>
    <t>Notes:</t>
  </si>
  <si>
    <r>
      <t>Base Recoverable - O&amp;M</t>
    </r>
    <r>
      <rPr>
        <vertAlign val="superscript"/>
        <sz val="10"/>
        <color theme="1"/>
        <rFont val="Arial"/>
        <family val="2"/>
      </rPr>
      <t xml:space="preserve"> (1)</t>
    </r>
  </si>
  <si>
    <t>500000 - Operation supervision and engineering</t>
  </si>
  <si>
    <t>502000 - Steam expenses</t>
  </si>
  <si>
    <t>502200 - Steam expenses</t>
  </si>
  <si>
    <t>502400 - Steam expenses</t>
  </si>
  <si>
    <t xml:space="preserve">505000 - Electric expenses </t>
  </si>
  <si>
    <t xml:space="preserve">506100 - Miscellaneous steam power expenses </t>
  </si>
  <si>
    <t>507000 - Rents</t>
  </si>
  <si>
    <t xml:space="preserve">510000 - Maintenance supervision and engineering </t>
  </si>
  <si>
    <t xml:space="preserve">511000 - Maintenance of structures </t>
  </si>
  <si>
    <t xml:space="preserve">512000 - Maintenance of boiler plant </t>
  </si>
  <si>
    <t xml:space="preserve">513000 - Maintenance of electric plant </t>
  </si>
  <si>
    <t xml:space="preserve">514000 - Maintenance of miscellaneous steam plant </t>
  </si>
  <si>
    <t xml:space="preserve">570000 - Maintenance of station equipment </t>
  </si>
  <si>
    <r>
      <t>ECRC Recoverable</t>
    </r>
    <r>
      <rPr>
        <vertAlign val="superscript"/>
        <sz val="10"/>
        <color theme="1"/>
        <rFont val="Arial"/>
        <family val="2"/>
      </rPr>
      <t xml:space="preserve"> (2)</t>
    </r>
  </si>
  <si>
    <r>
      <t xml:space="preserve">Capacity Clause Recoverable </t>
    </r>
    <r>
      <rPr>
        <vertAlign val="superscript"/>
        <sz val="10"/>
        <color theme="1"/>
        <rFont val="Arial"/>
        <family val="2"/>
      </rPr>
      <t>(3)</t>
    </r>
  </si>
  <si>
    <t>408100 - Taxes other than income taxes, utility ope income</t>
  </si>
  <si>
    <r>
      <rPr>
        <vertAlign val="superscript"/>
        <sz val="10"/>
        <color theme="1"/>
        <rFont val="Arial"/>
        <family val="2"/>
      </rPr>
      <t xml:space="preserve">(1)  </t>
    </r>
    <r>
      <rPr>
        <sz val="10"/>
        <color theme="1"/>
        <rFont val="Arial"/>
        <family val="2"/>
      </rPr>
      <t xml:space="preserve">Represents O&amp;M expenses (including property taxes) related to the ownership portion of the SJRPP recovered through base rates.  </t>
    </r>
  </si>
  <si>
    <r>
      <t>501000 - Fuel</t>
    </r>
    <r>
      <rPr>
        <vertAlign val="superscript"/>
        <sz val="10"/>
        <rFont val="Arial"/>
        <family val="2"/>
      </rPr>
      <t xml:space="preserve"> (4)</t>
    </r>
  </si>
  <si>
    <r>
      <rPr>
        <vertAlign val="superscript"/>
        <sz val="10"/>
        <color theme="1"/>
        <rFont val="Arial"/>
        <family val="2"/>
      </rPr>
      <t xml:space="preserve">(4) </t>
    </r>
    <r>
      <rPr>
        <sz val="10"/>
        <color theme="1"/>
        <rFont val="Arial"/>
        <family val="2"/>
      </rPr>
      <t>Represents fuel expenses (i.e. fuel handling) not recovered through FPL's Fuel Clause.</t>
    </r>
  </si>
  <si>
    <r>
      <rPr>
        <vertAlign val="superscript"/>
        <sz val="10"/>
        <color theme="1"/>
        <rFont val="Arial"/>
        <family val="2"/>
      </rPr>
      <t xml:space="preserve">(3) </t>
    </r>
    <r>
      <rPr>
        <sz val="10"/>
        <color theme="1"/>
        <rFont val="Arial"/>
        <family val="2"/>
      </rPr>
      <t>Represents "Incremental Security" (NERC/CIP compliance activities) expenses recovered through FPL's Capacity Clause.</t>
    </r>
  </si>
  <si>
    <r>
      <rPr>
        <vertAlign val="superscript"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Represents expenses related to Project 31 CAIR and Project 39 CAMR recovered through FPL's Environmental Clause.</t>
    </r>
  </si>
  <si>
    <t>Florida Power &amp; Light Company</t>
  </si>
  <si>
    <t>Docket No. 170123-EI</t>
  </si>
  <si>
    <t>Interrogatory No. 13</t>
  </si>
  <si>
    <t>Staff's First Set of Interrogatories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</si>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</sst>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/>
      <bottom style="double">
        <color indexed="64"/>
      </bottom>
      <diagonal/>
    </border>
    <border>
      <left style="thin">
        <color indexed="63"/>
      </left>
      <right style="thin">
        <color indexed="63"/>
      </right>
      <top/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6">
    <xf numFmtId="0" fontId="0" fillId="0" borderId="0"/>
    <xf numFmtId="0" fontId="2" fillId="0" borderId="3" applyNumberFormat="0" applyProtection="0">
      <alignment horizontal="left" vertical="center" indent="1"/>
    </xf>
    <xf numFmtId="4" fontId="3" fillId="2" borderId="4" applyNumberFormat="0" applyProtection="0">
      <alignment horizontal="left" vertical="center" indent="1"/>
    </xf>
    <xf numFmtId="4" fontId="5" fillId="0" borderId="3" applyNumberFormat="0" applyProtection="0">
      <alignment horizontal="right"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0" xfId="1" quotePrefix="1" applyFont="1" applyBorder="1" applyAlignment="1">
      <alignment horizontal="left" vertical="center" indent="4"/>
    </xf>
    <xf numFmtId="164" fontId="5" fillId="0" borderId="3" xfId="4" applyNumberFormat="1" applyFont="1" applyBorder="1" applyAlignment="1">
      <alignment horizontal="right" vertical="center"/>
    </xf>
    <xf numFmtId="164" fontId="5" fillId="0" borderId="7" xfId="4" applyNumberFormat="1" applyFont="1" applyBorder="1" applyAlignment="1">
      <alignment horizontal="right" vertical="center"/>
    </xf>
    <xf numFmtId="164" fontId="5" fillId="0" borderId="5" xfId="4" applyNumberFormat="1" applyFont="1" applyBorder="1" applyAlignment="1">
      <alignment horizontal="right" vertical="center"/>
    </xf>
    <xf numFmtId="164" fontId="5" fillId="0" borderId="2" xfId="4" applyNumberFormat="1" applyFont="1" applyBorder="1" applyAlignment="1">
      <alignment horizontal="right" vertical="center"/>
    </xf>
    <xf numFmtId="164" fontId="5" fillId="0" borderId="11" xfId="4" applyNumberFormat="1" applyFont="1" applyBorder="1" applyAlignment="1">
      <alignment horizontal="right" vertical="center"/>
    </xf>
    <xf numFmtId="165" fontId="5" fillId="0" borderId="3" xfId="5" applyNumberFormat="1" applyFont="1" applyBorder="1" applyAlignment="1">
      <alignment horizontal="right" vertical="center"/>
    </xf>
    <xf numFmtId="165" fontId="6" fillId="0" borderId="9" xfId="5" applyNumberFormat="1" applyFont="1" applyBorder="1" applyAlignment="1">
      <alignment horizontal="right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" xfId="1" quotePrefix="1" applyFont="1" applyAlignment="1">
      <alignment horizontal="left" vertical="center" indent="4"/>
    </xf>
    <xf numFmtId="0" fontId="2" fillId="0" borderId="7" xfId="1" quotePrefix="1" applyFont="1" applyBorder="1" applyAlignment="1">
      <alignment horizontal="left" vertical="center" indent="4"/>
    </xf>
    <xf numFmtId="164" fontId="7" fillId="0" borderId="6" xfId="4" applyNumberFormat="1" applyFont="1" applyBorder="1"/>
    <xf numFmtId="164" fontId="7" fillId="0" borderId="1" xfId="4" applyNumberFormat="1" applyFont="1" applyBorder="1"/>
    <xf numFmtId="164" fontId="7" fillId="0" borderId="1" xfId="4" applyNumberFormat="1" applyFont="1" applyBorder="1" applyAlignment="1">
      <alignment horizontal="center" vertical="center"/>
    </xf>
    <xf numFmtId="165" fontId="8" fillId="0" borderId="8" xfId="5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165" fontId="7" fillId="0" borderId="1" xfId="5" applyNumberFormat="1" applyFont="1" applyBorder="1"/>
    <xf numFmtId="0" fontId="2" fillId="0" borderId="12" xfId="1" quotePrefix="1" applyFont="1" applyBorder="1" applyAlignment="1">
      <alignment horizontal="left" vertical="center" indent="4"/>
    </xf>
    <xf numFmtId="164" fontId="5" fillId="0" borderId="7" xfId="4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8" fillId="0" borderId="0" xfId="0" applyFont="1" applyAlignment="1">
      <alignment horizontal="left"/>
    </xf>
  </cellXfs>
  <cellStyles count="6">
    <cellStyle name="Comma" xfId="4" builtinId="3"/>
    <cellStyle name="Currency" xfId="5" builtinId="4"/>
    <cellStyle name="Normal" xfId="0" builtinId="0"/>
    <cellStyle name="SAPBEXHLevel2" xfId="1"/>
    <cellStyle name="SAPBEXstdData" xfId="3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zoomScale="90" zoomScaleNormal="90" workbookViewId="0">
      <selection activeCell="A6" sqref="A6"/>
    </sheetView>
  </sheetViews>
  <sheetFormatPr defaultColWidth="9.109375" defaultRowHeight="13.2" x14ac:dyDescent="0.25"/>
  <cols>
    <col min="1" max="1" width="57" style="19" customWidth="1"/>
    <col min="2" max="13" width="17.5546875" style="9" customWidth="1"/>
    <col min="14" max="16384" width="9.109375" style="9"/>
  </cols>
  <sheetData>
    <row r="1" spans="1:13" x14ac:dyDescent="0.25">
      <c r="A1" s="26" t="s">
        <v>29</v>
      </c>
    </row>
    <row r="2" spans="1:13" x14ac:dyDescent="0.25">
      <c r="A2" s="26" t="s">
        <v>30</v>
      </c>
    </row>
    <row r="3" spans="1:13" x14ac:dyDescent="0.25">
      <c r="A3" s="26" t="s">
        <v>32</v>
      </c>
    </row>
    <row r="4" spans="1:13" x14ac:dyDescent="0.25">
      <c r="A4" s="26" t="s">
        <v>31</v>
      </c>
    </row>
    <row r="5" spans="1:13" x14ac:dyDescent="0.25">
      <c r="A5" s="26" t="s">
        <v>33</v>
      </c>
    </row>
    <row r="6" spans="1:13" x14ac:dyDescent="0.25">
      <c r="A6" s="26" t="s">
        <v>34</v>
      </c>
    </row>
    <row r="7" spans="1:13" s="12" customFormat="1" ht="25.5" x14ac:dyDescent="0.25">
      <c r="A7" s="10" t="s">
        <v>0</v>
      </c>
      <c r="B7" s="11">
        <v>2006</v>
      </c>
      <c r="C7" s="11">
        <f>B7+1</f>
        <v>2007</v>
      </c>
      <c r="D7" s="11">
        <f t="shared" ref="D7:L7" si="0">C7+1</f>
        <v>2008</v>
      </c>
      <c r="E7" s="11">
        <f t="shared" si="0"/>
        <v>2009</v>
      </c>
      <c r="F7" s="11">
        <f t="shared" si="0"/>
        <v>2010</v>
      </c>
      <c r="G7" s="11">
        <f t="shared" si="0"/>
        <v>2011</v>
      </c>
      <c r="H7" s="11">
        <f t="shared" si="0"/>
        <v>2012</v>
      </c>
      <c r="I7" s="11">
        <f t="shared" si="0"/>
        <v>2013</v>
      </c>
      <c r="J7" s="11">
        <f>I7+1</f>
        <v>2014</v>
      </c>
      <c r="K7" s="11">
        <f t="shared" si="0"/>
        <v>2015</v>
      </c>
      <c r="L7" s="11">
        <f t="shared" si="0"/>
        <v>2016</v>
      </c>
      <c r="M7" s="11" t="s">
        <v>1</v>
      </c>
    </row>
    <row r="8" spans="1:13" s="12" customFormat="1" ht="14.25" x14ac:dyDescent="0.25">
      <c r="A8" s="20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2.75" x14ac:dyDescent="0.2">
      <c r="A9" s="13" t="s">
        <v>8</v>
      </c>
      <c r="B9" s="7">
        <v>285244.62</v>
      </c>
      <c r="C9" s="7">
        <v>163790.39000000001</v>
      </c>
      <c r="D9" s="7">
        <v>51243.040000000001</v>
      </c>
      <c r="E9" s="7">
        <v>20143.14</v>
      </c>
      <c r="F9" s="7">
        <v>66601.11</v>
      </c>
      <c r="G9" s="7">
        <v>418415.41</v>
      </c>
      <c r="H9" s="7">
        <v>608844.38</v>
      </c>
      <c r="I9" s="7">
        <v>599261.1</v>
      </c>
      <c r="J9" s="7">
        <v>526433.11</v>
      </c>
      <c r="K9" s="7">
        <v>551658.44999999995</v>
      </c>
      <c r="L9" s="7">
        <v>508206.77</v>
      </c>
      <c r="M9" s="7">
        <f t="shared" ref="M9:M14" si="1">SUM(B9:L9)</f>
        <v>3799841.52</v>
      </c>
    </row>
    <row r="10" spans="1:13" ht="14.25" x14ac:dyDescent="0.2">
      <c r="A10" s="13" t="s">
        <v>25</v>
      </c>
      <c r="B10" s="2">
        <v>0</v>
      </c>
      <c r="C10" s="2">
        <v>0</v>
      </c>
      <c r="D10" s="2">
        <v>0</v>
      </c>
      <c r="E10" s="2">
        <v>0</v>
      </c>
      <c r="F10" s="2">
        <v>1428205.18</v>
      </c>
      <c r="G10" s="2">
        <v>1553729.27</v>
      </c>
      <c r="H10" s="2">
        <v>1407244.53</v>
      </c>
      <c r="I10" s="2">
        <v>1378303.67</v>
      </c>
      <c r="J10" s="2">
        <v>1206900.02</v>
      </c>
      <c r="K10" s="2">
        <v>868076.32</v>
      </c>
      <c r="L10" s="2">
        <v>607969.18000000005</v>
      </c>
      <c r="M10" s="2">
        <f t="shared" si="1"/>
        <v>8450428.1699999999</v>
      </c>
    </row>
    <row r="11" spans="1:13" ht="12.75" x14ac:dyDescent="0.2">
      <c r="A11" s="13" t="s">
        <v>9</v>
      </c>
      <c r="B11" s="2">
        <v>1186579.6299999999</v>
      </c>
      <c r="C11" s="2">
        <v>1496030.96</v>
      </c>
      <c r="D11" s="2">
        <v>1528408.67</v>
      </c>
      <c r="E11" s="2">
        <v>1437158.96</v>
      </c>
      <c r="F11" s="2">
        <v>1783746.93</v>
      </c>
      <c r="G11" s="2">
        <v>2037683.11</v>
      </c>
      <c r="H11" s="2">
        <v>1893317.34</v>
      </c>
      <c r="I11" s="2">
        <v>2072819.75</v>
      </c>
      <c r="J11" s="2">
        <v>2101946.0099999998</v>
      </c>
      <c r="K11" s="2">
        <v>1791316.99</v>
      </c>
      <c r="L11" s="2">
        <v>1767482.38</v>
      </c>
      <c r="M11" s="2">
        <f t="shared" si="1"/>
        <v>19096490.729999997</v>
      </c>
    </row>
    <row r="12" spans="1:13" ht="12.75" x14ac:dyDescent="0.2">
      <c r="A12" s="13" t="s">
        <v>10</v>
      </c>
      <c r="B12" s="2">
        <v>852315.34</v>
      </c>
      <c r="C12" s="2">
        <v>505472.05</v>
      </c>
      <c r="D12" s="2">
        <v>352115.18</v>
      </c>
      <c r="E12" s="2">
        <v>384268.19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f t="shared" si="1"/>
        <v>2094170.7599999998</v>
      </c>
    </row>
    <row r="13" spans="1:13" ht="12.75" x14ac:dyDescent="0.2">
      <c r="A13" s="13" t="s">
        <v>11</v>
      </c>
      <c r="B13" s="2">
        <v>-907596.2</v>
      </c>
      <c r="C13" s="2">
        <v>-219912.27</v>
      </c>
      <c r="D13" s="2">
        <v>-122065.72</v>
      </c>
      <c r="E13" s="2">
        <v>16478.29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f t="shared" si="1"/>
        <v>-1233095.8999999999</v>
      </c>
    </row>
    <row r="14" spans="1:13" ht="12.75" x14ac:dyDescent="0.2">
      <c r="A14" s="13" t="s">
        <v>12</v>
      </c>
      <c r="B14" s="2">
        <v>90186.22</v>
      </c>
      <c r="C14" s="2">
        <v>42517.04</v>
      </c>
      <c r="D14" s="2">
        <v>164903.91</v>
      </c>
      <c r="E14" s="2">
        <v>157554.31</v>
      </c>
      <c r="F14" s="2">
        <v>259650.39</v>
      </c>
      <c r="G14" s="2">
        <v>276666.59999999998</v>
      </c>
      <c r="H14" s="2">
        <v>309828.81</v>
      </c>
      <c r="I14" s="2">
        <v>320905.21999999997</v>
      </c>
      <c r="J14" s="2">
        <v>260827.06</v>
      </c>
      <c r="K14" s="2">
        <v>243642.73</v>
      </c>
      <c r="L14" s="2">
        <v>229460.57</v>
      </c>
      <c r="M14" s="2">
        <f t="shared" si="1"/>
        <v>2356142.86</v>
      </c>
    </row>
    <row r="15" spans="1:13" ht="12.75" x14ac:dyDescent="0.2">
      <c r="A15" s="13" t="s">
        <v>13</v>
      </c>
      <c r="B15" s="2">
        <v>1674303.7</v>
      </c>
      <c r="C15" s="2">
        <v>1680033.33</v>
      </c>
      <c r="D15" s="2">
        <v>1578111.92</v>
      </c>
      <c r="E15" s="2">
        <v>1745784.14</v>
      </c>
      <c r="F15" s="2">
        <v>2621869.79</v>
      </c>
      <c r="G15" s="2">
        <v>1585925.11</v>
      </c>
      <c r="H15" s="2">
        <v>1618051.25</v>
      </c>
      <c r="I15" s="2">
        <v>1458416.17</v>
      </c>
      <c r="J15" s="2">
        <v>1309701.2</v>
      </c>
      <c r="K15" s="2">
        <v>1556919.93</v>
      </c>
      <c r="L15" s="2">
        <v>1968227.31</v>
      </c>
      <c r="M15" s="2">
        <f t="shared" ref="M15:M23" si="2">SUM(B15:L15)</f>
        <v>18797343.849999998</v>
      </c>
    </row>
    <row r="16" spans="1:13" ht="12.75" x14ac:dyDescent="0.2">
      <c r="A16" s="13" t="s">
        <v>14</v>
      </c>
      <c r="B16" s="2">
        <v>0</v>
      </c>
      <c r="C16" s="2">
        <v>0</v>
      </c>
      <c r="D16" s="2">
        <v>4361.2</v>
      </c>
      <c r="E16" s="2">
        <v>4361.2</v>
      </c>
      <c r="F16" s="2">
        <v>2976.2</v>
      </c>
      <c r="G16" s="2">
        <v>31731.11</v>
      </c>
      <c r="H16" s="2">
        <v>73500.259999999995</v>
      </c>
      <c r="I16" s="2">
        <v>70642.66</v>
      </c>
      <c r="J16" s="2">
        <v>86397.03</v>
      </c>
      <c r="K16" s="2">
        <v>88699.17</v>
      </c>
      <c r="L16" s="2">
        <v>92504.25</v>
      </c>
      <c r="M16" s="2">
        <f t="shared" si="2"/>
        <v>455173.08</v>
      </c>
    </row>
    <row r="17" spans="1:13" ht="12.75" x14ac:dyDescent="0.2">
      <c r="A17" s="13" t="s">
        <v>15</v>
      </c>
      <c r="B17" s="2">
        <v>206123.32</v>
      </c>
      <c r="C17" s="2">
        <v>221241.37</v>
      </c>
      <c r="D17" s="2">
        <v>291287.90999999997</v>
      </c>
      <c r="E17" s="2">
        <v>149701.46</v>
      </c>
      <c r="F17" s="2">
        <v>20814.32</v>
      </c>
      <c r="G17" s="2">
        <v>91932.83</v>
      </c>
      <c r="H17" s="2">
        <v>94358.94</v>
      </c>
      <c r="I17" s="2">
        <v>89411.25</v>
      </c>
      <c r="J17" s="2">
        <v>61266.15</v>
      </c>
      <c r="K17" s="2">
        <v>58289.95</v>
      </c>
      <c r="L17" s="2">
        <v>44268.2</v>
      </c>
      <c r="M17" s="2">
        <f t="shared" si="2"/>
        <v>1328695.6999999997</v>
      </c>
    </row>
    <row r="18" spans="1:13" ht="12.75" x14ac:dyDescent="0.2">
      <c r="A18" s="13" t="s">
        <v>16</v>
      </c>
      <c r="B18" s="2">
        <v>296441.26</v>
      </c>
      <c r="C18" s="2">
        <v>512807.23</v>
      </c>
      <c r="D18" s="2">
        <v>616619.64</v>
      </c>
      <c r="E18" s="2">
        <v>504436.63</v>
      </c>
      <c r="F18" s="2">
        <v>433151.67</v>
      </c>
      <c r="G18" s="2">
        <v>664366.02</v>
      </c>
      <c r="H18" s="2">
        <v>364692.3</v>
      </c>
      <c r="I18" s="2">
        <v>429066.28</v>
      </c>
      <c r="J18" s="2">
        <v>280277.38</v>
      </c>
      <c r="K18" s="2">
        <v>318478.88</v>
      </c>
      <c r="L18" s="2">
        <v>428867.19</v>
      </c>
      <c r="M18" s="2">
        <f t="shared" si="2"/>
        <v>4849204.4799999995</v>
      </c>
    </row>
    <row r="19" spans="1:13" ht="12.75" x14ac:dyDescent="0.2">
      <c r="A19" s="13" t="s">
        <v>17</v>
      </c>
      <c r="B19" s="2">
        <v>2999265.13</v>
      </c>
      <c r="C19" s="2">
        <v>2767912.85</v>
      </c>
      <c r="D19" s="2">
        <v>3980233.08</v>
      </c>
      <c r="E19" s="2">
        <v>4374488.7300000004</v>
      </c>
      <c r="F19" s="2">
        <v>4416160.75</v>
      </c>
      <c r="G19" s="2">
        <v>4387757.57</v>
      </c>
      <c r="H19" s="2">
        <v>4558302.97</v>
      </c>
      <c r="I19" s="2">
        <v>4935539.88</v>
      </c>
      <c r="J19" s="2">
        <v>4656009.0599999996</v>
      </c>
      <c r="K19" s="2">
        <v>4612144.62</v>
      </c>
      <c r="L19" s="2">
        <v>3941804.17</v>
      </c>
      <c r="M19" s="2">
        <f t="shared" si="2"/>
        <v>45629618.809999995</v>
      </c>
    </row>
    <row r="20" spans="1:13" ht="12.75" x14ac:dyDescent="0.2">
      <c r="A20" s="13" t="s">
        <v>18</v>
      </c>
      <c r="B20" s="2">
        <v>654959.6</v>
      </c>
      <c r="C20" s="2">
        <v>328031.15999999997</v>
      </c>
      <c r="D20" s="2">
        <v>511090.85</v>
      </c>
      <c r="E20" s="2">
        <v>665120.51</v>
      </c>
      <c r="F20" s="2">
        <v>649537.92000000004</v>
      </c>
      <c r="G20" s="2">
        <v>611976.68999999994</v>
      </c>
      <c r="H20" s="2">
        <v>853762.3</v>
      </c>
      <c r="I20" s="2">
        <v>755363.61</v>
      </c>
      <c r="J20" s="2">
        <v>887253.79</v>
      </c>
      <c r="K20" s="2">
        <v>847432.47</v>
      </c>
      <c r="L20" s="2">
        <v>484347.1</v>
      </c>
      <c r="M20" s="2">
        <f t="shared" si="2"/>
        <v>7248876</v>
      </c>
    </row>
    <row r="21" spans="1:13" ht="12.75" x14ac:dyDescent="0.2">
      <c r="A21" s="13" t="s">
        <v>19</v>
      </c>
      <c r="B21" s="2">
        <v>224031</v>
      </c>
      <c r="C21" s="2">
        <v>327381.71999999997</v>
      </c>
      <c r="D21" s="2">
        <v>379791.57</v>
      </c>
      <c r="E21" s="2">
        <v>306567.40000000002</v>
      </c>
      <c r="F21" s="2">
        <v>379631.54</v>
      </c>
      <c r="G21" s="2">
        <v>236021.22</v>
      </c>
      <c r="H21" s="2">
        <v>200008.92</v>
      </c>
      <c r="I21" s="2">
        <v>241351.83</v>
      </c>
      <c r="J21" s="2">
        <v>226591.86</v>
      </c>
      <c r="K21" s="2">
        <v>224458.7</v>
      </c>
      <c r="L21" s="2">
        <v>262548.45</v>
      </c>
      <c r="M21" s="2">
        <f t="shared" si="2"/>
        <v>3008384.21</v>
      </c>
    </row>
    <row r="22" spans="1:13" x14ac:dyDescent="0.25">
      <c r="A22" s="23" t="s">
        <v>20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4035.86</v>
      </c>
      <c r="H22" s="2">
        <v>35944.07</v>
      </c>
      <c r="I22" s="2">
        <v>27780.28</v>
      </c>
      <c r="J22" s="2">
        <v>55031.17</v>
      </c>
      <c r="K22" s="2">
        <v>124610.08</v>
      </c>
      <c r="L22" s="2">
        <v>109454.5</v>
      </c>
      <c r="M22" s="2">
        <v>356855.95999999996</v>
      </c>
    </row>
    <row r="23" spans="1:13" ht="13.8" thickBot="1" x14ac:dyDescent="0.3">
      <c r="A23" s="14" t="s">
        <v>23</v>
      </c>
      <c r="B23" s="24">
        <v>1500137</v>
      </c>
      <c r="C23" s="3">
        <v>1415117</v>
      </c>
      <c r="D23" s="3">
        <v>1402618</v>
      </c>
      <c r="E23" s="3">
        <v>1480956</v>
      </c>
      <c r="F23" s="3">
        <v>1778428</v>
      </c>
      <c r="G23" s="3">
        <v>1768235</v>
      </c>
      <c r="H23" s="3">
        <v>1815136</v>
      </c>
      <c r="I23" s="4">
        <v>2370818</v>
      </c>
      <c r="J23" s="5">
        <v>1853169</v>
      </c>
      <c r="K23" s="6">
        <v>2045535</v>
      </c>
      <c r="L23" s="4">
        <v>1938866</v>
      </c>
      <c r="M23" s="6">
        <f t="shared" si="2"/>
        <v>19369015</v>
      </c>
    </row>
    <row r="24" spans="1:13" ht="14.4" thickTop="1" thickBot="1" x14ac:dyDescent="0.3">
      <c r="A24" s="1" t="s">
        <v>3</v>
      </c>
      <c r="B24" s="8">
        <f t="shared" ref="B24:L24" si="3">SUM(B9:B23)</f>
        <v>9061990.6199999992</v>
      </c>
      <c r="C24" s="8">
        <f t="shared" si="3"/>
        <v>9240422.8299999982</v>
      </c>
      <c r="D24" s="8">
        <f t="shared" si="3"/>
        <v>10738719.25</v>
      </c>
      <c r="E24" s="8">
        <f t="shared" si="3"/>
        <v>11247018.960000001</v>
      </c>
      <c r="F24" s="8">
        <f t="shared" si="3"/>
        <v>13840773.799999999</v>
      </c>
      <c r="G24" s="8">
        <f t="shared" si="3"/>
        <v>13668475.800000001</v>
      </c>
      <c r="H24" s="8">
        <f t="shared" si="3"/>
        <v>13832992.07</v>
      </c>
      <c r="I24" s="8">
        <f t="shared" si="3"/>
        <v>14749679.699999999</v>
      </c>
      <c r="J24" s="8">
        <f t="shared" si="3"/>
        <v>13511802.839999998</v>
      </c>
      <c r="K24" s="8">
        <f t="shared" si="3"/>
        <v>13331263.289999999</v>
      </c>
      <c r="L24" s="8">
        <f t="shared" si="3"/>
        <v>12384006.069999998</v>
      </c>
      <c r="M24" s="8">
        <f t="shared" ref="M24:M26" si="4">SUM(B24:L24)</f>
        <v>135607145.22999999</v>
      </c>
    </row>
    <row r="25" spans="1:13" ht="16.2" thickTop="1" x14ac:dyDescent="0.25">
      <c r="A25" s="20" t="s">
        <v>21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2">
        <f t="shared" si="4"/>
        <v>0</v>
      </c>
    </row>
    <row r="26" spans="1:13" x14ac:dyDescent="0.25">
      <c r="A26" s="13" t="s">
        <v>9</v>
      </c>
      <c r="B26" s="22"/>
      <c r="C26" s="22"/>
      <c r="D26" s="22"/>
      <c r="E26" s="22"/>
      <c r="F26" s="22"/>
      <c r="G26" s="22"/>
      <c r="H26" s="22"/>
      <c r="I26" s="22"/>
      <c r="J26" s="22"/>
      <c r="K26" s="7">
        <v>21741.8</v>
      </c>
      <c r="L26" s="7">
        <v>327489.07</v>
      </c>
      <c r="M26" s="7">
        <f t="shared" si="4"/>
        <v>349230.87</v>
      </c>
    </row>
    <row r="27" spans="1:13" x14ac:dyDescent="0.25">
      <c r="A27" s="13" t="s">
        <v>13</v>
      </c>
      <c r="B27" s="16"/>
      <c r="C27" s="16"/>
      <c r="D27" s="16"/>
      <c r="E27" s="16"/>
      <c r="F27" s="2">
        <v>557505.82999999996</v>
      </c>
      <c r="G27" s="2">
        <v>514146.84</v>
      </c>
      <c r="H27" s="2">
        <v>95241.75</v>
      </c>
      <c r="I27" s="2">
        <v>8373.2199999999993</v>
      </c>
      <c r="J27" s="2">
        <v>6901.28</v>
      </c>
      <c r="K27" s="2">
        <v>54728.480000000003</v>
      </c>
      <c r="L27" s="2">
        <v>49181.02</v>
      </c>
      <c r="M27" s="2">
        <f t="shared" ref="M27:M28" si="5">SUM(B27:L27)</f>
        <v>1286078.42</v>
      </c>
    </row>
    <row r="28" spans="1:13" x14ac:dyDescent="0.25">
      <c r="A28" s="13" t="s">
        <v>16</v>
      </c>
      <c r="B28" s="17"/>
      <c r="C28" s="17"/>
      <c r="D28" s="17"/>
      <c r="E28" s="17"/>
      <c r="F28" s="17"/>
      <c r="G28" s="17"/>
      <c r="H28" s="17"/>
      <c r="I28" s="17"/>
      <c r="J28" s="17"/>
      <c r="K28" s="2">
        <v>109417.26</v>
      </c>
      <c r="L28" s="2">
        <v>59798.15</v>
      </c>
      <c r="M28" s="2">
        <f t="shared" si="5"/>
        <v>169215.41</v>
      </c>
    </row>
    <row r="29" spans="1:13" ht="13.8" thickBot="1" x14ac:dyDescent="0.3">
      <c r="A29" s="1" t="s">
        <v>4</v>
      </c>
      <c r="B29" s="8">
        <f t="shared" ref="B29:L29" si="6">SUM(B26:B28)</f>
        <v>0</v>
      </c>
      <c r="C29" s="8">
        <f t="shared" si="6"/>
        <v>0</v>
      </c>
      <c r="D29" s="8">
        <f t="shared" si="6"/>
        <v>0</v>
      </c>
      <c r="E29" s="8">
        <f t="shared" si="6"/>
        <v>0</v>
      </c>
      <c r="F29" s="8">
        <f t="shared" si="6"/>
        <v>557505.82999999996</v>
      </c>
      <c r="G29" s="8">
        <f t="shared" si="6"/>
        <v>514146.84</v>
      </c>
      <c r="H29" s="8">
        <f t="shared" si="6"/>
        <v>95241.75</v>
      </c>
      <c r="I29" s="8">
        <f t="shared" si="6"/>
        <v>8373.2199999999993</v>
      </c>
      <c r="J29" s="8">
        <f t="shared" si="6"/>
        <v>6901.28</v>
      </c>
      <c r="K29" s="8">
        <f t="shared" si="6"/>
        <v>185887.53999999998</v>
      </c>
      <c r="L29" s="8">
        <f t="shared" si="6"/>
        <v>436468.24000000005</v>
      </c>
      <c r="M29" s="8">
        <f t="shared" ref="M29:M30" si="7">SUM(B29:L29)</f>
        <v>1804524.7</v>
      </c>
    </row>
    <row r="30" spans="1:13" ht="16.2" thickTop="1" x14ac:dyDescent="0.25">
      <c r="A30" s="20" t="s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">
        <f t="shared" si="7"/>
        <v>0</v>
      </c>
    </row>
    <row r="31" spans="1:13" x14ac:dyDescent="0.25">
      <c r="A31" s="13" t="s">
        <v>13</v>
      </c>
      <c r="B31" s="17"/>
      <c r="C31" s="17"/>
      <c r="D31" s="17"/>
      <c r="E31" s="17"/>
      <c r="F31" s="17"/>
      <c r="G31" s="17"/>
      <c r="H31" s="17"/>
      <c r="I31" s="17"/>
      <c r="J31" s="7">
        <v>76015</v>
      </c>
      <c r="K31" s="7">
        <v>135723.62</v>
      </c>
      <c r="L31" s="7">
        <v>48377.67</v>
      </c>
      <c r="M31" s="7">
        <f t="shared" ref="M31" si="8">SUM(B31:L31)</f>
        <v>260116.28999999998</v>
      </c>
    </row>
    <row r="32" spans="1:13" ht="13.8" thickBot="1" x14ac:dyDescent="0.3">
      <c r="A32" s="1" t="s">
        <v>5</v>
      </c>
      <c r="B32" s="8">
        <f t="shared" ref="B32:L32" si="9">SUM(B31:B31)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76015</v>
      </c>
      <c r="K32" s="8">
        <f t="shared" si="9"/>
        <v>135723.62</v>
      </c>
      <c r="L32" s="8">
        <f t="shared" si="9"/>
        <v>48377.67</v>
      </c>
      <c r="M32" s="8">
        <f>SUM(B32:L32)</f>
        <v>260116.28999999998</v>
      </c>
    </row>
    <row r="33" spans="1:13" ht="14.4" thickTop="1" thickBot="1" x14ac:dyDescent="0.3">
      <c r="A33" s="21" t="s">
        <v>2</v>
      </c>
      <c r="B33" s="18">
        <f t="shared" ref="B33:L33" si="10">B24+B29+B32</f>
        <v>9061990.6199999992</v>
      </c>
      <c r="C33" s="18">
        <f t="shared" si="10"/>
        <v>9240422.8299999982</v>
      </c>
      <c r="D33" s="18">
        <f t="shared" si="10"/>
        <v>10738719.25</v>
      </c>
      <c r="E33" s="18">
        <f t="shared" si="10"/>
        <v>11247018.960000001</v>
      </c>
      <c r="F33" s="18">
        <f t="shared" si="10"/>
        <v>14398279.629999999</v>
      </c>
      <c r="G33" s="18">
        <f t="shared" si="10"/>
        <v>14182622.640000001</v>
      </c>
      <c r="H33" s="18">
        <f t="shared" si="10"/>
        <v>13928233.82</v>
      </c>
      <c r="I33" s="18">
        <f t="shared" si="10"/>
        <v>14758052.92</v>
      </c>
      <c r="J33" s="18">
        <f t="shared" si="10"/>
        <v>13594719.119999997</v>
      </c>
      <c r="K33" s="18">
        <f t="shared" si="10"/>
        <v>13652874.449999997</v>
      </c>
      <c r="L33" s="18">
        <f t="shared" si="10"/>
        <v>12868851.979999999</v>
      </c>
      <c r="M33" s="8">
        <f>SUM(B33:L33)</f>
        <v>137671786.22</v>
      </c>
    </row>
    <row r="34" spans="1:13" ht="13.8" thickTop="1" x14ac:dyDescent="0.25"/>
    <row r="36" spans="1:13" x14ac:dyDescent="0.25">
      <c r="A36" s="19" t="s">
        <v>6</v>
      </c>
    </row>
    <row r="37" spans="1:13" ht="15.6" x14ac:dyDescent="0.25">
      <c r="A37" s="19" t="s">
        <v>24</v>
      </c>
    </row>
    <row r="38" spans="1:13" ht="15.6" x14ac:dyDescent="0.25">
      <c r="A38" s="25" t="s">
        <v>28</v>
      </c>
    </row>
    <row r="39" spans="1:13" ht="15.6" x14ac:dyDescent="0.25">
      <c r="A39" s="19" t="s">
        <v>27</v>
      </c>
    </row>
    <row r="40" spans="1:13" ht="15.6" x14ac:dyDescent="0.25">
      <c r="A40" s="19" t="s">
        <v>26</v>
      </c>
    </row>
  </sheetData>
  <pageMargins left="0.7" right="0.7" top="0.75" bottom="0.75" header="0.3" footer="0.3"/>
  <pageSetup scale="4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