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252" windowWidth="17496" windowHeight="11016"/>
  </bookViews>
  <sheets>
    <sheet name="CapEx" sheetId="2" r:id="rId1"/>
  </sheets>
  <definedNames>
    <definedName name="_xlnm.Print_Area" localSheetId="0">CapEx!$D$8:$AM$40</definedName>
    <definedName name="_xlnm.Print_Titles" localSheetId="0">CapEx!$B:$C,CapEx!$1:$7</definedName>
    <definedName name="SAPBEXhrIndnt" hidden="1">"Wide"</definedName>
    <definedName name="SAPsysID" hidden="1">"708C5W7SBKP804JT78WJ0JNKI"</definedName>
    <definedName name="SAPwbID" hidden="1">"ARS"</definedName>
  </definedNames>
  <calcPr calcId="145621" calcMode="autoNoTable" iterateDelta="1E-4"/>
</workbook>
</file>

<file path=xl/calcChain.xml><?xml version="1.0" encoding="utf-8"?>
<calcChain xmlns="http://schemas.openxmlformats.org/spreadsheetml/2006/main">
  <c r="AM37" i="2" l="1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AM18" i="2"/>
  <c r="AM33" i="2" s="1"/>
  <c r="AL18" i="2"/>
  <c r="AL33" i="2" s="1"/>
  <c r="AK18" i="2"/>
  <c r="AK33" i="2" s="1"/>
  <c r="AJ18" i="2"/>
  <c r="AJ33" i="2" s="1"/>
  <c r="AI18" i="2"/>
  <c r="AI33" i="2" s="1"/>
  <c r="AH18" i="2"/>
  <c r="AH33" i="2" s="1"/>
  <c r="AG18" i="2"/>
  <c r="AG33" i="2" s="1"/>
  <c r="AF18" i="2"/>
  <c r="AF33" i="2" s="1"/>
  <c r="AE18" i="2"/>
  <c r="AE33" i="2" s="1"/>
  <c r="AD18" i="2"/>
  <c r="AD33" i="2" s="1"/>
  <c r="AC18" i="2"/>
  <c r="AC33" i="2" s="1"/>
  <c r="AB18" i="2"/>
  <c r="AB33" i="2" s="1"/>
  <c r="AA18" i="2"/>
  <c r="AA33" i="2" s="1"/>
  <c r="Z18" i="2"/>
  <c r="Z33" i="2" s="1"/>
  <c r="Y18" i="2"/>
  <c r="Y33" i="2" s="1"/>
  <c r="X18" i="2"/>
  <c r="X33" i="2" s="1"/>
  <c r="W18" i="2"/>
  <c r="W33" i="2" s="1"/>
  <c r="V18" i="2"/>
  <c r="V33" i="2" s="1"/>
  <c r="U18" i="2"/>
  <c r="U33" i="2" s="1"/>
  <c r="T18" i="2"/>
  <c r="T33" i="2" s="1"/>
  <c r="S18" i="2"/>
  <c r="S33" i="2" s="1"/>
  <c r="R18" i="2"/>
  <c r="R33" i="2" s="1"/>
  <c r="Q18" i="2"/>
  <c r="Q33" i="2" s="1"/>
  <c r="P18" i="2"/>
  <c r="P33" i="2" s="1"/>
  <c r="O18" i="2"/>
  <c r="O33" i="2" s="1"/>
  <c r="N18" i="2"/>
  <c r="N33" i="2" s="1"/>
  <c r="M18" i="2"/>
  <c r="M33" i="2" s="1"/>
  <c r="L18" i="2"/>
  <c r="L33" i="2" s="1"/>
  <c r="K18" i="2"/>
  <c r="K33" i="2" s="1"/>
  <c r="J18" i="2"/>
  <c r="J33" i="2" s="1"/>
  <c r="I18" i="2"/>
  <c r="I33" i="2" s="1"/>
  <c r="E36" i="2" l="1"/>
  <c r="F36" i="2" l="1"/>
  <c r="G31" i="2"/>
  <c r="F31" i="2"/>
  <c r="E31" i="2"/>
  <c r="G36" i="2" l="1"/>
  <c r="H36" i="2"/>
  <c r="H18" i="2" l="1"/>
  <c r="H33" i="2" s="1"/>
  <c r="E26" i="2"/>
  <c r="G26" i="2"/>
  <c r="H35" i="2" l="1"/>
  <c r="H37" i="2" s="1"/>
  <c r="G18" i="2"/>
  <c r="G33" i="2" s="1"/>
  <c r="G35" i="2"/>
  <c r="G37" i="2" s="1"/>
  <c r="E18" i="2"/>
  <c r="E33" i="2" s="1"/>
  <c r="E35" i="2"/>
  <c r="E37" i="2" s="1"/>
  <c r="F18" i="2"/>
  <c r="F26" i="2"/>
  <c r="F33" i="2" l="1"/>
  <c r="F35" i="2"/>
  <c r="F37" i="2" s="1"/>
  <c r="F7" i="2" l="1"/>
  <c r="G7" i="2" s="1"/>
  <c r="H7" i="2" s="1"/>
  <c r="I7" i="2" s="1"/>
  <c r="J7" i="2" s="1"/>
  <c r="K7" i="2" s="1"/>
  <c r="L7" i="2" s="1"/>
  <c r="M7" i="2" s="1"/>
  <c r="N7" i="2" s="1"/>
  <c r="O7" i="2" s="1"/>
  <c r="P7" i="2" s="1"/>
  <c r="Q7" i="2" s="1"/>
  <c r="R7" i="2" s="1"/>
  <c r="S7" i="2" s="1"/>
  <c r="T7" i="2" s="1"/>
  <c r="U7" i="2" s="1"/>
  <c r="V7" i="2" s="1"/>
  <c r="W7" i="2" s="1"/>
  <c r="X7" i="2" s="1"/>
  <c r="Y7" i="2" s="1"/>
  <c r="Z7" i="2" s="1"/>
  <c r="AA7" i="2" s="1"/>
  <c r="AB7" i="2" s="1"/>
  <c r="AC7" i="2" s="1"/>
  <c r="AD7" i="2" s="1"/>
  <c r="AE7" i="2" s="1"/>
  <c r="AF7" i="2" s="1"/>
  <c r="AG7" i="2" s="1"/>
  <c r="AH7" i="2" s="1"/>
  <c r="AI7" i="2" s="1"/>
  <c r="AJ7" i="2" s="1"/>
  <c r="AK7" i="2" s="1"/>
  <c r="AL7" i="2" s="1"/>
  <c r="AM7" i="2" s="1"/>
</calcChain>
</file>

<file path=xl/sharedStrings.xml><?xml version="1.0" encoding="utf-8"?>
<sst xmlns="http://schemas.openxmlformats.org/spreadsheetml/2006/main" count="81" uniqueCount="30">
  <si>
    <t>Base</t>
  </si>
  <si>
    <t>ECRC</t>
  </si>
  <si>
    <t>Total Capital Expenditures</t>
  </si>
  <si>
    <t>Unit in Outage</t>
  </si>
  <si>
    <t>U1</t>
  </si>
  <si>
    <t>U2</t>
  </si>
  <si>
    <t>Docket No. 170123-EI</t>
  </si>
  <si>
    <t>Florida Power &amp; Light Company</t>
  </si>
  <si>
    <t>Interrogatory No. 3</t>
  </si>
  <si>
    <t>Unit 1</t>
  </si>
  <si>
    <t>Boiler</t>
  </si>
  <si>
    <t>Boiler - ECRC</t>
  </si>
  <si>
    <t>Balance of Plant</t>
  </si>
  <si>
    <t>Electrical</t>
  </si>
  <si>
    <t>Steam Turbine</t>
  </si>
  <si>
    <t>Total Unit 1</t>
  </si>
  <si>
    <t>Unit 2</t>
  </si>
  <si>
    <t>Total Unit 2</t>
  </si>
  <si>
    <t>Common Facilities</t>
  </si>
  <si>
    <t>Coal Handling</t>
  </si>
  <si>
    <t>Other Common Facilities</t>
  </si>
  <si>
    <t>Total Common Facilities</t>
  </si>
  <si>
    <t>FPL's 20% Share of Capital Expenditures</t>
  </si>
  <si>
    <r>
      <t>SJRPP Capital Expenditures</t>
    </r>
    <r>
      <rPr>
        <b/>
        <vertAlign val="superscript"/>
        <sz val="12"/>
        <color theme="1"/>
        <rFont val="Arial"/>
        <family val="2"/>
      </rPr>
      <t>(1)</t>
    </r>
  </si>
  <si>
    <t>$ Millions</t>
  </si>
  <si>
    <t>1)</t>
  </si>
  <si>
    <t>Capital expenditures through 2021 are based on SJRPP's 2017-2021 5 year forecast.  Beyond 2021, the capital expenditures were extrapolated</t>
  </si>
  <si>
    <t>based on historical costs, taking into account the replacement cycle of various components.</t>
  </si>
  <si>
    <t>Staff's First Set of Interrogatories</t>
  </si>
  <si>
    <t>Attachment No. 1
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</si>
</sst>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Arial"/>
      <family val="2"/>
    </font>
    <font>
      <b/>
      <vertAlign val="superscript"/>
      <sz val="12"/>
      <color theme="1"/>
      <name val="Arial"/>
      <family val="2"/>
    </font>
    <font>
      <b/>
      <u/>
      <sz val="11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 indent="1"/>
    </xf>
    <xf numFmtId="0" fontId="7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left" indent="2"/>
    </xf>
    <xf numFmtId="0" fontId="5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8" fillId="0" borderId="0" xfId="0" applyFont="1" applyFill="1" applyBorder="1"/>
    <xf numFmtId="0" fontId="4" fillId="0" borderId="0" xfId="0" applyFont="1" applyFill="1" applyBorder="1" applyAlignment="1">
      <alignment horizontal="left" indent="1"/>
    </xf>
    <xf numFmtId="0" fontId="9" fillId="0" borderId="0" xfId="0" applyFont="1" applyFill="1" applyBorder="1" applyAlignment="1">
      <alignment horizontal="left" indent="2"/>
    </xf>
    <xf numFmtId="0" fontId="4" fillId="0" borderId="0" xfId="0" applyFont="1" applyFill="1" applyBorder="1"/>
    <xf numFmtId="7" fontId="4" fillId="0" borderId="0" xfId="1" applyNumberFormat="1" applyFont="1"/>
    <xf numFmtId="7" fontId="5" fillId="0" borderId="1" xfId="0" applyNumberFormat="1" applyFont="1" applyBorder="1"/>
    <xf numFmtId="7" fontId="5" fillId="0" borderId="0" xfId="0" applyNumberFormat="1" applyFont="1"/>
    <xf numFmtId="0" fontId="12" fillId="0" borderId="0" xfId="0" applyFont="1" applyAlignment="1">
      <alignment horizontal="center"/>
    </xf>
    <xf numFmtId="0" fontId="10" fillId="0" borderId="0" xfId="0" applyFont="1"/>
    <xf numFmtId="0" fontId="4" fillId="0" borderId="0" xfId="0" applyFont="1" applyAlignment="1">
      <alignment vertical="top"/>
    </xf>
    <xf numFmtId="7" fontId="13" fillId="0" borderId="0" xfId="1" applyNumberFormat="1" applyFont="1" applyFill="1" applyBorder="1"/>
    <xf numFmtId="0" fontId="13" fillId="0" borderId="0" xfId="0" applyFont="1" applyFill="1" applyBorder="1"/>
    <xf numFmtId="0" fontId="13" fillId="0" borderId="0" xfId="0" applyFont="1" applyFill="1" applyBorder="1" applyAlignment="1">
      <alignment horizontal="right"/>
    </xf>
    <xf numFmtId="0" fontId="4" fillId="0" borderId="0" xfId="0" quotePrefix="1" applyFont="1" applyAlignment="1">
      <alignment horizontal="right" vertical="top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114299</xdr:colOff>
      <xdr:row>2</xdr:row>
      <xdr:rowOff>19050</xdr:rowOff>
    </xdr:from>
    <xdr:ext cx="7591426" cy="416781"/>
    <xdr:sp macro="" textlink="">
      <xdr:nvSpPr>
        <xdr:cNvPr id="3" name="TextBox 2"/>
        <xdr:cNvSpPr txBox="1"/>
      </xdr:nvSpPr>
      <xdr:spPr>
        <a:xfrm>
          <a:off x="3933824" y="381000"/>
          <a:ext cx="7591426" cy="4167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 i="1">
              <a:latin typeface="Arial" panose="020B0604020202020204" pitchFamily="34" charset="0"/>
              <a:cs typeface="Arial" panose="020B0604020202020204" pitchFamily="34" charset="0"/>
            </a:rPr>
            <a:t>3.  Please provide a list of capital projects that FPL would be obligated to if the SJRPP is not retired until 2052.  Please include known costs and timing for projects (estimated or actual).</a:t>
          </a:r>
        </a:p>
      </xdr:txBody>
    </xdr:sp>
    <xdr:clientData/>
  </xdr:oneCellAnchor>
  <xdr:oneCellAnchor>
    <xdr:from>
      <xdr:col>21</xdr:col>
      <xdr:colOff>133349</xdr:colOff>
      <xdr:row>2</xdr:row>
      <xdr:rowOff>19050</xdr:rowOff>
    </xdr:from>
    <xdr:ext cx="7629526" cy="416781"/>
    <xdr:sp macro="" textlink="">
      <xdr:nvSpPr>
        <xdr:cNvPr id="4" name="TextBox 3"/>
        <xdr:cNvSpPr txBox="1"/>
      </xdr:nvSpPr>
      <xdr:spPr>
        <a:xfrm>
          <a:off x="12211049" y="381000"/>
          <a:ext cx="7629526" cy="4167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 i="1">
              <a:latin typeface="Arial" panose="020B0604020202020204" pitchFamily="34" charset="0"/>
              <a:cs typeface="Arial" panose="020B0604020202020204" pitchFamily="34" charset="0"/>
            </a:rPr>
            <a:t>3.  Please provide a list of capital projects that FPL would be obligated to if the SJRPP is not retired until 2052.  Please include known costs and timing for projects (estimated or actual).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2"/>
  <sheetViews>
    <sheetView showGridLines="0" tabSelected="1" zoomScaleNormal="100" workbookViewId="0">
      <pane xSplit="3" ySplit="7" topLeftCell="D8" activePane="bottomRight" state="frozen"/>
      <selection activeCell="B41" sqref="B41"/>
      <selection pane="topRight" activeCell="B41" sqref="B41"/>
      <selection pane="bottomLeft" activeCell="B41" sqref="B41"/>
      <selection pane="bottomRight" activeCell="B2" sqref="B2"/>
    </sheetView>
  </sheetViews>
  <sheetFormatPr defaultColWidth="9.109375" defaultRowHeight="13.8" x14ac:dyDescent="0.25"/>
  <cols>
    <col min="1" max="1" width="3.5546875" style="1" customWidth="1"/>
    <col min="2" max="2" width="43.44140625" style="1" customWidth="1"/>
    <col min="3" max="3" width="8.109375" style="1" customWidth="1"/>
    <col min="4" max="4" width="2.109375" style="1" customWidth="1"/>
    <col min="5" max="39" width="7.33203125" style="1" customWidth="1"/>
    <col min="40" max="16384" width="9.109375" style="1"/>
  </cols>
  <sheetData>
    <row r="1" spans="1:51" ht="14.25" customHeight="1" x14ac:dyDescent="0.25">
      <c r="A1" s="25" t="s">
        <v>7</v>
      </c>
      <c r="B1" s="8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</row>
    <row r="2" spans="1:51" ht="14.25" customHeight="1" x14ac:dyDescent="0.25">
      <c r="A2" s="25" t="s">
        <v>6</v>
      </c>
      <c r="B2" s="8"/>
      <c r="C2" s="3"/>
      <c r="D2" s="3"/>
      <c r="E2" s="8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8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O2" s="3"/>
      <c r="AP2" s="3"/>
      <c r="AQ2" s="3"/>
      <c r="AR2" s="3"/>
      <c r="AS2" s="3"/>
      <c r="AT2" s="3"/>
      <c r="AU2" s="3"/>
      <c r="AV2" s="3"/>
      <c r="AW2" s="3"/>
    </row>
    <row r="3" spans="1:51" ht="14.25" customHeight="1" x14ac:dyDescent="0.25">
      <c r="A3" s="25" t="s">
        <v>28</v>
      </c>
      <c r="B3" s="8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O3" s="3"/>
      <c r="AP3" s="3"/>
      <c r="AQ3" s="3"/>
      <c r="AR3" s="3"/>
      <c r="AS3" s="3"/>
      <c r="AT3" s="3"/>
      <c r="AU3" s="3"/>
      <c r="AV3" s="3"/>
      <c r="AW3" s="3"/>
    </row>
    <row r="4" spans="1:51" ht="14.25" customHeight="1" x14ac:dyDescent="0.25">
      <c r="A4" s="25" t="s">
        <v>8</v>
      </c>
      <c r="B4" s="8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O4" s="3"/>
      <c r="AP4" s="3"/>
      <c r="AQ4" s="3"/>
      <c r="AR4" s="3"/>
      <c r="AS4" s="3"/>
      <c r="AT4" s="3"/>
      <c r="AU4" s="3"/>
      <c r="AV4" s="3"/>
      <c r="AW4" s="3"/>
    </row>
    <row r="5" spans="1:51" ht="28.8" customHeight="1" x14ac:dyDescent="0.25">
      <c r="A5" s="26" t="s">
        <v>29</v>
      </c>
      <c r="B5" s="27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O5" s="3"/>
      <c r="AP5" s="3"/>
      <c r="AQ5" s="3"/>
      <c r="AR5" s="3"/>
      <c r="AS5" s="3"/>
      <c r="AT5" s="3"/>
      <c r="AU5" s="3"/>
      <c r="AV5" s="3"/>
      <c r="AW5" s="3"/>
    </row>
    <row r="6" spans="1:51" ht="17.25" customHeight="1" x14ac:dyDescent="0.3">
      <c r="A6" s="5"/>
      <c r="B6" s="10" t="s">
        <v>23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O6" s="3"/>
      <c r="AP6" s="3"/>
      <c r="AQ6" s="3"/>
      <c r="AR6" s="3"/>
      <c r="AS6" s="3"/>
      <c r="AT6" s="3"/>
      <c r="AU6" s="3"/>
      <c r="AV6" s="3"/>
      <c r="AW6" s="3"/>
    </row>
    <row r="7" spans="1:51" ht="14.25" customHeight="1" x14ac:dyDescent="0.25">
      <c r="A7" s="5"/>
      <c r="B7" s="19" t="s">
        <v>24</v>
      </c>
      <c r="C7" s="3"/>
      <c r="D7" s="6"/>
      <c r="E7" s="18">
        <v>2018</v>
      </c>
      <c r="F7" s="18">
        <f t="shared" ref="F7:H7" si="0">E7+1</f>
        <v>2019</v>
      </c>
      <c r="G7" s="18">
        <f t="shared" si="0"/>
        <v>2020</v>
      </c>
      <c r="H7" s="18">
        <f t="shared" si="0"/>
        <v>2021</v>
      </c>
      <c r="I7" s="18">
        <f t="shared" ref="I7" si="1">H7+1</f>
        <v>2022</v>
      </c>
      <c r="J7" s="18">
        <f t="shared" ref="J7" si="2">I7+1</f>
        <v>2023</v>
      </c>
      <c r="K7" s="18">
        <f t="shared" ref="K7" si="3">J7+1</f>
        <v>2024</v>
      </c>
      <c r="L7" s="18">
        <f t="shared" ref="L7" si="4">K7+1</f>
        <v>2025</v>
      </c>
      <c r="M7" s="18">
        <f t="shared" ref="M7" si="5">L7+1</f>
        <v>2026</v>
      </c>
      <c r="N7" s="18">
        <f t="shared" ref="N7" si="6">M7+1</f>
        <v>2027</v>
      </c>
      <c r="O7" s="18">
        <f t="shared" ref="O7" si="7">N7+1</f>
        <v>2028</v>
      </c>
      <c r="P7" s="18">
        <f t="shared" ref="P7" si="8">O7+1</f>
        <v>2029</v>
      </c>
      <c r="Q7" s="18">
        <f t="shared" ref="Q7" si="9">P7+1</f>
        <v>2030</v>
      </c>
      <c r="R7" s="18">
        <f t="shared" ref="R7" si="10">Q7+1</f>
        <v>2031</v>
      </c>
      <c r="S7" s="18">
        <f t="shared" ref="S7" si="11">R7+1</f>
        <v>2032</v>
      </c>
      <c r="T7" s="18">
        <f t="shared" ref="T7" si="12">S7+1</f>
        <v>2033</v>
      </c>
      <c r="U7" s="18">
        <f t="shared" ref="U7" si="13">T7+1</f>
        <v>2034</v>
      </c>
      <c r="V7" s="18">
        <f t="shared" ref="V7" si="14">U7+1</f>
        <v>2035</v>
      </c>
      <c r="W7" s="18">
        <f t="shared" ref="W7" si="15">V7+1</f>
        <v>2036</v>
      </c>
      <c r="X7" s="18">
        <f t="shared" ref="X7" si="16">W7+1</f>
        <v>2037</v>
      </c>
      <c r="Y7" s="18">
        <f t="shared" ref="Y7" si="17">X7+1</f>
        <v>2038</v>
      </c>
      <c r="Z7" s="18">
        <f t="shared" ref="Z7" si="18">Y7+1</f>
        <v>2039</v>
      </c>
      <c r="AA7" s="18">
        <f t="shared" ref="AA7" si="19">Z7+1</f>
        <v>2040</v>
      </c>
      <c r="AB7" s="18">
        <f t="shared" ref="AB7" si="20">AA7+1</f>
        <v>2041</v>
      </c>
      <c r="AC7" s="18">
        <f t="shared" ref="AC7" si="21">AB7+1</f>
        <v>2042</v>
      </c>
      <c r="AD7" s="18">
        <f t="shared" ref="AD7" si="22">AC7+1</f>
        <v>2043</v>
      </c>
      <c r="AE7" s="18">
        <f t="shared" ref="AE7" si="23">AD7+1</f>
        <v>2044</v>
      </c>
      <c r="AF7" s="18">
        <f t="shared" ref="AF7" si="24">AE7+1</f>
        <v>2045</v>
      </c>
      <c r="AG7" s="18">
        <f t="shared" ref="AG7" si="25">AF7+1</f>
        <v>2046</v>
      </c>
      <c r="AH7" s="18">
        <f t="shared" ref="AH7" si="26">AG7+1</f>
        <v>2047</v>
      </c>
      <c r="AI7" s="18">
        <f t="shared" ref="AI7" si="27">AH7+1</f>
        <v>2048</v>
      </c>
      <c r="AJ7" s="18">
        <f t="shared" ref="AJ7" si="28">AI7+1</f>
        <v>2049</v>
      </c>
      <c r="AK7" s="18">
        <f t="shared" ref="AK7" si="29">AJ7+1</f>
        <v>2050</v>
      </c>
      <c r="AL7" s="18">
        <f t="shared" ref="AL7" si="30">AK7+1</f>
        <v>2051</v>
      </c>
      <c r="AM7" s="18">
        <f t="shared" ref="AM7" si="31">AL7+1</f>
        <v>2052</v>
      </c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51" ht="14.25" customHeight="1" x14ac:dyDescent="0.25">
      <c r="A8" s="5"/>
      <c r="B8" s="10"/>
      <c r="C8" s="3"/>
      <c r="D8" s="6"/>
      <c r="AN8" s="3"/>
      <c r="AO8" s="3"/>
      <c r="AP8" s="3"/>
      <c r="AQ8" s="3"/>
      <c r="AR8" s="3"/>
      <c r="AS8" s="3"/>
      <c r="AT8" s="3"/>
      <c r="AU8" s="3"/>
      <c r="AV8" s="3"/>
      <c r="AW8" s="3"/>
    </row>
    <row r="9" spans="1:51" ht="14.25" customHeight="1" x14ac:dyDescent="0.2">
      <c r="A9" s="5"/>
      <c r="B9" s="3" t="s">
        <v>3</v>
      </c>
      <c r="C9" s="3"/>
      <c r="D9" s="3"/>
      <c r="E9" s="9" t="s">
        <v>5</v>
      </c>
      <c r="F9" s="9" t="s">
        <v>4</v>
      </c>
      <c r="G9" s="9" t="s">
        <v>5</v>
      </c>
      <c r="H9" s="9" t="s">
        <v>4</v>
      </c>
      <c r="I9" s="9" t="s">
        <v>5</v>
      </c>
      <c r="J9" s="9" t="s">
        <v>4</v>
      </c>
      <c r="K9" s="9" t="s">
        <v>5</v>
      </c>
      <c r="L9" s="9" t="s">
        <v>4</v>
      </c>
      <c r="M9" s="9" t="s">
        <v>5</v>
      </c>
      <c r="N9" s="9" t="s">
        <v>4</v>
      </c>
      <c r="O9" s="9" t="s">
        <v>5</v>
      </c>
      <c r="P9" s="9" t="s">
        <v>4</v>
      </c>
      <c r="Q9" s="9" t="s">
        <v>5</v>
      </c>
      <c r="R9" s="9" t="s">
        <v>4</v>
      </c>
      <c r="S9" s="9" t="s">
        <v>5</v>
      </c>
      <c r="T9" s="9" t="s">
        <v>4</v>
      </c>
      <c r="U9" s="9" t="s">
        <v>5</v>
      </c>
      <c r="V9" s="9" t="s">
        <v>4</v>
      </c>
      <c r="W9" s="9" t="s">
        <v>5</v>
      </c>
      <c r="X9" s="9" t="s">
        <v>4</v>
      </c>
      <c r="Y9" s="9" t="s">
        <v>5</v>
      </c>
      <c r="Z9" s="9" t="s">
        <v>4</v>
      </c>
      <c r="AA9" s="9" t="s">
        <v>5</v>
      </c>
      <c r="AB9" s="9" t="s">
        <v>4</v>
      </c>
      <c r="AC9" s="9" t="s">
        <v>5</v>
      </c>
      <c r="AD9" s="9" t="s">
        <v>4</v>
      </c>
      <c r="AE9" s="9" t="s">
        <v>5</v>
      </c>
      <c r="AF9" s="9" t="s">
        <v>4</v>
      </c>
      <c r="AG9" s="9" t="s">
        <v>5</v>
      </c>
      <c r="AH9" s="9" t="s">
        <v>4</v>
      </c>
      <c r="AI9" s="9" t="s">
        <v>5</v>
      </c>
      <c r="AJ9" s="9" t="s">
        <v>4</v>
      </c>
      <c r="AK9" s="9" t="s">
        <v>5</v>
      </c>
      <c r="AL9" s="9" t="s">
        <v>4</v>
      </c>
      <c r="AM9" s="9" t="s">
        <v>5</v>
      </c>
    </row>
    <row r="10" spans="1:51" ht="14.25" customHeight="1" x14ac:dyDescent="0.2">
      <c r="A10" s="5"/>
      <c r="B10" s="3"/>
      <c r="C10" s="3"/>
      <c r="D10" s="3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3"/>
      <c r="AO10" s="3"/>
      <c r="AP10" s="3"/>
      <c r="AQ10" s="3"/>
      <c r="AR10" s="3"/>
      <c r="AS10" s="3"/>
      <c r="AT10" s="3"/>
      <c r="AU10" s="3"/>
      <c r="AV10" s="3"/>
      <c r="AW10" s="3"/>
    </row>
    <row r="11" spans="1:51" ht="14.25" customHeight="1" x14ac:dyDescent="0.2">
      <c r="A11" s="5"/>
      <c r="B11" s="2" t="s">
        <v>22</v>
      </c>
      <c r="C11" s="3"/>
      <c r="D11" s="3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3"/>
      <c r="AO11" s="3"/>
      <c r="AP11" s="3"/>
      <c r="AQ11" s="3"/>
      <c r="AR11" s="3"/>
      <c r="AS11" s="3"/>
      <c r="AT11" s="3"/>
      <c r="AU11" s="3"/>
      <c r="AV11" s="3"/>
      <c r="AW11" s="3"/>
    </row>
    <row r="12" spans="1:51" ht="14.25" customHeight="1" x14ac:dyDescent="0.2">
      <c r="A12" s="5"/>
      <c r="B12" s="11" t="s">
        <v>9</v>
      </c>
      <c r="C12" s="3"/>
      <c r="D12" s="3"/>
      <c r="E12" s="3"/>
      <c r="F12" s="3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</row>
    <row r="13" spans="1:51" ht="14.25" customHeight="1" x14ac:dyDescent="0.2">
      <c r="A13" s="5"/>
      <c r="B13" s="12" t="s">
        <v>10</v>
      </c>
      <c r="C13" s="4" t="s">
        <v>0</v>
      </c>
      <c r="D13" s="3"/>
      <c r="E13" s="15">
        <v>1.2240000000000001E-2</v>
      </c>
      <c r="F13" s="15">
        <v>0.17478719999999998</v>
      </c>
      <c r="G13" s="15">
        <v>0</v>
      </c>
      <c r="H13" s="15">
        <v>7.468781903999995E-2</v>
      </c>
      <c r="I13" s="21">
        <v>0</v>
      </c>
      <c r="J13" s="21">
        <v>0.69551791013744646</v>
      </c>
      <c r="K13" s="21">
        <v>0</v>
      </c>
      <c r="L13" s="21">
        <v>1.8545024682503859</v>
      </c>
      <c r="M13" s="21">
        <v>0</v>
      </c>
      <c r="N13" s="21">
        <v>1.6597828022648617</v>
      </c>
      <c r="O13" s="21">
        <v>1.5099537601144659</v>
      </c>
      <c r="P13" s="21">
        <v>0.66303681019729888</v>
      </c>
      <c r="Q13" s="21">
        <v>3.4151215043980225</v>
      </c>
      <c r="R13" s="21">
        <v>0.65657263250008546</v>
      </c>
      <c r="S13" s="21">
        <v>0</v>
      </c>
      <c r="T13" s="21">
        <v>1.4589966473703031</v>
      </c>
      <c r="U13" s="21">
        <v>0</v>
      </c>
      <c r="V13" s="21">
        <v>1.4876612914754466</v>
      </c>
      <c r="W13" s="21">
        <v>0</v>
      </c>
      <c r="X13" s="21">
        <v>0.24191223606527609</v>
      </c>
      <c r="Y13" s="21">
        <v>2.1825595352130078E-2</v>
      </c>
      <c r="Z13" s="21">
        <v>0.21272680269876121</v>
      </c>
      <c r="AA13" s="21">
        <v>0</v>
      </c>
      <c r="AB13" s="21">
        <v>0.26185358421456673</v>
      </c>
      <c r="AC13" s="21">
        <v>0</v>
      </c>
      <c r="AD13" s="21">
        <v>0.47123454100209355</v>
      </c>
      <c r="AE13" s="21">
        <v>0</v>
      </c>
      <c r="AF13" s="21">
        <v>2.1080321088353924</v>
      </c>
      <c r="AG13" s="21">
        <v>0</v>
      </c>
      <c r="AH13" s="21">
        <v>0.77091549019438788</v>
      </c>
      <c r="AI13" s="21">
        <v>2.6605278947310074E-2</v>
      </c>
      <c r="AJ13" s="21">
        <v>0.30680320839406394</v>
      </c>
      <c r="AK13" s="21">
        <v>0</v>
      </c>
      <c r="AL13" s="21">
        <v>0.55212637061739978</v>
      </c>
      <c r="AM13" s="21">
        <v>0</v>
      </c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</row>
    <row r="14" spans="1:51" ht="14.25" customHeight="1" x14ac:dyDescent="0.2">
      <c r="A14" s="5"/>
      <c r="B14" s="12" t="s">
        <v>11</v>
      </c>
      <c r="C14" s="4" t="s">
        <v>1</v>
      </c>
      <c r="D14" s="3"/>
      <c r="E14" s="15">
        <v>0</v>
      </c>
      <c r="F14" s="15">
        <v>0.41616000000000003</v>
      </c>
      <c r="G14" s="15">
        <v>0</v>
      </c>
      <c r="H14" s="15">
        <v>0.43297286400000001</v>
      </c>
      <c r="I14" s="21">
        <v>0</v>
      </c>
      <c r="J14" s="21">
        <v>0.45046496770560007</v>
      </c>
      <c r="K14" s="21">
        <v>0</v>
      </c>
      <c r="L14" s="21">
        <v>0.4686637524009063</v>
      </c>
      <c r="M14" s="21">
        <v>0</v>
      </c>
      <c r="N14" s="21">
        <v>0.48759776799790294</v>
      </c>
      <c r="O14" s="21">
        <v>0</v>
      </c>
      <c r="P14" s="21">
        <v>0.50729671782501817</v>
      </c>
      <c r="Q14" s="21">
        <v>0</v>
      </c>
      <c r="R14" s="21">
        <v>0.52779150522514895</v>
      </c>
      <c r="S14" s="21">
        <v>0</v>
      </c>
      <c r="T14" s="21">
        <v>0.54911428203624502</v>
      </c>
      <c r="U14" s="21">
        <v>0</v>
      </c>
      <c r="V14" s="21">
        <v>0.57129849903050933</v>
      </c>
      <c r="W14" s="21">
        <v>0</v>
      </c>
      <c r="X14" s="21">
        <v>0.59437895839134203</v>
      </c>
      <c r="Y14" s="21">
        <v>0</v>
      </c>
      <c r="Z14" s="21">
        <v>0.61839186831035231</v>
      </c>
      <c r="AA14" s="21">
        <v>0</v>
      </c>
      <c r="AB14" s="21">
        <v>0.64337489979009055</v>
      </c>
      <c r="AC14" s="21">
        <v>0</v>
      </c>
      <c r="AD14" s="21">
        <v>0.66936724574161011</v>
      </c>
      <c r="AE14" s="21">
        <v>0</v>
      </c>
      <c r="AF14" s="21">
        <v>0.69640968246957125</v>
      </c>
      <c r="AG14" s="21">
        <v>0</v>
      </c>
      <c r="AH14" s="21">
        <v>0.72454463364134192</v>
      </c>
      <c r="AI14" s="21">
        <v>0</v>
      </c>
      <c r="AJ14" s="21">
        <v>0.75381623684045218</v>
      </c>
      <c r="AK14" s="21">
        <v>0</v>
      </c>
      <c r="AL14" s="21">
        <v>0.78427041280880649</v>
      </c>
      <c r="AM14" s="21">
        <v>0</v>
      </c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</row>
    <row r="15" spans="1:51" ht="14.25" customHeight="1" x14ac:dyDescent="0.2">
      <c r="A15" s="5"/>
      <c r="B15" s="12" t="s">
        <v>12</v>
      </c>
      <c r="C15" s="4" t="s">
        <v>0</v>
      </c>
      <c r="D15" s="3"/>
      <c r="E15" s="15">
        <v>9.1800000000000007E-2</v>
      </c>
      <c r="F15" s="15">
        <v>0.50147280000000005</v>
      </c>
      <c r="G15" s="15">
        <v>0.67917312000000007</v>
      </c>
      <c r="H15" s="15">
        <v>2.0880116366400001</v>
      </c>
      <c r="I15" s="21">
        <v>1.4671025712921602</v>
      </c>
      <c r="J15" s="21">
        <v>0.19820458579046407</v>
      </c>
      <c r="K15" s="21">
        <v>0.2148042198504154</v>
      </c>
      <c r="L15" s="21">
        <v>1.6625846616422153</v>
      </c>
      <c r="M15" s="21">
        <v>0.2234823103323722</v>
      </c>
      <c r="N15" s="21">
        <v>2.2124748722904841</v>
      </c>
      <c r="O15" s="21">
        <v>0.15044829131575299</v>
      </c>
      <c r="P15" s="21">
        <v>0.79518760519071618</v>
      </c>
      <c r="Q15" s="21">
        <v>1.5225750040441186</v>
      </c>
      <c r="R15" s="21">
        <v>0.50799932377920587</v>
      </c>
      <c r="S15" s="21">
        <v>0.51815931025479001</v>
      </c>
      <c r="T15" s="21">
        <v>0.4379186399239054</v>
      </c>
      <c r="U15" s="21">
        <v>0.32345576783345015</v>
      </c>
      <c r="V15" s="21">
        <v>0.14139637851005107</v>
      </c>
      <c r="W15" s="21">
        <v>0.14422430608025208</v>
      </c>
      <c r="X15" s="21">
        <v>0.83688557341500969</v>
      </c>
      <c r="Y15" s="21">
        <v>0.1500509680458943</v>
      </c>
      <c r="Z15" s="21">
        <v>0.45915596222043659</v>
      </c>
      <c r="AA15" s="21">
        <v>0.64179800052589897</v>
      </c>
      <c r="AB15" s="21">
        <v>0.54847710207105216</v>
      </c>
      <c r="AC15" s="21">
        <v>1.2452199497987309</v>
      </c>
      <c r="AD15" s="21">
        <v>0.16566839332104849</v>
      </c>
      <c r="AE15" s="21">
        <v>0.39429077610409546</v>
      </c>
      <c r="AF15" s="21">
        <v>0.5936892543053095</v>
      </c>
      <c r="AG15" s="21">
        <v>0.17580862433944325</v>
      </c>
      <c r="AH15" s="21">
        <v>0.39929654759974359</v>
      </c>
      <c r="AI15" s="21">
        <v>0.42679301644643247</v>
      </c>
      <c r="AJ15" s="21">
        <v>1.3889064163785334</v>
      </c>
      <c r="AK15" s="21">
        <v>0.19030090899037216</v>
      </c>
      <c r="AL15" s="21">
        <v>0.23724179987466401</v>
      </c>
      <c r="AM15" s="21">
        <v>0.2419866358721573</v>
      </c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</row>
    <row r="16" spans="1:51" ht="14.25" customHeight="1" x14ac:dyDescent="0.2">
      <c r="A16" s="5"/>
      <c r="B16" s="12" t="s">
        <v>13</v>
      </c>
      <c r="C16" s="4" t="s">
        <v>0</v>
      </c>
      <c r="D16" s="3"/>
      <c r="E16" s="15">
        <v>0</v>
      </c>
      <c r="F16" s="15">
        <v>0</v>
      </c>
      <c r="G16" s="15">
        <v>0</v>
      </c>
      <c r="H16" s="15">
        <v>0.21648643200000001</v>
      </c>
      <c r="I16" s="21">
        <v>0.60724444176000003</v>
      </c>
      <c r="J16" s="21">
        <v>0.61938933059520007</v>
      </c>
      <c r="K16" s="21">
        <v>0.12635542344142081</v>
      </c>
      <c r="L16" s="21">
        <v>0.12888253191024926</v>
      </c>
      <c r="M16" s="21">
        <v>0.60471683972288937</v>
      </c>
      <c r="N16" s="21">
        <v>4.7735821486994698</v>
      </c>
      <c r="O16" s="21">
        <v>1.449774443588165</v>
      </c>
      <c r="P16" s="21">
        <v>2.4553161142730886</v>
      </c>
      <c r="Q16" s="21">
        <v>0.99607710544942318</v>
      </c>
      <c r="R16" s="21">
        <v>1.0159986475584117</v>
      </c>
      <c r="S16" s="21">
        <v>1.0836931860185894</v>
      </c>
      <c r="T16" s="21">
        <v>1.0570449929197716</v>
      </c>
      <c r="U16" s="21">
        <v>0.92415933666700045</v>
      </c>
      <c r="V16" s="21">
        <v>3.770570093601362</v>
      </c>
      <c r="W16" s="21">
        <v>0.96149537386834727</v>
      </c>
      <c r="X16" s="21">
        <v>0.98072528134571424</v>
      </c>
      <c r="Y16" s="21">
        <v>1.0003397869726287</v>
      </c>
      <c r="Z16" s="21">
        <v>0.85028881892673436</v>
      </c>
      <c r="AA16" s="21">
        <v>0</v>
      </c>
      <c r="AB16" s="21">
        <v>0.17692809744227489</v>
      </c>
      <c r="AC16" s="21">
        <v>0.18046665939112039</v>
      </c>
      <c r="AD16" s="21">
        <v>0</v>
      </c>
      <c r="AE16" s="21">
        <v>0</v>
      </c>
      <c r="AF16" s="21">
        <v>0.95756331339566048</v>
      </c>
      <c r="AG16" s="21">
        <v>0.97671457966357367</v>
      </c>
      <c r="AH16" s="21">
        <v>1.099858753867557</v>
      </c>
      <c r="AI16" s="21">
        <v>0.20323476973639643</v>
      </c>
      <c r="AJ16" s="21">
        <v>0.20729946513112438</v>
      </c>
      <c r="AK16" s="21">
        <v>0.42289090886749375</v>
      </c>
      <c r="AL16" s="21">
        <v>1.2940461811345307</v>
      </c>
      <c r="AM16" s="21">
        <v>0.21998785079287025</v>
      </c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</row>
    <row r="17" spans="1:51" ht="14.25" customHeight="1" x14ac:dyDescent="0.2">
      <c r="A17" s="5"/>
      <c r="B17" s="12" t="s">
        <v>14</v>
      </c>
      <c r="C17" s="4" t="s">
        <v>0</v>
      </c>
      <c r="D17" s="3"/>
      <c r="E17" s="15">
        <v>0</v>
      </c>
      <c r="F17" s="15">
        <v>0</v>
      </c>
      <c r="G17" s="15">
        <v>0</v>
      </c>
      <c r="H17" s="15">
        <v>0</v>
      </c>
      <c r="I17" s="21">
        <v>0</v>
      </c>
      <c r="J17" s="21">
        <v>0</v>
      </c>
      <c r="K17" s="21">
        <v>0</v>
      </c>
      <c r="L17" s="21">
        <v>0.49209694002095167</v>
      </c>
      <c r="M17" s="21">
        <v>0</v>
      </c>
      <c r="N17" s="21">
        <v>0</v>
      </c>
      <c r="O17" s="21">
        <v>0</v>
      </c>
      <c r="P17" s="21">
        <v>0.22828352302125821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21">
        <v>1.885285046800681</v>
      </c>
      <c r="W17" s="21">
        <v>0</v>
      </c>
      <c r="X17" s="21">
        <v>0</v>
      </c>
      <c r="Y17" s="21">
        <v>0</v>
      </c>
      <c r="Z17" s="21">
        <v>0.27827634073965857</v>
      </c>
      <c r="AA17" s="21">
        <v>0</v>
      </c>
      <c r="AB17" s="21">
        <v>0</v>
      </c>
      <c r="AC17" s="21">
        <v>0</v>
      </c>
      <c r="AD17" s="21">
        <v>0</v>
      </c>
      <c r="AE17" s="21">
        <v>0</v>
      </c>
      <c r="AF17" s="21">
        <v>2.5070748568904566</v>
      </c>
      <c r="AG17" s="21">
        <v>0</v>
      </c>
      <c r="AH17" s="21">
        <v>0</v>
      </c>
      <c r="AI17" s="21">
        <v>0</v>
      </c>
      <c r="AJ17" s="21">
        <v>0.33921730657820354</v>
      </c>
      <c r="AK17" s="21">
        <v>0</v>
      </c>
      <c r="AL17" s="21">
        <v>0</v>
      </c>
      <c r="AM17" s="21">
        <v>0</v>
      </c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</row>
    <row r="18" spans="1:51" ht="14.25" customHeight="1" x14ac:dyDescent="0.2">
      <c r="A18" s="5"/>
      <c r="B18" s="13" t="s">
        <v>15</v>
      </c>
      <c r="C18" s="3"/>
      <c r="D18" s="3"/>
      <c r="E18" s="16">
        <f>SUM(E13:E17)</f>
        <v>0.10404000000000001</v>
      </c>
      <c r="F18" s="16">
        <f t="shared" ref="F18:AM18" si="32">SUM(F13:F17)</f>
        <v>1.0924200000000002</v>
      </c>
      <c r="G18" s="16">
        <f t="shared" si="32"/>
        <v>0.67917312000000007</v>
      </c>
      <c r="H18" s="16">
        <f t="shared" si="32"/>
        <v>2.8121587516800002</v>
      </c>
      <c r="I18" s="16">
        <f t="shared" si="32"/>
        <v>2.0743470130521602</v>
      </c>
      <c r="J18" s="16">
        <f t="shared" si="32"/>
        <v>1.9635767942287106</v>
      </c>
      <c r="K18" s="16">
        <f t="shared" si="32"/>
        <v>0.34115964329183623</v>
      </c>
      <c r="L18" s="16">
        <f t="shared" si="32"/>
        <v>4.6067303542247089</v>
      </c>
      <c r="M18" s="16">
        <f t="shared" si="32"/>
        <v>0.82819915005526157</v>
      </c>
      <c r="N18" s="16">
        <f t="shared" si="32"/>
        <v>9.1334375912527186</v>
      </c>
      <c r="O18" s="16">
        <f t="shared" si="32"/>
        <v>3.1101764950183837</v>
      </c>
      <c r="P18" s="16">
        <f t="shared" si="32"/>
        <v>4.6491207705073805</v>
      </c>
      <c r="Q18" s="16">
        <f t="shared" si="32"/>
        <v>5.9337736138915638</v>
      </c>
      <c r="R18" s="16">
        <f t="shared" si="32"/>
        <v>2.7083621090628522</v>
      </c>
      <c r="S18" s="16">
        <f t="shared" si="32"/>
        <v>1.6018524962733793</v>
      </c>
      <c r="T18" s="16">
        <f t="shared" si="32"/>
        <v>3.5030745622502248</v>
      </c>
      <c r="U18" s="16">
        <f t="shared" si="32"/>
        <v>1.2476151045004507</v>
      </c>
      <c r="V18" s="16">
        <f t="shared" si="32"/>
        <v>7.8562113094180503</v>
      </c>
      <c r="W18" s="16">
        <f t="shared" si="32"/>
        <v>1.1057196799485993</v>
      </c>
      <c r="X18" s="16">
        <f t="shared" si="32"/>
        <v>2.6539020492173422</v>
      </c>
      <c r="Y18" s="16">
        <f t="shared" si="32"/>
        <v>1.1722163503706531</v>
      </c>
      <c r="Z18" s="16">
        <f t="shared" si="32"/>
        <v>2.4188397928959429</v>
      </c>
      <c r="AA18" s="16">
        <f t="shared" si="32"/>
        <v>0.64179800052589897</v>
      </c>
      <c r="AB18" s="16">
        <f t="shared" si="32"/>
        <v>1.6306336835179844</v>
      </c>
      <c r="AC18" s="16">
        <f t="shared" si="32"/>
        <v>1.4256866091898512</v>
      </c>
      <c r="AD18" s="16">
        <f t="shared" si="32"/>
        <v>1.3062701800647523</v>
      </c>
      <c r="AE18" s="16">
        <f t="shared" si="32"/>
        <v>0.39429077610409546</v>
      </c>
      <c r="AF18" s="16">
        <f t="shared" si="32"/>
        <v>6.8627692158963907</v>
      </c>
      <c r="AG18" s="16">
        <f t="shared" si="32"/>
        <v>1.1525232040030169</v>
      </c>
      <c r="AH18" s="16">
        <f t="shared" si="32"/>
        <v>2.9946154253030306</v>
      </c>
      <c r="AI18" s="16">
        <f t="shared" si="32"/>
        <v>0.65663306513013897</v>
      </c>
      <c r="AJ18" s="16">
        <f t="shared" si="32"/>
        <v>2.9960426333223773</v>
      </c>
      <c r="AK18" s="16">
        <f t="shared" si="32"/>
        <v>0.61319181785786592</v>
      </c>
      <c r="AL18" s="16">
        <f t="shared" si="32"/>
        <v>2.8676847644354009</v>
      </c>
      <c r="AM18" s="16">
        <f t="shared" si="32"/>
        <v>0.46197448666502755</v>
      </c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</row>
    <row r="19" spans="1:51" ht="14.25" customHeight="1" x14ac:dyDescent="0.2">
      <c r="A19" s="5"/>
      <c r="B19" s="14"/>
      <c r="C19" s="3"/>
      <c r="D19" s="3"/>
      <c r="E19" s="3"/>
      <c r="F19" s="3"/>
      <c r="G19" s="3"/>
      <c r="H19" s="3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</row>
    <row r="20" spans="1:51" ht="14.25" customHeight="1" x14ac:dyDescent="0.2">
      <c r="A20" s="5"/>
      <c r="B20" s="11" t="s">
        <v>16</v>
      </c>
      <c r="C20" s="3"/>
      <c r="D20" s="3"/>
      <c r="E20" s="3"/>
      <c r="F20" s="3"/>
      <c r="G20" s="3"/>
      <c r="H20" s="3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</row>
    <row r="21" spans="1:51" ht="14.25" customHeight="1" x14ac:dyDescent="0.2">
      <c r="A21" s="5"/>
      <c r="B21" s="12" t="s">
        <v>10</v>
      </c>
      <c r="C21" s="4" t="s">
        <v>0</v>
      </c>
      <c r="D21" s="3"/>
      <c r="E21" s="15">
        <v>4.8960000000000045E-2</v>
      </c>
      <c r="F21" s="15">
        <v>1.2484800000000001E-2</v>
      </c>
      <c r="G21" s="15">
        <v>0.20056831199999997</v>
      </c>
      <c r="H21" s="15">
        <v>0</v>
      </c>
      <c r="I21" s="21">
        <v>0.15324641548416001</v>
      </c>
      <c r="J21" s="21">
        <v>0</v>
      </c>
      <c r="K21" s="21">
        <v>0.73837514716495734</v>
      </c>
      <c r="L21" s="21">
        <v>0</v>
      </c>
      <c r="M21" s="21">
        <v>1.8629102959684587</v>
      </c>
      <c r="N21" s="21">
        <v>0.73139665199685455</v>
      </c>
      <c r="O21" s="21">
        <v>1.7243114908817043</v>
      </c>
      <c r="P21" s="21">
        <v>0.77920775857922797</v>
      </c>
      <c r="Q21" s="21">
        <v>0.64525098727035357</v>
      </c>
      <c r="R21" s="21">
        <v>3.4834239344859834</v>
      </c>
      <c r="S21" s="21">
        <v>0.70361996727585518</v>
      </c>
      <c r="T21" s="21">
        <v>0</v>
      </c>
      <c r="U21" s="21">
        <v>1.4545707862570909</v>
      </c>
      <c r="V21" s="21">
        <v>0</v>
      </c>
      <c r="W21" s="21">
        <v>1.5541261588526558</v>
      </c>
      <c r="X21" s="21">
        <v>0</v>
      </c>
      <c r="Y21" s="21">
        <v>0.21037448853303159</v>
      </c>
      <c r="Z21" s="21">
        <v>0.94984990972470118</v>
      </c>
      <c r="AA21" s="21">
        <v>0.25671920021035954</v>
      </c>
      <c r="AB21" s="21">
        <v>0.96506234968513582</v>
      </c>
      <c r="AC21" s="21">
        <v>0.70021063843754716</v>
      </c>
      <c r="AD21" s="21">
        <v>0</v>
      </c>
      <c r="AE21" s="21">
        <v>1.0152560763061296</v>
      </c>
      <c r="AF21" s="21">
        <v>0</v>
      </c>
      <c r="AG21" s="21">
        <v>1.596129207639309</v>
      </c>
      <c r="AH21" s="21">
        <v>0</v>
      </c>
      <c r="AI21" s="21">
        <v>0.3007874592098666</v>
      </c>
      <c r="AJ21" s="21">
        <v>2.7137384526256279E-2</v>
      </c>
      <c r="AK21" s="21">
        <v>0.26680571886730969</v>
      </c>
      <c r="AL21" s="21">
        <v>0</v>
      </c>
      <c r="AM21" s="21">
        <v>0.61356611475684153</v>
      </c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</row>
    <row r="22" spans="1:51" ht="14.25" customHeight="1" x14ac:dyDescent="0.2">
      <c r="A22" s="5"/>
      <c r="B22" s="12" t="s">
        <v>11</v>
      </c>
      <c r="C22" s="4" t="s">
        <v>1</v>
      </c>
      <c r="D22" s="3"/>
      <c r="E22" s="15">
        <v>0.40800000000000003</v>
      </c>
      <c r="F22" s="15">
        <v>0</v>
      </c>
      <c r="G22" s="15">
        <v>0.4244832</v>
      </c>
      <c r="H22" s="15">
        <v>0</v>
      </c>
      <c r="I22" s="21">
        <v>0.44163232128000002</v>
      </c>
      <c r="J22" s="21">
        <v>0</v>
      </c>
      <c r="K22" s="21">
        <v>0.45947426705971206</v>
      </c>
      <c r="L22" s="21">
        <v>0</v>
      </c>
      <c r="M22" s="21">
        <v>0.47803702744892446</v>
      </c>
      <c r="N22" s="21">
        <v>0</v>
      </c>
      <c r="O22" s="21">
        <v>0.49734972335786098</v>
      </c>
      <c r="P22" s="21">
        <v>0</v>
      </c>
      <c r="Q22" s="21">
        <v>0.51744265218151853</v>
      </c>
      <c r="R22" s="21">
        <v>0</v>
      </c>
      <c r="S22" s="21">
        <v>0.53834733532965195</v>
      </c>
      <c r="T22" s="21">
        <v>0</v>
      </c>
      <c r="U22" s="21">
        <v>0.56009656767696991</v>
      </c>
      <c r="V22" s="21">
        <v>0</v>
      </c>
      <c r="W22" s="21">
        <v>0.58272446901111952</v>
      </c>
      <c r="X22" s="21">
        <v>0</v>
      </c>
      <c r="Y22" s="21">
        <v>0.60626653755916893</v>
      </c>
      <c r="Z22" s="21">
        <v>0</v>
      </c>
      <c r="AA22" s="21">
        <v>0.63075970567655926</v>
      </c>
      <c r="AB22" s="21">
        <v>0</v>
      </c>
      <c r="AC22" s="21">
        <v>0.65624239778589233</v>
      </c>
      <c r="AD22" s="21">
        <v>0</v>
      </c>
      <c r="AE22" s="21">
        <v>0.68275459065644239</v>
      </c>
      <c r="AF22" s="21">
        <v>0</v>
      </c>
      <c r="AG22" s="21">
        <v>0.71033787611896271</v>
      </c>
      <c r="AH22" s="21">
        <v>0</v>
      </c>
      <c r="AI22" s="21">
        <v>0.7390355263141688</v>
      </c>
      <c r="AJ22" s="21">
        <v>0</v>
      </c>
      <c r="AK22" s="21">
        <v>0.76889256157726127</v>
      </c>
      <c r="AL22" s="21">
        <v>0</v>
      </c>
      <c r="AM22" s="21">
        <v>0.79995582106498264</v>
      </c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</row>
    <row r="23" spans="1:51" ht="14.25" customHeight="1" x14ac:dyDescent="0.2">
      <c r="A23" s="5"/>
      <c r="B23" s="12" t="s">
        <v>12</v>
      </c>
      <c r="C23" s="4" t="s">
        <v>0</v>
      </c>
      <c r="D23" s="3"/>
      <c r="E23" s="15">
        <v>0.55488000000000004</v>
      </c>
      <c r="F23" s="15">
        <v>0.66585600000000011</v>
      </c>
      <c r="G23" s="15">
        <v>2.2593118319999999</v>
      </c>
      <c r="H23" s="15">
        <v>0.15803509535999999</v>
      </c>
      <c r="I23" s="21">
        <v>0.25552846109260802</v>
      </c>
      <c r="J23" s="21">
        <v>1.3502687406975362</v>
      </c>
      <c r="K23" s="21">
        <v>1.2761897767583501</v>
      </c>
      <c r="L23" s="21">
        <v>0.21910030424742372</v>
      </c>
      <c r="M23" s="21">
        <v>1.8272965374235137</v>
      </c>
      <c r="N23" s="21">
        <v>0.22795195653901965</v>
      </c>
      <c r="O23" s="21">
        <v>0.75224145657876484</v>
      </c>
      <c r="P23" s="21">
        <v>0.15345725714206804</v>
      </c>
      <c r="Q23" s="21">
        <v>0.6403352820746292</v>
      </c>
      <c r="R23" s="21">
        <v>0.68217052050350502</v>
      </c>
      <c r="S23" s="21">
        <v>1.8505689651956785</v>
      </c>
      <c r="T23" s="21">
        <v>0.25671092685194458</v>
      </c>
      <c r="U23" s="21">
        <v>0.26184514538898346</v>
      </c>
      <c r="V23" s="21">
        <v>0.32992488319011914</v>
      </c>
      <c r="W23" s="21">
        <v>0.36857322664953313</v>
      </c>
      <c r="X23" s="21">
        <v>0.14710879220185713</v>
      </c>
      <c r="Y23" s="21">
        <v>0.51684222326919149</v>
      </c>
      <c r="Z23" s="21">
        <v>0.1530519874068122</v>
      </c>
      <c r="AA23" s="21">
        <v>0.98871583864800694</v>
      </c>
      <c r="AB23" s="21">
        <v>0.33616338514032224</v>
      </c>
      <c r="AC23" s="21">
        <v>0.34288665284312869</v>
      </c>
      <c r="AD23" s="21">
        <v>1.2701243487947054</v>
      </c>
      <c r="AE23" s="21">
        <v>0.39429077610409546</v>
      </c>
      <c r="AF23" s="21">
        <v>0.40217659162617742</v>
      </c>
      <c r="AG23" s="21">
        <v>0.41022012345870096</v>
      </c>
      <c r="AH23" s="21">
        <v>0.17932479682623215</v>
      </c>
      <c r="AI23" s="21">
        <v>0.67067474013010819</v>
      </c>
      <c r="AJ23" s="21">
        <v>0.35240909072291143</v>
      </c>
      <c r="AK23" s="21">
        <v>0.99379363583861025</v>
      </c>
      <c r="AL23" s="21">
        <v>0.19410692717017961</v>
      </c>
      <c r="AM23" s="21">
        <v>0.50597205682360147</v>
      </c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</row>
    <row r="24" spans="1:51" ht="14.25" customHeight="1" x14ac:dyDescent="0.2">
      <c r="A24" s="5"/>
      <c r="B24" s="12" t="s">
        <v>13</v>
      </c>
      <c r="C24" s="4" t="s">
        <v>0</v>
      </c>
      <c r="D24" s="3"/>
      <c r="E24" s="15">
        <v>0.1479</v>
      </c>
      <c r="F24" s="15">
        <v>0</v>
      </c>
      <c r="G24" s="15">
        <v>0.1061208</v>
      </c>
      <c r="H24" s="15">
        <v>0.108243216</v>
      </c>
      <c r="I24" s="21">
        <v>1.0930399951680001</v>
      </c>
      <c r="J24" s="21">
        <v>0.61938933059520007</v>
      </c>
      <c r="K24" s="21">
        <v>0.12635542344142081</v>
      </c>
      <c r="L24" s="21">
        <v>0.12888253191024926</v>
      </c>
      <c r="M24" s="21">
        <v>0.78876109529072536</v>
      </c>
      <c r="N24" s="21">
        <v>0.61681117651734718</v>
      </c>
      <c r="O24" s="21">
        <v>4.1851979220564006</v>
      </c>
      <c r="P24" s="21">
        <v>1.4787699324599282</v>
      </c>
      <c r="Q24" s="21">
        <v>1.5083453311091266</v>
      </c>
      <c r="R24" s="21">
        <v>1.0159986475584117</v>
      </c>
      <c r="S24" s="21">
        <v>1.2317387032342439</v>
      </c>
      <c r="T24" s="21">
        <v>1.0570449929197716</v>
      </c>
      <c r="U24" s="21">
        <v>0.92415933666700045</v>
      </c>
      <c r="V24" s="21">
        <v>0.94264252340034049</v>
      </c>
      <c r="W24" s="21">
        <v>3.8459814954733891</v>
      </c>
      <c r="X24" s="21">
        <v>0.98072528134571424</v>
      </c>
      <c r="Y24" s="21">
        <v>1.8339562761164856</v>
      </c>
      <c r="Z24" s="21">
        <v>1.0203465827120812</v>
      </c>
      <c r="AA24" s="21">
        <v>0</v>
      </c>
      <c r="AB24" s="21">
        <v>0</v>
      </c>
      <c r="AC24" s="21">
        <v>0</v>
      </c>
      <c r="AD24" s="21">
        <v>0</v>
      </c>
      <c r="AE24" s="21">
        <v>0.18775751243052166</v>
      </c>
      <c r="AF24" s="21">
        <v>1.3405886387539245</v>
      </c>
      <c r="AG24" s="21">
        <v>0</v>
      </c>
      <c r="AH24" s="21">
        <v>1.2991085281189261</v>
      </c>
      <c r="AI24" s="21">
        <v>1.2194086184183786</v>
      </c>
      <c r="AJ24" s="21">
        <v>0.20729946513112438</v>
      </c>
      <c r="AK24" s="21">
        <v>1.2686727266024811</v>
      </c>
      <c r="AL24" s="21">
        <v>0.43134872704484362</v>
      </c>
      <c r="AM24" s="21">
        <v>1.0999392539643511</v>
      </c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</row>
    <row r="25" spans="1:51" ht="14.25" customHeight="1" x14ac:dyDescent="0.2">
      <c r="A25" s="5"/>
      <c r="B25" s="12" t="s">
        <v>14</v>
      </c>
      <c r="C25" s="4" t="s">
        <v>0</v>
      </c>
      <c r="D25" s="3"/>
      <c r="E25" s="15">
        <v>0</v>
      </c>
      <c r="F25" s="15">
        <v>0</v>
      </c>
      <c r="G25" s="15">
        <v>0</v>
      </c>
      <c r="H25" s="15">
        <v>0</v>
      </c>
      <c r="I25" s="21">
        <v>0</v>
      </c>
      <c r="J25" s="21">
        <v>0</v>
      </c>
      <c r="K25" s="21">
        <v>0.48244798041269765</v>
      </c>
      <c r="L25" s="21">
        <v>0</v>
      </c>
      <c r="M25" s="21">
        <v>0</v>
      </c>
      <c r="N25" s="21">
        <v>0</v>
      </c>
      <c r="O25" s="21">
        <v>0.22380737551103747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1.8483186733340009</v>
      </c>
      <c r="V25" s="21">
        <v>0</v>
      </c>
      <c r="W25" s="21">
        <v>0</v>
      </c>
      <c r="X25" s="21">
        <v>0</v>
      </c>
      <c r="Y25" s="21">
        <v>0.27281994190162601</v>
      </c>
      <c r="Z25" s="21">
        <v>0</v>
      </c>
      <c r="AA25" s="21">
        <v>0</v>
      </c>
      <c r="AB25" s="21">
        <v>0</v>
      </c>
      <c r="AC25" s="21">
        <v>0</v>
      </c>
      <c r="AD25" s="21">
        <v>0</v>
      </c>
      <c r="AE25" s="21">
        <v>2.4579165263631926</v>
      </c>
      <c r="AF25" s="21">
        <v>0</v>
      </c>
      <c r="AG25" s="21">
        <v>0</v>
      </c>
      <c r="AH25" s="21">
        <v>0</v>
      </c>
      <c r="AI25" s="21">
        <v>0.332565986841376</v>
      </c>
      <c r="AJ25" s="21">
        <v>0</v>
      </c>
      <c r="AK25" s="21">
        <v>0</v>
      </c>
      <c r="AL25" s="21">
        <v>0</v>
      </c>
      <c r="AM25" s="21">
        <v>0</v>
      </c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</row>
    <row r="26" spans="1:51" ht="14.25" customHeight="1" x14ac:dyDescent="0.2">
      <c r="A26" s="5"/>
      <c r="B26" s="13" t="s">
        <v>17</v>
      </c>
      <c r="C26" s="3"/>
      <c r="D26" s="3"/>
      <c r="E26" s="16">
        <f>SUM(E21:E25)</f>
        <v>1.15974</v>
      </c>
      <c r="F26" s="16">
        <f t="shared" ref="F26:AM26" si="33">SUM(F21:F25)</f>
        <v>0.67834080000000008</v>
      </c>
      <c r="G26" s="16">
        <f t="shared" si="33"/>
        <v>2.9904841439999994</v>
      </c>
      <c r="H26" s="16">
        <f t="shared" si="33"/>
        <v>0.26627831136000002</v>
      </c>
      <c r="I26" s="16">
        <f t="shared" si="33"/>
        <v>1.9434471930247681</v>
      </c>
      <c r="J26" s="16">
        <f t="shared" si="33"/>
        <v>1.9696580712927363</v>
      </c>
      <c r="K26" s="16">
        <f t="shared" si="33"/>
        <v>3.0828425948371381</v>
      </c>
      <c r="L26" s="16">
        <f t="shared" si="33"/>
        <v>0.347982836157673</v>
      </c>
      <c r="M26" s="16">
        <f t="shared" si="33"/>
        <v>4.9570049561316223</v>
      </c>
      <c r="N26" s="16">
        <f t="shared" si="33"/>
        <v>1.5761597850532214</v>
      </c>
      <c r="O26" s="16">
        <f t="shared" si="33"/>
        <v>7.3829079683857683</v>
      </c>
      <c r="P26" s="16">
        <f t="shared" si="33"/>
        <v>2.4114349481812241</v>
      </c>
      <c r="Q26" s="16">
        <f t="shared" si="33"/>
        <v>3.3113742526356278</v>
      </c>
      <c r="R26" s="16">
        <f t="shared" si="33"/>
        <v>5.1815931025479003</v>
      </c>
      <c r="S26" s="16">
        <f t="shared" si="33"/>
        <v>4.3242749710354298</v>
      </c>
      <c r="T26" s="16">
        <f t="shared" si="33"/>
        <v>1.3137559197717161</v>
      </c>
      <c r="U26" s="16">
        <f t="shared" si="33"/>
        <v>5.0489905093240459</v>
      </c>
      <c r="V26" s="16">
        <f t="shared" si="33"/>
        <v>1.2725674065904595</v>
      </c>
      <c r="W26" s="16">
        <f t="shared" si="33"/>
        <v>6.3514053499866971</v>
      </c>
      <c r="X26" s="16">
        <f t="shared" si="33"/>
        <v>1.1278340735475714</v>
      </c>
      <c r="Y26" s="16">
        <f t="shared" si="33"/>
        <v>3.4402594673795042</v>
      </c>
      <c r="Z26" s="16">
        <f t="shared" si="33"/>
        <v>2.1232484798435944</v>
      </c>
      <c r="AA26" s="16">
        <f t="shared" si="33"/>
        <v>1.8761947445349256</v>
      </c>
      <c r="AB26" s="16">
        <f t="shared" si="33"/>
        <v>1.3012257348254581</v>
      </c>
      <c r="AC26" s="16">
        <f t="shared" si="33"/>
        <v>1.6993396890665682</v>
      </c>
      <c r="AD26" s="16">
        <f t="shared" si="33"/>
        <v>1.2701243487947054</v>
      </c>
      <c r="AE26" s="16">
        <f t="shared" si="33"/>
        <v>4.7379754818603814</v>
      </c>
      <c r="AF26" s="16">
        <f t="shared" si="33"/>
        <v>1.742765230380102</v>
      </c>
      <c r="AG26" s="16">
        <f t="shared" si="33"/>
        <v>2.7166872072169728</v>
      </c>
      <c r="AH26" s="16">
        <f t="shared" si="33"/>
        <v>1.4784333249451582</v>
      </c>
      <c r="AI26" s="16">
        <f t="shared" si="33"/>
        <v>3.2624723309138983</v>
      </c>
      <c r="AJ26" s="16">
        <f t="shared" si="33"/>
        <v>0.58684594038029214</v>
      </c>
      <c r="AK26" s="16">
        <f t="shared" si="33"/>
        <v>3.2981646428856619</v>
      </c>
      <c r="AL26" s="16">
        <f t="shared" si="33"/>
        <v>0.62545565421502325</v>
      </c>
      <c r="AM26" s="16">
        <f t="shared" si="33"/>
        <v>3.0194332466097769</v>
      </c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</row>
    <row r="27" spans="1:51" ht="14.25" customHeight="1" x14ac:dyDescent="0.25">
      <c r="A27" s="5"/>
      <c r="B27" s="14"/>
      <c r="C27" s="3"/>
      <c r="D27" s="3"/>
      <c r="E27" s="3"/>
      <c r="F27" s="3"/>
      <c r="G27" s="3"/>
      <c r="H27" s="3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</row>
    <row r="28" spans="1:51" ht="14.25" customHeight="1" x14ac:dyDescent="0.25">
      <c r="A28" s="5"/>
      <c r="B28" s="11" t="s">
        <v>18</v>
      </c>
      <c r="C28" s="3"/>
      <c r="D28" s="3"/>
      <c r="E28" s="3"/>
      <c r="F28" s="3"/>
      <c r="G28" s="3"/>
      <c r="H28" s="3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</row>
    <row r="29" spans="1:51" ht="14.25" customHeight="1" x14ac:dyDescent="0.25">
      <c r="A29" s="5"/>
      <c r="B29" s="12" t="s">
        <v>19</v>
      </c>
      <c r="C29" s="4" t="s">
        <v>0</v>
      </c>
      <c r="D29" s="3"/>
      <c r="E29" s="15">
        <v>0.88434000000000001</v>
      </c>
      <c r="F29" s="15">
        <v>0.55120392000000007</v>
      </c>
      <c r="G29" s="15">
        <v>0</v>
      </c>
      <c r="H29" s="15">
        <v>0.47627015040000004</v>
      </c>
      <c r="I29" s="21">
        <v>0.15457131244799999</v>
      </c>
      <c r="J29" s="21">
        <v>3.0406385320128005E-2</v>
      </c>
      <c r="K29" s="21">
        <v>0.50542169376568324</v>
      </c>
      <c r="L29" s="21">
        <v>0.35149781430067978</v>
      </c>
      <c r="M29" s="21">
        <v>0</v>
      </c>
      <c r="N29" s="21">
        <v>0.17065921879926602</v>
      </c>
      <c r="O29" s="21">
        <v>0.53092082968451659</v>
      </c>
      <c r="P29" s="21">
        <v>0</v>
      </c>
      <c r="Q29" s="21">
        <v>0</v>
      </c>
      <c r="R29" s="21">
        <v>0</v>
      </c>
      <c r="S29" s="21">
        <v>0.18842156736537816</v>
      </c>
      <c r="T29" s="21">
        <v>3.7065214037446538E-2</v>
      </c>
      <c r="U29" s="21">
        <v>0</v>
      </c>
      <c r="V29" s="21">
        <v>0</v>
      </c>
      <c r="W29" s="21">
        <v>0</v>
      </c>
      <c r="X29" s="21">
        <v>0.51859564119644586</v>
      </c>
      <c r="Y29" s="21">
        <v>1.010949451379914</v>
      </c>
      <c r="Z29" s="21">
        <v>0.35526612834429738</v>
      </c>
      <c r="AA29" s="21">
        <v>0</v>
      </c>
      <c r="AB29" s="21">
        <v>0</v>
      </c>
      <c r="AC29" s="21">
        <v>0.22968483922506228</v>
      </c>
      <c r="AD29" s="21">
        <v>4.5182289087558683E-2</v>
      </c>
      <c r="AE29" s="21">
        <v>0</v>
      </c>
      <c r="AF29" s="21">
        <v>0</v>
      </c>
      <c r="AG29" s="21">
        <v>0</v>
      </c>
      <c r="AH29" s="21">
        <v>0.25359062177446967</v>
      </c>
      <c r="AI29" s="21">
        <v>4.9884898026206395E-2</v>
      </c>
      <c r="AJ29" s="21">
        <v>0</v>
      </c>
      <c r="AK29" s="21">
        <v>0</v>
      </c>
      <c r="AL29" s="21">
        <v>0</v>
      </c>
      <c r="AM29" s="21">
        <v>0.27998453737274387</v>
      </c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</row>
    <row r="30" spans="1:51" ht="14.25" customHeight="1" x14ac:dyDescent="0.25">
      <c r="A30" s="5"/>
      <c r="B30" s="12" t="s">
        <v>20</v>
      </c>
      <c r="C30" s="4" t="s">
        <v>0</v>
      </c>
      <c r="D30" s="3"/>
      <c r="E30" s="15">
        <v>0.29069999999999996</v>
      </c>
      <c r="F30" s="15">
        <v>0.28611000000000003</v>
      </c>
      <c r="G30" s="15">
        <v>0.29183219999999999</v>
      </c>
      <c r="H30" s="15">
        <v>0.29766884400000004</v>
      </c>
      <c r="I30" s="21">
        <v>0.34944157421280009</v>
      </c>
      <c r="J30" s="21">
        <v>0.34370477035937286</v>
      </c>
      <c r="K30" s="21">
        <v>0.39801958384047559</v>
      </c>
      <c r="L30" s="21">
        <v>6.8337033396957159</v>
      </c>
      <c r="M30" s="21">
        <v>0.36151550200824906</v>
      </c>
      <c r="N30" s="21">
        <v>0.38581173392834078</v>
      </c>
      <c r="O30" s="21">
        <v>0.42921281125783406</v>
      </c>
      <c r="P30" s="21">
        <v>0.38364314285516998</v>
      </c>
      <c r="Q30" s="21">
        <v>0.39131600571227337</v>
      </c>
      <c r="R30" s="21">
        <v>0.39914232582651887</v>
      </c>
      <c r="S30" s="21">
        <v>0.42596732907958718</v>
      </c>
      <c r="T30" s="21">
        <v>0.41897419719365497</v>
      </c>
      <c r="U30" s="21">
        <v>0.4235730293057085</v>
      </c>
      <c r="V30" s="21">
        <v>0.4320444898918227</v>
      </c>
      <c r="W30" s="21">
        <v>0.4406853796896591</v>
      </c>
      <c r="X30" s="21">
        <v>0.50135865140309721</v>
      </c>
      <c r="Y30" s="21">
        <v>0.5595840141671129</v>
      </c>
      <c r="Z30" s="21">
        <v>0.50318546324413371</v>
      </c>
      <c r="AA30" s="21">
        <v>4.9869439230052972</v>
      </c>
      <c r="AB30" s="21">
        <v>5.0866828014654031</v>
      </c>
      <c r="AC30" s="21">
        <v>5.2113849414172178</v>
      </c>
      <c r="AD30" s="21">
        <v>5.2967030155533612</v>
      </c>
      <c r="AE30" s="21">
        <v>0.51633315918393452</v>
      </c>
      <c r="AF30" s="21">
        <v>0.52665982236761322</v>
      </c>
      <c r="AG30" s="21">
        <v>0.53719301881496551</v>
      </c>
      <c r="AH30" s="21">
        <v>0.57329594136871187</v>
      </c>
      <c r="AI30" s="21">
        <v>0.56388410657771082</v>
      </c>
      <c r="AJ30" s="21">
        <v>0.57007352911059195</v>
      </c>
      <c r="AK30" s="21">
        <v>0.58147499969280381</v>
      </c>
      <c r="AL30" s="21">
        <v>0.5931044996866599</v>
      </c>
      <c r="AM30" s="21">
        <v>0.63296504341766757</v>
      </c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</row>
    <row r="31" spans="1:51" ht="14.25" customHeight="1" x14ac:dyDescent="0.25">
      <c r="A31" s="5"/>
      <c r="B31" s="13" t="s">
        <v>21</v>
      </c>
      <c r="C31" s="3"/>
      <c r="D31" s="3"/>
      <c r="E31" s="16">
        <f>SUM(E29:E30)</f>
        <v>1.1750400000000001</v>
      </c>
      <c r="F31" s="16">
        <f t="shared" ref="F31:AM31" si="34">SUM(F29:F30)</f>
        <v>0.83731392000000016</v>
      </c>
      <c r="G31" s="16">
        <f t="shared" si="34"/>
        <v>0.29183219999999999</v>
      </c>
      <c r="H31" s="16">
        <f t="shared" si="34"/>
        <v>0.77393899440000014</v>
      </c>
      <c r="I31" s="16">
        <f t="shared" si="34"/>
        <v>0.50401288666080002</v>
      </c>
      <c r="J31" s="16">
        <f t="shared" si="34"/>
        <v>0.37411115567950087</v>
      </c>
      <c r="K31" s="16">
        <f t="shared" si="34"/>
        <v>0.90344127760615889</v>
      </c>
      <c r="L31" s="16">
        <f t="shared" si="34"/>
        <v>7.1852011539963954</v>
      </c>
      <c r="M31" s="16">
        <f t="shared" si="34"/>
        <v>0.36151550200824906</v>
      </c>
      <c r="N31" s="16">
        <f t="shared" si="34"/>
        <v>0.55647095272760683</v>
      </c>
      <c r="O31" s="16">
        <f t="shared" si="34"/>
        <v>0.96013364094235065</v>
      </c>
      <c r="P31" s="16">
        <f t="shared" si="34"/>
        <v>0.38364314285516998</v>
      </c>
      <c r="Q31" s="16">
        <f t="shared" si="34"/>
        <v>0.39131600571227337</v>
      </c>
      <c r="R31" s="16">
        <f t="shared" si="34"/>
        <v>0.39914232582651887</v>
      </c>
      <c r="S31" s="16">
        <f t="shared" si="34"/>
        <v>0.6143888964449653</v>
      </c>
      <c r="T31" s="16">
        <f t="shared" si="34"/>
        <v>0.45603941123110153</v>
      </c>
      <c r="U31" s="16">
        <f t="shared" si="34"/>
        <v>0.4235730293057085</v>
      </c>
      <c r="V31" s="16">
        <f t="shared" si="34"/>
        <v>0.4320444898918227</v>
      </c>
      <c r="W31" s="16">
        <f t="shared" si="34"/>
        <v>0.4406853796896591</v>
      </c>
      <c r="X31" s="16">
        <f t="shared" si="34"/>
        <v>1.0199542925995431</v>
      </c>
      <c r="Y31" s="16">
        <f t="shared" si="34"/>
        <v>1.5705334655470269</v>
      </c>
      <c r="Z31" s="16">
        <f t="shared" si="34"/>
        <v>0.8584515915884311</v>
      </c>
      <c r="AA31" s="16">
        <f t="shared" si="34"/>
        <v>4.9869439230052972</v>
      </c>
      <c r="AB31" s="16">
        <f t="shared" si="34"/>
        <v>5.0866828014654031</v>
      </c>
      <c r="AC31" s="16">
        <f t="shared" si="34"/>
        <v>5.4410697806422803</v>
      </c>
      <c r="AD31" s="16">
        <f t="shared" si="34"/>
        <v>5.34188530464092</v>
      </c>
      <c r="AE31" s="16">
        <f t="shared" si="34"/>
        <v>0.51633315918393452</v>
      </c>
      <c r="AF31" s="16">
        <f t="shared" si="34"/>
        <v>0.52665982236761322</v>
      </c>
      <c r="AG31" s="16">
        <f t="shared" si="34"/>
        <v>0.53719301881496551</v>
      </c>
      <c r="AH31" s="16">
        <f t="shared" si="34"/>
        <v>0.82688656314318154</v>
      </c>
      <c r="AI31" s="16">
        <f t="shared" si="34"/>
        <v>0.61376900460391726</v>
      </c>
      <c r="AJ31" s="16">
        <f t="shared" si="34"/>
        <v>0.57007352911059195</v>
      </c>
      <c r="AK31" s="16">
        <f t="shared" si="34"/>
        <v>0.58147499969280381</v>
      </c>
      <c r="AL31" s="16">
        <f t="shared" si="34"/>
        <v>0.5931044996866599</v>
      </c>
      <c r="AM31" s="16">
        <f t="shared" si="34"/>
        <v>0.91294958079041144</v>
      </c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</row>
    <row r="32" spans="1:51" ht="14.25" customHeight="1" x14ac:dyDescent="0.25">
      <c r="A32" s="5"/>
      <c r="B32" s="13"/>
      <c r="C32" s="3"/>
      <c r="D32" s="3"/>
      <c r="E32" s="3"/>
      <c r="F32" s="3"/>
      <c r="G32" s="3"/>
      <c r="H32" s="3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</row>
    <row r="33" spans="1:51" ht="14.25" customHeight="1" x14ac:dyDescent="0.25">
      <c r="A33" s="5"/>
      <c r="B33" s="13" t="s">
        <v>2</v>
      </c>
      <c r="C33" s="3"/>
      <c r="D33" s="3"/>
      <c r="E33" s="17">
        <f>+E18+E26+E31</f>
        <v>2.4388199999999998</v>
      </c>
      <c r="F33" s="17">
        <f t="shared" ref="F33:AM33" si="35">+F18+F26+F31</f>
        <v>2.6080747200000003</v>
      </c>
      <c r="G33" s="17">
        <f t="shared" si="35"/>
        <v>3.9614894639999996</v>
      </c>
      <c r="H33" s="17">
        <f t="shared" si="35"/>
        <v>3.8523760574399999</v>
      </c>
      <c r="I33" s="17">
        <f t="shared" si="35"/>
        <v>4.5218070927377285</v>
      </c>
      <c r="J33" s="17">
        <f t="shared" si="35"/>
        <v>4.3073460212009476</v>
      </c>
      <c r="K33" s="17">
        <f t="shared" si="35"/>
        <v>4.3274435157351334</v>
      </c>
      <c r="L33" s="17">
        <f t="shared" si="35"/>
        <v>12.139914344378777</v>
      </c>
      <c r="M33" s="17">
        <f t="shared" si="35"/>
        <v>6.1467196081951325</v>
      </c>
      <c r="N33" s="17">
        <f t="shared" si="35"/>
        <v>11.266068329033546</v>
      </c>
      <c r="O33" s="17">
        <f t="shared" si="35"/>
        <v>11.453218104346503</v>
      </c>
      <c r="P33" s="17">
        <f t="shared" si="35"/>
        <v>7.4441988615437742</v>
      </c>
      <c r="Q33" s="17">
        <f t="shared" si="35"/>
        <v>9.6364638722394638</v>
      </c>
      <c r="R33" s="17">
        <f t="shared" si="35"/>
        <v>8.2890975374372715</v>
      </c>
      <c r="S33" s="17">
        <f t="shared" si="35"/>
        <v>6.5405163637537749</v>
      </c>
      <c r="T33" s="17">
        <f t="shared" si="35"/>
        <v>5.2728698932530422</v>
      </c>
      <c r="U33" s="17">
        <f t="shared" si="35"/>
        <v>6.7201786431302049</v>
      </c>
      <c r="V33" s="17">
        <f t="shared" si="35"/>
        <v>9.5608232059003324</v>
      </c>
      <c r="W33" s="17">
        <f t="shared" si="35"/>
        <v>7.897810409624956</v>
      </c>
      <c r="X33" s="17">
        <f t="shared" si="35"/>
        <v>4.8016904153644564</v>
      </c>
      <c r="Y33" s="17">
        <f t="shared" si="35"/>
        <v>6.1830092832971841</v>
      </c>
      <c r="Z33" s="17">
        <f t="shared" si="35"/>
        <v>5.4005398643279685</v>
      </c>
      <c r="AA33" s="17">
        <f t="shared" si="35"/>
        <v>7.5049366680661223</v>
      </c>
      <c r="AB33" s="17">
        <f t="shared" si="35"/>
        <v>8.0185422198088467</v>
      </c>
      <c r="AC33" s="17">
        <f t="shared" si="35"/>
        <v>8.5660960788986991</v>
      </c>
      <c r="AD33" s="17">
        <f t="shared" si="35"/>
        <v>7.9182798335003781</v>
      </c>
      <c r="AE33" s="17">
        <f t="shared" si="35"/>
        <v>5.6485994171484117</v>
      </c>
      <c r="AF33" s="17">
        <f t="shared" si="35"/>
        <v>9.1321942686441062</v>
      </c>
      <c r="AG33" s="17">
        <f t="shared" si="35"/>
        <v>4.4064034300349553</v>
      </c>
      <c r="AH33" s="17">
        <f t="shared" si="35"/>
        <v>5.2999353133913711</v>
      </c>
      <c r="AI33" s="17">
        <f t="shared" si="35"/>
        <v>4.5328744006479544</v>
      </c>
      <c r="AJ33" s="17">
        <f t="shared" si="35"/>
        <v>4.1529621028132615</v>
      </c>
      <c r="AK33" s="17">
        <f t="shared" si="35"/>
        <v>4.4928314604363315</v>
      </c>
      <c r="AL33" s="17">
        <f t="shared" si="35"/>
        <v>4.0862449183370835</v>
      </c>
      <c r="AM33" s="17">
        <f t="shared" si="35"/>
        <v>4.3943573140652159</v>
      </c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</row>
    <row r="34" spans="1:51" ht="14.25" customHeight="1" x14ac:dyDescent="0.25">
      <c r="A34" s="5"/>
      <c r="B34" s="3"/>
      <c r="C34" s="3"/>
      <c r="D34" s="3"/>
      <c r="E34" s="9"/>
      <c r="F34" s="9"/>
      <c r="G34" s="9"/>
      <c r="H34" s="9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</row>
    <row r="35" spans="1:51" ht="14.25" customHeight="1" x14ac:dyDescent="0.25">
      <c r="A35" s="5"/>
      <c r="B35" s="4" t="s">
        <v>0</v>
      </c>
      <c r="C35" s="3"/>
      <c r="D35" s="3"/>
      <c r="E35" s="15">
        <f t="shared" ref="E35:H36" si="36">SUMIF($C$13:$C$30,$B35,E$13:E$30)</f>
        <v>2.0308200000000003</v>
      </c>
      <c r="F35" s="15">
        <f t="shared" si="36"/>
        <v>2.1919147200000002</v>
      </c>
      <c r="G35" s="15">
        <f t="shared" si="36"/>
        <v>3.537006264</v>
      </c>
      <c r="H35" s="15">
        <f t="shared" si="36"/>
        <v>3.4194031934399995</v>
      </c>
      <c r="I35" s="21">
        <v>4.0801747714577292</v>
      </c>
      <c r="J35" s="21">
        <v>3.8568810534953477</v>
      </c>
      <c r="K35" s="21">
        <v>3.8679692486754211</v>
      </c>
      <c r="L35" s="21">
        <v>11.67125059197787</v>
      </c>
      <c r="M35" s="21">
        <v>5.6686825807462089</v>
      </c>
      <c r="N35" s="21">
        <v>10.778470561035643</v>
      </c>
      <c r="O35" s="21">
        <v>10.955868380988642</v>
      </c>
      <c r="P35" s="21">
        <v>6.9369021437187568</v>
      </c>
      <c r="Q35" s="21">
        <v>9.1190212200579452</v>
      </c>
      <c r="R35" s="21">
        <v>7.761306032212123</v>
      </c>
      <c r="S35" s="21">
        <v>6.0021690284241229</v>
      </c>
      <c r="T35" s="21">
        <v>4.7237556112167978</v>
      </c>
      <c r="U35" s="21">
        <v>6.1600820754532348</v>
      </c>
      <c r="V35" s="21">
        <v>8.9895247068698243</v>
      </c>
      <c r="W35" s="21">
        <v>7.3150859406138364</v>
      </c>
      <c r="X35" s="21">
        <v>4.2073114569731151</v>
      </c>
      <c r="Y35" s="21">
        <v>5.5767427457380148</v>
      </c>
      <c r="Z35" s="21">
        <v>4.782147996017617</v>
      </c>
      <c r="AA35" s="21">
        <v>6.8741769623895621</v>
      </c>
      <c r="AB35" s="21">
        <v>7.3751673200187549</v>
      </c>
      <c r="AC35" s="21">
        <v>7.9098536811128071</v>
      </c>
      <c r="AD35" s="21">
        <v>7.2489125877587668</v>
      </c>
      <c r="AE35" s="21">
        <v>4.9658448264919697</v>
      </c>
      <c r="AF35" s="21">
        <v>8.4357845861745346</v>
      </c>
      <c r="AG35" s="21">
        <v>3.6960655539159921</v>
      </c>
      <c r="AH35" s="21">
        <v>4.5753906797500283</v>
      </c>
      <c r="AI35" s="21">
        <v>3.7938388743337859</v>
      </c>
      <c r="AJ35" s="21">
        <v>3.3991458659728093</v>
      </c>
      <c r="AK35" s="21">
        <v>3.7239388988590707</v>
      </c>
      <c r="AL35" s="21">
        <v>3.3019745055282774</v>
      </c>
      <c r="AM35" s="21">
        <v>3.594401493000233</v>
      </c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</row>
    <row r="36" spans="1:51" ht="14.25" customHeight="1" x14ac:dyDescent="0.25">
      <c r="A36" s="5"/>
      <c r="B36" s="4" t="s">
        <v>1</v>
      </c>
      <c r="C36" s="3"/>
      <c r="D36" s="3"/>
      <c r="E36" s="15">
        <f t="shared" si="36"/>
        <v>0.40800000000000003</v>
      </c>
      <c r="F36" s="15">
        <f t="shared" si="36"/>
        <v>0.41616000000000003</v>
      </c>
      <c r="G36" s="15">
        <f t="shared" si="36"/>
        <v>0.4244832</v>
      </c>
      <c r="H36" s="15">
        <f t="shared" si="36"/>
        <v>0.43297286400000001</v>
      </c>
      <c r="I36" s="21">
        <v>0.44163232128000002</v>
      </c>
      <c r="J36" s="21">
        <v>0.45046496770560007</v>
      </c>
      <c r="K36" s="21">
        <v>0.45947426705971206</v>
      </c>
      <c r="L36" s="21">
        <v>0.4686637524009063</v>
      </c>
      <c r="M36" s="21">
        <v>0.47803702744892446</v>
      </c>
      <c r="N36" s="21">
        <v>0.48759776799790294</v>
      </c>
      <c r="O36" s="21">
        <v>0.49734972335786098</v>
      </c>
      <c r="P36" s="21">
        <v>0.50729671782501817</v>
      </c>
      <c r="Q36" s="21">
        <v>0.51744265218151853</v>
      </c>
      <c r="R36" s="21">
        <v>0.52779150522514895</v>
      </c>
      <c r="S36" s="21">
        <v>0.53834733532965195</v>
      </c>
      <c r="T36" s="21">
        <v>0.54911428203624502</v>
      </c>
      <c r="U36" s="21">
        <v>0.56009656767696991</v>
      </c>
      <c r="V36" s="21">
        <v>0.57129849903050933</v>
      </c>
      <c r="W36" s="21">
        <v>0.58272446901111952</v>
      </c>
      <c r="X36" s="21">
        <v>0.59437895839134203</v>
      </c>
      <c r="Y36" s="21">
        <v>0.60626653755916893</v>
      </c>
      <c r="Z36" s="21">
        <v>0.61839186831035231</v>
      </c>
      <c r="AA36" s="21">
        <v>0.63075970567655926</v>
      </c>
      <c r="AB36" s="21">
        <v>0.64337489979009055</v>
      </c>
      <c r="AC36" s="21">
        <v>0.65624239778589233</v>
      </c>
      <c r="AD36" s="21">
        <v>0.66936724574161011</v>
      </c>
      <c r="AE36" s="21">
        <v>0.68275459065644239</v>
      </c>
      <c r="AF36" s="21">
        <v>0.69640968246957125</v>
      </c>
      <c r="AG36" s="21">
        <v>0.71033787611896271</v>
      </c>
      <c r="AH36" s="21">
        <v>0.72454463364134192</v>
      </c>
      <c r="AI36" s="21">
        <v>0.7390355263141688</v>
      </c>
      <c r="AJ36" s="21">
        <v>0.75381623684045218</v>
      </c>
      <c r="AK36" s="21">
        <v>0.76889256157726127</v>
      </c>
      <c r="AL36" s="21">
        <v>0.78427041280880649</v>
      </c>
      <c r="AM36" s="21">
        <v>0.79995582106498264</v>
      </c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</row>
    <row r="37" spans="1:51" ht="14.25" customHeight="1" x14ac:dyDescent="0.25">
      <c r="A37" s="5"/>
      <c r="B37" s="7" t="s">
        <v>2</v>
      </c>
      <c r="C37" s="3"/>
      <c r="D37" s="3"/>
      <c r="E37" s="16">
        <f>SUM(E35:E36)</f>
        <v>2.4388200000000002</v>
      </c>
      <c r="F37" s="16">
        <f t="shared" ref="F37:AM37" si="37">SUM(F35:F36)</f>
        <v>2.6080747200000003</v>
      </c>
      <c r="G37" s="16">
        <f t="shared" si="37"/>
        <v>3.961489464</v>
      </c>
      <c r="H37" s="16">
        <f t="shared" si="37"/>
        <v>3.8523760574399994</v>
      </c>
      <c r="I37" s="16">
        <f t="shared" si="37"/>
        <v>4.5218070927377294</v>
      </c>
      <c r="J37" s="16">
        <f t="shared" si="37"/>
        <v>4.3073460212009476</v>
      </c>
      <c r="K37" s="16">
        <f t="shared" si="37"/>
        <v>4.3274435157351334</v>
      </c>
      <c r="L37" s="16">
        <f t="shared" si="37"/>
        <v>12.139914344378777</v>
      </c>
      <c r="M37" s="16">
        <f t="shared" si="37"/>
        <v>6.1467196081951334</v>
      </c>
      <c r="N37" s="16">
        <f t="shared" si="37"/>
        <v>11.266068329033546</v>
      </c>
      <c r="O37" s="16">
        <f t="shared" si="37"/>
        <v>11.453218104346503</v>
      </c>
      <c r="P37" s="16">
        <f t="shared" si="37"/>
        <v>7.4441988615437751</v>
      </c>
      <c r="Q37" s="16">
        <f t="shared" si="37"/>
        <v>9.6364638722394638</v>
      </c>
      <c r="R37" s="16">
        <f t="shared" si="37"/>
        <v>8.2890975374372715</v>
      </c>
      <c r="S37" s="16">
        <f t="shared" si="37"/>
        <v>6.5405163637537749</v>
      </c>
      <c r="T37" s="16">
        <f t="shared" si="37"/>
        <v>5.2728698932530431</v>
      </c>
      <c r="U37" s="16">
        <f t="shared" si="37"/>
        <v>6.7201786431302049</v>
      </c>
      <c r="V37" s="16">
        <f t="shared" si="37"/>
        <v>9.5608232059003342</v>
      </c>
      <c r="W37" s="16">
        <f t="shared" si="37"/>
        <v>7.897810409624956</v>
      </c>
      <c r="X37" s="16">
        <f t="shared" si="37"/>
        <v>4.8016904153644573</v>
      </c>
      <c r="Y37" s="16">
        <f t="shared" si="37"/>
        <v>6.1830092832971832</v>
      </c>
      <c r="Z37" s="16">
        <f t="shared" si="37"/>
        <v>5.4005398643279694</v>
      </c>
      <c r="AA37" s="16">
        <f t="shared" si="37"/>
        <v>7.5049366680661214</v>
      </c>
      <c r="AB37" s="16">
        <f t="shared" si="37"/>
        <v>8.018542219808845</v>
      </c>
      <c r="AC37" s="16">
        <f t="shared" si="37"/>
        <v>8.5660960788986991</v>
      </c>
      <c r="AD37" s="16">
        <f t="shared" si="37"/>
        <v>7.9182798335003772</v>
      </c>
      <c r="AE37" s="16">
        <f t="shared" si="37"/>
        <v>5.6485994171484117</v>
      </c>
      <c r="AF37" s="16">
        <f t="shared" si="37"/>
        <v>9.1321942686441062</v>
      </c>
      <c r="AG37" s="16">
        <f t="shared" si="37"/>
        <v>4.4064034300349544</v>
      </c>
      <c r="AH37" s="16">
        <f t="shared" si="37"/>
        <v>5.2999353133913703</v>
      </c>
      <c r="AI37" s="16">
        <f t="shared" si="37"/>
        <v>4.5328744006479544</v>
      </c>
      <c r="AJ37" s="16">
        <f t="shared" si="37"/>
        <v>4.1529621028132615</v>
      </c>
      <c r="AK37" s="16">
        <f t="shared" si="37"/>
        <v>4.4928314604363315</v>
      </c>
      <c r="AL37" s="16">
        <f t="shared" si="37"/>
        <v>4.0862449183370835</v>
      </c>
      <c r="AM37" s="16">
        <f t="shared" si="37"/>
        <v>4.3943573140652159</v>
      </c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</row>
    <row r="38" spans="1:51" ht="14.25" customHeight="1" x14ac:dyDescent="0.25">
      <c r="A38" s="5"/>
      <c r="B38" s="3"/>
      <c r="C38" s="3"/>
      <c r="D38" s="3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</row>
    <row r="39" spans="1:51" ht="15" x14ac:dyDescent="0.25">
      <c r="A39" s="5"/>
      <c r="C39" s="20"/>
      <c r="D39" s="24" t="s">
        <v>25</v>
      </c>
      <c r="E39" s="20" t="s">
        <v>26</v>
      </c>
      <c r="F39" s="20"/>
      <c r="G39" s="20"/>
      <c r="H39" s="20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3"/>
      <c r="AO39" s="3"/>
      <c r="AP39" s="3"/>
      <c r="AQ39" s="3"/>
      <c r="AR39" s="3"/>
      <c r="AS39" s="3"/>
      <c r="AT39" s="3"/>
      <c r="AU39" s="3"/>
      <c r="AV39" s="3"/>
      <c r="AW39" s="3"/>
    </row>
    <row r="40" spans="1:51" ht="14.25" customHeight="1" x14ac:dyDescent="0.25">
      <c r="E40" s="20" t="s">
        <v>27</v>
      </c>
    </row>
    <row r="41" spans="1:51" ht="14.25" customHeight="1" x14ac:dyDescent="0.25"/>
    <row r="42" spans="1:51" ht="14.25" customHeight="1" x14ac:dyDescent="0.25"/>
  </sheetData>
  <mergeCells count="1">
    <mergeCell ref="A5:B5"/>
  </mergeCells>
  <pageMargins left="0.2" right="0.2" top="0.5" bottom="0.5" header="0.3" footer="0.3"/>
  <pageSetup scale="70" orientation="landscape" r:id="rId1"/>
  <headerFooter>
    <oddFooter xml:space="preserve">&amp;R&amp;D
Page &amp;P of &amp;N
 </oddFooter>
  </headerFooter>
  <colBreaks count="1" manualBreakCount="1">
    <brk id="21" min="7" max="3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CapEx</vt:lpstr>
      <vt:lpstr>CapEx!Print_Area</vt:lpstr>
      <vt:lpstr>CapEx!Print_Titles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