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48" windowWidth="17496" windowHeight="11016"/>
  </bookViews>
  <sheets>
    <sheet name="35" sheetId="1" r:id="rId1"/>
  </sheets>
  <externalReferences>
    <externalReference r:id="rId2"/>
    <externalReference r:id="rId3"/>
    <externalReference r:id="rId4"/>
  </externalReferences>
  <definedNames>
    <definedName name="AM">[1]VENDLIST!$B$4:$K$4</definedName>
    <definedName name="CNTR">[1]CNTRLIST!$A$1:$B$6</definedName>
    <definedName name="CONTACT">[1]VENDLIST!$I$2:$I$46</definedName>
    <definedName name="DANUM">[1]CNTRLIST!#REF!</definedName>
    <definedName name="FAX">[1]VENDLIST!$K$2:$K$46</definedName>
    <definedName name="MB">[2]VENDLIST!$B$28:$K$28</definedName>
    <definedName name="NAME">[1]VENDLIST!$E$2:$E$46</definedName>
    <definedName name="OFFICE">[1]VENDLIST!$F$2:$F$46</definedName>
    <definedName name="PHONE">[1]VENDLIST!$J$2:$J$46</definedName>
    <definedName name="POI">[3]POILIST!$A$1:$D$75</definedName>
    <definedName name="POITAB">[1]POILIST!$A$1:$D$74</definedName>
    <definedName name="PONO">[1]VENDLIST!$C$2:$C$46</definedName>
    <definedName name="SHORT">[1]VENDLIST!$B$2:$B$46</definedName>
    <definedName name="STATE">[1]VENDLIST!$H$2:$H$46</definedName>
    <definedName name="STREET">[1]VENDLIST!$G$2:$G$46</definedName>
    <definedName name="VNDRNO">[1]VENDLIST!$D$2:$D$46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K9" i="1"/>
  <c r="L9" i="1"/>
  <c r="M9" i="1"/>
  <c r="N9" i="1"/>
  <c r="O9" i="1"/>
  <c r="S9" i="1"/>
  <c r="T9" i="1"/>
  <c r="U9" i="1"/>
  <c r="V9" i="1" s="1"/>
  <c r="W9" i="1" s="1"/>
  <c r="K10" i="1"/>
  <c r="S10" i="1" s="1"/>
  <c r="L10" i="1"/>
  <c r="T10" i="1" s="1"/>
  <c r="M10" i="1"/>
  <c r="N10" i="1"/>
  <c r="O10" i="1"/>
  <c r="O16" i="1" s="1"/>
  <c r="R10" i="1"/>
  <c r="A11" i="1"/>
  <c r="A12" i="1" s="1"/>
  <c r="A13" i="1" s="1"/>
  <c r="A14" i="1" s="1"/>
  <c r="A15" i="1" s="1"/>
  <c r="I11" i="1"/>
  <c r="I12" i="1" s="1"/>
  <c r="I13" i="1" s="1"/>
  <c r="I14" i="1" s="1"/>
  <c r="I15" i="1" s="1"/>
  <c r="Q11" i="1"/>
  <c r="R11" i="1"/>
  <c r="Q12" i="1"/>
  <c r="Q13" i="1" s="1"/>
  <c r="Q14" i="1" s="1"/>
  <c r="Q15" i="1" s="1"/>
  <c r="R12" i="1"/>
  <c r="S12" i="1"/>
  <c r="T12" i="1"/>
  <c r="U12" i="1"/>
  <c r="R13" i="1"/>
  <c r="S13" i="1"/>
  <c r="T13" i="1"/>
  <c r="R14" i="1"/>
  <c r="S14" i="1"/>
  <c r="R15" i="1"/>
  <c r="B16" i="1"/>
  <c r="C16" i="1"/>
  <c r="D16" i="1"/>
  <c r="E16" i="1"/>
  <c r="F16" i="1"/>
  <c r="G16" i="1"/>
  <c r="J16" i="1"/>
  <c r="R16" i="1" l="1"/>
  <c r="W16" i="1"/>
  <c r="T11" i="1"/>
  <c r="L16" i="1"/>
  <c r="T16" i="1" s="1"/>
  <c r="K16" i="1"/>
  <c r="S16" i="1" s="1"/>
  <c r="S11" i="1"/>
  <c r="W10" i="1"/>
  <c r="V10" i="1"/>
  <c r="U10" i="1"/>
  <c r="U11" i="1" l="1"/>
  <c r="M16" i="1"/>
  <c r="U16" i="1" s="1"/>
  <c r="V11" i="1" l="1"/>
  <c r="N16" i="1"/>
  <c r="V16" i="1" s="1"/>
</calcChain>
</file>

<file path=xl/sharedStrings.xml><?xml version="1.0" encoding="utf-8"?>
<sst xmlns="http://schemas.openxmlformats.org/spreadsheetml/2006/main" count="18" uniqueCount="12">
  <si>
    <t>Average</t>
  </si>
  <si>
    <t>Years Prior</t>
  </si>
  <si>
    <t>Natural Gas Price Annual Forecast Error Rate (%)</t>
  </si>
  <si>
    <t>Year</t>
  </si>
  <si>
    <t>Natural Gas Price Annual Actuals ($/MMbtu)</t>
  </si>
  <si>
    <t>Natural Gas Price Annual Forecast ($/MMbtu)</t>
  </si>
  <si>
    <t>Florida Power &amp; Light Company</t>
  </si>
  <si>
    <t>Docket No. 170123-EI</t>
  </si>
  <si>
    <t>Staff's First Set of Interrogatories</t>
  </si>
  <si>
    <t>Attachment No. 1</t>
  </si>
  <si>
    <t>Tab 1 of 1</t>
  </si>
  <si>
    <t>Interrogatory No.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</si>
</sst>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>
      <alignment horizontal="left" wrapText="1"/>
    </xf>
  </cellStyleXfs>
  <cellXfs count="9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</cellXfs>
  <cellStyles count="76">
    <cellStyle name="Comma 10" xfId="1"/>
    <cellStyle name="Comma 11" xfId="2"/>
    <cellStyle name="Comma 12" xfId="3"/>
    <cellStyle name="Comma 13" xfId="4"/>
    <cellStyle name="Comma 14" xfId="5"/>
    <cellStyle name="Comma 15" xfId="6"/>
    <cellStyle name="Comma 16" xfId="7"/>
    <cellStyle name="Comma 17" xfId="8"/>
    <cellStyle name="Comma 2" xfId="9"/>
    <cellStyle name="Comma 2 2" xfId="10"/>
    <cellStyle name="Comma 2 3" xfId="11"/>
    <cellStyle name="Comma 3" xfId="12"/>
    <cellStyle name="Comma 3 2" xfId="13"/>
    <cellStyle name="Comma 3 3" xfId="14"/>
    <cellStyle name="Comma 4" xfId="15"/>
    <cellStyle name="Comma 4 2" xfId="16"/>
    <cellStyle name="Comma 4 3" xfId="17"/>
    <cellStyle name="Comma 5" xfId="18"/>
    <cellStyle name="Comma 5 2" xfId="19"/>
    <cellStyle name="Comma 6" xfId="20"/>
    <cellStyle name="Comma 6 2" xfId="21"/>
    <cellStyle name="Comma 7" xfId="22"/>
    <cellStyle name="Comma 7 2" xfId="23"/>
    <cellStyle name="Comma 8" xfId="24"/>
    <cellStyle name="Comma 8 2" xfId="25"/>
    <cellStyle name="Comma 9" xfId="26"/>
    <cellStyle name="Currency 2" xfId="27"/>
    <cellStyle name="Currency 2 2" xfId="28"/>
    <cellStyle name="Currency 2 3" xfId="29"/>
    <cellStyle name="Currency 2 4" xfId="30"/>
    <cellStyle name="Currency 3" xfId="31"/>
    <cellStyle name="Currency 3 2" xfId="32"/>
    <cellStyle name="Currency 3 3" xfId="33"/>
    <cellStyle name="Currency 4" xfId="34"/>
    <cellStyle name="Currency 4 2" xfId="35"/>
    <cellStyle name="Currency 4 3" xfId="36"/>
    <cellStyle name="Currency 5" xfId="37"/>
    <cellStyle name="Currency 5 2" xfId="38"/>
    <cellStyle name="Currency 6" xfId="39"/>
    <cellStyle name="Currency 6 2" xfId="40"/>
    <cellStyle name="Currency 7" xfId="41"/>
    <cellStyle name="Normal" xfId="0" builtinId="0"/>
    <cellStyle name="Normal 10" xfId="42"/>
    <cellStyle name="Normal 10 2" xfId="43"/>
    <cellStyle name="Normal 11" xfId="44"/>
    <cellStyle name="Normal 12" xfId="45"/>
    <cellStyle name="Normal 13" xfId="46"/>
    <cellStyle name="Normal 14" xfId="47"/>
    <cellStyle name="Normal 15" xfId="48"/>
    <cellStyle name="Normal 16" xfId="49"/>
    <cellStyle name="Normal 17" xfId="50"/>
    <cellStyle name="Normal 18" xfId="51"/>
    <cellStyle name="Normal 19" xfId="52"/>
    <cellStyle name="Normal 2" xfId="53"/>
    <cellStyle name="Normal 2 2" xfId="54"/>
    <cellStyle name="Normal 3" xfId="55"/>
    <cellStyle name="Normal 3 2" xfId="56"/>
    <cellStyle name="Normal 3 3" xfId="57"/>
    <cellStyle name="Normal 4" xfId="58"/>
    <cellStyle name="Normal 4 2" xfId="59"/>
    <cellStyle name="Normal 4 3" xfId="60"/>
    <cellStyle name="Normal 5" xfId="61"/>
    <cellStyle name="Normal 5 2" xfId="62"/>
    <cellStyle name="Normal 5 3" xfId="63"/>
    <cellStyle name="Normal 6" xfId="64"/>
    <cellStyle name="Normal 6 2" xfId="65"/>
    <cellStyle name="Normal 7" xfId="66"/>
    <cellStyle name="Normal 7 2" xfId="67"/>
    <cellStyle name="Normal 8" xfId="68"/>
    <cellStyle name="Normal 8 2" xfId="69"/>
    <cellStyle name="Normal 9" xfId="70"/>
    <cellStyle name="Normal 9 2" xfId="71"/>
    <cellStyle name="Percent 2" xfId="72"/>
    <cellStyle name="Percent 3" xfId="73"/>
    <cellStyle name="Percent 4" xfId="74"/>
    <cellStyle name="Style 1_2012 Recovery Position Projection (10-1-2012)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AM950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MB9504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USERS\GAS\DA-96\9606\MD9606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POILIST"/>
      <sheetName val="CNTRLIST"/>
      <sheetName val="DA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DAFORM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tabSelected="1" zoomScaleNormal="100" workbookViewId="0">
      <selection activeCell="I2" sqref="I2"/>
    </sheetView>
  </sheetViews>
  <sheetFormatPr defaultRowHeight="14.4" x14ac:dyDescent="0.3"/>
  <cols>
    <col min="1" max="1" width="7.109375" customWidth="1"/>
    <col min="2" max="7" width="5.33203125" bestFit="1" customWidth="1"/>
    <col min="8" max="8" width="3" customWidth="1"/>
    <col min="9" max="9" width="6.44140625" bestFit="1" customWidth="1"/>
    <col min="10" max="11" width="5" customWidth="1"/>
    <col min="12" max="14" width="6" customWidth="1"/>
    <col min="15" max="15" width="5" customWidth="1"/>
    <col min="16" max="16" width="3.109375" customWidth="1"/>
    <col min="17" max="17" width="6.44140625" bestFit="1" customWidth="1"/>
    <col min="18" max="18" width="6" customWidth="1"/>
    <col min="19" max="23" width="5.109375" bestFit="1" customWidth="1"/>
  </cols>
  <sheetData>
    <row r="1" spans="1:23" x14ac:dyDescent="0.3">
      <c r="A1" s="7" t="s">
        <v>6</v>
      </c>
    </row>
    <row r="2" spans="1:23" x14ac:dyDescent="0.3">
      <c r="A2" s="7" t="s">
        <v>7</v>
      </c>
    </row>
    <row r="3" spans="1:23" x14ac:dyDescent="0.3">
      <c r="A3" s="7" t="s">
        <v>8</v>
      </c>
    </row>
    <row r="4" spans="1:23" x14ac:dyDescent="0.3">
      <c r="A4" s="7" t="s">
        <v>11</v>
      </c>
    </row>
    <row r="5" spans="1:23" x14ac:dyDescent="0.3">
      <c r="A5" s="7" t="s">
        <v>9</v>
      </c>
    </row>
    <row r="6" spans="1:23" x14ac:dyDescent="0.3">
      <c r="A6" s="7" t="s">
        <v>10</v>
      </c>
    </row>
    <row r="7" spans="1:23" x14ac:dyDescent="0.3">
      <c r="A7" s="8" t="s">
        <v>3</v>
      </c>
      <c r="B7" s="8" t="s">
        <v>5</v>
      </c>
      <c r="C7" s="8"/>
      <c r="D7" s="8"/>
      <c r="E7" s="8"/>
      <c r="F7" s="8"/>
      <c r="G7" s="8"/>
      <c r="I7" s="8" t="s">
        <v>3</v>
      </c>
      <c r="J7" s="8" t="s">
        <v>4</v>
      </c>
      <c r="K7" s="8"/>
      <c r="L7" s="8"/>
      <c r="M7" s="8"/>
      <c r="N7" s="8"/>
      <c r="O7" s="8"/>
      <c r="Q7" s="8" t="s">
        <v>3</v>
      </c>
      <c r="R7" s="8" t="s">
        <v>2</v>
      </c>
      <c r="S7" s="8"/>
      <c r="T7" s="8"/>
      <c r="U7" s="8"/>
      <c r="V7" s="8"/>
      <c r="W7" s="8"/>
    </row>
    <row r="8" spans="1:23" x14ac:dyDescent="0.3">
      <c r="A8" s="8"/>
      <c r="B8" s="8" t="s">
        <v>1</v>
      </c>
      <c r="C8" s="8"/>
      <c r="D8" s="8"/>
      <c r="E8" s="8"/>
      <c r="F8" s="8"/>
      <c r="G8" s="8"/>
      <c r="I8" s="8"/>
      <c r="J8" s="8" t="s">
        <v>1</v>
      </c>
      <c r="K8" s="8"/>
      <c r="L8" s="8"/>
      <c r="M8" s="8"/>
      <c r="N8" s="8"/>
      <c r="O8" s="8"/>
      <c r="Q8" s="8"/>
      <c r="R8" s="8" t="s">
        <v>1</v>
      </c>
      <c r="S8" s="8"/>
      <c r="T8" s="8"/>
      <c r="U8" s="8"/>
      <c r="V8" s="8"/>
      <c r="W8" s="8"/>
    </row>
    <row r="9" spans="1:23" x14ac:dyDescent="0.3">
      <c r="A9" s="8"/>
      <c r="B9" s="4">
        <v>10</v>
      </c>
      <c r="C9" s="4">
        <f>+B9-1</f>
        <v>9</v>
      </c>
      <c r="D9" s="4">
        <f>+C9-1</f>
        <v>8</v>
      </c>
      <c r="E9" s="4">
        <f>+D9-1</f>
        <v>7</v>
      </c>
      <c r="F9" s="4">
        <f>+E9-1</f>
        <v>6</v>
      </c>
      <c r="G9" s="4">
        <f>+F9-1</f>
        <v>5</v>
      </c>
      <c r="I9" s="8"/>
      <c r="J9" s="4">
        <v>10</v>
      </c>
      <c r="K9" s="4">
        <f>+J9-1</f>
        <v>9</v>
      </c>
      <c r="L9" s="4">
        <f>+K9-1</f>
        <v>8</v>
      </c>
      <c r="M9" s="4">
        <f>+L9-1</f>
        <v>7</v>
      </c>
      <c r="N9" s="4">
        <f>+M9-1</f>
        <v>6</v>
      </c>
      <c r="O9" s="4">
        <f>+N9-1</f>
        <v>5</v>
      </c>
      <c r="Q9" s="8"/>
      <c r="R9" s="4">
        <v>10</v>
      </c>
      <c r="S9" s="4">
        <f>+R9-1</f>
        <v>9</v>
      </c>
      <c r="T9" s="4">
        <f>+S9-1</f>
        <v>8</v>
      </c>
      <c r="U9" s="4">
        <f>+T9-1</f>
        <v>7</v>
      </c>
      <c r="V9" s="4">
        <f>+U9-1</f>
        <v>6</v>
      </c>
      <c r="W9" s="4">
        <f>+V9-1</f>
        <v>5</v>
      </c>
    </row>
    <row r="10" spans="1:23" ht="15" x14ac:dyDescent="0.25">
      <c r="A10" s="4">
        <v>2011</v>
      </c>
      <c r="B10" s="5">
        <v>5.3184645241452744</v>
      </c>
      <c r="C10" s="5">
        <v>4.2104601109686088</v>
      </c>
      <c r="D10" s="5">
        <v>5.7888335718384338</v>
      </c>
      <c r="E10" s="5">
        <v>6.810961177442846</v>
      </c>
      <c r="F10" s="5">
        <v>6.935867372074985</v>
      </c>
      <c r="G10" s="5">
        <v>5.9302245997920062</v>
      </c>
      <c r="I10" s="4">
        <v>2011</v>
      </c>
      <c r="J10" s="6">
        <v>4.1773909645470857</v>
      </c>
      <c r="K10" s="6">
        <f>J10</f>
        <v>4.1773909645470857</v>
      </c>
      <c r="L10" s="6">
        <f>K10</f>
        <v>4.1773909645470857</v>
      </c>
      <c r="M10" s="6">
        <f>L10</f>
        <v>4.1773909645470857</v>
      </c>
      <c r="N10" s="6">
        <f>M10</f>
        <v>4.1773909645470857</v>
      </c>
      <c r="O10" s="6">
        <f>N10</f>
        <v>4.1773909645470857</v>
      </c>
      <c r="Q10" s="4">
        <v>2011</v>
      </c>
      <c r="R10" s="3">
        <f t="shared" ref="R10:W10" si="0">+(B10-J10)/B10</f>
        <v>0.21454943516457312</v>
      </c>
      <c r="S10" s="3">
        <f t="shared" si="0"/>
        <v>7.8540457693388865E-3</v>
      </c>
      <c r="T10" s="3">
        <f t="shared" si="0"/>
        <v>0.27837086475083817</v>
      </c>
      <c r="U10" s="3">
        <f t="shared" si="0"/>
        <v>0.38666645489301205</v>
      </c>
      <c r="V10" s="3">
        <f t="shared" si="0"/>
        <v>0.39771181591995369</v>
      </c>
      <c r="W10" s="3">
        <f t="shared" si="0"/>
        <v>0.29557626456616815</v>
      </c>
    </row>
    <row r="11" spans="1:23" ht="15" x14ac:dyDescent="0.25">
      <c r="A11" s="4">
        <f>+A10+1</f>
        <v>2012</v>
      </c>
      <c r="B11" s="5">
        <v>4.3208370931701126</v>
      </c>
      <c r="C11" s="5">
        <v>5.9386579656033156</v>
      </c>
      <c r="D11" s="5">
        <v>7.0012995720209865</v>
      </c>
      <c r="E11" s="5">
        <v>7.1711154035981792</v>
      </c>
      <c r="F11" s="5">
        <v>6.1497035151479205</v>
      </c>
      <c r="G11" s="6"/>
      <c r="I11" s="4">
        <f>+I10+1</f>
        <v>2012</v>
      </c>
      <c r="J11" s="6">
        <v>2.92</v>
      </c>
      <c r="K11" s="6">
        <v>2.92</v>
      </c>
      <c r="L11" s="6">
        <v>2.92</v>
      </c>
      <c r="M11" s="6">
        <v>2.92</v>
      </c>
      <c r="N11" s="6">
        <v>2.92</v>
      </c>
      <c r="O11" s="6"/>
      <c r="Q11" s="4">
        <f>+Q10+1</f>
        <v>2012</v>
      </c>
      <c r="R11" s="3">
        <f>+(B11-J11)/B11</f>
        <v>0.32420502392566397</v>
      </c>
      <c r="S11" s="3">
        <f>+(C11-K11)/C11</f>
        <v>0.5083064192427601</v>
      </c>
      <c r="T11" s="3">
        <f>+(D11-L11)/D11</f>
        <v>0.58293457236581059</v>
      </c>
      <c r="U11" s="3">
        <f>+(E11-M11)/E11</f>
        <v>0.59281090379122048</v>
      </c>
      <c r="V11" s="3">
        <f>+(F11-N11)/F11</f>
        <v>0.52518036149101011</v>
      </c>
      <c r="W11" s="3"/>
    </row>
    <row r="12" spans="1:23" ht="15" x14ac:dyDescent="0.25">
      <c r="A12" s="4">
        <f>+A11+1</f>
        <v>2013</v>
      </c>
      <c r="B12" s="5">
        <v>6.0969863509754845</v>
      </c>
      <c r="C12" s="5">
        <v>7.1947380864584174</v>
      </c>
      <c r="D12" s="5">
        <v>7.4041826717754455</v>
      </c>
      <c r="E12" s="5">
        <v>6.5848039535916563</v>
      </c>
      <c r="F12" s="6"/>
      <c r="G12" s="6"/>
      <c r="I12" s="4">
        <f>+I11+1</f>
        <v>2013</v>
      </c>
      <c r="J12" s="6">
        <v>3.8323105965012405</v>
      </c>
      <c r="K12" s="6">
        <v>3.8323105965012405</v>
      </c>
      <c r="L12" s="6">
        <v>3.8323105965012405</v>
      </c>
      <c r="M12" s="6">
        <v>3.8323105965012405</v>
      </c>
      <c r="N12" s="6"/>
      <c r="O12" s="6"/>
      <c r="Q12" s="4">
        <f>+Q11+1</f>
        <v>2013</v>
      </c>
      <c r="R12" s="3">
        <f>+(B12-J12)/B12</f>
        <v>0.37144182783218932</v>
      </c>
      <c r="S12" s="3">
        <f>+(C12-K12)/C12</f>
        <v>0.46734536400786747</v>
      </c>
      <c r="T12" s="3">
        <f>+(D12-L12)/D12</f>
        <v>0.48241274339301349</v>
      </c>
      <c r="U12" s="3">
        <f>+(E12-M12)/E12</f>
        <v>0.41800688015762089</v>
      </c>
      <c r="V12" s="3"/>
      <c r="W12" s="3"/>
    </row>
    <row r="13" spans="1:23" ht="15" x14ac:dyDescent="0.25">
      <c r="A13" s="4">
        <f>+A12+1</f>
        <v>2014</v>
      </c>
      <c r="B13" s="5">
        <v>7.4021596479833214</v>
      </c>
      <c r="C13" s="5">
        <v>7.639087140701915</v>
      </c>
      <c r="D13" s="5">
        <v>6.9237422133545712</v>
      </c>
      <c r="E13" s="6"/>
      <c r="F13" s="6"/>
      <c r="G13" s="6"/>
      <c r="I13" s="4">
        <f>+I12+1</f>
        <v>2014</v>
      </c>
      <c r="J13" s="6">
        <v>4.53</v>
      </c>
      <c r="K13" s="6">
        <v>4.53</v>
      </c>
      <c r="L13" s="6">
        <v>4.53</v>
      </c>
      <c r="M13" s="6"/>
      <c r="N13" s="6"/>
      <c r="O13" s="6"/>
      <c r="Q13" s="4">
        <f>+Q12+1</f>
        <v>2014</v>
      </c>
      <c r="R13" s="3">
        <f>+(B13-J13)/B13</f>
        <v>0.38801644176450933</v>
      </c>
      <c r="S13" s="3">
        <f>+(C13-K13)/C13</f>
        <v>0.4069972083622857</v>
      </c>
      <c r="T13" s="3">
        <f>+(D13-L13)/D13</f>
        <v>0.34572954041204784</v>
      </c>
      <c r="U13" s="3"/>
      <c r="V13" s="3"/>
      <c r="W13" s="3"/>
    </row>
    <row r="14" spans="1:23" ht="15" x14ac:dyDescent="0.25">
      <c r="A14" s="4">
        <f>+A13+1</f>
        <v>2015</v>
      </c>
      <c r="B14" s="5">
        <v>8.0471223755745083</v>
      </c>
      <c r="C14" s="5">
        <v>7.303495968465751</v>
      </c>
      <c r="D14" s="6"/>
      <c r="E14" s="6"/>
      <c r="F14" s="6"/>
      <c r="G14" s="6"/>
      <c r="I14" s="4">
        <f>+I13+1</f>
        <v>2015</v>
      </c>
      <c r="J14" s="6">
        <v>2.72</v>
      </c>
      <c r="K14" s="6">
        <v>2.72</v>
      </c>
      <c r="L14" s="6"/>
      <c r="M14" s="6"/>
      <c r="N14" s="6"/>
      <c r="O14" s="6"/>
      <c r="Q14" s="4">
        <f>+Q13+1</f>
        <v>2015</v>
      </c>
      <c r="R14" s="3">
        <f>+(B14-J14)/B14</f>
        <v>0.66199097353657288</v>
      </c>
      <c r="S14" s="3">
        <f>+(C14-K14)/C14</f>
        <v>0.62757561423404307</v>
      </c>
      <c r="T14" s="3"/>
      <c r="U14" s="3"/>
      <c r="V14" s="3"/>
      <c r="W14" s="3"/>
    </row>
    <row r="15" spans="1:23" ht="15" x14ac:dyDescent="0.25">
      <c r="A15" s="4">
        <f>+A14+1</f>
        <v>2016</v>
      </c>
      <c r="B15" s="5">
        <v>7.8938156642946815</v>
      </c>
      <c r="C15" s="6"/>
      <c r="D15" s="6"/>
      <c r="E15" s="6"/>
      <c r="F15" s="6"/>
      <c r="G15" s="6"/>
      <c r="I15" s="4">
        <f>+I14+1</f>
        <v>2016</v>
      </c>
      <c r="J15" s="6">
        <v>2.52</v>
      </c>
      <c r="K15" s="6"/>
      <c r="L15" s="6"/>
      <c r="M15" s="6"/>
      <c r="N15" s="6"/>
      <c r="O15" s="6"/>
      <c r="Q15" s="4">
        <f>+Q14+1</f>
        <v>2016</v>
      </c>
      <c r="R15" s="3">
        <f>+(B15-J15)/B15</f>
        <v>0.68076275059240776</v>
      </c>
      <c r="S15" s="3"/>
      <c r="T15" s="3"/>
      <c r="U15" s="3"/>
      <c r="V15" s="3"/>
      <c r="W15" s="3"/>
    </row>
    <row r="16" spans="1:23" ht="15" x14ac:dyDescent="0.25">
      <c r="A16" s="4" t="s">
        <v>0</v>
      </c>
      <c r="B16" s="5">
        <f t="shared" ref="B16:G16" si="1">AVERAGE(B10:B15)</f>
        <v>6.5132309426905648</v>
      </c>
      <c r="C16" s="5">
        <f t="shared" si="1"/>
        <v>6.4572878544396017</v>
      </c>
      <c r="D16" s="5">
        <f t="shared" si="1"/>
        <v>6.7795145072473595</v>
      </c>
      <c r="E16" s="5">
        <f t="shared" si="1"/>
        <v>6.8556268448775599</v>
      </c>
      <c r="F16" s="5">
        <f t="shared" si="1"/>
        <v>6.5427854436114528</v>
      </c>
      <c r="G16" s="5">
        <f t="shared" si="1"/>
        <v>5.9302245997920062</v>
      </c>
      <c r="I16" s="4" t="s">
        <v>0</v>
      </c>
      <c r="J16" s="5">
        <f t="shared" ref="J16:O16" si="2">AVERAGE(J10:J15)</f>
        <v>3.4499502601747207</v>
      </c>
      <c r="K16" s="5">
        <f t="shared" si="2"/>
        <v>3.635940312209665</v>
      </c>
      <c r="L16" s="5">
        <f t="shared" si="2"/>
        <v>3.8649253902620817</v>
      </c>
      <c r="M16" s="5">
        <f t="shared" si="2"/>
        <v>3.6432338536827751</v>
      </c>
      <c r="N16" s="5">
        <f t="shared" si="2"/>
        <v>3.5486954822735428</v>
      </c>
      <c r="O16" s="5">
        <f t="shared" si="2"/>
        <v>4.1773909645470857</v>
      </c>
      <c r="Q16" s="4" t="s">
        <v>0</v>
      </c>
      <c r="R16" s="3">
        <f>+(B16-J16)/B16</f>
        <v>0.47031660775879486</v>
      </c>
      <c r="S16" s="3">
        <f>+(C16-K16)/C16</f>
        <v>0.43692454259881969</v>
      </c>
      <c r="T16" s="3">
        <f>+(D16-L16)/D16</f>
        <v>0.42991118521386107</v>
      </c>
      <c r="U16" s="3">
        <f>+(E16-M16)/E16</f>
        <v>0.46857757341256773</v>
      </c>
      <c r="V16" s="3">
        <f>+(F16-N16)/F16</f>
        <v>0.45761701757489509</v>
      </c>
      <c r="W16" s="3">
        <f>+(G16-O16)/G16</f>
        <v>0.29557626456616815</v>
      </c>
    </row>
    <row r="17" spans="7:19" ht="15" x14ac:dyDescent="0.25"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7:19" x14ac:dyDescent="0.3"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7:19" x14ac:dyDescent="0.3"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7:19" x14ac:dyDescent="0.3"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</sheetData>
  <mergeCells count="9">
    <mergeCell ref="R7:W7"/>
    <mergeCell ref="B8:G8"/>
    <mergeCell ref="J8:O8"/>
    <mergeCell ref="R8:W8"/>
    <mergeCell ref="A7:A9"/>
    <mergeCell ref="B7:G7"/>
    <mergeCell ref="I7:I9"/>
    <mergeCell ref="J7:O7"/>
    <mergeCell ref="Q7:Q9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