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7496" windowHeight="11016" firstSheet="1" activeTab="1"/>
  </bookViews>
  <sheets>
    <sheet name="36 - SJRPP Coal" sheetId="2" r:id="rId1"/>
    <sheet name="36 - Scherer Coal" sheetId="3" r:id="rId2"/>
  </sheets>
  <externalReferences>
    <externalReference r:id="rId3"/>
    <externalReference r:id="rId4"/>
    <externalReference r:id="rId5"/>
  </externalReferences>
  <definedNames>
    <definedName name="AM">[1]VENDLIST!$B$4:$K$4</definedName>
    <definedName name="CNTR">[1]CNTRLIST!$A$1:$B$6</definedName>
    <definedName name="CONTACT">[1]VENDLIST!$I$2:$I$46</definedName>
    <definedName name="DANUM">[1]CNTRLIST!#REF!</definedName>
    <definedName name="FAX">[1]VENDLIST!$K$2:$K$46</definedName>
    <definedName name="MB">[2]VENDLIST!$B$28:$K$28</definedName>
    <definedName name="NAME">[1]VENDLIST!$E$2:$E$46</definedName>
    <definedName name="OFFICE">[1]VENDLIST!$F$2:$F$46</definedName>
    <definedName name="PHONE">[1]VENDLIST!$J$2:$J$46</definedName>
    <definedName name="POI">[3]POILIST!$A$1:$D$75</definedName>
    <definedName name="POITAB">[1]POILIST!$A$1:$D$74</definedName>
    <definedName name="PONO">[1]VENDLIST!$C$2:$C$46</definedName>
    <definedName name="SHORT">[1]VENDLIST!$B$2:$B$46</definedName>
    <definedName name="STATE">[1]VENDLIST!$H$2:$H$46</definedName>
    <definedName name="STREET">[1]VENDLIST!$G$2:$G$46</definedName>
    <definedName name="VNDRNO">[1]VENDLIST!$D$2:$D$46</definedName>
  </definedNames>
  <calcPr calcId="145621"/>
</workbook>
</file>

<file path=xl/calcChain.xml><?xml version="1.0" encoding="utf-8"?>
<calcChain xmlns="http://schemas.openxmlformats.org/spreadsheetml/2006/main">
  <c r="Q15" i="3" l="1"/>
  <c r="Q13" i="3"/>
  <c r="Q14" i="3" s="1"/>
  <c r="A13" i="3"/>
  <c r="Q12" i="3"/>
  <c r="A12" i="3"/>
  <c r="Q11" i="3"/>
  <c r="I11" i="3"/>
  <c r="I12" i="3" s="1"/>
  <c r="A11" i="3"/>
  <c r="R10" i="3"/>
  <c r="S9" i="3"/>
  <c r="T9" i="3" s="1"/>
  <c r="U9" i="3" s="1"/>
  <c r="V9" i="3" s="1"/>
  <c r="W9" i="3" s="1"/>
  <c r="K9" i="3"/>
  <c r="D9" i="3"/>
  <c r="C9" i="3"/>
  <c r="O16" i="2"/>
  <c r="Q15" i="2"/>
  <c r="Q13" i="2"/>
  <c r="Q14" i="2" s="1"/>
  <c r="I12" i="2"/>
  <c r="A12" i="2"/>
  <c r="Q11" i="2"/>
  <c r="Q12" i="2" s="1"/>
  <c r="I11" i="2"/>
  <c r="A11" i="2"/>
  <c r="R10" i="2"/>
  <c r="T9" i="2"/>
  <c r="U9" i="2" s="1"/>
  <c r="V9" i="2" s="1"/>
  <c r="W9" i="2" s="1"/>
  <c r="S9" i="2"/>
  <c r="N9" i="2"/>
  <c r="O9" i="2" s="1"/>
  <c r="K9" i="2"/>
  <c r="L9" i="2" s="1"/>
  <c r="M9" i="2" s="1"/>
  <c r="C9" i="2"/>
  <c r="D16" i="3" l="1"/>
  <c r="A14" i="3"/>
  <c r="D9" i="2"/>
  <c r="T12" i="2" s="1"/>
  <c r="K11" i="2"/>
  <c r="I13" i="2"/>
  <c r="K12" i="2"/>
  <c r="L12" i="2" s="1"/>
  <c r="M12" i="2" s="1"/>
  <c r="R12" i="3"/>
  <c r="S10" i="2"/>
  <c r="E9" i="3"/>
  <c r="A13" i="2"/>
  <c r="I13" i="3"/>
  <c r="S11" i="2"/>
  <c r="L9" i="3"/>
  <c r="S11" i="3"/>
  <c r="R11" i="3" l="1"/>
  <c r="B16" i="3"/>
  <c r="A14" i="2"/>
  <c r="R13" i="2"/>
  <c r="T13" i="3"/>
  <c r="M9" i="3"/>
  <c r="S12" i="3"/>
  <c r="S10" i="3"/>
  <c r="R11" i="2"/>
  <c r="I14" i="3"/>
  <c r="T12" i="3"/>
  <c r="R12" i="2"/>
  <c r="S12" i="2"/>
  <c r="S13" i="3"/>
  <c r="L11" i="2"/>
  <c r="T11" i="2" s="1"/>
  <c r="R13" i="3"/>
  <c r="K13" i="2"/>
  <c r="L13" i="2" s="1"/>
  <c r="I14" i="2"/>
  <c r="F9" i="3"/>
  <c r="T11" i="3"/>
  <c r="E9" i="2"/>
  <c r="C16" i="3"/>
  <c r="A15" i="3"/>
  <c r="G9" i="3" l="1"/>
  <c r="S13" i="2"/>
  <c r="U10" i="3"/>
  <c r="E16" i="3"/>
  <c r="A15" i="2"/>
  <c r="R15" i="2" s="1"/>
  <c r="R14" i="2"/>
  <c r="R15" i="3"/>
  <c r="K14" i="2"/>
  <c r="I15" i="2"/>
  <c r="T13" i="2"/>
  <c r="S14" i="3"/>
  <c r="N9" i="3"/>
  <c r="U11" i="3"/>
  <c r="U12" i="3"/>
  <c r="K16" i="3"/>
  <c r="S16" i="3" s="1"/>
  <c r="J16" i="3"/>
  <c r="R16" i="3" s="1"/>
  <c r="I15" i="3"/>
  <c r="L16" i="3"/>
  <c r="T16" i="3" s="1"/>
  <c r="T10" i="3"/>
  <c r="L16" i="2"/>
  <c r="M11" i="2"/>
  <c r="F9" i="2"/>
  <c r="U11" i="2"/>
  <c r="U12" i="2"/>
  <c r="T10" i="2"/>
  <c r="D16" i="2"/>
  <c r="T16" i="2" s="1"/>
  <c r="K16" i="2"/>
  <c r="V11" i="3" l="1"/>
  <c r="O9" i="3"/>
  <c r="O16" i="3" s="1"/>
  <c r="N16" i="3"/>
  <c r="R14" i="3"/>
  <c r="G16" i="3"/>
  <c r="U10" i="2"/>
  <c r="E16" i="2"/>
  <c r="B16" i="2"/>
  <c r="F16" i="3"/>
  <c r="S14" i="2"/>
  <c r="C16" i="2"/>
  <c r="S16" i="2" s="1"/>
  <c r="M16" i="3"/>
  <c r="U16" i="3" s="1"/>
  <c r="G9" i="2"/>
  <c r="J16" i="2"/>
  <c r="N11" i="2"/>
  <c r="N16" i="2" s="1"/>
  <c r="M16" i="2"/>
  <c r="R16" i="2" l="1"/>
  <c r="U16" i="2"/>
  <c r="V11" i="2"/>
  <c r="V16" i="3"/>
  <c r="W16" i="3"/>
  <c r="V10" i="2"/>
  <c r="F16" i="2"/>
  <c r="V16" i="2" s="1"/>
  <c r="V10" i="3"/>
  <c r="W10" i="3"/>
  <c r="G16" i="2"/>
  <c r="W16" i="2" s="1"/>
  <c r="W10" i="2"/>
</calcChain>
</file>

<file path=xl/sharedStrings.xml><?xml version="1.0" encoding="utf-8"?>
<sst xmlns="http://schemas.openxmlformats.org/spreadsheetml/2006/main" count="36" uniqueCount="16">
  <si>
    <t>Year</t>
  </si>
  <si>
    <t>Years Prior</t>
  </si>
  <si>
    <t>Average</t>
  </si>
  <si>
    <t>SJRPP Coal Price Annual Forecast ($/MMbtu)</t>
  </si>
  <si>
    <t>SJRPP Coal Price Annual Actuals ($/MMbtu)</t>
  </si>
  <si>
    <t>SJRPP Coal Price Annual Forecast Error Rate (%)</t>
  </si>
  <si>
    <t>Scherer Coal Price Annual Forecast ($/MMbtu)</t>
  </si>
  <si>
    <t>Scherer Coal Price Annual Actuals ($/MMbtu)</t>
  </si>
  <si>
    <t>Scherer Coal Price Annual Forecast Error Rate (%)</t>
  </si>
  <si>
    <t>Florida Power &amp; Light Company</t>
  </si>
  <si>
    <t>Docket No. 170123-EI</t>
  </si>
  <si>
    <t>Staff's First Set of Interrogatories</t>
  </si>
  <si>
    <t>Attachment No. 1</t>
  </si>
  <si>
    <t>Interrogatory No. 36</t>
  </si>
  <si>
    <t>Tab 1 of 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</si>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</sst>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>
      <alignment horizontal="left" wrapText="1"/>
    </xf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8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/>
    <xf numFmtId="9" fontId="3" fillId="0" borderId="1" xfId="0" applyNumberFormat="1" applyFont="1" applyFill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8" fontId="3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</cellXfs>
  <cellStyles count="76">
    <cellStyle name="Comma 10" xfId="1"/>
    <cellStyle name="Comma 11" xfId="2"/>
    <cellStyle name="Comma 12" xfId="3"/>
    <cellStyle name="Comma 13" xfId="4"/>
    <cellStyle name="Comma 14" xfId="5"/>
    <cellStyle name="Comma 15" xfId="6"/>
    <cellStyle name="Comma 16" xfId="7"/>
    <cellStyle name="Comma 17" xfId="8"/>
    <cellStyle name="Comma 2" xfId="9"/>
    <cellStyle name="Comma 2 2" xfId="10"/>
    <cellStyle name="Comma 2 3" xfId="11"/>
    <cellStyle name="Comma 3" xfId="12"/>
    <cellStyle name="Comma 3 2" xfId="13"/>
    <cellStyle name="Comma 3 3" xfId="14"/>
    <cellStyle name="Comma 4" xfId="15"/>
    <cellStyle name="Comma 4 2" xfId="16"/>
    <cellStyle name="Comma 4 3" xfId="17"/>
    <cellStyle name="Comma 5" xfId="18"/>
    <cellStyle name="Comma 5 2" xfId="19"/>
    <cellStyle name="Comma 6" xfId="20"/>
    <cellStyle name="Comma 6 2" xfId="21"/>
    <cellStyle name="Comma 7" xfId="22"/>
    <cellStyle name="Comma 7 2" xfId="23"/>
    <cellStyle name="Comma 8" xfId="24"/>
    <cellStyle name="Comma 8 2" xfId="25"/>
    <cellStyle name="Comma 9" xfId="26"/>
    <cellStyle name="Currency 2" xfId="27"/>
    <cellStyle name="Currency 2 2" xfId="28"/>
    <cellStyle name="Currency 2 3" xfId="29"/>
    <cellStyle name="Currency 2 4" xfId="30"/>
    <cellStyle name="Currency 3" xfId="31"/>
    <cellStyle name="Currency 3 2" xfId="32"/>
    <cellStyle name="Currency 3 3" xfId="33"/>
    <cellStyle name="Currency 4" xfId="34"/>
    <cellStyle name="Currency 4 2" xfId="35"/>
    <cellStyle name="Currency 4 3" xfId="36"/>
    <cellStyle name="Currency 5" xfId="37"/>
    <cellStyle name="Currency 5 2" xfId="38"/>
    <cellStyle name="Currency 6" xfId="39"/>
    <cellStyle name="Currency 6 2" xfId="40"/>
    <cellStyle name="Currency 7" xfId="41"/>
    <cellStyle name="Normal" xfId="0" builtinId="0"/>
    <cellStyle name="Normal 10" xfId="42"/>
    <cellStyle name="Normal 10 2" xfId="43"/>
    <cellStyle name="Normal 11" xfId="44"/>
    <cellStyle name="Normal 12" xfId="45"/>
    <cellStyle name="Normal 13" xfId="46"/>
    <cellStyle name="Normal 14" xfId="47"/>
    <cellStyle name="Normal 15" xfId="48"/>
    <cellStyle name="Normal 16" xfId="49"/>
    <cellStyle name="Normal 17" xfId="50"/>
    <cellStyle name="Normal 18" xfId="51"/>
    <cellStyle name="Normal 19" xfId="52"/>
    <cellStyle name="Normal 2" xfId="53"/>
    <cellStyle name="Normal 2 2" xfId="54"/>
    <cellStyle name="Normal 3" xfId="55"/>
    <cellStyle name="Normal 3 2" xfId="56"/>
    <cellStyle name="Normal 3 3" xfId="57"/>
    <cellStyle name="Normal 4" xfId="58"/>
    <cellStyle name="Normal 4 2" xfId="59"/>
    <cellStyle name="Normal 4 3" xfId="60"/>
    <cellStyle name="Normal 5" xfId="61"/>
    <cellStyle name="Normal 5 2" xfId="62"/>
    <cellStyle name="Normal 5 3" xfId="63"/>
    <cellStyle name="Normal 6" xfId="64"/>
    <cellStyle name="Normal 6 2" xfId="65"/>
    <cellStyle name="Normal 7" xfId="66"/>
    <cellStyle name="Normal 7 2" xfId="67"/>
    <cellStyle name="Normal 8" xfId="68"/>
    <cellStyle name="Normal 8 2" xfId="69"/>
    <cellStyle name="Normal 9" xfId="70"/>
    <cellStyle name="Normal 9 2" xfId="71"/>
    <cellStyle name="Percent 2" xfId="72"/>
    <cellStyle name="Percent 3" xfId="73"/>
    <cellStyle name="Percent 4" xfId="74"/>
    <cellStyle name="Style 1_2012 Recovery Position Projection (10-1-2012)" xfId="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7" Type="http://schemas.openxmlformats.org/officeDocument/2006/relationships/styles" Target="styles.xml" />
  <Relationship Id="rId6" Type="http://schemas.openxmlformats.org/officeDocument/2006/relationships/theme" Target="theme/theme1.xml" />
  <Relationship Id="rId8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externalLink" Target="externalLinks/externalLink1.xml" />
  <Relationship Id="rId5" Type="http://schemas.openxmlformats.org/officeDocument/2006/relationships/externalLink" Target="externalLinks/externalLink3.xml" />
  <Relationship Id="rId4" Type="http://schemas.openxmlformats.org/officeDocument/2006/relationships/externalLink" Target="externalLinks/externalLink2.xml" />
  <Relationship Id="rId9" Type="http://schemas.openxmlformats.org/officeDocument/2006/relationships/calcChain" Target="calcChain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A:\GCR\AM9504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A:\GCR\MB9504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A:\USERS\GAS\DA-96\9606\MD9606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LIST"/>
      <sheetName val="POILIST"/>
      <sheetName val="CNTRLIST"/>
      <sheetName val="DAFOR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LIST"/>
      <sheetName val="DAFORM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LI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showGridLines="0" workbookViewId="0">
      <selection sqref="A1:A6"/>
    </sheetView>
  </sheetViews>
  <sheetFormatPr defaultRowHeight="14.4" x14ac:dyDescent="0.3"/>
  <cols>
    <col min="1" max="1" width="6.44140625" bestFit="1" customWidth="1"/>
    <col min="2" max="7" width="5.33203125" bestFit="1" customWidth="1"/>
    <col min="8" max="8" width="3" customWidth="1"/>
    <col min="9" max="9" width="6.44140625" bestFit="1" customWidth="1"/>
    <col min="10" max="11" width="5" customWidth="1"/>
    <col min="12" max="14" width="6" customWidth="1"/>
    <col min="15" max="15" width="5" customWidth="1"/>
    <col min="16" max="16" width="3.109375" customWidth="1"/>
    <col min="17" max="17" width="6.44140625" bestFit="1" customWidth="1"/>
    <col min="18" max="18" width="6" customWidth="1"/>
    <col min="19" max="23" width="5.109375" bestFit="1" customWidth="1"/>
  </cols>
  <sheetData>
    <row r="1" spans="1:23" x14ac:dyDescent="0.3">
      <c r="A1" s="10" t="s">
        <v>9</v>
      </c>
    </row>
    <row r="2" spans="1:23" x14ac:dyDescent="0.3">
      <c r="A2" s="10" t="s">
        <v>10</v>
      </c>
    </row>
    <row r="3" spans="1:23" x14ac:dyDescent="0.3">
      <c r="A3" s="10" t="s">
        <v>11</v>
      </c>
    </row>
    <row r="4" spans="1:23" x14ac:dyDescent="0.3">
      <c r="A4" s="10" t="s">
        <v>13</v>
      </c>
    </row>
    <row r="5" spans="1:23" x14ac:dyDescent="0.3">
      <c r="A5" s="10" t="s">
        <v>12</v>
      </c>
    </row>
    <row r="6" spans="1:23" x14ac:dyDescent="0.3">
      <c r="A6" s="10" t="s">
        <v>14</v>
      </c>
    </row>
    <row r="7" spans="1:23" x14ac:dyDescent="0.3">
      <c r="A7" s="11" t="s">
        <v>0</v>
      </c>
      <c r="B7" s="11" t="s">
        <v>3</v>
      </c>
      <c r="C7" s="11"/>
      <c r="D7" s="11"/>
      <c r="E7" s="11"/>
      <c r="F7" s="11"/>
      <c r="G7" s="11"/>
      <c r="I7" s="11" t="s">
        <v>0</v>
      </c>
      <c r="J7" s="11" t="s">
        <v>4</v>
      </c>
      <c r="K7" s="11"/>
      <c r="L7" s="11"/>
      <c r="M7" s="11"/>
      <c r="N7" s="11"/>
      <c r="O7" s="11"/>
      <c r="Q7" s="11" t="s">
        <v>0</v>
      </c>
      <c r="R7" s="11" t="s">
        <v>5</v>
      </c>
      <c r="S7" s="11"/>
      <c r="T7" s="11"/>
      <c r="U7" s="11"/>
      <c r="V7" s="11"/>
      <c r="W7" s="11"/>
    </row>
    <row r="8" spans="1:23" x14ac:dyDescent="0.3">
      <c r="A8" s="11"/>
      <c r="B8" s="11" t="s">
        <v>1</v>
      </c>
      <c r="C8" s="11"/>
      <c r="D8" s="11"/>
      <c r="E8" s="11"/>
      <c r="F8" s="11"/>
      <c r="G8" s="11"/>
      <c r="I8" s="11"/>
      <c r="J8" s="11" t="s">
        <v>1</v>
      </c>
      <c r="K8" s="11"/>
      <c r="L8" s="11"/>
      <c r="M8" s="11"/>
      <c r="N8" s="11"/>
      <c r="O8" s="11"/>
      <c r="Q8" s="11"/>
      <c r="R8" s="11" t="s">
        <v>1</v>
      </c>
      <c r="S8" s="11"/>
      <c r="T8" s="11"/>
      <c r="U8" s="11"/>
      <c r="V8" s="11"/>
      <c r="W8" s="11"/>
    </row>
    <row r="9" spans="1:23" x14ac:dyDescent="0.3">
      <c r="A9" s="11"/>
      <c r="B9" s="1">
        <v>10</v>
      </c>
      <c r="C9" s="1">
        <f>+B9-1</f>
        <v>9</v>
      </c>
      <c r="D9" s="1">
        <f t="shared" ref="D9:G9" si="0">+C9-1</f>
        <v>8</v>
      </c>
      <c r="E9" s="1">
        <f t="shared" si="0"/>
        <v>7</v>
      </c>
      <c r="F9" s="1">
        <f t="shared" si="0"/>
        <v>6</v>
      </c>
      <c r="G9" s="1">
        <f t="shared" si="0"/>
        <v>5</v>
      </c>
      <c r="I9" s="11"/>
      <c r="J9" s="1">
        <v>10</v>
      </c>
      <c r="K9" s="1">
        <f>+J9-1</f>
        <v>9</v>
      </c>
      <c r="L9" s="1">
        <f t="shared" ref="L9:O9" si="1">+K9-1</f>
        <v>8</v>
      </c>
      <c r="M9" s="1">
        <f t="shared" si="1"/>
        <v>7</v>
      </c>
      <c r="N9" s="1">
        <f t="shared" si="1"/>
        <v>6</v>
      </c>
      <c r="O9" s="1">
        <f t="shared" si="1"/>
        <v>5</v>
      </c>
      <c r="Q9" s="11"/>
      <c r="R9" s="1">
        <v>10</v>
      </c>
      <c r="S9" s="1">
        <f>+R9-1</f>
        <v>9</v>
      </c>
      <c r="T9" s="1">
        <f t="shared" ref="T9:W9" si="2">+S9-1</f>
        <v>8</v>
      </c>
      <c r="U9" s="1">
        <f t="shared" si="2"/>
        <v>7</v>
      </c>
      <c r="V9" s="1">
        <f t="shared" si="2"/>
        <v>6</v>
      </c>
      <c r="W9" s="1">
        <f t="shared" si="2"/>
        <v>5</v>
      </c>
    </row>
    <row r="10" spans="1:23" ht="15" x14ac:dyDescent="0.25">
      <c r="A10" s="1">
        <v>2011</v>
      </c>
      <c r="B10" s="2">
        <v>1.816166499667647</v>
      </c>
      <c r="C10" s="2">
        <v>1.816166499667647</v>
      </c>
      <c r="D10" s="2">
        <v>1.6799987143961717</v>
      </c>
      <c r="E10" s="2">
        <v>1.6703534555905062</v>
      </c>
      <c r="F10" s="2">
        <v>2.1558662403140967</v>
      </c>
      <c r="G10" s="2">
        <v>1.6080846301880072</v>
      </c>
      <c r="I10" s="1">
        <v>2011</v>
      </c>
      <c r="J10" s="3">
        <v>4.1997499999999999</v>
      </c>
      <c r="K10" s="3">
        <v>4.1997499999999999</v>
      </c>
      <c r="L10" s="3">
        <v>4.1997499999999999</v>
      </c>
      <c r="M10" s="3">
        <v>4.1997499999999999</v>
      </c>
      <c r="N10" s="3">
        <v>4.1997499999999999</v>
      </c>
      <c r="O10" s="3">
        <v>4.1997499999999999</v>
      </c>
      <c r="Q10" s="1">
        <v>2011</v>
      </c>
      <c r="R10" s="4">
        <f>+(B10-J10)/B10</f>
        <v>-1.3124256508247134</v>
      </c>
      <c r="S10" s="4">
        <f t="shared" ref="S10:W14" si="3">+(C10-K10)/C10</f>
        <v>-1.3124256508247134</v>
      </c>
      <c r="T10" s="4">
        <f t="shared" si="3"/>
        <v>-1.4998531034647142</v>
      </c>
      <c r="U10" s="4">
        <f t="shared" si="3"/>
        <v>-1.5142882100455182</v>
      </c>
      <c r="V10" s="4">
        <f t="shared" si="3"/>
        <v>-0.94805685133235429</v>
      </c>
      <c r="W10" s="4">
        <f t="shared" si="3"/>
        <v>-1.6116473730048593</v>
      </c>
    </row>
    <row r="11" spans="1:23" ht="15" x14ac:dyDescent="0.25">
      <c r="A11" s="1">
        <f>+A10+1</f>
        <v>2012</v>
      </c>
      <c r="B11" s="2">
        <v>1.8462565012634962</v>
      </c>
      <c r="C11" s="2">
        <v>1.7102588440065032</v>
      </c>
      <c r="D11" s="2">
        <v>1.6998490564659743</v>
      </c>
      <c r="E11" s="2">
        <v>2.1965965893497907</v>
      </c>
      <c r="F11" s="2">
        <v>1.6473047013683255</v>
      </c>
      <c r="G11" s="3"/>
      <c r="I11" s="1">
        <f>+I10+1</f>
        <v>2012</v>
      </c>
      <c r="J11" s="3">
        <v>3.7570454545454548</v>
      </c>
      <c r="K11" s="3">
        <f>J11</f>
        <v>3.7570454545454548</v>
      </c>
      <c r="L11" s="3">
        <f t="shared" ref="L11:N12" si="4">K11</f>
        <v>3.7570454545454548</v>
      </c>
      <c r="M11" s="3">
        <f t="shared" si="4"/>
        <v>3.7570454545454548</v>
      </c>
      <c r="N11" s="3">
        <f t="shared" si="4"/>
        <v>3.7570454545454548</v>
      </c>
      <c r="O11" s="2"/>
      <c r="Q11" s="1">
        <f>+Q10+1</f>
        <v>2012</v>
      </c>
      <c r="R11" s="4">
        <f t="shared" ref="R11:W16" si="5">+(B11-J11)/B11</f>
        <v>-1.0349531346128229</v>
      </c>
      <c r="S11" s="4">
        <f t="shared" si="3"/>
        <v>-1.1967700782321866</v>
      </c>
      <c r="T11" s="4">
        <f t="shared" si="3"/>
        <v>-1.2102229843609995</v>
      </c>
      <c r="U11" s="4">
        <f t="shared" si="3"/>
        <v>-0.71039392156097669</v>
      </c>
      <c r="V11" s="4">
        <f t="shared" si="3"/>
        <v>-1.2807228386009482</v>
      </c>
      <c r="W11" s="7"/>
    </row>
    <row r="12" spans="1:23" ht="15" x14ac:dyDescent="0.25">
      <c r="A12" s="1">
        <f t="shared" ref="A12:A15" si="6">+A11+1</f>
        <v>2013</v>
      </c>
      <c r="B12" s="2">
        <v>1.7421206624393561</v>
      </c>
      <c r="C12" s="2">
        <v>1.7300191862697138</v>
      </c>
      <c r="D12" s="2">
        <v>2.2363214156560676</v>
      </c>
      <c r="E12" s="2">
        <v>1.6880344805227578</v>
      </c>
      <c r="F12" s="3"/>
      <c r="G12" s="3"/>
      <c r="I12" s="1">
        <f t="shared" ref="I12:I15" si="7">+I11+1</f>
        <v>2013</v>
      </c>
      <c r="J12" s="3">
        <v>3.3827272727272728</v>
      </c>
      <c r="K12" s="3">
        <f>J12</f>
        <v>3.3827272727272728</v>
      </c>
      <c r="L12" s="3">
        <f t="shared" si="4"/>
        <v>3.3827272727272728</v>
      </c>
      <c r="M12" s="3">
        <f t="shared" si="4"/>
        <v>3.3827272727272728</v>
      </c>
      <c r="N12" s="2"/>
      <c r="O12" s="2"/>
      <c r="Q12" s="1">
        <f t="shared" ref="Q12:Q15" si="8">+Q11+1</f>
        <v>2013</v>
      </c>
      <c r="R12" s="4">
        <f t="shared" si="5"/>
        <v>-0.94172960901037861</v>
      </c>
      <c r="S12" s="4">
        <f t="shared" si="3"/>
        <v>-0.95531199860340632</v>
      </c>
      <c r="T12" s="4">
        <f t="shared" si="3"/>
        <v>-0.51263018323101162</v>
      </c>
      <c r="U12" s="4">
        <f t="shared" si="3"/>
        <v>-1.0039444168697875</v>
      </c>
      <c r="V12" s="7"/>
      <c r="W12" s="7"/>
    </row>
    <row r="13" spans="1:23" ht="15" x14ac:dyDescent="0.25">
      <c r="A13" s="1">
        <f t="shared" si="6"/>
        <v>2014</v>
      </c>
      <c r="B13" s="2">
        <v>1.7630931296473327</v>
      </c>
      <c r="C13" s="2">
        <v>2.2769702204954752</v>
      </c>
      <c r="D13" s="2">
        <v>1.7360521515312672</v>
      </c>
      <c r="E13" s="3"/>
      <c r="F13" s="3"/>
      <c r="G13" s="3"/>
      <c r="I13" s="1">
        <f t="shared" si="7"/>
        <v>2014</v>
      </c>
      <c r="J13" s="3">
        <v>2.9220000000000002</v>
      </c>
      <c r="K13" s="3">
        <f>J13</f>
        <v>2.9220000000000002</v>
      </c>
      <c r="L13" s="3">
        <f>K13</f>
        <v>2.9220000000000002</v>
      </c>
      <c r="M13" s="2"/>
      <c r="N13" s="2"/>
      <c r="O13" s="2"/>
      <c r="Q13" s="1">
        <f t="shared" si="8"/>
        <v>2014</v>
      </c>
      <c r="R13" s="4">
        <f t="shared" si="5"/>
        <v>-0.65731460855075807</v>
      </c>
      <c r="S13" s="4">
        <f t="shared" si="3"/>
        <v>-0.28328424047819328</v>
      </c>
      <c r="T13" s="4">
        <f t="shared" si="3"/>
        <v>-0.68312916027475301</v>
      </c>
      <c r="U13" s="7"/>
      <c r="V13" s="7"/>
      <c r="W13" s="7"/>
    </row>
    <row r="14" spans="1:23" ht="15" x14ac:dyDescent="0.25">
      <c r="A14" s="1">
        <f t="shared" si="6"/>
        <v>2015</v>
      </c>
      <c r="B14" s="2">
        <v>2.3194443197641785</v>
      </c>
      <c r="C14" s="2">
        <v>1.7730513458639034</v>
      </c>
      <c r="D14" s="3"/>
      <c r="E14" s="3"/>
      <c r="F14" s="3"/>
      <c r="G14" s="3"/>
      <c r="I14" s="1">
        <f t="shared" si="7"/>
        <v>2015</v>
      </c>
      <c r="J14" s="3">
        <v>2.7031000000000001</v>
      </c>
      <c r="K14" s="3">
        <f>J14</f>
        <v>2.7031000000000001</v>
      </c>
      <c r="L14" s="2"/>
      <c r="M14" s="2"/>
      <c r="N14" s="2"/>
      <c r="O14" s="2"/>
      <c r="Q14" s="1">
        <f t="shared" si="8"/>
        <v>2015</v>
      </c>
      <c r="R14" s="4">
        <f t="shared" si="5"/>
        <v>-0.16540844587932527</v>
      </c>
      <c r="S14" s="4">
        <f t="shared" si="3"/>
        <v>-0.52454693785697371</v>
      </c>
      <c r="T14" s="7"/>
      <c r="U14" s="7"/>
      <c r="V14" s="4"/>
      <c r="W14" s="4"/>
    </row>
    <row r="15" spans="1:23" ht="15" x14ac:dyDescent="0.25">
      <c r="A15" s="1">
        <f t="shared" si="6"/>
        <v>2016</v>
      </c>
      <c r="B15" s="2">
        <v>1.8139287984594279</v>
      </c>
      <c r="C15" s="3"/>
      <c r="D15" s="3"/>
      <c r="E15" s="3"/>
      <c r="F15" s="3"/>
      <c r="G15" s="3"/>
      <c r="I15" s="1">
        <f t="shared" si="7"/>
        <v>2016</v>
      </c>
      <c r="J15" s="3">
        <v>2.7179000000000002</v>
      </c>
      <c r="K15" s="2"/>
      <c r="L15" s="2"/>
      <c r="M15" s="2"/>
      <c r="N15" s="2"/>
      <c r="O15" s="2"/>
      <c r="Q15" s="1">
        <f t="shared" si="8"/>
        <v>2016</v>
      </c>
      <c r="R15" s="4">
        <f t="shared" si="5"/>
        <v>-0.49834988137809832</v>
      </c>
      <c r="S15" s="7"/>
      <c r="T15" s="7"/>
      <c r="U15" s="7"/>
      <c r="V15" s="4"/>
      <c r="W15" s="4"/>
    </row>
    <row r="16" spans="1:23" ht="15" x14ac:dyDescent="0.25">
      <c r="A16" s="1" t="s">
        <v>2</v>
      </c>
      <c r="B16" s="2">
        <f>AVERAGE(B10:B15)</f>
        <v>1.883501651873573</v>
      </c>
      <c r="C16" s="2">
        <f t="shared" ref="C16:G16" si="9">AVERAGE(C10:C15)</f>
        <v>1.8612932192606486</v>
      </c>
      <c r="D16" s="2">
        <f t="shared" si="9"/>
        <v>1.8380553345123702</v>
      </c>
      <c r="E16" s="2">
        <f t="shared" si="9"/>
        <v>1.8516615084876848</v>
      </c>
      <c r="F16" s="2">
        <f t="shared" si="9"/>
        <v>1.9015854708412112</v>
      </c>
      <c r="G16" s="2">
        <f t="shared" si="9"/>
        <v>1.6080846301880072</v>
      </c>
      <c r="I16" s="1" t="s">
        <v>2</v>
      </c>
      <c r="J16" s="2">
        <f>AVERAGE(J10:J15)</f>
        <v>3.2804204545454549</v>
      </c>
      <c r="K16" s="2">
        <f t="shared" ref="K16:O16" si="10">AVERAGE(K10:K15)</f>
        <v>3.3929245454545458</v>
      </c>
      <c r="L16" s="2">
        <f t="shared" si="10"/>
        <v>3.5653806818181821</v>
      </c>
      <c r="M16" s="2">
        <f t="shared" si="10"/>
        <v>3.7798409090909093</v>
      </c>
      <c r="N16" s="2">
        <f t="shared" si="10"/>
        <v>3.9783977272727276</v>
      </c>
      <c r="O16" s="2">
        <f t="shared" si="10"/>
        <v>4.1997499999999999</v>
      </c>
      <c r="Q16" s="1" t="s">
        <v>2</v>
      </c>
      <c r="R16" s="4">
        <f t="shared" si="5"/>
        <v>-0.74166051369390984</v>
      </c>
      <c r="S16" s="4">
        <f t="shared" si="5"/>
        <v>-0.82288556705874571</v>
      </c>
      <c r="T16" s="4">
        <f t="shared" si="5"/>
        <v>-0.93975698928784723</v>
      </c>
      <c r="U16" s="4">
        <f t="shared" si="5"/>
        <v>-1.0413239092376201</v>
      </c>
      <c r="V16" s="4">
        <f t="shared" si="5"/>
        <v>-1.0921477305528577</v>
      </c>
      <c r="W16" s="4">
        <f t="shared" si="5"/>
        <v>-1.6116473730048593</v>
      </c>
    </row>
    <row r="17" spans="7:19" ht="15" x14ac:dyDescent="0.25">
      <c r="G17" s="5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7:19" x14ac:dyDescent="0.3">
      <c r="G18" s="5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7:19" x14ac:dyDescent="0.3">
      <c r="G19" s="5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7:19" x14ac:dyDescent="0.3">
      <c r="G20" s="5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</sheetData>
  <mergeCells count="9">
    <mergeCell ref="R7:W7"/>
    <mergeCell ref="B8:G8"/>
    <mergeCell ref="J8:O8"/>
    <mergeCell ref="R8:W8"/>
    <mergeCell ref="A7:A9"/>
    <mergeCell ref="B7:G7"/>
    <mergeCell ref="I7:I9"/>
    <mergeCell ref="J7:O7"/>
    <mergeCell ref="Q7:Q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showGridLines="0" tabSelected="1" zoomScaleNormal="100" workbookViewId="0">
      <selection activeCell="A6" sqref="A6"/>
    </sheetView>
  </sheetViews>
  <sheetFormatPr defaultRowHeight="14.4" x14ac:dyDescent="0.3"/>
  <cols>
    <col min="1" max="1" width="6.44140625" bestFit="1" customWidth="1"/>
    <col min="2" max="7" width="5.33203125" bestFit="1" customWidth="1"/>
    <col min="8" max="8" width="3" customWidth="1"/>
    <col min="9" max="9" width="6.44140625" bestFit="1" customWidth="1"/>
    <col min="10" max="11" width="5" customWidth="1"/>
    <col min="12" max="14" width="6" customWidth="1"/>
    <col min="15" max="15" width="5" customWidth="1"/>
    <col min="16" max="16" width="3.109375" customWidth="1"/>
    <col min="17" max="17" width="6.44140625" bestFit="1" customWidth="1"/>
    <col min="18" max="18" width="6" customWidth="1"/>
    <col min="19" max="22" width="5.109375" bestFit="1" customWidth="1"/>
    <col min="23" max="23" width="7.33203125" customWidth="1"/>
  </cols>
  <sheetData>
    <row r="1" spans="1:23" x14ac:dyDescent="0.3">
      <c r="A1" s="10" t="s">
        <v>9</v>
      </c>
    </row>
    <row r="2" spans="1:23" x14ac:dyDescent="0.3">
      <c r="A2" s="10" t="s">
        <v>10</v>
      </c>
    </row>
    <row r="3" spans="1:23" x14ac:dyDescent="0.3">
      <c r="A3" s="10" t="s">
        <v>11</v>
      </c>
    </row>
    <row r="4" spans="1:23" x14ac:dyDescent="0.3">
      <c r="A4" s="10" t="s">
        <v>13</v>
      </c>
    </row>
    <row r="5" spans="1:23" x14ac:dyDescent="0.3">
      <c r="A5" s="10" t="s">
        <v>12</v>
      </c>
    </row>
    <row r="6" spans="1:23" x14ac:dyDescent="0.3">
      <c r="A6" s="10" t="s">
        <v>15</v>
      </c>
    </row>
    <row r="7" spans="1:23" x14ac:dyDescent="0.3">
      <c r="A7" s="11" t="s">
        <v>0</v>
      </c>
      <c r="B7" s="11" t="s">
        <v>6</v>
      </c>
      <c r="C7" s="11"/>
      <c r="D7" s="11"/>
      <c r="E7" s="11"/>
      <c r="F7" s="11"/>
      <c r="G7" s="11"/>
      <c r="I7" s="11" t="s">
        <v>0</v>
      </c>
      <c r="J7" s="11" t="s">
        <v>7</v>
      </c>
      <c r="K7" s="11"/>
      <c r="L7" s="11"/>
      <c r="M7" s="11"/>
      <c r="N7" s="11"/>
      <c r="O7" s="11"/>
      <c r="Q7" s="11" t="s">
        <v>0</v>
      </c>
      <c r="R7" s="11" t="s">
        <v>8</v>
      </c>
      <c r="S7" s="11"/>
      <c r="T7" s="11"/>
      <c r="U7" s="11"/>
      <c r="V7" s="11"/>
      <c r="W7" s="11"/>
    </row>
    <row r="8" spans="1:23" x14ac:dyDescent="0.3">
      <c r="A8" s="11"/>
      <c r="B8" s="11" t="s">
        <v>1</v>
      </c>
      <c r="C8" s="11"/>
      <c r="D8" s="11"/>
      <c r="E8" s="11"/>
      <c r="F8" s="11"/>
      <c r="G8" s="11"/>
      <c r="I8" s="11"/>
      <c r="J8" s="11" t="s">
        <v>1</v>
      </c>
      <c r="K8" s="11"/>
      <c r="L8" s="11"/>
      <c r="M8" s="11"/>
      <c r="N8" s="11"/>
      <c r="O8" s="11"/>
      <c r="Q8" s="11"/>
      <c r="R8" s="11" t="s">
        <v>1</v>
      </c>
      <c r="S8" s="11"/>
      <c r="T8" s="11"/>
      <c r="U8" s="11"/>
      <c r="V8" s="11"/>
      <c r="W8" s="11"/>
    </row>
    <row r="9" spans="1:23" x14ac:dyDescent="0.3">
      <c r="A9" s="11"/>
      <c r="B9" s="1">
        <v>10</v>
      </c>
      <c r="C9" s="1">
        <f>+B9-1</f>
        <v>9</v>
      </c>
      <c r="D9" s="1">
        <f t="shared" ref="D9:G9" si="0">+C9-1</f>
        <v>8</v>
      </c>
      <c r="E9" s="1">
        <f t="shared" si="0"/>
        <v>7</v>
      </c>
      <c r="F9" s="1">
        <f t="shared" si="0"/>
        <v>6</v>
      </c>
      <c r="G9" s="1">
        <f t="shared" si="0"/>
        <v>5</v>
      </c>
      <c r="I9" s="11"/>
      <c r="J9" s="1">
        <v>10</v>
      </c>
      <c r="K9" s="1">
        <f>+J9-1</f>
        <v>9</v>
      </c>
      <c r="L9" s="1">
        <f t="shared" ref="L9:O9" si="1">+K9-1</f>
        <v>8</v>
      </c>
      <c r="M9" s="1">
        <f t="shared" si="1"/>
        <v>7</v>
      </c>
      <c r="N9" s="1">
        <f t="shared" si="1"/>
        <v>6</v>
      </c>
      <c r="O9" s="1">
        <f t="shared" si="1"/>
        <v>5</v>
      </c>
      <c r="Q9" s="11"/>
      <c r="R9" s="1">
        <v>10</v>
      </c>
      <c r="S9" s="1">
        <f>+R9-1</f>
        <v>9</v>
      </c>
      <c r="T9" s="1">
        <f t="shared" ref="T9:W9" si="2">+S9-1</f>
        <v>8</v>
      </c>
      <c r="U9" s="1">
        <f t="shared" si="2"/>
        <v>7</v>
      </c>
      <c r="V9" s="1">
        <f t="shared" si="2"/>
        <v>6</v>
      </c>
      <c r="W9" s="1">
        <f t="shared" si="2"/>
        <v>5</v>
      </c>
    </row>
    <row r="10" spans="1:23" ht="15" x14ac:dyDescent="0.25">
      <c r="A10" s="1">
        <v>2011</v>
      </c>
      <c r="B10" s="2">
        <v>1.7936941666575903</v>
      </c>
      <c r="C10" s="2">
        <v>1.7936941666575903</v>
      </c>
      <c r="D10" s="2">
        <v>1.7625604485275901</v>
      </c>
      <c r="E10" s="2">
        <v>1.851323430271173</v>
      </c>
      <c r="F10" s="2">
        <v>1.8674756175805824</v>
      </c>
      <c r="G10" s="2">
        <v>1.9146193904129072</v>
      </c>
      <c r="I10" s="1">
        <v>2011</v>
      </c>
      <c r="J10" s="9">
        <v>2.8439000000000001</v>
      </c>
      <c r="K10" s="8">
        <v>2.8439000000000001</v>
      </c>
      <c r="L10" s="8">
        <v>2.8439000000000001</v>
      </c>
      <c r="M10" s="8">
        <v>2.8439000000000001</v>
      </c>
      <c r="N10" s="8">
        <v>2.8439000000000001</v>
      </c>
      <c r="O10" s="8">
        <v>2.8439000000000001</v>
      </c>
      <c r="Q10" s="1">
        <v>2011</v>
      </c>
      <c r="R10" s="4">
        <f>+(B10-J10)/B10</f>
        <v>-0.58549882854298774</v>
      </c>
      <c r="S10" s="4">
        <f t="shared" ref="S10:W14" si="3">+(C10-K10)/C10</f>
        <v>-0.58549882854298774</v>
      </c>
      <c r="T10" s="4">
        <f t="shared" si="3"/>
        <v>-0.61350494524924848</v>
      </c>
      <c r="U10" s="4">
        <f t="shared" si="3"/>
        <v>-0.53614433518158378</v>
      </c>
      <c r="V10" s="4">
        <f t="shared" si="3"/>
        <v>-0.5228579014511735</v>
      </c>
      <c r="W10" s="4">
        <f t="shared" si="3"/>
        <v>-0.48536049213764837</v>
      </c>
    </row>
    <row r="11" spans="1:23" ht="15" x14ac:dyDescent="0.25">
      <c r="A11" s="1">
        <f>+A10+1</f>
        <v>2012</v>
      </c>
      <c r="B11" s="2">
        <v>1.8224759962238049</v>
      </c>
      <c r="C11" s="2">
        <v>1.7943076797376205</v>
      </c>
      <c r="D11" s="2">
        <v>1.8871594048646922</v>
      </c>
      <c r="E11" s="2">
        <v>1.9027574603486308</v>
      </c>
      <c r="F11" s="2">
        <v>1.9600758505188043</v>
      </c>
      <c r="G11" s="2"/>
      <c r="I11" s="1">
        <f>+I10+1</f>
        <v>2012</v>
      </c>
      <c r="J11" s="9">
        <v>2.8853</v>
      </c>
      <c r="K11" s="8">
        <v>2.8853</v>
      </c>
      <c r="L11" s="8">
        <v>2.8853</v>
      </c>
      <c r="M11" s="8">
        <v>2.8853</v>
      </c>
      <c r="N11" s="8">
        <v>2.8853</v>
      </c>
      <c r="O11" s="8"/>
      <c r="Q11" s="1">
        <f>+Q10+1</f>
        <v>2012</v>
      </c>
      <c r="R11" s="4">
        <f t="shared" ref="R11:W16" si="4">+(B11-J11)/B11</f>
        <v>-0.583175858545397</v>
      </c>
      <c r="S11" s="4">
        <f t="shared" si="3"/>
        <v>-0.6080296777316998</v>
      </c>
      <c r="T11" s="4">
        <f t="shared" si="3"/>
        <v>-0.52891165026246079</v>
      </c>
      <c r="U11" s="4">
        <f t="shared" si="3"/>
        <v>-0.51637823533817273</v>
      </c>
      <c r="V11" s="4">
        <f t="shared" si="3"/>
        <v>-0.47203487009765566</v>
      </c>
      <c r="W11" s="7"/>
    </row>
    <row r="12" spans="1:23" ht="15" x14ac:dyDescent="0.25">
      <c r="A12" s="1">
        <f t="shared" ref="A12:A15" si="5">+A11+1</f>
        <v>2013</v>
      </c>
      <c r="B12" s="2">
        <v>1.8277353130486964</v>
      </c>
      <c r="C12" s="2">
        <v>1.9227553968764421</v>
      </c>
      <c r="D12" s="2">
        <v>1.9371682893473665</v>
      </c>
      <c r="E12" s="2">
        <v>1.996525773488093</v>
      </c>
      <c r="F12" s="2"/>
      <c r="G12" s="2"/>
      <c r="I12" s="1">
        <f t="shared" ref="I12:I15" si="6">+I11+1</f>
        <v>2013</v>
      </c>
      <c r="J12" s="9">
        <v>2.7120000000000002</v>
      </c>
      <c r="K12" s="8">
        <v>2.7120000000000002</v>
      </c>
      <c r="L12" s="8">
        <v>2.7120000000000002</v>
      </c>
      <c r="M12" s="8">
        <v>2.7120000000000002</v>
      </c>
      <c r="N12" s="8"/>
      <c r="O12" s="8"/>
      <c r="Q12" s="1">
        <f t="shared" ref="Q12:Q15" si="7">+Q11+1</f>
        <v>2013</v>
      </c>
      <c r="R12" s="4">
        <f t="shared" si="4"/>
        <v>-0.48380347014050623</v>
      </c>
      <c r="S12" s="4">
        <f t="shared" si="3"/>
        <v>-0.41047582256469178</v>
      </c>
      <c r="T12" s="4">
        <f t="shared" si="3"/>
        <v>-0.39998162003450671</v>
      </c>
      <c r="U12" s="4">
        <f t="shared" si="3"/>
        <v>-0.35835962451008857</v>
      </c>
      <c r="V12" s="7"/>
      <c r="W12" s="7"/>
    </row>
    <row r="13" spans="1:23" ht="15" x14ac:dyDescent="0.25">
      <c r="A13" s="1">
        <f t="shared" si="5"/>
        <v>2014</v>
      </c>
      <c r="B13" s="2">
        <v>1.9613516810784963</v>
      </c>
      <c r="C13" s="2">
        <v>1.9723794961012349</v>
      </c>
      <c r="D13" s="2">
        <v>2.0302316013740529</v>
      </c>
      <c r="E13" s="2"/>
      <c r="F13" s="2"/>
      <c r="G13" s="2"/>
      <c r="I13" s="1">
        <f t="shared" si="6"/>
        <v>2014</v>
      </c>
      <c r="J13" s="9">
        <v>2.9220000000000002</v>
      </c>
      <c r="K13" s="8">
        <v>2.9220000000000002</v>
      </c>
      <c r="L13" s="8">
        <v>2.9220000000000002</v>
      </c>
      <c r="M13" s="8"/>
      <c r="N13" s="8"/>
      <c r="O13" s="8"/>
      <c r="Q13" s="1">
        <f t="shared" si="7"/>
        <v>2014</v>
      </c>
      <c r="R13" s="4">
        <f t="shared" si="4"/>
        <v>-0.48978891862639762</v>
      </c>
      <c r="S13" s="4">
        <f t="shared" si="3"/>
        <v>-0.48145932655245205</v>
      </c>
      <c r="T13" s="4">
        <f t="shared" si="3"/>
        <v>-0.43924466451137983</v>
      </c>
      <c r="U13" s="7"/>
      <c r="V13" s="7"/>
      <c r="W13" s="7"/>
    </row>
    <row r="14" spans="1:23" ht="15" x14ac:dyDescent="0.25">
      <c r="A14" s="1">
        <f t="shared" si="5"/>
        <v>2015</v>
      </c>
      <c r="B14" s="2">
        <v>2.0091718273135108</v>
      </c>
      <c r="C14" s="2">
        <v>2.3131855082663377</v>
      </c>
      <c r="D14" s="2"/>
      <c r="E14" s="2"/>
      <c r="F14" s="2"/>
      <c r="G14" s="2"/>
      <c r="I14" s="1">
        <f t="shared" si="6"/>
        <v>2015</v>
      </c>
      <c r="J14" s="9">
        <v>2.7031000000000001</v>
      </c>
      <c r="K14" s="8">
        <v>2.7031000000000001</v>
      </c>
      <c r="L14" s="8"/>
      <c r="M14" s="8"/>
      <c r="N14" s="8"/>
      <c r="O14" s="8"/>
      <c r="Q14" s="1">
        <f t="shared" si="7"/>
        <v>2015</v>
      </c>
      <c r="R14" s="4">
        <f t="shared" si="4"/>
        <v>-0.34538020255557206</v>
      </c>
      <c r="S14" s="4">
        <f t="shared" si="3"/>
        <v>-0.16856170434246381</v>
      </c>
      <c r="T14" s="7"/>
      <c r="U14" s="7"/>
      <c r="V14" s="4"/>
      <c r="W14" s="4"/>
    </row>
    <row r="15" spans="1:23" ht="15" x14ac:dyDescent="0.25">
      <c r="A15" s="1">
        <f t="shared" si="5"/>
        <v>2016</v>
      </c>
      <c r="B15" s="2">
        <v>2.3468413099558609</v>
      </c>
      <c r="C15" s="2"/>
      <c r="D15" s="2"/>
      <c r="E15" s="2"/>
      <c r="F15" s="2"/>
      <c r="G15" s="2"/>
      <c r="I15" s="1">
        <f t="shared" si="6"/>
        <v>2016</v>
      </c>
      <c r="J15" s="9">
        <v>2.7179000000000002</v>
      </c>
      <c r="K15" s="8"/>
      <c r="L15" s="8"/>
      <c r="M15" s="8"/>
      <c r="N15" s="8"/>
      <c r="O15" s="8"/>
      <c r="Q15" s="1">
        <f t="shared" si="7"/>
        <v>2016</v>
      </c>
      <c r="R15" s="4">
        <f t="shared" si="4"/>
        <v>-0.15810983404375054</v>
      </c>
      <c r="S15" s="7"/>
      <c r="T15" s="7"/>
      <c r="U15" s="7"/>
      <c r="V15" s="4"/>
      <c r="W15" s="4"/>
    </row>
    <row r="16" spans="1:23" ht="15" x14ac:dyDescent="0.25">
      <c r="A16" s="1" t="s">
        <v>2</v>
      </c>
      <c r="B16" s="2">
        <f>AVERAGE(B10:B15)</f>
        <v>1.9602117157129932</v>
      </c>
      <c r="C16" s="2">
        <f t="shared" ref="C16:G16" si="8">AVERAGE(C10:C15)</f>
        <v>1.9592644495278453</v>
      </c>
      <c r="D16" s="2">
        <f t="shared" si="8"/>
        <v>1.9042799360284253</v>
      </c>
      <c r="E16" s="2">
        <f t="shared" si="8"/>
        <v>1.9168688880359657</v>
      </c>
      <c r="F16" s="2">
        <f t="shared" si="8"/>
        <v>1.9137757340496933</v>
      </c>
      <c r="G16" s="2">
        <f t="shared" si="8"/>
        <v>1.9146193904129072</v>
      </c>
      <c r="I16" s="1" t="s">
        <v>2</v>
      </c>
      <c r="J16" s="2">
        <f>AVERAGE(J10:J15)</f>
        <v>2.797366666666667</v>
      </c>
      <c r="K16" s="2">
        <f t="shared" ref="K16:O16" si="9">AVERAGE(K10:K15)</f>
        <v>2.8132600000000005</v>
      </c>
      <c r="L16" s="2">
        <f t="shared" si="9"/>
        <v>2.8408000000000002</v>
      </c>
      <c r="M16" s="2">
        <f t="shared" si="9"/>
        <v>2.8137333333333334</v>
      </c>
      <c r="N16" s="2">
        <f t="shared" si="9"/>
        <v>2.8646000000000003</v>
      </c>
      <c r="O16" s="2">
        <f t="shared" si="9"/>
        <v>2.8439000000000001</v>
      </c>
      <c r="Q16" s="1" t="s">
        <v>2</v>
      </c>
      <c r="R16" s="4">
        <f t="shared" si="4"/>
        <v>-0.42707374118982505</v>
      </c>
      <c r="S16" s="4">
        <f t="shared" si="4"/>
        <v>-0.43587559131078807</v>
      </c>
      <c r="T16" s="4">
        <f t="shared" si="4"/>
        <v>-0.49179747486327319</v>
      </c>
      <c r="U16" s="4">
        <f t="shared" si="4"/>
        <v>-0.46787991129445478</v>
      </c>
      <c r="V16" s="4">
        <f t="shared" si="4"/>
        <v>-0.49683160311490177</v>
      </c>
      <c r="W16" s="4">
        <f t="shared" si="4"/>
        <v>-0.48536049213764837</v>
      </c>
    </row>
    <row r="17" spans="7:19" ht="15" x14ac:dyDescent="0.25">
      <c r="G17" s="5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7:19" x14ac:dyDescent="0.3">
      <c r="G18" s="5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7:19" x14ac:dyDescent="0.3">
      <c r="G19" s="5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7:19" x14ac:dyDescent="0.3">
      <c r="G20" s="5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</sheetData>
  <mergeCells count="9">
    <mergeCell ref="R7:W7"/>
    <mergeCell ref="B8:G8"/>
    <mergeCell ref="J8:O8"/>
    <mergeCell ref="R8:W8"/>
    <mergeCell ref="A7:A9"/>
    <mergeCell ref="B7:G7"/>
    <mergeCell ref="I7:I9"/>
    <mergeCell ref="J7:O7"/>
    <mergeCell ref="Q7:Q9"/>
  </mergeCells>
  <pageMargins left="0.7" right="0.7" top="0.75" bottom="0.75" header="0.3" footer="0.3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36 - SJRPP Coal</vt:lpstr>
      <vt:lpstr>36 - Scherer Coal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