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. Plan 1" sheetId="1" r:id="rId1"/>
    <sheet name="b. Plan 2" sheetId="4" r:id="rId2"/>
    <sheet name="c. Plan 3" sheetId="5" r:id="rId3"/>
    <sheet name="f. 2 Year Delay scenario" sheetId="7" r:id="rId4"/>
    <sheet name="h. Solar -Batt in 2025" sheetId="6" r:id="rId5"/>
  </sheets>
  <calcPr calcId="162913"/>
</workbook>
</file>

<file path=xl/calcChain.xml><?xml version="1.0" encoding="utf-8"?>
<calcChain xmlns="http://schemas.openxmlformats.org/spreadsheetml/2006/main">
  <c r="I60" i="7" l="1"/>
  <c r="E60" i="7"/>
  <c r="L60" i="7" s="1"/>
  <c r="M60" i="7" s="1"/>
  <c r="I59" i="7"/>
  <c r="E59" i="7"/>
  <c r="I58" i="7"/>
  <c r="E58" i="7"/>
  <c r="L58" i="7" s="1"/>
  <c r="M58" i="7" s="1"/>
  <c r="I57" i="7"/>
  <c r="E57" i="7"/>
  <c r="I56" i="7"/>
  <c r="E56" i="7"/>
  <c r="L56" i="7" s="1"/>
  <c r="M56" i="7" s="1"/>
  <c r="I55" i="7"/>
  <c r="E55" i="7"/>
  <c r="I54" i="7"/>
  <c r="E54" i="7"/>
  <c r="L54" i="7" s="1"/>
  <c r="M54" i="7" s="1"/>
  <c r="I53" i="7"/>
  <c r="E53" i="7"/>
  <c r="I52" i="7"/>
  <c r="J52" i="7" s="1"/>
  <c r="K52" i="7" s="1"/>
  <c r="E52" i="7"/>
  <c r="L52" i="7" s="1"/>
  <c r="M52" i="7" s="1"/>
  <c r="I51" i="7"/>
  <c r="E51" i="7"/>
  <c r="J51" i="7" s="1"/>
  <c r="K51" i="7" s="1"/>
  <c r="I50" i="7"/>
  <c r="E50" i="7"/>
  <c r="L50" i="7" s="1"/>
  <c r="M50" i="7" s="1"/>
  <c r="I49" i="7"/>
  <c r="E49" i="7"/>
  <c r="J49" i="7" s="1"/>
  <c r="K49" i="7" s="1"/>
  <c r="I48" i="7"/>
  <c r="E48" i="7"/>
  <c r="L48" i="7" s="1"/>
  <c r="M48" i="7" s="1"/>
  <c r="I47" i="7"/>
  <c r="E47" i="7"/>
  <c r="I46" i="7"/>
  <c r="E46" i="7"/>
  <c r="L46" i="7" s="1"/>
  <c r="M46" i="7" s="1"/>
  <c r="I45" i="7"/>
  <c r="E45" i="7"/>
  <c r="I44" i="7"/>
  <c r="E44" i="7"/>
  <c r="L44" i="7" s="1"/>
  <c r="M44" i="7" s="1"/>
  <c r="I43" i="7"/>
  <c r="E43" i="7"/>
  <c r="J43" i="7" s="1"/>
  <c r="K43" i="7" s="1"/>
  <c r="J42" i="7"/>
  <c r="K42" i="7" s="1"/>
  <c r="I42" i="7"/>
  <c r="E42" i="7"/>
  <c r="L42" i="7" s="1"/>
  <c r="M42" i="7" s="1"/>
  <c r="I41" i="7"/>
  <c r="E41" i="7"/>
  <c r="J41" i="7" s="1"/>
  <c r="K41" i="7" s="1"/>
  <c r="I40" i="7"/>
  <c r="E40" i="7"/>
  <c r="L40" i="7" s="1"/>
  <c r="M40" i="7" s="1"/>
  <c r="L39" i="7"/>
  <c r="M39" i="7" s="1"/>
  <c r="I39" i="7"/>
  <c r="E39" i="7"/>
  <c r="J39" i="7" s="1"/>
  <c r="K39" i="7" s="1"/>
  <c r="I38" i="7"/>
  <c r="J38" i="7" s="1"/>
  <c r="K38" i="7" s="1"/>
  <c r="E38" i="7"/>
  <c r="L38" i="7" s="1"/>
  <c r="M38" i="7" s="1"/>
  <c r="I37" i="7"/>
  <c r="E37" i="7"/>
  <c r="J37" i="7" s="1"/>
  <c r="K37" i="7" s="1"/>
  <c r="J36" i="7"/>
  <c r="K36" i="7" s="1"/>
  <c r="I36" i="7"/>
  <c r="E36" i="7"/>
  <c r="L36" i="7" s="1"/>
  <c r="M36" i="7" s="1"/>
  <c r="L35" i="7"/>
  <c r="M35" i="7" s="1"/>
  <c r="I35" i="7"/>
  <c r="E35" i="7"/>
  <c r="I34" i="7"/>
  <c r="E34" i="7"/>
  <c r="L34" i="7" s="1"/>
  <c r="M34" i="7" s="1"/>
  <c r="I33" i="7"/>
  <c r="E33" i="7"/>
  <c r="I32" i="7"/>
  <c r="E32" i="7"/>
  <c r="L32" i="7" s="1"/>
  <c r="M32" i="7" s="1"/>
  <c r="I31" i="7"/>
  <c r="E31" i="7"/>
  <c r="J31" i="7" s="1"/>
  <c r="K31" i="7" s="1"/>
  <c r="I30" i="7"/>
  <c r="E30" i="7"/>
  <c r="L30" i="7" s="1"/>
  <c r="M30" i="7" s="1"/>
  <c r="I29" i="7"/>
  <c r="E29" i="7"/>
  <c r="J29" i="7" s="1"/>
  <c r="K29" i="7" s="1"/>
  <c r="J28" i="7"/>
  <c r="K28" i="7" s="1"/>
  <c r="I28" i="7"/>
  <c r="E28" i="7"/>
  <c r="L28" i="7" s="1"/>
  <c r="M28" i="7" s="1"/>
  <c r="I27" i="7"/>
  <c r="E27" i="7"/>
  <c r="J27" i="7" s="1"/>
  <c r="K27" i="7" s="1"/>
  <c r="I26" i="7"/>
  <c r="E26" i="7"/>
  <c r="L26" i="7" s="1"/>
  <c r="M26" i="7" s="1"/>
  <c r="I25" i="7"/>
  <c r="E25" i="7"/>
  <c r="J25" i="7" s="1"/>
  <c r="K25" i="7" s="1"/>
  <c r="I24" i="7"/>
  <c r="E24" i="7"/>
  <c r="L24" i="7" s="1"/>
  <c r="M24" i="7" s="1"/>
  <c r="I23" i="7"/>
  <c r="E23" i="7"/>
  <c r="J23" i="7" s="1"/>
  <c r="K23" i="7" s="1"/>
  <c r="I22" i="7"/>
  <c r="E22" i="7"/>
  <c r="L22" i="7" s="1"/>
  <c r="M22" i="7" s="1"/>
  <c r="I21" i="7"/>
  <c r="E21" i="7"/>
  <c r="I20" i="7"/>
  <c r="E20" i="7"/>
  <c r="L20" i="7" s="1"/>
  <c r="M20" i="7" s="1"/>
  <c r="L19" i="7"/>
  <c r="M19" i="7" s="1"/>
  <c r="I19" i="7"/>
  <c r="E19" i="7"/>
  <c r="J19" i="7" s="1"/>
  <c r="K19" i="7" s="1"/>
  <c r="I18" i="7"/>
  <c r="J18" i="7" s="1"/>
  <c r="K18" i="7" s="1"/>
  <c r="E18" i="7"/>
  <c r="L18" i="7" s="1"/>
  <c r="M18" i="7" s="1"/>
  <c r="I17" i="7"/>
  <c r="E17" i="7"/>
  <c r="J17" i="7" s="1"/>
  <c r="K17" i="7" s="1"/>
  <c r="J16" i="7"/>
  <c r="K16" i="7" s="1"/>
  <c r="I16" i="7"/>
  <c r="E16" i="7"/>
  <c r="L16" i="7" s="1"/>
  <c r="M16" i="7" s="1"/>
  <c r="J32" i="7" l="1"/>
  <c r="K32" i="7" s="1"/>
  <c r="J45" i="7"/>
  <c r="K45" i="7" s="1"/>
  <c r="J46" i="7"/>
  <c r="K46" i="7" s="1"/>
  <c r="L49" i="7"/>
  <c r="M49" i="7" s="1"/>
  <c r="J53" i="7"/>
  <c r="K53" i="7" s="1"/>
  <c r="J55" i="7"/>
  <c r="K55" i="7" s="1"/>
  <c r="J57" i="7"/>
  <c r="K57" i="7" s="1"/>
  <c r="J59" i="7"/>
  <c r="K59" i="7" s="1"/>
  <c r="J21" i="7"/>
  <c r="K21" i="7" s="1"/>
  <c r="J22" i="7"/>
  <c r="K22" i="7" s="1"/>
  <c r="L31" i="7"/>
  <c r="M31" i="7" s="1"/>
  <c r="J33" i="7"/>
  <c r="K33" i="7" s="1"/>
  <c r="J35" i="7"/>
  <c r="K35" i="7" s="1"/>
  <c r="J40" i="7"/>
  <c r="K40" i="7" s="1"/>
  <c r="L43" i="7"/>
  <c r="M43" i="7" s="1"/>
  <c r="J48" i="7"/>
  <c r="K48" i="7" s="1"/>
  <c r="L51" i="7"/>
  <c r="M51" i="7" s="1"/>
  <c r="J54" i="7"/>
  <c r="K54" i="7" s="1"/>
  <c r="J34" i="7"/>
  <c r="K34" i="7" s="1"/>
  <c r="J44" i="7"/>
  <c r="K44" i="7" s="1"/>
  <c r="J50" i="7"/>
  <c r="K50" i="7" s="1"/>
  <c r="J56" i="7"/>
  <c r="K56" i="7" s="1"/>
  <c r="J24" i="7"/>
  <c r="K24" i="7" s="1"/>
  <c r="L27" i="7"/>
  <c r="M27" i="7" s="1"/>
  <c r="J30" i="7"/>
  <c r="K30" i="7" s="1"/>
  <c r="J58" i="7"/>
  <c r="K58" i="7" s="1"/>
  <c r="J20" i="7"/>
  <c r="K20" i="7" s="1"/>
  <c r="L23" i="7"/>
  <c r="M23" i="7" s="1"/>
  <c r="J26" i="7"/>
  <c r="K26" i="7" s="1"/>
  <c r="J60" i="7"/>
  <c r="K60" i="7" s="1"/>
  <c r="L17" i="7"/>
  <c r="M17" i="7" s="1"/>
  <c r="L21" i="7"/>
  <c r="M21" i="7" s="1"/>
  <c r="L25" i="7"/>
  <c r="M25" i="7" s="1"/>
  <c r="L29" i="7"/>
  <c r="M29" i="7" s="1"/>
  <c r="L33" i="7"/>
  <c r="M33" i="7" s="1"/>
  <c r="L37" i="7"/>
  <c r="M37" i="7" s="1"/>
  <c r="L41" i="7"/>
  <c r="M41" i="7" s="1"/>
  <c r="L45" i="7"/>
  <c r="M45" i="7" s="1"/>
  <c r="J47" i="7"/>
  <c r="K47" i="7" s="1"/>
  <c r="L47" i="7"/>
  <c r="M47" i="7" s="1"/>
  <c r="L53" i="7"/>
  <c r="M53" i="7" s="1"/>
  <c r="L55" i="7"/>
  <c r="M55" i="7" s="1"/>
  <c r="L57" i="7"/>
  <c r="M57" i="7" s="1"/>
  <c r="L59" i="7"/>
  <c r="M59" i="7" s="1"/>
  <c r="I60" i="6" l="1"/>
  <c r="E60" i="6"/>
  <c r="L60" i="6" s="1"/>
  <c r="M60" i="6" s="1"/>
  <c r="I59" i="6"/>
  <c r="E59" i="6"/>
  <c r="L59" i="6" s="1"/>
  <c r="M59" i="6" s="1"/>
  <c r="I58" i="6"/>
  <c r="E58" i="6"/>
  <c r="J58" i="6" s="1"/>
  <c r="K58" i="6" s="1"/>
  <c r="I57" i="6"/>
  <c r="E57" i="6"/>
  <c r="L57" i="6" s="1"/>
  <c r="M57" i="6" s="1"/>
  <c r="I56" i="6"/>
  <c r="E56" i="6"/>
  <c r="L56" i="6" s="1"/>
  <c r="M56" i="6" s="1"/>
  <c r="I55" i="6"/>
  <c r="E55" i="6"/>
  <c r="J55" i="6" s="1"/>
  <c r="K55" i="6" s="1"/>
  <c r="I54" i="6"/>
  <c r="E54" i="6"/>
  <c r="J54" i="6" s="1"/>
  <c r="K54" i="6" s="1"/>
  <c r="I53" i="6"/>
  <c r="E53" i="6"/>
  <c r="J53" i="6" s="1"/>
  <c r="K53" i="6" s="1"/>
  <c r="I52" i="6"/>
  <c r="E52" i="6"/>
  <c r="L52" i="6" s="1"/>
  <c r="M52" i="6" s="1"/>
  <c r="I51" i="6"/>
  <c r="E51" i="6"/>
  <c r="L51" i="6" s="1"/>
  <c r="M51" i="6" s="1"/>
  <c r="I50" i="6"/>
  <c r="E50" i="6"/>
  <c r="J50" i="6" s="1"/>
  <c r="K50" i="6" s="1"/>
  <c r="I49" i="6"/>
  <c r="E49" i="6"/>
  <c r="L49" i="6" s="1"/>
  <c r="M49" i="6" s="1"/>
  <c r="I48" i="6"/>
  <c r="E48" i="6"/>
  <c r="L48" i="6" s="1"/>
  <c r="M48" i="6" s="1"/>
  <c r="I47" i="6"/>
  <c r="E47" i="6"/>
  <c r="J47" i="6" s="1"/>
  <c r="K47" i="6" s="1"/>
  <c r="I46" i="6"/>
  <c r="E46" i="6"/>
  <c r="J46" i="6" s="1"/>
  <c r="K46" i="6" s="1"/>
  <c r="I45" i="6"/>
  <c r="E45" i="6"/>
  <c r="J45" i="6" s="1"/>
  <c r="K45" i="6" s="1"/>
  <c r="I44" i="6"/>
  <c r="E44" i="6"/>
  <c r="L44" i="6" s="1"/>
  <c r="M44" i="6" s="1"/>
  <c r="I43" i="6"/>
  <c r="E43" i="6"/>
  <c r="L43" i="6" s="1"/>
  <c r="M43" i="6" s="1"/>
  <c r="I42" i="6"/>
  <c r="E42" i="6"/>
  <c r="L42" i="6" s="1"/>
  <c r="M42" i="6" s="1"/>
  <c r="I41" i="6"/>
  <c r="E41" i="6"/>
  <c r="L41" i="6" s="1"/>
  <c r="M41" i="6" s="1"/>
  <c r="I40" i="6"/>
  <c r="E40" i="6"/>
  <c r="L40" i="6" s="1"/>
  <c r="M40" i="6" s="1"/>
  <c r="I39" i="6"/>
  <c r="E39" i="6"/>
  <c r="J39" i="6" s="1"/>
  <c r="K39" i="6" s="1"/>
  <c r="I38" i="6"/>
  <c r="E38" i="6"/>
  <c r="J38" i="6" s="1"/>
  <c r="K38" i="6" s="1"/>
  <c r="I37" i="6"/>
  <c r="E37" i="6"/>
  <c r="J37" i="6" s="1"/>
  <c r="K37" i="6" s="1"/>
  <c r="I36" i="6"/>
  <c r="E36" i="6"/>
  <c r="L36" i="6" s="1"/>
  <c r="M36" i="6" s="1"/>
  <c r="I35" i="6"/>
  <c r="E35" i="6"/>
  <c r="L35" i="6" s="1"/>
  <c r="M35" i="6" s="1"/>
  <c r="I34" i="6"/>
  <c r="E34" i="6"/>
  <c r="L34" i="6" s="1"/>
  <c r="M34" i="6" s="1"/>
  <c r="I33" i="6"/>
  <c r="E33" i="6"/>
  <c r="L33" i="6" s="1"/>
  <c r="M33" i="6" s="1"/>
  <c r="I32" i="6"/>
  <c r="E32" i="6"/>
  <c r="L32" i="6" s="1"/>
  <c r="M32" i="6" s="1"/>
  <c r="I31" i="6"/>
  <c r="E31" i="6"/>
  <c r="J31" i="6" s="1"/>
  <c r="K31" i="6" s="1"/>
  <c r="I30" i="6"/>
  <c r="E30" i="6"/>
  <c r="J30" i="6" s="1"/>
  <c r="K30" i="6" s="1"/>
  <c r="I29" i="6"/>
  <c r="E29" i="6"/>
  <c r="J29" i="6" s="1"/>
  <c r="K29" i="6" s="1"/>
  <c r="I28" i="6"/>
  <c r="E28" i="6"/>
  <c r="L28" i="6" s="1"/>
  <c r="M28" i="6" s="1"/>
  <c r="I27" i="6"/>
  <c r="E27" i="6"/>
  <c r="L27" i="6" s="1"/>
  <c r="M27" i="6" s="1"/>
  <c r="I26" i="6"/>
  <c r="E26" i="6"/>
  <c r="J26" i="6" s="1"/>
  <c r="K26" i="6" s="1"/>
  <c r="I25" i="6"/>
  <c r="E25" i="6"/>
  <c r="L25" i="6" s="1"/>
  <c r="M25" i="6" s="1"/>
  <c r="I24" i="6"/>
  <c r="E24" i="6"/>
  <c r="L24" i="6" s="1"/>
  <c r="M24" i="6" s="1"/>
  <c r="I23" i="6"/>
  <c r="E23" i="6"/>
  <c r="J23" i="6" s="1"/>
  <c r="K23" i="6" s="1"/>
  <c r="I22" i="6"/>
  <c r="E22" i="6"/>
  <c r="L22" i="6" s="1"/>
  <c r="M22" i="6" s="1"/>
  <c r="I21" i="6"/>
  <c r="E21" i="6"/>
  <c r="J21" i="6" s="1"/>
  <c r="K21" i="6" s="1"/>
  <c r="I20" i="6"/>
  <c r="E20" i="6"/>
  <c r="L20" i="6" s="1"/>
  <c r="M20" i="6" s="1"/>
  <c r="I19" i="6"/>
  <c r="E19" i="6"/>
  <c r="L19" i="6" s="1"/>
  <c r="M19" i="6" s="1"/>
  <c r="I18" i="6"/>
  <c r="E18" i="6"/>
  <c r="J18" i="6" s="1"/>
  <c r="K18" i="6" s="1"/>
  <c r="I17" i="6"/>
  <c r="E17" i="6"/>
  <c r="L17" i="6" s="1"/>
  <c r="M17" i="6" s="1"/>
  <c r="I16" i="6"/>
  <c r="E16" i="6"/>
  <c r="L16" i="6" s="1"/>
  <c r="M16" i="6" s="1"/>
  <c r="J17" i="6" l="1"/>
  <c r="K17" i="6" s="1"/>
  <c r="J25" i="6"/>
  <c r="K25" i="6" s="1"/>
  <c r="J33" i="6"/>
  <c r="K33" i="6" s="1"/>
  <c r="J41" i="6"/>
  <c r="K41" i="6" s="1"/>
  <c r="J49" i="6"/>
  <c r="K49" i="6" s="1"/>
  <c r="J57" i="6"/>
  <c r="K57" i="6" s="1"/>
  <c r="L21" i="6"/>
  <c r="M21" i="6" s="1"/>
  <c r="L29" i="6"/>
  <c r="M29" i="6" s="1"/>
  <c r="L37" i="6"/>
  <c r="M37" i="6" s="1"/>
  <c r="L45" i="6"/>
  <c r="M45" i="6" s="1"/>
  <c r="L53" i="6"/>
  <c r="M53" i="6" s="1"/>
  <c r="J19" i="6"/>
  <c r="K19" i="6" s="1"/>
  <c r="J27" i="6"/>
  <c r="K27" i="6" s="1"/>
  <c r="J35" i="6"/>
  <c r="K35" i="6" s="1"/>
  <c r="J43" i="6"/>
  <c r="K43" i="6" s="1"/>
  <c r="J51" i="6"/>
  <c r="K51" i="6" s="1"/>
  <c r="J59" i="6"/>
  <c r="K59" i="6" s="1"/>
  <c r="L23" i="6"/>
  <c r="M23" i="6" s="1"/>
  <c r="L31" i="6"/>
  <c r="M31" i="6" s="1"/>
  <c r="L39" i="6"/>
  <c r="M39" i="6" s="1"/>
  <c r="L47" i="6"/>
  <c r="M47" i="6" s="1"/>
  <c r="L55" i="6"/>
  <c r="M55" i="6" s="1"/>
  <c r="J22" i="6"/>
  <c r="K22" i="6" s="1"/>
  <c r="J34" i="6"/>
  <c r="K34" i="6" s="1"/>
  <c r="J42" i="6"/>
  <c r="K42" i="6" s="1"/>
  <c r="J16" i="6"/>
  <c r="K16" i="6" s="1"/>
  <c r="J20" i="6"/>
  <c r="K20" i="6" s="1"/>
  <c r="J24" i="6"/>
  <c r="K24" i="6" s="1"/>
  <c r="J28" i="6"/>
  <c r="K28" i="6" s="1"/>
  <c r="J32" i="6"/>
  <c r="K32" i="6" s="1"/>
  <c r="J36" i="6"/>
  <c r="K36" i="6" s="1"/>
  <c r="J40" i="6"/>
  <c r="K40" i="6" s="1"/>
  <c r="J44" i="6"/>
  <c r="K44" i="6" s="1"/>
  <c r="J48" i="6"/>
  <c r="K48" i="6" s="1"/>
  <c r="J52" i="6"/>
  <c r="K52" i="6" s="1"/>
  <c r="J56" i="6"/>
  <c r="K56" i="6" s="1"/>
  <c r="J60" i="6"/>
  <c r="K60" i="6" s="1"/>
  <c r="L18" i="6"/>
  <c r="M18" i="6" s="1"/>
  <c r="L26" i="6"/>
  <c r="M26" i="6" s="1"/>
  <c r="L30" i="6"/>
  <c r="M30" i="6" s="1"/>
  <c r="L38" i="6"/>
  <c r="M38" i="6" s="1"/>
  <c r="L46" i="6"/>
  <c r="M46" i="6" s="1"/>
  <c r="L50" i="6"/>
  <c r="M50" i="6" s="1"/>
  <c r="L54" i="6"/>
  <c r="M54" i="6" s="1"/>
  <c r="L58" i="6"/>
  <c r="M58" i="6" s="1"/>
  <c r="I60" i="5"/>
  <c r="E60" i="5"/>
  <c r="I59" i="5"/>
  <c r="E59" i="5"/>
  <c r="I58" i="5"/>
  <c r="E58" i="5"/>
  <c r="I57" i="5"/>
  <c r="E57" i="5"/>
  <c r="I56" i="5"/>
  <c r="E56" i="5"/>
  <c r="I55" i="5"/>
  <c r="E55" i="5"/>
  <c r="I54" i="5"/>
  <c r="E54" i="5"/>
  <c r="I53" i="5"/>
  <c r="E53" i="5"/>
  <c r="I52" i="5"/>
  <c r="E52" i="5"/>
  <c r="I51" i="5"/>
  <c r="E51" i="5"/>
  <c r="I50" i="5"/>
  <c r="E50" i="5"/>
  <c r="I49" i="5"/>
  <c r="E49" i="5"/>
  <c r="I48" i="5"/>
  <c r="E48" i="5"/>
  <c r="I47" i="5"/>
  <c r="E47" i="5"/>
  <c r="I46" i="5"/>
  <c r="E46" i="5"/>
  <c r="I45" i="5"/>
  <c r="E45" i="5"/>
  <c r="I44" i="5"/>
  <c r="E44" i="5"/>
  <c r="I43" i="5"/>
  <c r="E43" i="5"/>
  <c r="I42" i="5"/>
  <c r="E42" i="5"/>
  <c r="I41" i="5"/>
  <c r="E41" i="5"/>
  <c r="I40" i="5"/>
  <c r="E40" i="5"/>
  <c r="I39" i="5"/>
  <c r="E39" i="5"/>
  <c r="I38" i="5"/>
  <c r="E38" i="5"/>
  <c r="I37" i="5"/>
  <c r="E37" i="5"/>
  <c r="I36" i="5"/>
  <c r="E36" i="5"/>
  <c r="I35" i="5"/>
  <c r="E35" i="5"/>
  <c r="I34" i="5"/>
  <c r="E34" i="5"/>
  <c r="I33" i="5"/>
  <c r="E33" i="5"/>
  <c r="I32" i="5"/>
  <c r="E32" i="5"/>
  <c r="I31" i="5"/>
  <c r="E31" i="5"/>
  <c r="I30" i="5"/>
  <c r="E30" i="5"/>
  <c r="I29" i="5"/>
  <c r="E29" i="5"/>
  <c r="I28" i="5"/>
  <c r="E28" i="5"/>
  <c r="I27" i="5"/>
  <c r="E27" i="5"/>
  <c r="I26" i="5"/>
  <c r="E26" i="5"/>
  <c r="I25" i="5"/>
  <c r="E25" i="5"/>
  <c r="I24" i="5"/>
  <c r="E24" i="5"/>
  <c r="I23" i="5"/>
  <c r="E23" i="5"/>
  <c r="I22" i="5"/>
  <c r="E22" i="5"/>
  <c r="I21" i="5"/>
  <c r="E21" i="5"/>
  <c r="I20" i="5"/>
  <c r="E20" i="5"/>
  <c r="I19" i="5"/>
  <c r="E19" i="5"/>
  <c r="I18" i="5"/>
  <c r="E18" i="5"/>
  <c r="I17" i="5"/>
  <c r="E17" i="5"/>
  <c r="I16" i="5"/>
  <c r="E16" i="5"/>
  <c r="I60" i="4"/>
  <c r="E60" i="4"/>
  <c r="I59" i="4"/>
  <c r="E59" i="4"/>
  <c r="I58" i="4"/>
  <c r="E58" i="4"/>
  <c r="I57" i="4"/>
  <c r="E57" i="4"/>
  <c r="I56" i="4"/>
  <c r="E56" i="4"/>
  <c r="I55" i="4"/>
  <c r="E55" i="4"/>
  <c r="I54" i="4"/>
  <c r="E54" i="4"/>
  <c r="I53" i="4"/>
  <c r="E53" i="4"/>
  <c r="I52" i="4"/>
  <c r="E52" i="4"/>
  <c r="I51" i="4"/>
  <c r="E51" i="4"/>
  <c r="I50" i="4"/>
  <c r="E50" i="4"/>
  <c r="I49" i="4"/>
  <c r="E49" i="4"/>
  <c r="I48" i="4"/>
  <c r="E48" i="4"/>
  <c r="I47" i="4"/>
  <c r="E47" i="4"/>
  <c r="I46" i="4"/>
  <c r="E46" i="4"/>
  <c r="I45" i="4"/>
  <c r="E45" i="4"/>
  <c r="I44" i="4"/>
  <c r="E44" i="4"/>
  <c r="I43" i="4"/>
  <c r="E43" i="4"/>
  <c r="I42" i="4"/>
  <c r="E42" i="4"/>
  <c r="I41" i="4"/>
  <c r="E41" i="4"/>
  <c r="I40" i="4"/>
  <c r="E40" i="4"/>
  <c r="I39" i="4"/>
  <c r="E39" i="4"/>
  <c r="I38" i="4"/>
  <c r="E38" i="4"/>
  <c r="I37" i="4"/>
  <c r="E37" i="4"/>
  <c r="I36" i="4"/>
  <c r="E36" i="4"/>
  <c r="I35" i="4"/>
  <c r="E35" i="4"/>
  <c r="I34" i="4"/>
  <c r="E34" i="4"/>
  <c r="I33" i="4"/>
  <c r="E33" i="4"/>
  <c r="I32" i="4"/>
  <c r="E32" i="4"/>
  <c r="I31" i="4"/>
  <c r="E31" i="4"/>
  <c r="I30" i="4"/>
  <c r="E30" i="4"/>
  <c r="I29" i="4"/>
  <c r="E29" i="4"/>
  <c r="I28" i="4"/>
  <c r="E28" i="4"/>
  <c r="I27" i="4"/>
  <c r="E27" i="4"/>
  <c r="I26" i="4"/>
  <c r="E26" i="4"/>
  <c r="I25" i="4"/>
  <c r="E25" i="4"/>
  <c r="I24" i="4"/>
  <c r="E24" i="4"/>
  <c r="I23" i="4"/>
  <c r="E23" i="4"/>
  <c r="I22" i="4"/>
  <c r="E22" i="4"/>
  <c r="I21" i="4"/>
  <c r="E21" i="4"/>
  <c r="I20" i="4"/>
  <c r="E20" i="4"/>
  <c r="I19" i="4"/>
  <c r="E19" i="4"/>
  <c r="I18" i="4"/>
  <c r="E18" i="4"/>
  <c r="I17" i="4"/>
  <c r="E17" i="4"/>
  <c r="I16" i="4"/>
  <c r="E16" i="4"/>
  <c r="J17" i="4" l="1"/>
  <c r="K17" i="4" s="1"/>
  <c r="L17" i="4"/>
  <c r="M17" i="4" s="1"/>
  <c r="J21" i="4"/>
  <c r="K21" i="4" s="1"/>
  <c r="L21" i="4"/>
  <c r="M21" i="4" s="1"/>
  <c r="J23" i="4"/>
  <c r="K23" i="4" s="1"/>
  <c r="L23" i="4"/>
  <c r="M23" i="4" s="1"/>
  <c r="J27" i="4"/>
  <c r="K27" i="4" s="1"/>
  <c r="L27" i="4"/>
  <c r="M27" i="4" s="1"/>
  <c r="J29" i="4"/>
  <c r="K29" i="4" s="1"/>
  <c r="L29" i="4"/>
  <c r="M29" i="4" s="1"/>
  <c r="J33" i="4"/>
  <c r="K33" i="4" s="1"/>
  <c r="L33" i="4"/>
  <c r="M33" i="4" s="1"/>
  <c r="J39" i="4"/>
  <c r="K39" i="4" s="1"/>
  <c r="L39" i="4"/>
  <c r="M39" i="4" s="1"/>
  <c r="J47" i="4"/>
  <c r="K47" i="4" s="1"/>
  <c r="L47" i="4"/>
  <c r="M47" i="4" s="1"/>
  <c r="J55" i="4"/>
  <c r="K55" i="4" s="1"/>
  <c r="L55" i="4"/>
  <c r="M55" i="4" s="1"/>
  <c r="J19" i="4"/>
  <c r="K19" i="4" s="1"/>
  <c r="L19" i="4"/>
  <c r="M19" i="4" s="1"/>
  <c r="J25" i="4"/>
  <c r="K25" i="4" s="1"/>
  <c r="L25" i="4"/>
  <c r="M25" i="4" s="1"/>
  <c r="J31" i="4"/>
  <c r="K31" i="4" s="1"/>
  <c r="L31" i="4"/>
  <c r="M31" i="4" s="1"/>
  <c r="J35" i="4"/>
  <c r="K35" i="4" s="1"/>
  <c r="L35" i="4"/>
  <c r="M35" i="4" s="1"/>
  <c r="J37" i="4"/>
  <c r="K37" i="4" s="1"/>
  <c r="L37" i="4"/>
  <c r="M37" i="4" s="1"/>
  <c r="J41" i="4"/>
  <c r="K41" i="4" s="1"/>
  <c r="L41" i="4"/>
  <c r="M41" i="4" s="1"/>
  <c r="J43" i="4"/>
  <c r="K43" i="4" s="1"/>
  <c r="L43" i="4"/>
  <c r="M43" i="4" s="1"/>
  <c r="J45" i="4"/>
  <c r="K45" i="4" s="1"/>
  <c r="L45" i="4"/>
  <c r="M45" i="4" s="1"/>
  <c r="J49" i="4"/>
  <c r="K49" i="4" s="1"/>
  <c r="L49" i="4"/>
  <c r="M49" i="4" s="1"/>
  <c r="J51" i="4"/>
  <c r="K51" i="4" s="1"/>
  <c r="L51" i="4"/>
  <c r="M51" i="4" s="1"/>
  <c r="J53" i="4"/>
  <c r="K53" i="4" s="1"/>
  <c r="L53" i="4"/>
  <c r="M53" i="4" s="1"/>
  <c r="L57" i="4"/>
  <c r="M57" i="4" s="1"/>
  <c r="J57" i="4"/>
  <c r="K57" i="4" s="1"/>
  <c r="L59" i="4"/>
  <c r="M59" i="4" s="1"/>
  <c r="J59" i="4"/>
  <c r="K59" i="4" s="1"/>
  <c r="L16" i="4"/>
  <c r="M16" i="4" s="1"/>
  <c r="J16" i="4"/>
  <c r="K16" i="4" s="1"/>
  <c r="L18" i="4"/>
  <c r="M18" i="4" s="1"/>
  <c r="J18" i="4"/>
  <c r="K18" i="4" s="1"/>
  <c r="L20" i="4"/>
  <c r="M20" i="4" s="1"/>
  <c r="J20" i="4"/>
  <c r="K20" i="4" s="1"/>
  <c r="L22" i="4"/>
  <c r="M22" i="4" s="1"/>
  <c r="J22" i="4"/>
  <c r="K22" i="4" s="1"/>
  <c r="L24" i="4"/>
  <c r="M24" i="4" s="1"/>
  <c r="J24" i="4"/>
  <c r="K24" i="4" s="1"/>
  <c r="L26" i="4"/>
  <c r="M26" i="4" s="1"/>
  <c r="J26" i="4"/>
  <c r="K26" i="4" s="1"/>
  <c r="L28" i="4"/>
  <c r="M28" i="4" s="1"/>
  <c r="J28" i="4"/>
  <c r="K28" i="4" s="1"/>
  <c r="L30" i="4"/>
  <c r="M30" i="4" s="1"/>
  <c r="J30" i="4"/>
  <c r="K30" i="4" s="1"/>
  <c r="L32" i="4"/>
  <c r="M32" i="4" s="1"/>
  <c r="J32" i="4"/>
  <c r="K32" i="4" s="1"/>
  <c r="L34" i="4"/>
  <c r="M34" i="4" s="1"/>
  <c r="J34" i="4"/>
  <c r="K34" i="4" s="1"/>
  <c r="L36" i="4"/>
  <c r="M36" i="4" s="1"/>
  <c r="J36" i="4"/>
  <c r="K36" i="4" s="1"/>
  <c r="L38" i="4"/>
  <c r="M38" i="4" s="1"/>
  <c r="J38" i="4"/>
  <c r="K38" i="4" s="1"/>
  <c r="L40" i="4"/>
  <c r="M40" i="4" s="1"/>
  <c r="J40" i="4"/>
  <c r="K40" i="4" s="1"/>
  <c r="L42" i="4"/>
  <c r="M42" i="4" s="1"/>
  <c r="J42" i="4"/>
  <c r="K42" i="4" s="1"/>
  <c r="L44" i="4"/>
  <c r="M44" i="4" s="1"/>
  <c r="J44" i="4"/>
  <c r="K44" i="4" s="1"/>
  <c r="L46" i="4"/>
  <c r="M46" i="4" s="1"/>
  <c r="J46" i="4"/>
  <c r="K46" i="4" s="1"/>
  <c r="L48" i="4"/>
  <c r="M48" i="4" s="1"/>
  <c r="J48" i="4"/>
  <c r="K48" i="4" s="1"/>
  <c r="L50" i="4"/>
  <c r="M50" i="4" s="1"/>
  <c r="J50" i="4"/>
  <c r="K50" i="4" s="1"/>
  <c r="L52" i="4"/>
  <c r="M52" i="4" s="1"/>
  <c r="J52" i="4"/>
  <c r="K52" i="4" s="1"/>
  <c r="L54" i="4"/>
  <c r="M54" i="4" s="1"/>
  <c r="J54" i="4"/>
  <c r="K54" i="4" s="1"/>
  <c r="L56" i="4"/>
  <c r="M56" i="4" s="1"/>
  <c r="J56" i="4"/>
  <c r="K56" i="4" s="1"/>
  <c r="L58" i="4"/>
  <c r="M58" i="4" s="1"/>
  <c r="J58" i="4"/>
  <c r="K58" i="4" s="1"/>
  <c r="J60" i="4"/>
  <c r="K60" i="4" s="1"/>
  <c r="L60" i="4"/>
  <c r="M60" i="4" s="1"/>
  <c r="L25" i="5"/>
  <c r="M25" i="5" s="1"/>
  <c r="J25" i="5"/>
  <c r="K25" i="5" s="1"/>
  <c r="L16" i="5"/>
  <c r="M16" i="5" s="1"/>
  <c r="J16" i="5"/>
  <c r="K16" i="5" s="1"/>
  <c r="L18" i="5"/>
  <c r="M18" i="5" s="1"/>
  <c r="J18" i="5"/>
  <c r="K18" i="5" s="1"/>
  <c r="L22" i="5"/>
  <c r="M22" i="5" s="1"/>
  <c r="J22" i="5"/>
  <c r="K22" i="5" s="1"/>
  <c r="L26" i="5"/>
  <c r="M26" i="5" s="1"/>
  <c r="J26" i="5"/>
  <c r="K26" i="5" s="1"/>
  <c r="L28" i="5"/>
  <c r="M28" i="5" s="1"/>
  <c r="J28" i="5"/>
  <c r="K28" i="5" s="1"/>
  <c r="L32" i="5"/>
  <c r="M32" i="5" s="1"/>
  <c r="J32" i="5"/>
  <c r="K32" i="5" s="1"/>
  <c r="L36" i="5"/>
  <c r="M36" i="5" s="1"/>
  <c r="J36" i="5"/>
  <c r="K36" i="5" s="1"/>
  <c r="L40" i="5"/>
  <c r="M40" i="5" s="1"/>
  <c r="J40" i="5"/>
  <c r="K40" i="5" s="1"/>
  <c r="L44" i="5"/>
  <c r="M44" i="5" s="1"/>
  <c r="J44" i="5"/>
  <c r="K44" i="5" s="1"/>
  <c r="L48" i="5"/>
  <c r="M48" i="5" s="1"/>
  <c r="J48" i="5"/>
  <c r="K48" i="5" s="1"/>
  <c r="L58" i="5"/>
  <c r="M58" i="5" s="1"/>
  <c r="J58" i="5"/>
  <c r="K58" i="5" s="1"/>
  <c r="L19" i="5"/>
  <c r="M19" i="5" s="1"/>
  <c r="J19" i="5"/>
  <c r="K19" i="5" s="1"/>
  <c r="L27" i="5"/>
  <c r="M27" i="5" s="1"/>
  <c r="J27" i="5"/>
  <c r="K27" i="5" s="1"/>
  <c r="L33" i="5"/>
  <c r="M33" i="5" s="1"/>
  <c r="J33" i="5"/>
  <c r="K33" i="5" s="1"/>
  <c r="L37" i="5"/>
  <c r="M37" i="5" s="1"/>
  <c r="J37" i="5"/>
  <c r="K37" i="5" s="1"/>
  <c r="L41" i="5"/>
  <c r="M41" i="5" s="1"/>
  <c r="J41" i="5"/>
  <c r="K41" i="5" s="1"/>
  <c r="L45" i="5"/>
  <c r="M45" i="5" s="1"/>
  <c r="J45" i="5"/>
  <c r="K45" i="5" s="1"/>
  <c r="L51" i="5"/>
  <c r="M51" i="5" s="1"/>
  <c r="J51" i="5"/>
  <c r="K51" i="5" s="1"/>
  <c r="L57" i="5"/>
  <c r="M57" i="5" s="1"/>
  <c r="J57" i="5"/>
  <c r="K57" i="5" s="1"/>
  <c r="L17" i="5"/>
  <c r="M17" i="5" s="1"/>
  <c r="J17" i="5"/>
  <c r="K17" i="5" s="1"/>
  <c r="L23" i="5"/>
  <c r="M23" i="5" s="1"/>
  <c r="J23" i="5"/>
  <c r="K23" i="5" s="1"/>
  <c r="L29" i="5"/>
  <c r="M29" i="5" s="1"/>
  <c r="J29" i="5"/>
  <c r="K29" i="5" s="1"/>
  <c r="L31" i="5"/>
  <c r="M31" i="5" s="1"/>
  <c r="J31" i="5"/>
  <c r="K31" i="5" s="1"/>
  <c r="L35" i="5"/>
  <c r="M35" i="5" s="1"/>
  <c r="J35" i="5"/>
  <c r="K35" i="5" s="1"/>
  <c r="L39" i="5"/>
  <c r="M39" i="5" s="1"/>
  <c r="J39" i="5"/>
  <c r="K39" i="5" s="1"/>
  <c r="L43" i="5"/>
  <c r="M43" i="5" s="1"/>
  <c r="J43" i="5"/>
  <c r="K43" i="5" s="1"/>
  <c r="L47" i="5"/>
  <c r="M47" i="5" s="1"/>
  <c r="J47" i="5"/>
  <c r="K47" i="5" s="1"/>
  <c r="L49" i="5"/>
  <c r="M49" i="5" s="1"/>
  <c r="J49" i="5"/>
  <c r="K49" i="5" s="1"/>
  <c r="L53" i="5"/>
  <c r="M53" i="5" s="1"/>
  <c r="J53" i="5"/>
  <c r="K53" i="5" s="1"/>
  <c r="L55" i="5"/>
  <c r="M55" i="5" s="1"/>
  <c r="J55" i="5"/>
  <c r="K55" i="5" s="1"/>
  <c r="L59" i="5"/>
  <c r="M59" i="5" s="1"/>
  <c r="J59" i="5"/>
  <c r="K59" i="5" s="1"/>
  <c r="L21" i="5"/>
  <c r="M21" i="5" s="1"/>
  <c r="J21" i="5"/>
  <c r="K21" i="5" s="1"/>
  <c r="L20" i="5"/>
  <c r="M20" i="5" s="1"/>
  <c r="J20" i="5"/>
  <c r="K20" i="5" s="1"/>
  <c r="L24" i="5"/>
  <c r="M24" i="5" s="1"/>
  <c r="J24" i="5"/>
  <c r="K24" i="5" s="1"/>
  <c r="L30" i="5"/>
  <c r="M30" i="5" s="1"/>
  <c r="J30" i="5"/>
  <c r="K30" i="5" s="1"/>
  <c r="L34" i="5"/>
  <c r="M34" i="5" s="1"/>
  <c r="J34" i="5"/>
  <c r="K34" i="5" s="1"/>
  <c r="L38" i="5"/>
  <c r="M38" i="5" s="1"/>
  <c r="J38" i="5"/>
  <c r="K38" i="5" s="1"/>
  <c r="L42" i="5"/>
  <c r="M42" i="5" s="1"/>
  <c r="J42" i="5"/>
  <c r="K42" i="5" s="1"/>
  <c r="L46" i="5"/>
  <c r="M46" i="5" s="1"/>
  <c r="J46" i="5"/>
  <c r="K46" i="5" s="1"/>
  <c r="L50" i="5"/>
  <c r="M50" i="5" s="1"/>
  <c r="J50" i="5"/>
  <c r="K50" i="5" s="1"/>
  <c r="L52" i="5"/>
  <c r="M52" i="5" s="1"/>
  <c r="J52" i="5"/>
  <c r="K52" i="5" s="1"/>
  <c r="L54" i="5"/>
  <c r="M54" i="5" s="1"/>
  <c r="J54" i="5"/>
  <c r="K54" i="5" s="1"/>
  <c r="L56" i="5"/>
  <c r="M56" i="5" s="1"/>
  <c r="J56" i="5"/>
  <c r="K56" i="5" s="1"/>
  <c r="L60" i="5"/>
  <c r="M60" i="5" s="1"/>
  <c r="J60" i="5"/>
  <c r="K60" i="5" s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L21" i="1" l="1"/>
  <c r="M21" i="1" s="1"/>
  <c r="J21" i="1"/>
  <c r="K21" i="1" s="1"/>
  <c r="L33" i="1"/>
  <c r="M33" i="1" s="1"/>
  <c r="J33" i="1"/>
  <c r="K33" i="1" s="1"/>
  <c r="L49" i="1"/>
  <c r="M49" i="1" s="1"/>
  <c r="J49" i="1"/>
  <c r="K49" i="1" s="1"/>
  <c r="L57" i="1"/>
  <c r="M57" i="1" s="1"/>
  <c r="J57" i="1"/>
  <c r="K57" i="1" s="1"/>
  <c r="L16" i="1"/>
  <c r="M16" i="1" s="1"/>
  <c r="J16" i="1"/>
  <c r="K16" i="1" s="1"/>
  <c r="L20" i="1"/>
  <c r="M20" i="1" s="1"/>
  <c r="J20" i="1"/>
  <c r="K20" i="1" s="1"/>
  <c r="L24" i="1"/>
  <c r="M24" i="1" s="1"/>
  <c r="J24" i="1"/>
  <c r="K24" i="1" s="1"/>
  <c r="L28" i="1"/>
  <c r="M28" i="1" s="1"/>
  <c r="J28" i="1"/>
  <c r="K28" i="1" s="1"/>
  <c r="L32" i="1"/>
  <c r="M32" i="1" s="1"/>
  <c r="J32" i="1"/>
  <c r="K32" i="1" s="1"/>
  <c r="L36" i="1"/>
  <c r="M36" i="1" s="1"/>
  <c r="J36" i="1"/>
  <c r="K36" i="1" s="1"/>
  <c r="L40" i="1"/>
  <c r="M40" i="1" s="1"/>
  <c r="J40" i="1"/>
  <c r="K40" i="1" s="1"/>
  <c r="L44" i="1"/>
  <c r="M44" i="1" s="1"/>
  <c r="J44" i="1"/>
  <c r="K44" i="1" s="1"/>
  <c r="L48" i="1"/>
  <c r="M48" i="1" s="1"/>
  <c r="J48" i="1"/>
  <c r="K48" i="1" s="1"/>
  <c r="L52" i="1"/>
  <c r="M52" i="1" s="1"/>
  <c r="J52" i="1"/>
  <c r="K52" i="1" s="1"/>
  <c r="L56" i="1"/>
  <c r="M56" i="1" s="1"/>
  <c r="J56" i="1"/>
  <c r="K56" i="1" s="1"/>
  <c r="L60" i="1"/>
  <c r="M60" i="1" s="1"/>
  <c r="J60" i="1"/>
  <c r="K60" i="1" s="1"/>
  <c r="L17" i="1"/>
  <c r="M17" i="1" s="1"/>
  <c r="J17" i="1"/>
  <c r="K17" i="1" s="1"/>
  <c r="L29" i="1"/>
  <c r="M29" i="1" s="1"/>
  <c r="J29" i="1"/>
  <c r="K29" i="1" s="1"/>
  <c r="L37" i="1"/>
  <c r="M37" i="1" s="1"/>
  <c r="J37" i="1"/>
  <c r="K37" i="1" s="1"/>
  <c r="L45" i="1"/>
  <c r="M45" i="1" s="1"/>
  <c r="J45" i="1"/>
  <c r="K45" i="1" s="1"/>
  <c r="L53" i="1"/>
  <c r="M53" i="1" s="1"/>
  <c r="J53" i="1"/>
  <c r="K53" i="1" s="1"/>
  <c r="L18" i="1"/>
  <c r="M18" i="1" s="1"/>
  <c r="J18" i="1"/>
  <c r="K18" i="1" s="1"/>
  <c r="L22" i="1"/>
  <c r="M22" i="1" s="1"/>
  <c r="J22" i="1"/>
  <c r="K22" i="1" s="1"/>
  <c r="L26" i="1"/>
  <c r="M26" i="1" s="1"/>
  <c r="J26" i="1"/>
  <c r="K26" i="1" s="1"/>
  <c r="L30" i="1"/>
  <c r="M30" i="1" s="1"/>
  <c r="J30" i="1"/>
  <c r="K30" i="1" s="1"/>
  <c r="L34" i="1"/>
  <c r="M34" i="1" s="1"/>
  <c r="J34" i="1"/>
  <c r="K34" i="1" s="1"/>
  <c r="L38" i="1"/>
  <c r="M38" i="1" s="1"/>
  <c r="J38" i="1"/>
  <c r="K38" i="1" s="1"/>
  <c r="L42" i="1"/>
  <c r="M42" i="1" s="1"/>
  <c r="J42" i="1"/>
  <c r="K42" i="1" s="1"/>
  <c r="L46" i="1"/>
  <c r="M46" i="1" s="1"/>
  <c r="J46" i="1"/>
  <c r="K46" i="1" s="1"/>
  <c r="L50" i="1"/>
  <c r="M50" i="1" s="1"/>
  <c r="J50" i="1"/>
  <c r="K50" i="1" s="1"/>
  <c r="L54" i="1"/>
  <c r="M54" i="1" s="1"/>
  <c r="J54" i="1"/>
  <c r="K54" i="1" s="1"/>
  <c r="L58" i="1"/>
  <c r="M58" i="1" s="1"/>
  <c r="J58" i="1"/>
  <c r="K58" i="1" s="1"/>
  <c r="L25" i="1"/>
  <c r="M25" i="1" s="1"/>
  <c r="J25" i="1"/>
  <c r="K25" i="1" s="1"/>
  <c r="L41" i="1"/>
  <c r="M41" i="1" s="1"/>
  <c r="J41" i="1"/>
  <c r="K41" i="1" s="1"/>
  <c r="L19" i="1"/>
  <c r="M19" i="1" s="1"/>
  <c r="J19" i="1"/>
  <c r="K19" i="1" s="1"/>
  <c r="L23" i="1"/>
  <c r="M23" i="1" s="1"/>
  <c r="J23" i="1"/>
  <c r="K23" i="1" s="1"/>
  <c r="L27" i="1"/>
  <c r="M27" i="1" s="1"/>
  <c r="J27" i="1"/>
  <c r="K27" i="1" s="1"/>
  <c r="L31" i="1"/>
  <c r="M31" i="1" s="1"/>
  <c r="J31" i="1"/>
  <c r="K31" i="1" s="1"/>
  <c r="L35" i="1"/>
  <c r="M35" i="1" s="1"/>
  <c r="J35" i="1"/>
  <c r="K35" i="1" s="1"/>
  <c r="L39" i="1"/>
  <c r="M39" i="1" s="1"/>
  <c r="J39" i="1"/>
  <c r="K39" i="1" s="1"/>
  <c r="L43" i="1"/>
  <c r="M43" i="1" s="1"/>
  <c r="J43" i="1"/>
  <c r="K43" i="1" s="1"/>
  <c r="L47" i="1"/>
  <c r="M47" i="1" s="1"/>
  <c r="J47" i="1"/>
  <c r="K47" i="1" s="1"/>
  <c r="L51" i="1"/>
  <c r="M51" i="1" s="1"/>
  <c r="J51" i="1"/>
  <c r="K51" i="1" s="1"/>
  <c r="L55" i="1"/>
  <c r="M55" i="1" s="1"/>
  <c r="J55" i="1"/>
  <c r="K55" i="1" s="1"/>
  <c r="L59" i="1"/>
  <c r="M59" i="1" s="1"/>
  <c r="J59" i="1"/>
  <c r="K59" i="1" s="1"/>
</calcChain>
</file>

<file path=xl/sharedStrings.xml><?xml version="1.0" encoding="utf-8"?>
<sst xmlns="http://schemas.openxmlformats.org/spreadsheetml/2006/main" count="239" uniqueCount="41">
  <si>
    <t>Year</t>
  </si>
  <si>
    <t>Installed</t>
  </si>
  <si>
    <t>Capacity</t>
  </si>
  <si>
    <t>Firm</t>
  </si>
  <si>
    <t>Purchases</t>
  </si>
  <si>
    <t>Retirements</t>
  </si>
  <si>
    <t>Total</t>
  </si>
  <si>
    <t>Demand</t>
  </si>
  <si>
    <t>Energy</t>
  </si>
  <si>
    <t>Efficiency</t>
  </si>
  <si>
    <t xml:space="preserve">Response </t>
  </si>
  <si>
    <t>Net</t>
  </si>
  <si>
    <t>Reserve</t>
  </si>
  <si>
    <t>Margin</t>
  </si>
  <si>
    <t>Without</t>
  </si>
  <si>
    <t>Response</t>
  </si>
  <si>
    <t>With</t>
  </si>
  <si>
    <t>(MW)</t>
  </si>
  <si>
    <t>(%)</t>
  </si>
  <si>
    <t>Scenario: a. Plan 1 (FL4+5 in; No DBEC)</t>
  </si>
  <si>
    <t>Tab 1 of 5</t>
  </si>
  <si>
    <t>Tab 2 of 5</t>
  </si>
  <si>
    <t>Tab 3 of 5</t>
  </si>
  <si>
    <t>Tab 4 of 5</t>
  </si>
  <si>
    <t>Tab 5 of 5</t>
  </si>
  <si>
    <t>Scenario: f.  FL4+5 out in 2018; DBEC in 2024 *</t>
  </si>
  <si>
    <t>* FPL considers the resource plan in Scenario (f) to be an unrealistic resource plan. Please see FPL's response to Staff</t>
  </si>
  <si>
    <t xml:space="preserve">   Interrogatory Number 57 for a detailed explanation of why this resource plan is unrealistic.</t>
  </si>
  <si>
    <t>* FPL considers the resource plan in Scenario (h) to be an unrealistic resource plan. Please see FPL's response to Staff</t>
  </si>
  <si>
    <t>Scenario: h. FL4+5 out in 2018; Solar and Storage in 2025)</t>
  </si>
  <si>
    <t>Scenario: b. Plan 2 (FL4+5 out in 2018; DBEC in 2022)</t>
  </si>
  <si>
    <t>Scenario: c. Plan 3 (FL4+5 out in 2018; No DBEC; Solar and Storage by 2022)</t>
  </si>
  <si>
    <t>*</t>
  </si>
  <si>
    <t>* Note that the "Capacity Installed" values already account for retirements.</t>
  </si>
  <si>
    <t>**</t>
  </si>
  <si>
    <t>* * Note that the "Capacity Installed" values already account for retirements.</t>
  </si>
  <si>
    <t>Florida Power &amp; Light Company</t>
  </si>
  <si>
    <t>Docket No. 20170225-EI</t>
  </si>
  <si>
    <t>Staff's Third Set of Interrogatories</t>
  </si>
  <si>
    <t>Attachment No. 1</t>
  </si>
  <si>
    <t>Interrogatory No.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</si>
</sst>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7" xfId="0" applyFont="1" applyBorder="1" applyAlignment="1">
      <alignment horizontal="center" vertical="center" textRotation="90" wrapText="1"/>
    </xf>
    <xf numFmtId="0" fontId="0" fillId="0" borderId="7" xfId="0" applyBorder="1" applyAlignment="1">
      <alignment vertical="center" textRotation="90" wrapText="1"/>
    </xf>
    <xf numFmtId="0" fontId="0" fillId="0" borderId="6" xfId="0" applyBorder="1" applyAlignment="1">
      <alignment vertical="center" textRotation="90" wrapText="1"/>
    </xf>
    <xf numFmtId="0" fontId="3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vertical="center" wrapText="1"/>
    </xf>
    <xf numFmtId="38" fontId="3" fillId="0" borderId="6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7" xfId="0" applyBorder="1" applyAlignment="1">
      <alignment horizontal="center" vertical="center" textRotation="90" wrapText="1"/>
    </xf>
    <xf numFmtId="46" fontId="0" fillId="0" borderId="0" xfId="0" applyNumberFormat="1"/>
    <xf numFmtId="38" fontId="3" fillId="0" borderId="6" xfId="0" applyNumberFormat="1" applyFont="1" applyFill="1" applyBorder="1" applyAlignment="1">
      <alignment vertical="center" wrapText="1"/>
    </xf>
    <xf numFmtId="0" fontId="8" fillId="0" borderId="0" xfId="0" applyFont="1"/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7" Type="http://schemas.openxmlformats.org/officeDocument/2006/relationships/styles" Target="styles.xml" />
  <Relationship Id="rId6" Type="http://schemas.openxmlformats.org/officeDocument/2006/relationships/theme" Target="theme/theme1.xml" />
  <Relationship Id="rId8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9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workbookViewId="0"/>
  </sheetViews>
  <sheetFormatPr defaultRowHeight="15" x14ac:dyDescent="0.25"/>
  <cols>
    <col min="9" max="9" width="10" bestFit="1" customWidth="1"/>
  </cols>
  <sheetData>
    <row r="1" spans="1:13" x14ac:dyDescent="0.25">
      <c r="A1" s="16" t="s">
        <v>36</v>
      </c>
    </row>
    <row r="2" spans="1:13" x14ac:dyDescent="0.25">
      <c r="A2" s="16" t="s">
        <v>37</v>
      </c>
    </row>
    <row r="3" spans="1:13" x14ac:dyDescent="0.25">
      <c r="A3" s="16" t="s">
        <v>38</v>
      </c>
    </row>
    <row r="4" spans="1:13" x14ac:dyDescent="0.25">
      <c r="A4" s="16" t="s">
        <v>40</v>
      </c>
    </row>
    <row r="5" spans="1:13" x14ac:dyDescent="0.25">
      <c r="A5" s="16" t="s">
        <v>39</v>
      </c>
    </row>
    <row r="6" spans="1:13" x14ac:dyDescent="0.25">
      <c r="A6" s="16" t="s">
        <v>20</v>
      </c>
    </row>
    <row r="7" spans="1:13" x14ac:dyDescent="0.25">
      <c r="A7" s="10"/>
    </row>
    <row r="8" spans="1:13" ht="15.75" thickBot="1" x14ac:dyDescent="0.3"/>
    <row r="9" spans="1:13" ht="15.75" customHeight="1" thickBot="1" x14ac:dyDescent="0.3">
      <c r="A9" s="21" t="s">
        <v>19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3"/>
    </row>
    <row r="10" spans="1:13" ht="44.25" customHeight="1" x14ac:dyDescent="0.25">
      <c r="A10" s="24" t="s">
        <v>0</v>
      </c>
      <c r="B10" s="1" t="s">
        <v>1</v>
      </c>
      <c r="C10" s="1" t="s">
        <v>3</v>
      </c>
      <c r="D10" s="27" t="s">
        <v>5</v>
      </c>
      <c r="E10" s="1" t="s">
        <v>6</v>
      </c>
      <c r="F10" s="1" t="s">
        <v>6</v>
      </c>
      <c r="G10" s="1" t="s">
        <v>8</v>
      </c>
      <c r="H10" s="1" t="s">
        <v>7</v>
      </c>
      <c r="I10" s="1" t="s">
        <v>11</v>
      </c>
      <c r="J10" s="30" t="s">
        <v>12</v>
      </c>
      <c r="K10" s="31"/>
      <c r="L10" s="30" t="s">
        <v>12</v>
      </c>
      <c r="M10" s="31"/>
    </row>
    <row r="11" spans="1:13" ht="44.25" customHeight="1" x14ac:dyDescent="0.25">
      <c r="A11" s="25"/>
      <c r="B11" s="1" t="s">
        <v>2</v>
      </c>
      <c r="C11" s="1" t="s">
        <v>4</v>
      </c>
      <c r="D11" s="28"/>
      <c r="E11" s="1" t="s">
        <v>2</v>
      </c>
      <c r="F11" s="1" t="s">
        <v>7</v>
      </c>
      <c r="G11" s="1" t="s">
        <v>9</v>
      </c>
      <c r="H11" s="1" t="s">
        <v>10</v>
      </c>
      <c r="I11" s="1" t="s">
        <v>7</v>
      </c>
      <c r="J11" s="17" t="s">
        <v>13</v>
      </c>
      <c r="K11" s="18"/>
      <c r="L11" s="17" t="s">
        <v>13</v>
      </c>
      <c r="M11" s="18"/>
    </row>
    <row r="12" spans="1:13" x14ac:dyDescent="0.25">
      <c r="A12" s="25"/>
      <c r="B12" s="2"/>
      <c r="C12" s="2"/>
      <c r="D12" s="28"/>
      <c r="E12" s="2"/>
      <c r="F12" s="2"/>
      <c r="G12" s="2"/>
      <c r="H12" s="2"/>
      <c r="I12" s="2"/>
      <c r="J12" s="17" t="s">
        <v>16</v>
      </c>
      <c r="K12" s="18"/>
      <c r="L12" s="17" t="s">
        <v>14</v>
      </c>
      <c r="M12" s="18"/>
    </row>
    <row r="13" spans="1:13" x14ac:dyDescent="0.25">
      <c r="A13" s="25"/>
      <c r="B13" s="13" t="s">
        <v>32</v>
      </c>
      <c r="C13" s="2"/>
      <c r="D13" s="28"/>
      <c r="E13" s="2"/>
      <c r="F13" s="2"/>
      <c r="G13" s="2"/>
      <c r="H13" s="2"/>
      <c r="I13" s="2"/>
      <c r="J13" s="17" t="s">
        <v>7</v>
      </c>
      <c r="K13" s="18"/>
      <c r="L13" s="17" t="s">
        <v>7</v>
      </c>
      <c r="M13" s="18"/>
    </row>
    <row r="14" spans="1:13" ht="15.75" thickBot="1" x14ac:dyDescent="0.3">
      <c r="A14" s="25"/>
      <c r="B14" s="3"/>
      <c r="C14" s="3"/>
      <c r="D14" s="29"/>
      <c r="E14" s="3"/>
      <c r="F14" s="3"/>
      <c r="G14" s="3"/>
      <c r="H14" s="3"/>
      <c r="I14" s="3"/>
      <c r="J14" s="19" t="s">
        <v>15</v>
      </c>
      <c r="K14" s="20"/>
      <c r="L14" s="19" t="s">
        <v>15</v>
      </c>
      <c r="M14" s="20"/>
    </row>
    <row r="15" spans="1:13" ht="15.75" thickBot="1" x14ac:dyDescent="0.3">
      <c r="A15" s="26"/>
      <c r="B15" s="4" t="s">
        <v>17</v>
      </c>
      <c r="C15" s="4" t="s">
        <v>17</v>
      </c>
      <c r="D15" s="4" t="s">
        <v>17</v>
      </c>
      <c r="E15" s="4" t="s">
        <v>17</v>
      </c>
      <c r="F15" s="4" t="s">
        <v>17</v>
      </c>
      <c r="G15" s="4" t="s">
        <v>17</v>
      </c>
      <c r="H15" s="4" t="s">
        <v>17</v>
      </c>
      <c r="I15" s="4" t="s">
        <v>17</v>
      </c>
      <c r="J15" s="4" t="s">
        <v>17</v>
      </c>
      <c r="K15" s="4" t="s">
        <v>18</v>
      </c>
      <c r="L15" s="4" t="s">
        <v>17</v>
      </c>
      <c r="M15" s="4" t="s">
        <v>18</v>
      </c>
    </row>
    <row r="16" spans="1:13" ht="15.75" thickBot="1" x14ac:dyDescent="0.3">
      <c r="A16" s="5">
        <v>2017</v>
      </c>
      <c r="B16" s="8">
        <v>26058.45290135625</v>
      </c>
      <c r="C16" s="8">
        <v>825.5</v>
      </c>
      <c r="D16" s="8">
        <v>0</v>
      </c>
      <c r="E16" s="8">
        <f>B16+C16</f>
        <v>26883.95290135625</v>
      </c>
      <c r="F16" s="8">
        <v>24008.586727501977</v>
      </c>
      <c r="G16" s="8">
        <v>30.452547211136299</v>
      </c>
      <c r="H16" s="8">
        <v>1820.7947508962277</v>
      </c>
      <c r="I16" s="8">
        <f>F16-G16-H16</f>
        <v>22157.339429394615</v>
      </c>
      <c r="J16" s="8">
        <f>E16-I16</f>
        <v>4726.6134719616348</v>
      </c>
      <c r="K16" s="7">
        <f>J16/I16</f>
        <v>0.21332044341439127</v>
      </c>
      <c r="L16" s="8">
        <f>E16-(F16-G16)</f>
        <v>2905.8187210654069</v>
      </c>
      <c r="M16" s="7">
        <f>L16/(F16-G16)</f>
        <v>0.12118618985183112</v>
      </c>
    </row>
    <row r="17" spans="1:13" ht="15.75" thickBot="1" x14ac:dyDescent="0.3">
      <c r="A17" s="5">
        <v>2018</v>
      </c>
      <c r="B17" s="15">
        <v>26356.849127497437</v>
      </c>
      <c r="C17" s="15">
        <v>825.5</v>
      </c>
      <c r="D17" s="15">
        <v>0</v>
      </c>
      <c r="E17" s="8">
        <f t="shared" ref="E17:E60" si="0">B17+C17</f>
        <v>27182.349127497437</v>
      </c>
      <c r="F17" s="8">
        <v>24297.156123791472</v>
      </c>
      <c r="G17" s="8">
        <v>55.054304993557849</v>
      </c>
      <c r="H17" s="8">
        <v>1851.1850918122445</v>
      </c>
      <c r="I17" s="8">
        <f t="shared" ref="I17:I60" si="1">F17-G17-H17</f>
        <v>22390.91672698567</v>
      </c>
      <c r="J17" s="8">
        <f t="shared" ref="J17:J60" si="2">E17-I17</f>
        <v>4791.4324005117669</v>
      </c>
      <c r="K17" s="7">
        <f t="shared" ref="K17:K60" si="3">J17/I17</f>
        <v>0.21399000581057512</v>
      </c>
      <c r="L17" s="8">
        <f t="shared" ref="L17:L60" si="4">E17-(F17-G17)</f>
        <v>2940.2473086995233</v>
      </c>
      <c r="M17" s="7">
        <f t="shared" ref="M17:M60" si="5">L17/(F17-G17)</f>
        <v>0.12128681459540708</v>
      </c>
    </row>
    <row r="18" spans="1:13" ht="15.75" thickBot="1" x14ac:dyDescent="0.3">
      <c r="A18" s="5">
        <v>2019</v>
      </c>
      <c r="B18" s="15">
        <v>27895.441497858701</v>
      </c>
      <c r="C18" s="15">
        <v>113.5</v>
      </c>
      <c r="D18" s="15">
        <v>-254</v>
      </c>
      <c r="E18" s="8">
        <f t="shared" si="0"/>
        <v>28008.941497858701</v>
      </c>
      <c r="F18" s="8">
        <v>24496.395092553234</v>
      </c>
      <c r="G18" s="8">
        <v>80.422453648274939</v>
      </c>
      <c r="H18" s="8">
        <v>1869.1183333963011</v>
      </c>
      <c r="I18" s="8">
        <f t="shared" si="1"/>
        <v>22546.854305508656</v>
      </c>
      <c r="J18" s="8">
        <f t="shared" si="2"/>
        <v>5462.0871923500454</v>
      </c>
      <c r="K18" s="7">
        <f t="shared" si="3"/>
        <v>0.24225495576185749</v>
      </c>
      <c r="L18" s="8">
        <f t="shared" si="4"/>
        <v>3592.9688589537436</v>
      </c>
      <c r="M18" s="7">
        <f t="shared" si="5"/>
        <v>0.14715649104343387</v>
      </c>
    </row>
    <row r="19" spans="1:13" ht="15.75" thickBot="1" x14ac:dyDescent="0.3">
      <c r="A19" s="5">
        <v>2020</v>
      </c>
      <c r="B19" s="8">
        <v>28203.958421843548</v>
      </c>
      <c r="C19" s="8">
        <v>113.5</v>
      </c>
      <c r="D19" s="8">
        <v>0</v>
      </c>
      <c r="E19" s="8">
        <f t="shared" si="0"/>
        <v>28317.458421843548</v>
      </c>
      <c r="F19" s="8">
        <v>24605.435473593188</v>
      </c>
      <c r="G19" s="8">
        <v>106.59393495470766</v>
      </c>
      <c r="H19" s="8">
        <v>1886.907805877358</v>
      </c>
      <c r="I19" s="8">
        <f t="shared" si="1"/>
        <v>22611.933732761121</v>
      </c>
      <c r="J19" s="8">
        <f t="shared" si="2"/>
        <v>5705.5246890824274</v>
      </c>
      <c r="K19" s="7">
        <f t="shared" si="3"/>
        <v>0.25232360737091775</v>
      </c>
      <c r="L19" s="8">
        <f t="shared" si="4"/>
        <v>3818.616883205068</v>
      </c>
      <c r="M19" s="7">
        <f t="shared" si="5"/>
        <v>0.15586928374480546</v>
      </c>
    </row>
    <row r="20" spans="1:13" ht="15.75" thickBot="1" x14ac:dyDescent="0.3">
      <c r="A20" s="5">
        <v>2021</v>
      </c>
      <c r="B20" s="8">
        <v>28362.997123641333</v>
      </c>
      <c r="C20" s="8">
        <v>113.5</v>
      </c>
      <c r="D20" s="8">
        <v>0</v>
      </c>
      <c r="E20" s="8">
        <f t="shared" si="0"/>
        <v>28476.497123641333</v>
      </c>
      <c r="F20" s="8">
        <v>24716.982895840945</v>
      </c>
      <c r="G20" s="8">
        <v>133.5654162611404</v>
      </c>
      <c r="H20" s="8">
        <v>1904.5528716125229</v>
      </c>
      <c r="I20" s="8">
        <f t="shared" si="1"/>
        <v>22678.864607967284</v>
      </c>
      <c r="J20" s="8">
        <f t="shared" si="2"/>
        <v>5797.6325156740495</v>
      </c>
      <c r="K20" s="7">
        <f t="shared" si="3"/>
        <v>0.25564033367161115</v>
      </c>
      <c r="L20" s="8">
        <f t="shared" si="4"/>
        <v>3893.0796440615268</v>
      </c>
      <c r="M20" s="7">
        <f t="shared" si="5"/>
        <v>0.15836201973526706</v>
      </c>
    </row>
    <row r="21" spans="1:13" ht="15.75" thickBot="1" x14ac:dyDescent="0.3">
      <c r="A21" s="5">
        <v>2022</v>
      </c>
      <c r="B21" s="8">
        <v>28609.559035782811</v>
      </c>
      <c r="C21" s="8">
        <v>113.5</v>
      </c>
      <c r="D21" s="8">
        <v>0</v>
      </c>
      <c r="E21" s="8">
        <f t="shared" si="0"/>
        <v>28723.059035782811</v>
      </c>
      <c r="F21" s="8">
        <v>24966.621343050421</v>
      </c>
      <c r="G21" s="8">
        <v>161.33356491585749</v>
      </c>
      <c r="H21" s="8">
        <v>1922.052889992432</v>
      </c>
      <c r="I21" s="8">
        <f t="shared" si="1"/>
        <v>22883.234888142131</v>
      </c>
      <c r="J21" s="8">
        <f t="shared" si="2"/>
        <v>5839.8241476406802</v>
      </c>
      <c r="K21" s="7">
        <f t="shared" si="3"/>
        <v>0.25520098780556677</v>
      </c>
      <c r="L21" s="8">
        <f t="shared" si="4"/>
        <v>3917.7712576482481</v>
      </c>
      <c r="M21" s="7">
        <f t="shared" si="5"/>
        <v>0.15794097180770048</v>
      </c>
    </row>
    <row r="22" spans="1:13" ht="15.75" thickBot="1" x14ac:dyDescent="0.3">
      <c r="A22" s="5">
        <v>2023</v>
      </c>
      <c r="B22" s="8">
        <v>28853.645586515038</v>
      </c>
      <c r="C22" s="8">
        <v>113.5</v>
      </c>
      <c r="D22" s="8">
        <v>0</v>
      </c>
      <c r="E22" s="8">
        <f t="shared" si="0"/>
        <v>28967.145586515038</v>
      </c>
      <c r="F22" s="8">
        <v>25338.309555745098</v>
      </c>
      <c r="G22" s="8">
        <v>189.9050462222902</v>
      </c>
      <c r="H22" s="8">
        <v>1939.6536737618042</v>
      </c>
      <c r="I22" s="8">
        <f t="shared" si="1"/>
        <v>23208.750835761002</v>
      </c>
      <c r="J22" s="8">
        <f t="shared" si="2"/>
        <v>5758.3947507540361</v>
      </c>
      <c r="K22" s="7">
        <f t="shared" si="3"/>
        <v>0.24811308421999445</v>
      </c>
      <c r="L22" s="8">
        <f t="shared" si="4"/>
        <v>3818.7410769922317</v>
      </c>
      <c r="M22" s="7">
        <f t="shared" si="5"/>
        <v>0.15184824450975448</v>
      </c>
    </row>
    <row r="23" spans="1:13" ht="15.75" thickBot="1" x14ac:dyDescent="0.3">
      <c r="A23" s="5">
        <v>2024</v>
      </c>
      <c r="B23" s="8">
        <v>29011.258199814107</v>
      </c>
      <c r="C23" s="8">
        <v>113.5</v>
      </c>
      <c r="D23" s="8">
        <v>0</v>
      </c>
      <c r="E23" s="8">
        <f t="shared" si="0"/>
        <v>29124.758199814107</v>
      </c>
      <c r="F23" s="8">
        <v>25755.689859169812</v>
      </c>
      <c r="G23" s="8">
        <v>219.41264192502962</v>
      </c>
      <c r="H23" s="8">
        <v>1957.1333545191537</v>
      </c>
      <c r="I23" s="8">
        <f t="shared" si="1"/>
        <v>23579.143862725628</v>
      </c>
      <c r="J23" s="8">
        <f t="shared" si="2"/>
        <v>5545.6143370884784</v>
      </c>
      <c r="K23" s="7">
        <f t="shared" si="3"/>
        <v>0.23519150522912302</v>
      </c>
      <c r="L23" s="8">
        <f t="shared" si="4"/>
        <v>3588.4809825693228</v>
      </c>
      <c r="M23" s="7">
        <f t="shared" si="5"/>
        <v>0.14052482873838801</v>
      </c>
    </row>
    <row r="24" spans="1:13" ht="15.75" thickBot="1" x14ac:dyDescent="0.3">
      <c r="A24" s="5">
        <v>2025</v>
      </c>
      <c r="B24" s="8">
        <v>29007.478295397901</v>
      </c>
      <c r="C24" s="8">
        <v>113.5</v>
      </c>
      <c r="D24" s="8">
        <v>0</v>
      </c>
      <c r="E24" s="8">
        <f t="shared" si="0"/>
        <v>29120.978295397901</v>
      </c>
      <c r="F24" s="8">
        <v>26137.270448024876</v>
      </c>
      <c r="G24" s="8">
        <v>249.23966564623558</v>
      </c>
      <c r="H24" s="8">
        <v>1974.4559467073038</v>
      </c>
      <c r="I24" s="8">
        <f t="shared" si="1"/>
        <v>23913.574835671334</v>
      </c>
      <c r="J24" s="8">
        <f t="shared" si="2"/>
        <v>5207.4034597265672</v>
      </c>
      <c r="K24" s="7">
        <f t="shared" si="3"/>
        <v>0.21775930598041754</v>
      </c>
      <c r="L24" s="8">
        <f t="shared" si="4"/>
        <v>3232.9475130192623</v>
      </c>
      <c r="M24" s="7">
        <f t="shared" si="5"/>
        <v>0.12488194023702459</v>
      </c>
    </row>
    <row r="25" spans="1:13" ht="15.75" thickBot="1" x14ac:dyDescent="0.3">
      <c r="A25" s="5">
        <v>2026</v>
      </c>
      <c r="B25" s="8">
        <v>29003.710048738747</v>
      </c>
      <c r="C25" s="8">
        <v>203.5</v>
      </c>
      <c r="D25" s="8">
        <v>0</v>
      </c>
      <c r="E25" s="8">
        <f t="shared" si="0"/>
        <v>29207.210048738747</v>
      </c>
      <c r="F25" s="8">
        <v>26551.803534742954</v>
      </c>
      <c r="G25" s="8">
        <v>279.06668936744154</v>
      </c>
      <c r="H25" s="8">
        <v>1991.6218615347077</v>
      </c>
      <c r="I25" s="8">
        <f t="shared" si="1"/>
        <v>24281.114983840806</v>
      </c>
      <c r="J25" s="8">
        <f t="shared" si="2"/>
        <v>4926.0950648979415</v>
      </c>
      <c r="K25" s="7">
        <f t="shared" si="3"/>
        <v>0.20287763013256518</v>
      </c>
      <c r="L25" s="8">
        <f t="shared" si="4"/>
        <v>2934.4732033632354</v>
      </c>
      <c r="M25" s="7">
        <f t="shared" si="5"/>
        <v>0.11169271098910112</v>
      </c>
    </row>
    <row r="26" spans="1:13" ht="15.75" thickBot="1" x14ac:dyDescent="0.3">
      <c r="A26" s="5">
        <v>2027</v>
      </c>
      <c r="B26" s="8">
        <v>30750.953422796101</v>
      </c>
      <c r="C26" s="8">
        <v>110</v>
      </c>
      <c r="D26" s="8">
        <v>0</v>
      </c>
      <c r="E26" s="8">
        <f t="shared" si="0"/>
        <v>30860.953422796101</v>
      </c>
      <c r="F26" s="8">
        <v>26956.264514403985</v>
      </c>
      <c r="G26" s="8">
        <v>308.89371308864747</v>
      </c>
      <c r="H26" s="8">
        <v>2008.6315069642978</v>
      </c>
      <c r="I26" s="8">
        <f t="shared" si="1"/>
        <v>24638.739294351039</v>
      </c>
      <c r="J26" s="8">
        <f t="shared" si="2"/>
        <v>6222.2141284450627</v>
      </c>
      <c r="K26" s="7">
        <f t="shared" si="3"/>
        <v>0.25253784514338523</v>
      </c>
      <c r="L26" s="8">
        <f t="shared" si="4"/>
        <v>4213.5826214807639</v>
      </c>
      <c r="M26" s="7">
        <f t="shared" si="5"/>
        <v>0.1581237658640896</v>
      </c>
    </row>
    <row r="27" spans="1:13" ht="15.75" thickBot="1" x14ac:dyDescent="0.3">
      <c r="A27" s="5">
        <v>2028</v>
      </c>
      <c r="B27" s="8">
        <v>30747.208380653956</v>
      </c>
      <c r="C27" s="8">
        <v>110</v>
      </c>
      <c r="D27" s="8">
        <v>0</v>
      </c>
      <c r="E27" s="8">
        <f t="shared" si="0"/>
        <v>30857.208380653956</v>
      </c>
      <c r="F27" s="8">
        <v>27387.495025231641</v>
      </c>
      <c r="G27" s="8">
        <v>338.72073680985341</v>
      </c>
      <c r="H27" s="8">
        <v>2025.4852877391011</v>
      </c>
      <c r="I27" s="8">
        <f t="shared" si="1"/>
        <v>25023.289000682686</v>
      </c>
      <c r="J27" s="8">
        <f t="shared" si="2"/>
        <v>5833.9193799712702</v>
      </c>
      <c r="K27" s="7">
        <f t="shared" si="3"/>
        <v>0.2331395916744641</v>
      </c>
      <c r="L27" s="8">
        <f t="shared" si="4"/>
        <v>3808.434092232168</v>
      </c>
      <c r="M27" s="7">
        <f t="shared" si="5"/>
        <v>0.14079876787105899</v>
      </c>
    </row>
    <row r="28" spans="1:13" ht="15.75" thickBot="1" x14ac:dyDescent="0.3">
      <c r="A28" s="5">
        <v>2029</v>
      </c>
      <c r="B28" s="8">
        <v>30743.47488552042</v>
      </c>
      <c r="C28" s="8">
        <v>110</v>
      </c>
      <c r="D28" s="8">
        <v>0</v>
      </c>
      <c r="E28" s="8">
        <f t="shared" si="0"/>
        <v>30853.47488552042</v>
      </c>
      <c r="F28" s="8">
        <v>27915.500839790948</v>
      </c>
      <c r="G28" s="8">
        <v>368.54776053105934</v>
      </c>
      <c r="H28" s="8">
        <v>2042.1845508320553</v>
      </c>
      <c r="I28" s="8">
        <f t="shared" si="1"/>
        <v>25504.768528427834</v>
      </c>
      <c r="J28" s="8">
        <f t="shared" si="2"/>
        <v>5348.7063570925857</v>
      </c>
      <c r="K28" s="7">
        <f t="shared" si="3"/>
        <v>0.20971397372733933</v>
      </c>
      <c r="L28" s="8">
        <f t="shared" si="4"/>
        <v>3306.5218062605309</v>
      </c>
      <c r="M28" s="7">
        <f t="shared" si="5"/>
        <v>0.12003221542312832</v>
      </c>
    </row>
    <row r="29" spans="1:13" ht="15.75" thickBot="1" x14ac:dyDescent="0.3">
      <c r="A29" s="5">
        <v>2030</v>
      </c>
      <c r="B29" s="8">
        <v>30739.752900727224</v>
      </c>
      <c r="C29" s="8">
        <v>525</v>
      </c>
      <c r="D29" s="8">
        <v>0</v>
      </c>
      <c r="E29" s="8">
        <f t="shared" si="0"/>
        <v>31264.752900727224</v>
      </c>
      <c r="F29" s="8">
        <v>28421.785116055722</v>
      </c>
      <c r="G29" s="8">
        <v>398.37478425226527</v>
      </c>
      <c r="H29" s="8">
        <v>2058.7299470280923</v>
      </c>
      <c r="I29" s="8">
        <f t="shared" si="1"/>
        <v>25964.680384775365</v>
      </c>
      <c r="J29" s="8">
        <f t="shared" si="2"/>
        <v>5300.0725159518588</v>
      </c>
      <c r="K29" s="7">
        <f t="shared" si="3"/>
        <v>0.20412623754304351</v>
      </c>
      <c r="L29" s="8">
        <f t="shared" si="4"/>
        <v>3241.3425689237665</v>
      </c>
      <c r="M29" s="7">
        <f t="shared" si="5"/>
        <v>0.11566552859004468</v>
      </c>
    </row>
    <row r="30" spans="1:13" ht="15.75" thickBot="1" x14ac:dyDescent="0.3">
      <c r="A30" s="5">
        <v>2031</v>
      </c>
      <c r="B30" s="8">
        <v>31836.0423897293</v>
      </c>
      <c r="C30" s="8">
        <v>110</v>
      </c>
      <c r="D30" s="8">
        <v>0</v>
      </c>
      <c r="E30" s="8">
        <f t="shared" si="0"/>
        <v>31946.0423897293</v>
      </c>
      <c r="F30" s="8">
        <v>28907.226147997306</v>
      </c>
      <c r="G30" s="8">
        <v>398.37478425226527</v>
      </c>
      <c r="H30" s="8">
        <v>2058.7299470280923</v>
      </c>
      <c r="I30" s="8">
        <f t="shared" si="1"/>
        <v>26450.121416716949</v>
      </c>
      <c r="J30" s="8">
        <f t="shared" si="2"/>
        <v>5495.9209730123512</v>
      </c>
      <c r="K30" s="7">
        <f t="shared" si="3"/>
        <v>0.20778433816711445</v>
      </c>
      <c r="L30" s="8">
        <f t="shared" si="4"/>
        <v>3437.1910259842589</v>
      </c>
      <c r="M30" s="7">
        <f t="shared" si="5"/>
        <v>0.12056574928709211</v>
      </c>
    </row>
    <row r="31" spans="1:13" ht="15.75" thickBot="1" x14ac:dyDescent="0.3">
      <c r="A31" s="5">
        <v>2032</v>
      </c>
      <c r="B31" s="8">
        <v>32101.343316104292</v>
      </c>
      <c r="C31" s="8">
        <v>232</v>
      </c>
      <c r="D31" s="8">
        <v>-831</v>
      </c>
      <c r="E31" s="8">
        <f t="shared" si="0"/>
        <v>32333.343316104292</v>
      </c>
      <c r="F31" s="8">
        <v>29393.563004844425</v>
      </c>
      <c r="G31" s="8">
        <v>398.37478425226527</v>
      </c>
      <c r="H31" s="8">
        <v>2058.7299470280923</v>
      </c>
      <c r="I31" s="8">
        <f t="shared" si="1"/>
        <v>26936.458273564069</v>
      </c>
      <c r="J31" s="8">
        <f t="shared" si="2"/>
        <v>5396.8850425402234</v>
      </c>
      <c r="K31" s="7">
        <f t="shared" si="3"/>
        <v>0.20035614881993691</v>
      </c>
      <c r="L31" s="8">
        <f t="shared" si="4"/>
        <v>3338.1550955121311</v>
      </c>
      <c r="M31" s="7">
        <f t="shared" si="5"/>
        <v>0.11512789881258294</v>
      </c>
    </row>
    <row r="32" spans="1:13" ht="15.75" thickBot="1" x14ac:dyDescent="0.3">
      <c r="A32" s="5">
        <v>2033</v>
      </c>
      <c r="B32" s="8">
        <v>32774.38846265326</v>
      </c>
      <c r="C32" s="8">
        <v>110</v>
      </c>
      <c r="D32" s="8">
        <v>-841</v>
      </c>
      <c r="E32" s="8">
        <f t="shared" si="0"/>
        <v>32884.38846265326</v>
      </c>
      <c r="F32" s="8">
        <v>29860.761783491405</v>
      </c>
      <c r="G32" s="8">
        <v>398.37478425226527</v>
      </c>
      <c r="H32" s="8">
        <v>2058.7299470280923</v>
      </c>
      <c r="I32" s="8">
        <f t="shared" si="1"/>
        <v>27403.657052211049</v>
      </c>
      <c r="J32" s="8">
        <f t="shared" si="2"/>
        <v>5480.7314104422112</v>
      </c>
      <c r="K32" s="7">
        <f t="shared" si="3"/>
        <v>0.20000000000000007</v>
      </c>
      <c r="L32" s="8">
        <f t="shared" si="4"/>
        <v>3422.0014634141189</v>
      </c>
      <c r="M32" s="7">
        <f t="shared" si="5"/>
        <v>0.11614814045795038</v>
      </c>
    </row>
    <row r="33" spans="1:13" ht="15.75" thickBot="1" x14ac:dyDescent="0.3">
      <c r="A33" s="5">
        <v>2034</v>
      </c>
      <c r="B33" s="8">
        <v>33646.212154995665</v>
      </c>
      <c r="C33" s="8">
        <v>0</v>
      </c>
      <c r="D33" s="8">
        <v>0</v>
      </c>
      <c r="E33" s="8">
        <f t="shared" si="0"/>
        <v>33646.212154995665</v>
      </c>
      <c r="F33" s="8">
        <v>30307.111581273635</v>
      </c>
      <c r="G33" s="8">
        <v>398.37478425226527</v>
      </c>
      <c r="H33" s="8">
        <v>2058.7299470280923</v>
      </c>
      <c r="I33" s="8">
        <f t="shared" si="1"/>
        <v>27850.006849993279</v>
      </c>
      <c r="J33" s="8">
        <f t="shared" si="2"/>
        <v>5796.205305002386</v>
      </c>
      <c r="K33" s="7">
        <f t="shared" si="3"/>
        <v>0.20812222188030755</v>
      </c>
      <c r="L33" s="8">
        <f t="shared" si="4"/>
        <v>3737.4753579742937</v>
      </c>
      <c r="M33" s="7">
        <f t="shared" si="5"/>
        <v>0.12496266169109861</v>
      </c>
    </row>
    <row r="34" spans="1:13" ht="15.75" thickBot="1" x14ac:dyDescent="0.3">
      <c r="A34" s="5">
        <v>2035</v>
      </c>
      <c r="B34" s="8">
        <v>34518.04717617578</v>
      </c>
      <c r="C34" s="8">
        <v>0</v>
      </c>
      <c r="D34" s="8">
        <v>0</v>
      </c>
      <c r="E34" s="8">
        <f t="shared" si="0"/>
        <v>34518.04717617578</v>
      </c>
      <c r="F34" s="8">
        <v>30760.653118400001</v>
      </c>
      <c r="G34" s="8">
        <v>398.37478425226527</v>
      </c>
      <c r="H34" s="8">
        <v>2058.7299470280923</v>
      </c>
      <c r="I34" s="8">
        <f t="shared" si="1"/>
        <v>28303.548387119645</v>
      </c>
      <c r="J34" s="8">
        <f t="shared" si="2"/>
        <v>6214.4987890561351</v>
      </c>
      <c r="K34" s="7">
        <f t="shared" si="3"/>
        <v>0.21956606656019936</v>
      </c>
      <c r="L34" s="8">
        <f t="shared" si="4"/>
        <v>4155.7688420280429</v>
      </c>
      <c r="M34" s="7">
        <f t="shared" si="5"/>
        <v>0.13687276021556485</v>
      </c>
    </row>
    <row r="35" spans="1:13" ht="15.75" thickBot="1" x14ac:dyDescent="0.3">
      <c r="A35" s="5">
        <v>2036</v>
      </c>
      <c r="B35" s="8">
        <v>35284.393490257622</v>
      </c>
      <c r="C35" s="8">
        <v>0</v>
      </c>
      <c r="D35" s="8">
        <v>-981</v>
      </c>
      <c r="E35" s="8">
        <f t="shared" si="0"/>
        <v>35284.393490257622</v>
      </c>
      <c r="F35" s="8">
        <v>31207.373785938827</v>
      </c>
      <c r="G35" s="8">
        <v>398.37478425226527</v>
      </c>
      <c r="H35" s="8">
        <v>2058.7299470280923</v>
      </c>
      <c r="I35" s="8">
        <f t="shared" si="1"/>
        <v>28750.269054658471</v>
      </c>
      <c r="J35" s="8">
        <f t="shared" si="2"/>
        <v>6534.1244355991512</v>
      </c>
      <c r="K35" s="7">
        <f t="shared" si="3"/>
        <v>0.22727176650683942</v>
      </c>
      <c r="L35" s="8">
        <f t="shared" si="4"/>
        <v>4475.3944885710589</v>
      </c>
      <c r="M35" s="7">
        <f t="shared" si="5"/>
        <v>0.14526257371510395</v>
      </c>
    </row>
    <row r="36" spans="1:13" ht="15.75" thickBot="1" x14ac:dyDescent="0.3">
      <c r="A36" s="5">
        <v>2037</v>
      </c>
      <c r="B36" s="8">
        <v>35280.751061425733</v>
      </c>
      <c r="C36" s="8">
        <v>0</v>
      </c>
      <c r="D36" s="8">
        <v>0</v>
      </c>
      <c r="E36" s="8">
        <f t="shared" si="0"/>
        <v>35280.751061425733</v>
      </c>
      <c r="F36" s="8">
        <v>31634.182240705992</v>
      </c>
      <c r="G36" s="8">
        <v>398.37478425226527</v>
      </c>
      <c r="H36" s="8">
        <v>2058.7299470280923</v>
      </c>
      <c r="I36" s="8">
        <f t="shared" si="1"/>
        <v>29177.077509425635</v>
      </c>
      <c r="J36" s="8">
        <f t="shared" si="2"/>
        <v>6103.6735520000984</v>
      </c>
      <c r="K36" s="7">
        <f t="shared" si="3"/>
        <v>0.20919413707655646</v>
      </c>
      <c r="L36" s="8">
        <f t="shared" si="4"/>
        <v>4044.9436049720061</v>
      </c>
      <c r="M36" s="7">
        <f t="shared" si="5"/>
        <v>0.12949700790066396</v>
      </c>
    </row>
    <row r="37" spans="1:13" ht="15.75" thickBot="1" x14ac:dyDescent="0.3">
      <c r="A37" s="5">
        <v>2038</v>
      </c>
      <c r="B37" s="8">
        <v>36152.619853984659</v>
      </c>
      <c r="C37" s="8">
        <v>0</v>
      </c>
      <c r="D37" s="8">
        <v>0</v>
      </c>
      <c r="E37" s="8">
        <f t="shared" si="0"/>
        <v>36152.619853984659</v>
      </c>
      <c r="F37" s="8">
        <v>32078.12284933919</v>
      </c>
      <c r="G37" s="8">
        <v>398.37478425226527</v>
      </c>
      <c r="H37" s="8">
        <v>2058.7299470280923</v>
      </c>
      <c r="I37" s="8">
        <f t="shared" si="1"/>
        <v>29621.018118058833</v>
      </c>
      <c r="J37" s="8">
        <f t="shared" si="2"/>
        <v>6531.6017359258258</v>
      </c>
      <c r="K37" s="7">
        <f t="shared" si="3"/>
        <v>0.22050564602111875</v>
      </c>
      <c r="L37" s="8">
        <f t="shared" si="4"/>
        <v>4472.8717888977335</v>
      </c>
      <c r="M37" s="7">
        <f t="shared" si="5"/>
        <v>0.1411902575648043</v>
      </c>
    </row>
    <row r="38" spans="1:13" ht="15.75" thickBot="1" x14ac:dyDescent="0.3">
      <c r="A38" s="5">
        <v>2039</v>
      </c>
      <c r="B38" s="8">
        <v>36148.999832358546</v>
      </c>
      <c r="C38" s="8">
        <v>0</v>
      </c>
      <c r="D38" s="8">
        <v>0</v>
      </c>
      <c r="E38" s="8">
        <f t="shared" si="0"/>
        <v>36148.999832358546</v>
      </c>
      <c r="F38" s="8">
        <v>32519.797425283541</v>
      </c>
      <c r="G38" s="8">
        <v>398.37478425226527</v>
      </c>
      <c r="H38" s="8">
        <v>2058.7299470280923</v>
      </c>
      <c r="I38" s="8">
        <f t="shared" si="1"/>
        <v>30062.692694003184</v>
      </c>
      <c r="J38" s="8">
        <f t="shared" si="2"/>
        <v>6086.3071383553615</v>
      </c>
      <c r="K38" s="7">
        <f t="shared" si="3"/>
        <v>0.20245382542094906</v>
      </c>
      <c r="L38" s="8">
        <f t="shared" si="4"/>
        <v>4027.5771913272692</v>
      </c>
      <c r="M38" s="7">
        <f t="shared" si="5"/>
        <v>0.1253860153187151</v>
      </c>
    </row>
    <row r="39" spans="1:13" ht="15.75" thickBot="1" x14ac:dyDescent="0.3">
      <c r="A39" s="5">
        <v>2040</v>
      </c>
      <c r="B39" s="8">
        <v>37020.890961090699</v>
      </c>
      <c r="C39" s="8">
        <v>0</v>
      </c>
      <c r="D39" s="8">
        <v>0</v>
      </c>
      <c r="E39" s="8">
        <f t="shared" si="0"/>
        <v>37020.890961090699</v>
      </c>
      <c r="F39" s="8">
        <v>32953.409597493504</v>
      </c>
      <c r="G39" s="8">
        <v>398.37478425226527</v>
      </c>
      <c r="H39" s="8">
        <v>2058.7299470280923</v>
      </c>
      <c r="I39" s="8">
        <f t="shared" si="1"/>
        <v>30496.304866213148</v>
      </c>
      <c r="J39" s="8">
        <f t="shared" si="2"/>
        <v>6524.5860948775517</v>
      </c>
      <c r="K39" s="7">
        <f t="shared" si="3"/>
        <v>0.21394677563399295</v>
      </c>
      <c r="L39" s="8">
        <f t="shared" si="4"/>
        <v>4465.8561478494594</v>
      </c>
      <c r="M39" s="7">
        <f t="shared" si="5"/>
        <v>0.13717866294626244</v>
      </c>
    </row>
    <row r="40" spans="1:13" ht="15.75" thickBot="1" x14ac:dyDescent="0.3">
      <c r="A40" s="5">
        <v>2041</v>
      </c>
      <c r="B40" s="8">
        <v>37017.293204843139</v>
      </c>
      <c r="C40" s="8">
        <v>0</v>
      </c>
      <c r="D40" s="8">
        <v>0</v>
      </c>
      <c r="E40" s="8">
        <f t="shared" si="0"/>
        <v>37017.293204843139</v>
      </c>
      <c r="F40" s="8">
        <v>33292.360388543115</v>
      </c>
      <c r="G40" s="8">
        <v>398.37478425226527</v>
      </c>
      <c r="H40" s="8">
        <v>2058.7299470280923</v>
      </c>
      <c r="I40" s="8">
        <f t="shared" si="1"/>
        <v>30835.255657262758</v>
      </c>
      <c r="J40" s="8">
        <f t="shared" si="2"/>
        <v>6182.0375475803812</v>
      </c>
      <c r="K40" s="7">
        <f t="shared" si="3"/>
        <v>0.20048601562751434</v>
      </c>
      <c r="L40" s="8">
        <f t="shared" si="4"/>
        <v>4123.3076005522889</v>
      </c>
      <c r="M40" s="7">
        <f t="shared" si="5"/>
        <v>0.12535141378594222</v>
      </c>
    </row>
    <row r="41" spans="1:13" ht="15.75" thickBot="1" x14ac:dyDescent="0.3">
      <c r="A41" s="5">
        <v>2042</v>
      </c>
      <c r="B41" s="8">
        <v>37889.206528396164</v>
      </c>
      <c r="C41" s="8">
        <v>0</v>
      </c>
      <c r="D41" s="8">
        <v>0</v>
      </c>
      <c r="E41" s="8">
        <f t="shared" si="0"/>
        <v>37889.206528396164</v>
      </c>
      <c r="F41" s="8">
        <v>33632.024819790007</v>
      </c>
      <c r="G41" s="8">
        <v>398.37478425226527</v>
      </c>
      <c r="H41" s="8">
        <v>2058.7299470280923</v>
      </c>
      <c r="I41" s="8">
        <f t="shared" si="1"/>
        <v>31174.920088509651</v>
      </c>
      <c r="J41" s="8">
        <f t="shared" si="2"/>
        <v>6714.2864398865131</v>
      </c>
      <c r="K41" s="7">
        <f t="shared" si="3"/>
        <v>0.21537461590354623</v>
      </c>
      <c r="L41" s="8">
        <f t="shared" si="4"/>
        <v>4655.5564928584208</v>
      </c>
      <c r="M41" s="7">
        <f t="shared" si="5"/>
        <v>0.1400856206850615</v>
      </c>
    </row>
    <row r="42" spans="1:13" ht="15.75" thickBot="1" x14ac:dyDescent="0.3">
      <c r="A42" s="5">
        <v>2043</v>
      </c>
      <c r="B42" s="8">
        <v>37921.130896647912</v>
      </c>
      <c r="C42" s="8">
        <v>0</v>
      </c>
      <c r="D42" s="8">
        <v>-840</v>
      </c>
      <c r="E42" s="8">
        <f t="shared" si="0"/>
        <v>37921.130896647912</v>
      </c>
      <c r="F42" s="8">
        <v>33972.410917581503</v>
      </c>
      <c r="G42" s="8">
        <v>398.37478425226527</v>
      </c>
      <c r="H42" s="8">
        <v>2058.7299470280923</v>
      </c>
      <c r="I42" s="8">
        <f t="shared" si="1"/>
        <v>31515.306186301146</v>
      </c>
      <c r="J42" s="8">
        <f t="shared" si="2"/>
        <v>6405.8247103467656</v>
      </c>
      <c r="K42" s="7">
        <f t="shared" si="3"/>
        <v>0.20326074804664931</v>
      </c>
      <c r="L42" s="8">
        <f t="shared" si="4"/>
        <v>4347.0947633186734</v>
      </c>
      <c r="M42" s="7">
        <f t="shared" si="5"/>
        <v>0.12947787230750235</v>
      </c>
    </row>
    <row r="43" spans="1:13" ht="15.75" thickBot="1" x14ac:dyDescent="0.3">
      <c r="A43" s="5">
        <v>2044</v>
      </c>
      <c r="B43" s="8">
        <v>38793.066274613942</v>
      </c>
      <c r="C43" s="8">
        <v>0</v>
      </c>
      <c r="D43" s="8">
        <v>0</v>
      </c>
      <c r="E43" s="8">
        <f t="shared" si="0"/>
        <v>38793.066274613942</v>
      </c>
      <c r="F43" s="8">
        <v>34313.526866901841</v>
      </c>
      <c r="G43" s="8">
        <v>398.37478425226527</v>
      </c>
      <c r="H43" s="8">
        <v>2058.7299470280923</v>
      </c>
      <c r="I43" s="8">
        <f t="shared" si="1"/>
        <v>31856.422135621484</v>
      </c>
      <c r="J43" s="8">
        <f t="shared" si="2"/>
        <v>6936.6441389924585</v>
      </c>
      <c r="K43" s="7">
        <f t="shared" si="3"/>
        <v>0.21774711891565446</v>
      </c>
      <c r="L43" s="8">
        <f t="shared" si="4"/>
        <v>4877.9141919643662</v>
      </c>
      <c r="M43" s="7">
        <f t="shared" si="5"/>
        <v>0.14382698860017276</v>
      </c>
    </row>
    <row r="44" spans="1:13" ht="15.75" thickBot="1" x14ac:dyDescent="0.3">
      <c r="A44" s="5">
        <v>2045</v>
      </c>
      <c r="B44" s="8">
        <v>38789.512627426775</v>
      </c>
      <c r="C44" s="8">
        <v>0</v>
      </c>
      <c r="D44" s="8">
        <v>0</v>
      </c>
      <c r="E44" s="8">
        <f t="shared" si="0"/>
        <v>38789.512627426775</v>
      </c>
      <c r="F44" s="8">
        <v>34655.38101461425</v>
      </c>
      <c r="G44" s="8">
        <v>398.37478425226527</v>
      </c>
      <c r="H44" s="8">
        <v>2058.7299470280923</v>
      </c>
      <c r="I44" s="8">
        <f t="shared" si="1"/>
        <v>32198.276283333893</v>
      </c>
      <c r="J44" s="8">
        <f t="shared" si="2"/>
        <v>6591.2363440928821</v>
      </c>
      <c r="K44" s="7">
        <f t="shared" si="3"/>
        <v>0.20470773919983298</v>
      </c>
      <c r="L44" s="8">
        <f t="shared" si="4"/>
        <v>4532.5063970647898</v>
      </c>
      <c r="M44" s="7">
        <f t="shared" si="5"/>
        <v>0.13230888789831347</v>
      </c>
    </row>
    <row r="45" spans="1:13" ht="15.75" thickBot="1" x14ac:dyDescent="0.3">
      <c r="A45" s="5">
        <v>2046</v>
      </c>
      <c r="B45" s="8">
        <v>39661.469920335512</v>
      </c>
      <c r="C45" s="8">
        <v>0</v>
      </c>
      <c r="D45" s="8">
        <v>0</v>
      </c>
      <c r="E45" s="8">
        <f t="shared" si="0"/>
        <v>39661.469920335512</v>
      </c>
      <c r="F45" s="8">
        <v>34997.981872769356</v>
      </c>
      <c r="G45" s="8">
        <v>398.37478425226527</v>
      </c>
      <c r="H45" s="8">
        <v>2058.7299470280923</v>
      </c>
      <c r="I45" s="8">
        <f t="shared" si="1"/>
        <v>32540.877141489</v>
      </c>
      <c r="J45" s="8">
        <f t="shared" si="2"/>
        <v>7120.5927788465124</v>
      </c>
      <c r="K45" s="7">
        <f t="shared" si="3"/>
        <v>0.21881993985244769</v>
      </c>
      <c r="L45" s="8">
        <f t="shared" si="4"/>
        <v>5061.8628318184201</v>
      </c>
      <c r="M45" s="7">
        <f t="shared" si="5"/>
        <v>0.14629827497371639</v>
      </c>
    </row>
    <row r="46" spans="1:13" ht="15.75" thickBot="1" x14ac:dyDescent="0.3">
      <c r="A46" s="5">
        <v>2047</v>
      </c>
      <c r="B46" s="8">
        <v>39657.938118705344</v>
      </c>
      <c r="C46" s="8">
        <v>0</v>
      </c>
      <c r="D46" s="8">
        <v>0</v>
      </c>
      <c r="E46" s="8">
        <f t="shared" si="0"/>
        <v>39657.938118705344</v>
      </c>
      <c r="F46" s="8">
        <v>35341.33812198144</v>
      </c>
      <c r="G46" s="8">
        <v>398.37478425226527</v>
      </c>
      <c r="H46" s="8">
        <v>2058.7299470280923</v>
      </c>
      <c r="I46" s="8">
        <f t="shared" si="1"/>
        <v>32884.233390701083</v>
      </c>
      <c r="J46" s="8">
        <f t="shared" si="2"/>
        <v>6773.7047280042607</v>
      </c>
      <c r="K46" s="7">
        <f t="shared" si="3"/>
        <v>0.20598639620164327</v>
      </c>
      <c r="L46" s="8">
        <f t="shared" si="4"/>
        <v>4714.9747809761684</v>
      </c>
      <c r="M46" s="7">
        <f t="shared" si="5"/>
        <v>0.13493345528269035</v>
      </c>
    </row>
    <row r="47" spans="1:13" ht="15.75" thickBot="1" x14ac:dyDescent="0.3">
      <c r="A47" s="5">
        <v>2048</v>
      </c>
      <c r="B47" s="8">
        <v>40529.917188017193</v>
      </c>
      <c r="C47" s="8">
        <v>0</v>
      </c>
      <c r="D47" s="8">
        <v>0</v>
      </c>
      <c r="E47" s="8">
        <f t="shared" si="0"/>
        <v>40529.917188017193</v>
      </c>
      <c r="F47" s="8">
        <v>35685.458614873685</v>
      </c>
      <c r="G47" s="8">
        <v>398.37478425226527</v>
      </c>
      <c r="H47" s="8">
        <v>2058.7299470280923</v>
      </c>
      <c r="I47" s="8">
        <f t="shared" si="1"/>
        <v>33228.353883593329</v>
      </c>
      <c r="J47" s="8">
        <f t="shared" si="2"/>
        <v>7301.5633044238639</v>
      </c>
      <c r="K47" s="7">
        <f t="shared" si="3"/>
        <v>0.2197389413271251</v>
      </c>
      <c r="L47" s="8">
        <f t="shared" si="4"/>
        <v>5242.8333573957716</v>
      </c>
      <c r="M47" s="7">
        <f t="shared" si="5"/>
        <v>0.14857655516566506</v>
      </c>
    </row>
    <row r="48" spans="1:13" ht="15.75" thickBot="1" x14ac:dyDescent="0.3">
      <c r="A48" s="5">
        <v>2049</v>
      </c>
      <c r="B48" s="8">
        <v>40526.407093867238</v>
      </c>
      <c r="C48" s="8">
        <v>0</v>
      </c>
      <c r="D48" s="8">
        <v>0</v>
      </c>
      <c r="E48" s="8">
        <f t="shared" si="0"/>
        <v>40526.407093867238</v>
      </c>
      <c r="F48" s="8">
        <v>36030.352379594078</v>
      </c>
      <c r="G48" s="8">
        <v>398.37478425226527</v>
      </c>
      <c r="H48" s="8">
        <v>2058.7299470280923</v>
      </c>
      <c r="I48" s="8">
        <f t="shared" si="1"/>
        <v>33573.247648313722</v>
      </c>
      <c r="J48" s="8">
        <f t="shared" si="2"/>
        <v>6953.159445553516</v>
      </c>
      <c r="K48" s="7">
        <f t="shared" si="3"/>
        <v>0.20710416574497675</v>
      </c>
      <c r="L48" s="8">
        <f t="shared" si="4"/>
        <v>4894.4294985254237</v>
      </c>
      <c r="M48" s="7">
        <f t="shared" si="5"/>
        <v>0.13736059093069464</v>
      </c>
    </row>
    <row r="49" spans="1:13" ht="15.75" thickBot="1" x14ac:dyDescent="0.3">
      <c r="A49" s="5">
        <v>2050</v>
      </c>
      <c r="B49" s="8">
        <v>41398.407801966518</v>
      </c>
      <c r="C49" s="8">
        <v>0</v>
      </c>
      <c r="D49" s="8">
        <v>0</v>
      </c>
      <c r="E49" s="8">
        <f t="shared" si="0"/>
        <v>41398.407801966518</v>
      </c>
      <c r="F49" s="8">
        <v>36376.028623403196</v>
      </c>
      <c r="G49" s="8">
        <v>398.37478425226527</v>
      </c>
      <c r="H49" s="8">
        <v>2058.7299470280923</v>
      </c>
      <c r="I49" s="8">
        <f t="shared" si="1"/>
        <v>33918.923892122839</v>
      </c>
      <c r="J49" s="8">
        <f t="shared" si="2"/>
        <v>7479.4839098436787</v>
      </c>
      <c r="K49" s="7">
        <f t="shared" si="3"/>
        <v>0.22051064867599401</v>
      </c>
      <c r="L49" s="8">
        <f t="shared" si="4"/>
        <v>5420.7539628155864</v>
      </c>
      <c r="M49" s="7">
        <f t="shared" si="5"/>
        <v>0.15067002387233808</v>
      </c>
    </row>
    <row r="50" spans="1:13" ht="15.75" thickBot="1" x14ac:dyDescent="0.3">
      <c r="A50" s="5">
        <v>2051</v>
      </c>
      <c r="B50" s="8">
        <v>41394.919278140485</v>
      </c>
      <c r="C50" s="8">
        <v>0</v>
      </c>
      <c r="D50" s="8">
        <v>0</v>
      </c>
      <c r="E50" s="8">
        <f t="shared" si="0"/>
        <v>41394.919278140485</v>
      </c>
      <c r="F50" s="8">
        <v>36718.758352311997</v>
      </c>
      <c r="G50" s="8">
        <v>398.37478425226527</v>
      </c>
      <c r="H50" s="8">
        <v>2058.7299470280923</v>
      </c>
      <c r="I50" s="8">
        <f t="shared" si="1"/>
        <v>34261.653621031641</v>
      </c>
      <c r="J50" s="8">
        <f t="shared" si="2"/>
        <v>7133.2656571088446</v>
      </c>
      <c r="K50" s="7">
        <f t="shared" si="3"/>
        <v>0.20819968983429521</v>
      </c>
      <c r="L50" s="8">
        <f t="shared" si="4"/>
        <v>5074.5357100807523</v>
      </c>
      <c r="M50" s="7">
        <f t="shared" si="5"/>
        <v>0.13971591738759379</v>
      </c>
    </row>
    <row r="51" spans="1:13" ht="15.75" thickBot="1" x14ac:dyDescent="0.3">
      <c r="A51" s="5">
        <v>2052</v>
      </c>
      <c r="B51" s="8">
        <v>42266.941488328644</v>
      </c>
      <c r="C51" s="8">
        <v>0</v>
      </c>
      <c r="D51" s="8">
        <v>0</v>
      </c>
      <c r="E51" s="8">
        <f t="shared" si="0"/>
        <v>42266.941488328644</v>
      </c>
      <c r="F51" s="8">
        <v>37062.275830839892</v>
      </c>
      <c r="G51" s="8">
        <v>398.37478425226527</v>
      </c>
      <c r="H51" s="8">
        <v>2058.7299470280923</v>
      </c>
      <c r="I51" s="8">
        <f t="shared" si="1"/>
        <v>34605.171099559535</v>
      </c>
      <c r="J51" s="8">
        <f t="shared" si="2"/>
        <v>7661.7703887691096</v>
      </c>
      <c r="K51" s="7">
        <f t="shared" si="3"/>
        <v>0.22140536068225453</v>
      </c>
      <c r="L51" s="8">
        <f t="shared" si="4"/>
        <v>5603.0404417410173</v>
      </c>
      <c r="M51" s="7">
        <f t="shared" si="5"/>
        <v>0.15282172059709129</v>
      </c>
    </row>
    <row r="52" spans="1:13" ht="15.75" thickBot="1" x14ac:dyDescent="0.3">
      <c r="A52" s="5">
        <v>2053</v>
      </c>
      <c r="B52" s="8">
        <v>42263.474398584061</v>
      </c>
      <c r="C52" s="8">
        <v>0</v>
      </c>
      <c r="D52" s="8">
        <v>0</v>
      </c>
      <c r="E52" s="8">
        <f t="shared" si="0"/>
        <v>42263.474398584061</v>
      </c>
      <c r="F52" s="8">
        <v>37406.590775677148</v>
      </c>
      <c r="G52" s="8">
        <v>398.37478425226527</v>
      </c>
      <c r="H52" s="8">
        <v>2058.7299470280923</v>
      </c>
      <c r="I52" s="8">
        <f t="shared" si="1"/>
        <v>34949.486044396792</v>
      </c>
      <c r="J52" s="8">
        <f t="shared" si="2"/>
        <v>7313.9883541872696</v>
      </c>
      <c r="K52" s="7">
        <f t="shared" si="3"/>
        <v>0.20927313050887827</v>
      </c>
      <c r="L52" s="8">
        <f t="shared" si="4"/>
        <v>5255.2584071591773</v>
      </c>
      <c r="M52" s="7">
        <f t="shared" si="5"/>
        <v>0.14200247881110684</v>
      </c>
    </row>
    <row r="53" spans="1:13" ht="15.75" thickBot="1" x14ac:dyDescent="0.3">
      <c r="A53" s="5">
        <v>2054</v>
      </c>
      <c r="B53" s="8">
        <v>43135.517975073002</v>
      </c>
      <c r="C53" s="8">
        <v>0</v>
      </c>
      <c r="D53" s="8">
        <v>0</v>
      </c>
      <c r="E53" s="8">
        <f t="shared" si="0"/>
        <v>43135.517975073002</v>
      </c>
      <c r="F53" s="8">
        <v>37751.713097543798</v>
      </c>
      <c r="G53" s="8">
        <v>398.37478425226527</v>
      </c>
      <c r="H53" s="8">
        <v>2058.7299470280923</v>
      </c>
      <c r="I53" s="8">
        <f t="shared" si="1"/>
        <v>35294.608366263441</v>
      </c>
      <c r="J53" s="8">
        <f t="shared" si="2"/>
        <v>7840.9096088095612</v>
      </c>
      <c r="K53" s="7">
        <f t="shared" si="3"/>
        <v>0.22215601678992819</v>
      </c>
      <c r="L53" s="8">
        <f t="shared" si="4"/>
        <v>5782.1796617814689</v>
      </c>
      <c r="M53" s="7">
        <f t="shared" si="5"/>
        <v>0.15479686482865124</v>
      </c>
    </row>
    <row r="54" spans="1:13" ht="15.75" thickBot="1" x14ac:dyDescent="0.3">
      <c r="A54" s="5">
        <v>2055</v>
      </c>
      <c r="B54" s="8">
        <v>43132.072184074495</v>
      </c>
      <c r="C54" s="8">
        <v>0</v>
      </c>
      <c r="D54" s="8">
        <v>0</v>
      </c>
      <c r="E54" s="8">
        <f t="shared" si="0"/>
        <v>43132.072184074495</v>
      </c>
      <c r="F54" s="8">
        <v>38097.652905159543</v>
      </c>
      <c r="G54" s="8">
        <v>398.37478425226527</v>
      </c>
      <c r="H54" s="8">
        <v>2058.7299470280923</v>
      </c>
      <c r="I54" s="8">
        <f t="shared" si="1"/>
        <v>35640.548173879186</v>
      </c>
      <c r="J54" s="8">
        <f t="shared" si="2"/>
        <v>7491.5240101953095</v>
      </c>
      <c r="K54" s="7">
        <f t="shared" si="3"/>
        <v>0.21019665504712459</v>
      </c>
      <c r="L54" s="8">
        <f t="shared" si="4"/>
        <v>5432.7940631672172</v>
      </c>
      <c r="M54" s="7">
        <f t="shared" si="5"/>
        <v>0.1441087027115858</v>
      </c>
    </row>
    <row r="55" spans="1:13" ht="15.75" thickBot="1" x14ac:dyDescent="0.3">
      <c r="A55" s="5">
        <v>2056</v>
      </c>
      <c r="B55" s="8">
        <v>44004.136991979933</v>
      </c>
      <c r="C55" s="8">
        <v>0</v>
      </c>
      <c r="D55" s="8">
        <v>0</v>
      </c>
      <c r="E55" s="8">
        <f t="shared" si="0"/>
        <v>44004.136991979933</v>
      </c>
      <c r="F55" s="8">
        <v>38444.420509294767</v>
      </c>
      <c r="G55" s="8">
        <v>398.37478425226527</v>
      </c>
      <c r="H55" s="8">
        <v>2058.7299470280923</v>
      </c>
      <c r="I55" s="8">
        <f t="shared" si="1"/>
        <v>35987.31577801441</v>
      </c>
      <c r="J55" s="8">
        <f t="shared" si="2"/>
        <v>8016.8212139655225</v>
      </c>
      <c r="K55" s="7">
        <f t="shared" si="3"/>
        <v>0.22276796812012326</v>
      </c>
      <c r="L55" s="8">
        <f t="shared" si="4"/>
        <v>5958.0912669374302</v>
      </c>
      <c r="M55" s="7">
        <f t="shared" si="5"/>
        <v>0.15660211602531196</v>
      </c>
    </row>
    <row r="56" spans="1:13" ht="15.75" thickBot="1" x14ac:dyDescent="0.3">
      <c r="A56" s="5">
        <v>2057</v>
      </c>
      <c r="B56" s="8">
        <v>44000.712365292653</v>
      </c>
      <c r="C56" s="8">
        <v>0</v>
      </c>
      <c r="D56" s="8">
        <v>0</v>
      </c>
      <c r="E56" s="8">
        <f t="shared" si="0"/>
        <v>44000.712365292653</v>
      </c>
      <c r="F56" s="8">
        <v>38792.026426904551</v>
      </c>
      <c r="G56" s="8">
        <v>398.37478425226527</v>
      </c>
      <c r="H56" s="8">
        <v>2058.7299470280923</v>
      </c>
      <c r="I56" s="8">
        <f t="shared" si="1"/>
        <v>36334.921695624194</v>
      </c>
      <c r="J56" s="8">
        <f t="shared" si="2"/>
        <v>7665.7906696684586</v>
      </c>
      <c r="K56" s="7">
        <f t="shared" si="3"/>
        <v>0.21097584119994534</v>
      </c>
      <c r="L56" s="8">
        <f t="shared" si="4"/>
        <v>5607.0607226403663</v>
      </c>
      <c r="M56" s="7">
        <f t="shared" si="5"/>
        <v>0.14604135013850489</v>
      </c>
    </row>
    <row r="57" spans="1:13" ht="15.75" thickBot="1" x14ac:dyDescent="0.3">
      <c r="A57" s="5">
        <v>2058</v>
      </c>
      <c r="B57" s="8">
        <v>44872.798270627536</v>
      </c>
      <c r="C57" s="8">
        <v>0</v>
      </c>
      <c r="D57" s="8">
        <v>0</v>
      </c>
      <c r="E57" s="8">
        <f t="shared" si="0"/>
        <v>44872.798270627536</v>
      </c>
      <c r="F57" s="8">
        <v>39140.481385347353</v>
      </c>
      <c r="G57" s="8">
        <v>398.37478425226527</v>
      </c>
      <c r="H57" s="8">
        <v>2058.7299470280923</v>
      </c>
      <c r="I57" s="8">
        <f t="shared" si="1"/>
        <v>36683.376654066997</v>
      </c>
      <c r="J57" s="8">
        <f t="shared" si="2"/>
        <v>8189.4216165605394</v>
      </c>
      <c r="K57" s="7">
        <f t="shared" si="3"/>
        <v>0.22324612299976476</v>
      </c>
      <c r="L57" s="8">
        <f t="shared" si="4"/>
        <v>6130.6916695324471</v>
      </c>
      <c r="M57" s="7">
        <f t="shared" si="5"/>
        <v>0.15824363224892773</v>
      </c>
    </row>
    <row r="58" spans="1:13" ht="15.75" thickBot="1" x14ac:dyDescent="0.3">
      <c r="A58" s="5">
        <v>2059</v>
      </c>
      <c r="B58" s="8">
        <v>44869.39467471058</v>
      </c>
      <c r="C58" s="8">
        <v>0</v>
      </c>
      <c r="D58" s="8">
        <v>0</v>
      </c>
      <c r="E58" s="8">
        <f t="shared" si="0"/>
        <v>44869.39467471058</v>
      </c>
      <c r="F58" s="8">
        <v>39489.79632669007</v>
      </c>
      <c r="G58" s="8">
        <v>398.37478425226527</v>
      </c>
      <c r="H58" s="8">
        <v>2058.7299470280923</v>
      </c>
      <c r="I58" s="8">
        <f t="shared" si="1"/>
        <v>37032.691595409713</v>
      </c>
      <c r="J58" s="8">
        <f t="shared" si="2"/>
        <v>7836.7030793008671</v>
      </c>
      <c r="K58" s="7">
        <f t="shared" si="3"/>
        <v>0.21161581137332844</v>
      </c>
      <c r="L58" s="8">
        <f t="shared" si="4"/>
        <v>5777.9731322727748</v>
      </c>
      <c r="M58" s="7">
        <f t="shared" si="5"/>
        <v>0.1478066773806162</v>
      </c>
    </row>
    <row r="59" spans="1:13" ht="15.75" thickBot="1" x14ac:dyDescent="0.3">
      <c r="A59" s="5">
        <v>2060</v>
      </c>
      <c r="B59" s="8">
        <v>44866.001544378538</v>
      </c>
      <c r="C59" s="8">
        <v>0</v>
      </c>
      <c r="D59" s="8">
        <v>0</v>
      </c>
      <c r="E59" s="8">
        <f t="shared" si="0"/>
        <v>44866.001544378538</v>
      </c>
      <c r="F59" s="8">
        <v>39839.982412101257</v>
      </c>
      <c r="G59" s="8">
        <v>398.37478425226527</v>
      </c>
      <c r="H59" s="8">
        <v>2058.7299470280923</v>
      </c>
      <c r="I59" s="8">
        <f t="shared" si="1"/>
        <v>37382.8776808209</v>
      </c>
      <c r="J59" s="8">
        <f t="shared" si="2"/>
        <v>7483.1238635576374</v>
      </c>
      <c r="K59" s="7">
        <f t="shared" si="3"/>
        <v>0.20017516916298866</v>
      </c>
      <c r="L59" s="8">
        <f t="shared" si="4"/>
        <v>5424.3939165295451</v>
      </c>
      <c r="M59" s="7">
        <f t="shared" si="5"/>
        <v>0.13752973681274291</v>
      </c>
    </row>
    <row r="60" spans="1:13" ht="15.75" thickBot="1" x14ac:dyDescent="0.3">
      <c r="A60" s="5">
        <v>2061</v>
      </c>
      <c r="B60" s="8">
        <v>45738.118846578465</v>
      </c>
      <c r="C60" s="8">
        <v>0</v>
      </c>
      <c r="D60" s="8">
        <v>0</v>
      </c>
      <c r="E60" s="8">
        <f t="shared" si="0"/>
        <v>45738.118846578465</v>
      </c>
      <c r="F60" s="8">
        <v>40191.051026334266</v>
      </c>
      <c r="G60" s="8">
        <v>398.37478425226527</v>
      </c>
      <c r="H60" s="8">
        <v>2058.7299470280923</v>
      </c>
      <c r="I60" s="8">
        <f t="shared" si="1"/>
        <v>37733.946295053909</v>
      </c>
      <c r="J60" s="8">
        <f t="shared" si="2"/>
        <v>8004.1725515245562</v>
      </c>
      <c r="K60" s="7">
        <f t="shared" si="3"/>
        <v>0.21212126844452861</v>
      </c>
      <c r="L60" s="8">
        <f t="shared" si="4"/>
        <v>5945.4426044964639</v>
      </c>
      <c r="M60" s="7">
        <f t="shared" si="5"/>
        <v>0.14941047363406465</v>
      </c>
    </row>
    <row r="62" spans="1:13" x14ac:dyDescent="0.25">
      <c r="B62" s="12" t="s">
        <v>33</v>
      </c>
    </row>
  </sheetData>
  <mergeCells count="13">
    <mergeCell ref="L12:M12"/>
    <mergeCell ref="L13:M13"/>
    <mergeCell ref="L14:M14"/>
    <mergeCell ref="A9:M9"/>
    <mergeCell ref="A10:A15"/>
    <mergeCell ref="D10:D14"/>
    <mergeCell ref="J10:K10"/>
    <mergeCell ref="J11:K11"/>
    <mergeCell ref="J12:K12"/>
    <mergeCell ref="J13:K13"/>
    <mergeCell ref="J14:K14"/>
    <mergeCell ref="L10:M10"/>
    <mergeCell ref="L11:M11"/>
  </mergeCells>
  <printOptions horizontalCentered="1" verticalCentered="1"/>
  <pageMargins left="0" right="0" top="0" bottom="0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workbookViewId="0">
      <selection activeCell="A6" sqref="A6"/>
    </sheetView>
  </sheetViews>
  <sheetFormatPr defaultRowHeight="15" x14ac:dyDescent="0.25"/>
  <cols>
    <col min="9" max="9" width="10" bestFit="1" customWidth="1"/>
  </cols>
  <sheetData>
    <row r="1" spans="1:13" x14ac:dyDescent="0.25">
      <c r="A1" s="16" t="s">
        <v>36</v>
      </c>
    </row>
    <row r="2" spans="1:13" x14ac:dyDescent="0.25">
      <c r="A2" s="16" t="s">
        <v>37</v>
      </c>
    </row>
    <row r="3" spans="1:13" x14ac:dyDescent="0.25">
      <c r="A3" s="16" t="s">
        <v>38</v>
      </c>
    </row>
    <row r="4" spans="1:13" x14ac:dyDescent="0.25">
      <c r="A4" s="16" t="s">
        <v>40</v>
      </c>
    </row>
    <row r="5" spans="1:13" x14ac:dyDescent="0.25">
      <c r="A5" s="16" t="s">
        <v>39</v>
      </c>
    </row>
    <row r="6" spans="1:13" x14ac:dyDescent="0.25">
      <c r="A6" s="16" t="s">
        <v>21</v>
      </c>
    </row>
    <row r="7" spans="1:13" x14ac:dyDescent="0.25">
      <c r="A7" s="10"/>
    </row>
    <row r="8" spans="1:13" ht="15.75" thickBot="1" x14ac:dyDescent="0.3"/>
    <row r="9" spans="1:13" ht="15.75" customHeight="1" thickBot="1" x14ac:dyDescent="0.3">
      <c r="A9" s="21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3"/>
    </row>
    <row r="10" spans="1:13" ht="44.25" customHeight="1" x14ac:dyDescent="0.25">
      <c r="A10" s="24" t="s">
        <v>0</v>
      </c>
      <c r="B10" s="1" t="s">
        <v>1</v>
      </c>
      <c r="C10" s="1" t="s">
        <v>3</v>
      </c>
      <c r="D10" s="27" t="s">
        <v>5</v>
      </c>
      <c r="E10" s="1" t="s">
        <v>6</v>
      </c>
      <c r="F10" s="1" t="s">
        <v>6</v>
      </c>
      <c r="G10" s="1" t="s">
        <v>8</v>
      </c>
      <c r="H10" s="1" t="s">
        <v>7</v>
      </c>
      <c r="I10" s="1" t="s">
        <v>11</v>
      </c>
      <c r="J10" s="30" t="s">
        <v>12</v>
      </c>
      <c r="K10" s="31"/>
      <c r="L10" s="30" t="s">
        <v>12</v>
      </c>
      <c r="M10" s="31"/>
    </row>
    <row r="11" spans="1:13" ht="44.25" customHeight="1" x14ac:dyDescent="0.25">
      <c r="A11" s="25"/>
      <c r="B11" s="1" t="s">
        <v>2</v>
      </c>
      <c r="C11" s="1" t="s">
        <v>4</v>
      </c>
      <c r="D11" s="28"/>
      <c r="E11" s="1" t="s">
        <v>2</v>
      </c>
      <c r="F11" s="1" t="s">
        <v>7</v>
      </c>
      <c r="G11" s="1" t="s">
        <v>9</v>
      </c>
      <c r="H11" s="1" t="s">
        <v>10</v>
      </c>
      <c r="I11" s="1" t="s">
        <v>7</v>
      </c>
      <c r="J11" s="17" t="s">
        <v>13</v>
      </c>
      <c r="K11" s="18"/>
      <c r="L11" s="17" t="s">
        <v>13</v>
      </c>
      <c r="M11" s="18"/>
    </row>
    <row r="12" spans="1:13" x14ac:dyDescent="0.25">
      <c r="A12" s="25"/>
      <c r="B12" s="2"/>
      <c r="C12" s="2"/>
      <c r="D12" s="28"/>
      <c r="E12" s="2"/>
      <c r="F12" s="2"/>
      <c r="G12" s="2"/>
      <c r="H12" s="2"/>
      <c r="I12" s="2"/>
      <c r="J12" s="17" t="s">
        <v>16</v>
      </c>
      <c r="K12" s="18"/>
      <c r="L12" s="17" t="s">
        <v>14</v>
      </c>
      <c r="M12" s="18"/>
    </row>
    <row r="13" spans="1:13" x14ac:dyDescent="0.25">
      <c r="A13" s="25"/>
      <c r="B13" s="13" t="s">
        <v>32</v>
      </c>
      <c r="C13" s="2"/>
      <c r="D13" s="28"/>
      <c r="E13" s="2"/>
      <c r="F13" s="2"/>
      <c r="G13" s="2"/>
      <c r="H13" s="2"/>
      <c r="I13" s="2"/>
      <c r="J13" s="17" t="s">
        <v>7</v>
      </c>
      <c r="K13" s="18"/>
      <c r="L13" s="17" t="s">
        <v>7</v>
      </c>
      <c r="M13" s="18"/>
    </row>
    <row r="14" spans="1:13" ht="15.75" thickBot="1" x14ac:dyDescent="0.3">
      <c r="A14" s="25"/>
      <c r="B14" s="3"/>
      <c r="C14" s="3"/>
      <c r="D14" s="29"/>
      <c r="E14" s="3"/>
      <c r="F14" s="3"/>
      <c r="G14" s="3"/>
      <c r="H14" s="3"/>
      <c r="I14" s="3"/>
      <c r="J14" s="19" t="s">
        <v>15</v>
      </c>
      <c r="K14" s="20"/>
      <c r="L14" s="19" t="s">
        <v>15</v>
      </c>
      <c r="M14" s="20"/>
    </row>
    <row r="15" spans="1:13" ht="15.75" thickBot="1" x14ac:dyDescent="0.3">
      <c r="A15" s="26"/>
      <c r="B15" s="4" t="s">
        <v>17</v>
      </c>
      <c r="C15" s="4" t="s">
        <v>17</v>
      </c>
      <c r="D15" s="4" t="s">
        <v>17</v>
      </c>
      <c r="E15" s="4" t="s">
        <v>17</v>
      </c>
      <c r="F15" s="4" t="s">
        <v>17</v>
      </c>
      <c r="G15" s="4" t="s">
        <v>17</v>
      </c>
      <c r="H15" s="4" t="s">
        <v>17</v>
      </c>
      <c r="I15" s="4" t="s">
        <v>17</v>
      </c>
      <c r="J15" s="4" t="s">
        <v>17</v>
      </c>
      <c r="K15" s="4" t="s">
        <v>18</v>
      </c>
      <c r="L15" s="4" t="s">
        <v>17</v>
      </c>
      <c r="M15" s="4" t="s">
        <v>18</v>
      </c>
    </row>
    <row r="16" spans="1:13" ht="15.75" thickBot="1" x14ac:dyDescent="0.3">
      <c r="A16" s="5">
        <v>2017</v>
      </c>
      <c r="B16" s="8">
        <v>26058.45290135625</v>
      </c>
      <c r="C16" s="8">
        <v>825.5</v>
      </c>
      <c r="D16" s="8">
        <v>0</v>
      </c>
      <c r="E16" s="8">
        <f>B16+C16</f>
        <v>26883.95290135625</v>
      </c>
      <c r="F16" s="8">
        <v>24008.586727501977</v>
      </c>
      <c r="G16" s="8">
        <v>30.452547211136299</v>
      </c>
      <c r="H16" s="8">
        <v>1820.7947508962277</v>
      </c>
      <c r="I16" s="8">
        <f>F16-G16-H16</f>
        <v>22157.339429394615</v>
      </c>
      <c r="J16" s="8">
        <f>E16-I16</f>
        <v>4726.6134719616348</v>
      </c>
      <c r="K16" s="7">
        <f>J16/I16</f>
        <v>0.21332044341439127</v>
      </c>
      <c r="L16" s="8">
        <f>E16-(F16-G16)</f>
        <v>2905.8187210654069</v>
      </c>
      <c r="M16" s="7">
        <f>L16/(F16-G16)</f>
        <v>0.12118618985183112</v>
      </c>
    </row>
    <row r="17" spans="1:13" ht="15.75" thickBot="1" x14ac:dyDescent="0.3">
      <c r="A17" s="5">
        <v>2018</v>
      </c>
      <c r="B17" s="8">
        <v>26356.849127497437</v>
      </c>
      <c r="C17" s="8">
        <v>825.5</v>
      </c>
      <c r="D17" s="8">
        <v>0</v>
      </c>
      <c r="E17" s="8">
        <f t="shared" ref="E17:E60" si="0">B17+C17</f>
        <v>27182.349127497437</v>
      </c>
      <c r="F17" s="8">
        <v>24297.156123791472</v>
      </c>
      <c r="G17" s="8">
        <v>55.054304993557849</v>
      </c>
      <c r="H17" s="8">
        <v>1851.1850918122445</v>
      </c>
      <c r="I17" s="8">
        <f t="shared" ref="I17:I60" si="1">F17-G17-H17</f>
        <v>22390.91672698567</v>
      </c>
      <c r="J17" s="8">
        <f t="shared" ref="J17:J60" si="2">E17-I17</f>
        <v>4791.4324005117669</v>
      </c>
      <c r="K17" s="7">
        <f t="shared" ref="K17:K60" si="3">J17/I17</f>
        <v>0.21399000581057512</v>
      </c>
      <c r="L17" s="8">
        <f t="shared" ref="L17:L60" si="4">E17-(F17-G17)</f>
        <v>2940.2473086995233</v>
      </c>
      <c r="M17" s="7">
        <f t="shared" ref="M17:M60" si="5">L17/(F17-G17)</f>
        <v>0.12128681459540708</v>
      </c>
    </row>
    <row r="18" spans="1:13" ht="15.75" thickBot="1" x14ac:dyDescent="0.3">
      <c r="A18" s="5">
        <v>2019</v>
      </c>
      <c r="B18" s="8">
        <v>27011.441497858701</v>
      </c>
      <c r="C18" s="8">
        <v>113.5</v>
      </c>
      <c r="D18" s="8">
        <v>-1138</v>
      </c>
      <c r="E18" s="8">
        <f t="shared" si="0"/>
        <v>27124.941497858701</v>
      </c>
      <c r="F18" s="8">
        <v>24496.395092553234</v>
      </c>
      <c r="G18" s="8">
        <v>80.422453648274939</v>
      </c>
      <c r="H18" s="8">
        <v>1869.1183333963011</v>
      </c>
      <c r="I18" s="8">
        <f t="shared" si="1"/>
        <v>22546.854305508656</v>
      </c>
      <c r="J18" s="8">
        <f t="shared" si="2"/>
        <v>4578.0871923500454</v>
      </c>
      <c r="K18" s="7">
        <f t="shared" si="3"/>
        <v>0.20304771256855664</v>
      </c>
      <c r="L18" s="8">
        <f t="shared" si="4"/>
        <v>2708.9688589537436</v>
      </c>
      <c r="M18" s="7">
        <f t="shared" si="5"/>
        <v>0.11095068376007319</v>
      </c>
    </row>
    <row r="19" spans="1:13" ht="15.75" thickBot="1" x14ac:dyDescent="0.3">
      <c r="A19" s="5">
        <v>2020</v>
      </c>
      <c r="B19" s="8">
        <v>27319.958421843548</v>
      </c>
      <c r="C19" s="8">
        <v>113.5</v>
      </c>
      <c r="D19" s="8">
        <v>0</v>
      </c>
      <c r="E19" s="8">
        <f t="shared" si="0"/>
        <v>27433.458421843548</v>
      </c>
      <c r="F19" s="8">
        <v>24605.435473593188</v>
      </c>
      <c r="G19" s="8">
        <v>106.59393495470766</v>
      </c>
      <c r="H19" s="8">
        <v>1886.907805877358</v>
      </c>
      <c r="I19" s="8">
        <f t="shared" si="1"/>
        <v>22611.933732761121</v>
      </c>
      <c r="J19" s="8">
        <f t="shared" si="2"/>
        <v>4821.5246890824274</v>
      </c>
      <c r="K19" s="7">
        <f t="shared" si="3"/>
        <v>0.21322920658027578</v>
      </c>
      <c r="L19" s="8">
        <f t="shared" si="4"/>
        <v>2934.616883205068</v>
      </c>
      <c r="M19" s="7">
        <f t="shared" si="5"/>
        <v>0.11978594492220056</v>
      </c>
    </row>
    <row r="20" spans="1:13" ht="15.75" thickBot="1" x14ac:dyDescent="0.3">
      <c r="A20" s="5">
        <v>2021</v>
      </c>
      <c r="B20" s="8">
        <v>27478.997123641333</v>
      </c>
      <c r="C20" s="8">
        <v>113.5</v>
      </c>
      <c r="D20" s="8">
        <v>0</v>
      </c>
      <c r="E20" s="8">
        <f t="shared" si="0"/>
        <v>27592.497123641333</v>
      </c>
      <c r="F20" s="8">
        <v>24716.982895840945</v>
      </c>
      <c r="G20" s="8">
        <v>133.5654162611404</v>
      </c>
      <c r="H20" s="8">
        <v>1904.5528716125229</v>
      </c>
      <c r="I20" s="8">
        <f t="shared" si="1"/>
        <v>22678.864607967284</v>
      </c>
      <c r="J20" s="8">
        <f t="shared" si="2"/>
        <v>4913.6325156740495</v>
      </c>
      <c r="K20" s="7">
        <f t="shared" si="3"/>
        <v>0.21666131001760325</v>
      </c>
      <c r="L20" s="8">
        <f t="shared" si="4"/>
        <v>3009.0796440615268</v>
      </c>
      <c r="M20" s="7">
        <f t="shared" si="5"/>
        <v>0.12240282078604474</v>
      </c>
    </row>
    <row r="21" spans="1:13" ht="15.75" thickBot="1" x14ac:dyDescent="0.3">
      <c r="A21" s="5">
        <v>2022</v>
      </c>
      <c r="B21" s="8">
        <v>28888.559035782811</v>
      </c>
      <c r="C21" s="8">
        <v>113.5</v>
      </c>
      <c r="D21" s="8">
        <v>0</v>
      </c>
      <c r="E21" s="8">
        <f t="shared" si="0"/>
        <v>29002.059035782811</v>
      </c>
      <c r="F21" s="8">
        <v>24966.621343050421</v>
      </c>
      <c r="G21" s="8">
        <v>161.33356491585749</v>
      </c>
      <c r="H21" s="8">
        <v>1922.052889992432</v>
      </c>
      <c r="I21" s="8">
        <f t="shared" si="1"/>
        <v>22883.234888142131</v>
      </c>
      <c r="J21" s="8">
        <f t="shared" si="2"/>
        <v>6118.8241476406802</v>
      </c>
      <c r="K21" s="7">
        <f t="shared" si="3"/>
        <v>0.26739331993709486</v>
      </c>
      <c r="L21" s="8">
        <f t="shared" si="4"/>
        <v>4196.7712576482481</v>
      </c>
      <c r="M21" s="7">
        <f t="shared" si="5"/>
        <v>0.16918857362935455</v>
      </c>
    </row>
    <row r="22" spans="1:13" ht="15.75" thickBot="1" x14ac:dyDescent="0.3">
      <c r="A22" s="5">
        <v>2023</v>
      </c>
      <c r="B22" s="8">
        <v>29132.645586515038</v>
      </c>
      <c r="C22" s="8">
        <v>113.5</v>
      </c>
      <c r="D22" s="8">
        <v>0</v>
      </c>
      <c r="E22" s="8">
        <f t="shared" si="0"/>
        <v>29246.145586515038</v>
      </c>
      <c r="F22" s="8">
        <v>25338.309555745098</v>
      </c>
      <c r="G22" s="8">
        <v>189.9050462222902</v>
      </c>
      <c r="H22" s="8">
        <v>1939.6536737618042</v>
      </c>
      <c r="I22" s="8">
        <f t="shared" si="1"/>
        <v>23208.750835761002</v>
      </c>
      <c r="J22" s="8">
        <f t="shared" si="2"/>
        <v>6037.3947507540361</v>
      </c>
      <c r="K22" s="7">
        <f t="shared" si="3"/>
        <v>0.26013441194996884</v>
      </c>
      <c r="L22" s="8">
        <f t="shared" si="4"/>
        <v>4097.7410769922317</v>
      </c>
      <c r="M22" s="7">
        <f t="shared" si="5"/>
        <v>0.16294238767475538</v>
      </c>
    </row>
    <row r="23" spans="1:13" ht="15.75" thickBot="1" x14ac:dyDescent="0.3">
      <c r="A23" s="5">
        <v>2024</v>
      </c>
      <c r="B23" s="8">
        <v>29290.258199814107</v>
      </c>
      <c r="C23" s="8">
        <v>113.5</v>
      </c>
      <c r="D23" s="8">
        <v>0</v>
      </c>
      <c r="E23" s="8">
        <f t="shared" si="0"/>
        <v>29403.758199814107</v>
      </c>
      <c r="F23" s="8">
        <v>25755.689859169812</v>
      </c>
      <c r="G23" s="8">
        <v>219.41264192502962</v>
      </c>
      <c r="H23" s="8">
        <v>1957.1333545191537</v>
      </c>
      <c r="I23" s="8">
        <f t="shared" si="1"/>
        <v>23579.143862725628</v>
      </c>
      <c r="J23" s="8">
        <f t="shared" si="2"/>
        <v>5824.6143370884784</v>
      </c>
      <c r="K23" s="7">
        <f t="shared" si="3"/>
        <v>0.24702399590920443</v>
      </c>
      <c r="L23" s="8">
        <f t="shared" si="4"/>
        <v>3867.4809825693228</v>
      </c>
      <c r="M23" s="7">
        <f t="shared" si="5"/>
        <v>0.15145046201008472</v>
      </c>
    </row>
    <row r="24" spans="1:13" ht="15.75" thickBot="1" x14ac:dyDescent="0.3">
      <c r="A24" s="5">
        <v>2025</v>
      </c>
      <c r="B24" s="8">
        <v>29286.478295397901</v>
      </c>
      <c r="C24" s="8">
        <v>113.5</v>
      </c>
      <c r="D24" s="8">
        <v>0</v>
      </c>
      <c r="E24" s="8">
        <f t="shared" si="0"/>
        <v>29399.978295397901</v>
      </c>
      <c r="F24" s="8">
        <v>26137.270448024876</v>
      </c>
      <c r="G24" s="8">
        <v>249.23966564623558</v>
      </c>
      <c r="H24" s="8">
        <v>1974.4559467073038</v>
      </c>
      <c r="I24" s="8">
        <f t="shared" si="1"/>
        <v>23913.574835671334</v>
      </c>
      <c r="J24" s="8">
        <f t="shared" si="2"/>
        <v>5486.4034597265672</v>
      </c>
      <c r="K24" s="7">
        <f t="shared" si="3"/>
        <v>0.22942631946197456</v>
      </c>
      <c r="L24" s="8">
        <f t="shared" si="4"/>
        <v>3511.9475130192623</v>
      </c>
      <c r="M24" s="7">
        <f t="shared" si="5"/>
        <v>0.13565912148906129</v>
      </c>
    </row>
    <row r="25" spans="1:13" ht="15.75" thickBot="1" x14ac:dyDescent="0.3">
      <c r="A25" s="5">
        <v>2026</v>
      </c>
      <c r="B25" s="8">
        <v>29282.710048738747</v>
      </c>
      <c r="C25" s="8">
        <v>113.5</v>
      </c>
      <c r="D25" s="8">
        <v>0</v>
      </c>
      <c r="E25" s="8">
        <f t="shared" si="0"/>
        <v>29396.210048738747</v>
      </c>
      <c r="F25" s="8">
        <v>26551.803534742954</v>
      </c>
      <c r="G25" s="8">
        <v>279.06668936744154</v>
      </c>
      <c r="H25" s="8">
        <v>1991.6218615347077</v>
      </c>
      <c r="I25" s="8">
        <f t="shared" si="1"/>
        <v>24281.114983840806</v>
      </c>
      <c r="J25" s="8">
        <f t="shared" si="2"/>
        <v>5115.0950648979415</v>
      </c>
      <c r="K25" s="7">
        <f t="shared" si="3"/>
        <v>0.21066145719840546</v>
      </c>
      <c r="L25" s="8">
        <f t="shared" si="4"/>
        <v>3123.4732033632354</v>
      </c>
      <c r="M25" s="7">
        <f t="shared" si="5"/>
        <v>0.11888647999429966</v>
      </c>
    </row>
    <row r="26" spans="1:13" ht="15.75" thickBot="1" x14ac:dyDescent="0.3">
      <c r="A26" s="5">
        <v>2027</v>
      </c>
      <c r="B26" s="8">
        <v>29278.953422796101</v>
      </c>
      <c r="C26" s="8">
        <v>373</v>
      </c>
      <c r="D26" s="8">
        <v>0</v>
      </c>
      <c r="E26" s="8">
        <f t="shared" si="0"/>
        <v>29651.953422796101</v>
      </c>
      <c r="F26" s="8">
        <v>26956.264514403985</v>
      </c>
      <c r="G26" s="8">
        <v>308.89371308864747</v>
      </c>
      <c r="H26" s="8">
        <v>2008.6315069642978</v>
      </c>
      <c r="I26" s="8">
        <f t="shared" si="1"/>
        <v>24638.739294351039</v>
      </c>
      <c r="J26" s="8">
        <f t="shared" si="2"/>
        <v>5013.2141284450627</v>
      </c>
      <c r="K26" s="7">
        <f t="shared" si="3"/>
        <v>0.20346877608281078</v>
      </c>
      <c r="L26" s="8">
        <f t="shared" si="4"/>
        <v>3004.5826214807639</v>
      </c>
      <c r="M26" s="7">
        <f t="shared" si="5"/>
        <v>0.11275343612257818</v>
      </c>
    </row>
    <row r="27" spans="1:13" ht="15.75" thickBot="1" x14ac:dyDescent="0.3">
      <c r="A27" s="5">
        <v>2028</v>
      </c>
      <c r="B27" s="8">
        <v>31026.208380653956</v>
      </c>
      <c r="C27" s="8">
        <v>110</v>
      </c>
      <c r="D27" s="8">
        <v>0</v>
      </c>
      <c r="E27" s="8">
        <f t="shared" si="0"/>
        <v>31136.208380653956</v>
      </c>
      <c r="F27" s="8">
        <v>27387.495025231641</v>
      </c>
      <c r="G27" s="8">
        <v>338.72073680985341</v>
      </c>
      <c r="H27" s="8">
        <v>2025.4852877391011</v>
      </c>
      <c r="I27" s="8">
        <f t="shared" si="1"/>
        <v>25023.289000682686</v>
      </c>
      <c r="J27" s="8">
        <f t="shared" si="2"/>
        <v>6112.9193799712702</v>
      </c>
      <c r="K27" s="7">
        <f t="shared" si="3"/>
        <v>0.24428920514023947</v>
      </c>
      <c r="L27" s="8">
        <f t="shared" si="4"/>
        <v>4087.434092232168</v>
      </c>
      <c r="M27" s="7">
        <f t="shared" si="5"/>
        <v>0.15111346816117252</v>
      </c>
    </row>
    <row r="28" spans="1:13" ht="15.75" thickBot="1" x14ac:dyDescent="0.3">
      <c r="A28" s="5">
        <v>2029</v>
      </c>
      <c r="B28" s="8">
        <v>31022.47488552042</v>
      </c>
      <c r="C28" s="8">
        <v>110</v>
      </c>
      <c r="D28" s="8">
        <v>0</v>
      </c>
      <c r="E28" s="8">
        <f t="shared" si="0"/>
        <v>31132.47488552042</v>
      </c>
      <c r="F28" s="8">
        <v>27915.500839790948</v>
      </c>
      <c r="G28" s="8">
        <v>368.54776053105934</v>
      </c>
      <c r="H28" s="8">
        <v>2042.1845508320553</v>
      </c>
      <c r="I28" s="8">
        <f t="shared" si="1"/>
        <v>25504.768528427834</v>
      </c>
      <c r="J28" s="8">
        <f t="shared" si="2"/>
        <v>5627.7063570925857</v>
      </c>
      <c r="K28" s="7">
        <f t="shared" si="3"/>
        <v>0.22065310456826517</v>
      </c>
      <c r="L28" s="8">
        <f t="shared" si="4"/>
        <v>3585.5218062605309</v>
      </c>
      <c r="M28" s="7">
        <f t="shared" si="5"/>
        <v>0.13016037729995161</v>
      </c>
    </row>
    <row r="29" spans="1:13" ht="15.75" thickBot="1" x14ac:dyDescent="0.3">
      <c r="A29" s="5">
        <v>2030</v>
      </c>
      <c r="B29" s="8">
        <v>31018.752900727224</v>
      </c>
      <c r="C29" s="8">
        <v>246</v>
      </c>
      <c r="D29" s="8">
        <v>0</v>
      </c>
      <c r="E29" s="8">
        <f t="shared" si="0"/>
        <v>31264.752900727224</v>
      </c>
      <c r="F29" s="8">
        <v>28421.785116055722</v>
      </c>
      <c r="G29" s="8">
        <v>398.37478425226527</v>
      </c>
      <c r="H29" s="8">
        <v>2058.7299470280923</v>
      </c>
      <c r="I29" s="8">
        <f t="shared" si="1"/>
        <v>25964.680384775365</v>
      </c>
      <c r="J29" s="8">
        <f t="shared" si="2"/>
        <v>5300.0725159518588</v>
      </c>
      <c r="K29" s="7">
        <f t="shared" si="3"/>
        <v>0.20412623754304351</v>
      </c>
      <c r="L29" s="8">
        <f t="shared" si="4"/>
        <v>3241.3425689237665</v>
      </c>
      <c r="M29" s="7">
        <f t="shared" si="5"/>
        <v>0.11566552859004468</v>
      </c>
    </row>
    <row r="30" spans="1:13" ht="15.75" thickBot="1" x14ac:dyDescent="0.3">
      <c r="A30" s="5">
        <v>2031</v>
      </c>
      <c r="B30" s="8">
        <v>32115.0423897293</v>
      </c>
      <c r="C30" s="8">
        <v>110</v>
      </c>
      <c r="D30" s="8">
        <v>0</v>
      </c>
      <c r="E30" s="8">
        <f t="shared" si="0"/>
        <v>32225.0423897293</v>
      </c>
      <c r="F30" s="8">
        <v>28907.226147997306</v>
      </c>
      <c r="G30" s="8">
        <v>398.37478425226527</v>
      </c>
      <c r="H30" s="8">
        <v>2058.7299470280923</v>
      </c>
      <c r="I30" s="8">
        <f t="shared" si="1"/>
        <v>26450.121416716949</v>
      </c>
      <c r="J30" s="8">
        <f t="shared" si="2"/>
        <v>5774.9209730123512</v>
      </c>
      <c r="K30" s="7">
        <f t="shared" si="3"/>
        <v>0.21833249390539652</v>
      </c>
      <c r="L30" s="8">
        <f t="shared" si="4"/>
        <v>3716.1910259842589</v>
      </c>
      <c r="M30" s="7">
        <f t="shared" si="5"/>
        <v>0.13035218355763614</v>
      </c>
    </row>
    <row r="31" spans="1:13" ht="15.75" thickBot="1" x14ac:dyDescent="0.3">
      <c r="A31" s="5">
        <v>2032</v>
      </c>
      <c r="B31" s="8">
        <v>32380.343316104292</v>
      </c>
      <c r="C31" s="8">
        <v>110</v>
      </c>
      <c r="D31" s="8">
        <v>-831</v>
      </c>
      <c r="E31" s="8">
        <f t="shared" si="0"/>
        <v>32490.343316104292</v>
      </c>
      <c r="F31" s="8">
        <v>29393.563004844425</v>
      </c>
      <c r="G31" s="8">
        <v>398.37478425226527</v>
      </c>
      <c r="H31" s="8">
        <v>2058.7299470280923</v>
      </c>
      <c r="I31" s="8">
        <f t="shared" si="1"/>
        <v>26936.458273564069</v>
      </c>
      <c r="J31" s="8">
        <f t="shared" si="2"/>
        <v>5553.8850425402234</v>
      </c>
      <c r="K31" s="7">
        <f t="shared" si="3"/>
        <v>0.20618468048529259</v>
      </c>
      <c r="L31" s="8">
        <f t="shared" si="4"/>
        <v>3495.1550955121311</v>
      </c>
      <c r="M31" s="7">
        <f t="shared" si="5"/>
        <v>0.12054259034021027</v>
      </c>
    </row>
    <row r="32" spans="1:13" ht="15.75" thickBot="1" x14ac:dyDescent="0.3">
      <c r="A32" s="5">
        <v>2033</v>
      </c>
      <c r="B32" s="8">
        <v>32774.38846265326</v>
      </c>
      <c r="C32" s="8">
        <v>110</v>
      </c>
      <c r="D32" s="8">
        <v>-841</v>
      </c>
      <c r="E32" s="8">
        <f t="shared" si="0"/>
        <v>32884.38846265326</v>
      </c>
      <c r="F32" s="8">
        <v>29860.761783491405</v>
      </c>
      <c r="G32" s="8">
        <v>398.37478425226527</v>
      </c>
      <c r="H32" s="8">
        <v>2058.7299470280923</v>
      </c>
      <c r="I32" s="8">
        <f t="shared" si="1"/>
        <v>27403.657052211049</v>
      </c>
      <c r="J32" s="8">
        <f t="shared" si="2"/>
        <v>5480.7314104422112</v>
      </c>
      <c r="K32" s="7">
        <f t="shared" si="3"/>
        <v>0.20000000000000007</v>
      </c>
      <c r="L32" s="8">
        <f t="shared" si="4"/>
        <v>3422.0014634141189</v>
      </c>
      <c r="M32" s="7">
        <f t="shared" si="5"/>
        <v>0.11614814045795038</v>
      </c>
    </row>
    <row r="33" spans="1:13" ht="15.75" thickBot="1" x14ac:dyDescent="0.3">
      <c r="A33" s="5">
        <v>2034</v>
      </c>
      <c r="B33" s="8">
        <v>33646.212154995665</v>
      </c>
      <c r="C33" s="8">
        <v>0</v>
      </c>
      <c r="D33" s="8">
        <v>0</v>
      </c>
      <c r="E33" s="8">
        <f t="shared" si="0"/>
        <v>33646.212154995665</v>
      </c>
      <c r="F33" s="8">
        <v>30307.111581273635</v>
      </c>
      <c r="G33" s="8">
        <v>398.37478425226527</v>
      </c>
      <c r="H33" s="8">
        <v>2058.7299470280923</v>
      </c>
      <c r="I33" s="8">
        <f t="shared" si="1"/>
        <v>27850.006849993279</v>
      </c>
      <c r="J33" s="8">
        <f t="shared" si="2"/>
        <v>5796.205305002386</v>
      </c>
      <c r="K33" s="7">
        <f t="shared" si="3"/>
        <v>0.20812222188030755</v>
      </c>
      <c r="L33" s="8">
        <f t="shared" si="4"/>
        <v>3737.4753579742937</v>
      </c>
      <c r="M33" s="7">
        <f t="shared" si="5"/>
        <v>0.12496266169109861</v>
      </c>
    </row>
    <row r="34" spans="1:13" ht="15.75" thickBot="1" x14ac:dyDescent="0.3">
      <c r="A34" s="5">
        <v>2035</v>
      </c>
      <c r="B34" s="8">
        <v>34518.04717617578</v>
      </c>
      <c r="C34" s="8">
        <v>0</v>
      </c>
      <c r="D34" s="8">
        <v>0</v>
      </c>
      <c r="E34" s="8">
        <f t="shared" si="0"/>
        <v>34518.04717617578</v>
      </c>
      <c r="F34" s="8">
        <v>30760.653118400001</v>
      </c>
      <c r="G34" s="8">
        <v>398.37478425226527</v>
      </c>
      <c r="H34" s="8">
        <v>2058.7299470280923</v>
      </c>
      <c r="I34" s="8">
        <f t="shared" si="1"/>
        <v>28303.548387119645</v>
      </c>
      <c r="J34" s="8">
        <f t="shared" si="2"/>
        <v>6214.4987890561351</v>
      </c>
      <c r="K34" s="7">
        <f t="shared" si="3"/>
        <v>0.21956606656019936</v>
      </c>
      <c r="L34" s="8">
        <f t="shared" si="4"/>
        <v>4155.7688420280429</v>
      </c>
      <c r="M34" s="7">
        <f t="shared" si="5"/>
        <v>0.13687276021556485</v>
      </c>
    </row>
    <row r="35" spans="1:13" ht="15.75" thickBot="1" x14ac:dyDescent="0.3">
      <c r="A35" s="5">
        <v>2036</v>
      </c>
      <c r="B35" s="8">
        <v>35284.393490257622</v>
      </c>
      <c r="C35" s="8">
        <v>0</v>
      </c>
      <c r="D35" s="8">
        <v>-981</v>
      </c>
      <c r="E35" s="8">
        <f t="shared" si="0"/>
        <v>35284.393490257622</v>
      </c>
      <c r="F35" s="8">
        <v>31207.373785938827</v>
      </c>
      <c r="G35" s="8">
        <v>398.37478425226527</v>
      </c>
      <c r="H35" s="8">
        <v>2058.7299470280923</v>
      </c>
      <c r="I35" s="8">
        <f t="shared" si="1"/>
        <v>28750.269054658471</v>
      </c>
      <c r="J35" s="8">
        <f t="shared" si="2"/>
        <v>6534.1244355991512</v>
      </c>
      <c r="K35" s="7">
        <f t="shared" si="3"/>
        <v>0.22727176650683942</v>
      </c>
      <c r="L35" s="8">
        <f t="shared" si="4"/>
        <v>4475.3944885710589</v>
      </c>
      <c r="M35" s="7">
        <f t="shared" si="5"/>
        <v>0.14526257371510395</v>
      </c>
    </row>
    <row r="36" spans="1:13" ht="15.75" thickBot="1" x14ac:dyDescent="0.3">
      <c r="A36" s="5">
        <v>2037</v>
      </c>
      <c r="B36" s="8">
        <v>35280.751061425733</v>
      </c>
      <c r="C36" s="8">
        <v>0</v>
      </c>
      <c r="D36" s="8">
        <v>0</v>
      </c>
      <c r="E36" s="8">
        <f t="shared" si="0"/>
        <v>35280.751061425733</v>
      </c>
      <c r="F36" s="8">
        <v>31634.182240705992</v>
      </c>
      <c r="G36" s="8">
        <v>398.37478425226527</v>
      </c>
      <c r="H36" s="8">
        <v>2058.7299470280923</v>
      </c>
      <c r="I36" s="8">
        <f t="shared" si="1"/>
        <v>29177.077509425635</v>
      </c>
      <c r="J36" s="8">
        <f t="shared" si="2"/>
        <v>6103.6735520000984</v>
      </c>
      <c r="K36" s="7">
        <f t="shared" si="3"/>
        <v>0.20919413707655646</v>
      </c>
      <c r="L36" s="8">
        <f t="shared" si="4"/>
        <v>4044.9436049720061</v>
      </c>
      <c r="M36" s="7">
        <f t="shared" si="5"/>
        <v>0.12949700790066396</v>
      </c>
    </row>
    <row r="37" spans="1:13" ht="15.75" thickBot="1" x14ac:dyDescent="0.3">
      <c r="A37" s="5">
        <v>2038</v>
      </c>
      <c r="B37" s="8">
        <v>36152.619853984659</v>
      </c>
      <c r="C37" s="8">
        <v>0</v>
      </c>
      <c r="D37" s="8">
        <v>0</v>
      </c>
      <c r="E37" s="8">
        <f t="shared" si="0"/>
        <v>36152.619853984659</v>
      </c>
      <c r="F37" s="8">
        <v>32078.12284933919</v>
      </c>
      <c r="G37" s="8">
        <v>398.37478425226527</v>
      </c>
      <c r="H37" s="8">
        <v>2058.7299470280923</v>
      </c>
      <c r="I37" s="8">
        <f t="shared" si="1"/>
        <v>29621.018118058833</v>
      </c>
      <c r="J37" s="8">
        <f t="shared" si="2"/>
        <v>6531.6017359258258</v>
      </c>
      <c r="K37" s="7">
        <f t="shared" si="3"/>
        <v>0.22050564602111875</v>
      </c>
      <c r="L37" s="8">
        <f t="shared" si="4"/>
        <v>4472.8717888977335</v>
      </c>
      <c r="M37" s="7">
        <f t="shared" si="5"/>
        <v>0.1411902575648043</v>
      </c>
    </row>
    <row r="38" spans="1:13" ht="15.75" thickBot="1" x14ac:dyDescent="0.3">
      <c r="A38" s="5">
        <v>2039</v>
      </c>
      <c r="B38" s="8">
        <v>36148.999832358546</v>
      </c>
      <c r="C38" s="8">
        <v>0</v>
      </c>
      <c r="D38" s="8">
        <v>0</v>
      </c>
      <c r="E38" s="8">
        <f t="shared" si="0"/>
        <v>36148.999832358546</v>
      </c>
      <c r="F38" s="8">
        <v>32519.797425283541</v>
      </c>
      <c r="G38" s="8">
        <v>398.37478425226527</v>
      </c>
      <c r="H38" s="8">
        <v>2058.7299470280923</v>
      </c>
      <c r="I38" s="8">
        <f t="shared" si="1"/>
        <v>30062.692694003184</v>
      </c>
      <c r="J38" s="8">
        <f t="shared" si="2"/>
        <v>6086.3071383553615</v>
      </c>
      <c r="K38" s="7">
        <f t="shared" si="3"/>
        <v>0.20245382542094906</v>
      </c>
      <c r="L38" s="8">
        <f t="shared" si="4"/>
        <v>4027.5771913272692</v>
      </c>
      <c r="M38" s="7">
        <f t="shared" si="5"/>
        <v>0.1253860153187151</v>
      </c>
    </row>
    <row r="39" spans="1:13" ht="15.75" thickBot="1" x14ac:dyDescent="0.3">
      <c r="A39" s="5">
        <v>2040</v>
      </c>
      <c r="B39" s="8">
        <v>37020.890961090699</v>
      </c>
      <c r="C39" s="8">
        <v>0</v>
      </c>
      <c r="D39" s="8">
        <v>0</v>
      </c>
      <c r="E39" s="8">
        <f t="shared" si="0"/>
        <v>37020.890961090699</v>
      </c>
      <c r="F39" s="8">
        <v>32953.409597493504</v>
      </c>
      <c r="G39" s="8">
        <v>398.37478425226527</v>
      </c>
      <c r="H39" s="8">
        <v>2058.7299470280923</v>
      </c>
      <c r="I39" s="8">
        <f t="shared" si="1"/>
        <v>30496.304866213148</v>
      </c>
      <c r="J39" s="8">
        <f t="shared" si="2"/>
        <v>6524.5860948775517</v>
      </c>
      <c r="K39" s="7">
        <f t="shared" si="3"/>
        <v>0.21394677563399295</v>
      </c>
      <c r="L39" s="8">
        <f t="shared" si="4"/>
        <v>4465.8561478494594</v>
      </c>
      <c r="M39" s="7">
        <f t="shared" si="5"/>
        <v>0.13717866294626244</v>
      </c>
    </row>
    <row r="40" spans="1:13" ht="15.75" thickBot="1" x14ac:dyDescent="0.3">
      <c r="A40" s="5">
        <v>2041</v>
      </c>
      <c r="B40" s="8">
        <v>37017.293204843139</v>
      </c>
      <c r="C40" s="8">
        <v>0</v>
      </c>
      <c r="D40" s="8">
        <v>0</v>
      </c>
      <c r="E40" s="8">
        <f t="shared" si="0"/>
        <v>37017.293204843139</v>
      </c>
      <c r="F40" s="8">
        <v>33292.360388543115</v>
      </c>
      <c r="G40" s="8">
        <v>398.37478425226527</v>
      </c>
      <c r="H40" s="8">
        <v>2058.7299470280923</v>
      </c>
      <c r="I40" s="8">
        <f t="shared" si="1"/>
        <v>30835.255657262758</v>
      </c>
      <c r="J40" s="8">
        <f t="shared" si="2"/>
        <v>6182.0375475803812</v>
      </c>
      <c r="K40" s="7">
        <f t="shared" si="3"/>
        <v>0.20048601562751434</v>
      </c>
      <c r="L40" s="8">
        <f t="shared" si="4"/>
        <v>4123.3076005522889</v>
      </c>
      <c r="M40" s="7">
        <f t="shared" si="5"/>
        <v>0.12535141378594222</v>
      </c>
    </row>
    <row r="41" spans="1:13" ht="15.75" thickBot="1" x14ac:dyDescent="0.3">
      <c r="A41" s="5">
        <v>2042</v>
      </c>
      <c r="B41" s="8">
        <v>37889.206528396171</v>
      </c>
      <c r="C41" s="8">
        <v>0</v>
      </c>
      <c r="D41" s="8">
        <v>0</v>
      </c>
      <c r="E41" s="8">
        <f t="shared" si="0"/>
        <v>37889.206528396171</v>
      </c>
      <c r="F41" s="8">
        <v>33632.024819790007</v>
      </c>
      <c r="G41" s="8">
        <v>398.37478425226527</v>
      </c>
      <c r="H41" s="8">
        <v>2058.7299470280923</v>
      </c>
      <c r="I41" s="8">
        <f t="shared" si="1"/>
        <v>31174.920088509651</v>
      </c>
      <c r="J41" s="8">
        <f t="shared" si="2"/>
        <v>6714.2864398865204</v>
      </c>
      <c r="K41" s="7">
        <f t="shared" si="3"/>
        <v>0.21537461590354645</v>
      </c>
      <c r="L41" s="8">
        <f t="shared" si="4"/>
        <v>4655.5564928584281</v>
      </c>
      <c r="M41" s="7">
        <f t="shared" si="5"/>
        <v>0.14008562068506172</v>
      </c>
    </row>
    <row r="42" spans="1:13" ht="15.75" thickBot="1" x14ac:dyDescent="0.3">
      <c r="A42" s="5">
        <v>2043</v>
      </c>
      <c r="B42" s="8">
        <v>37921.130896647912</v>
      </c>
      <c r="C42" s="8">
        <v>0</v>
      </c>
      <c r="D42" s="8">
        <v>-840</v>
      </c>
      <c r="E42" s="8">
        <f t="shared" si="0"/>
        <v>37921.130896647912</v>
      </c>
      <c r="F42" s="8">
        <v>33972.410917581503</v>
      </c>
      <c r="G42" s="8">
        <v>398.37478425226527</v>
      </c>
      <c r="H42" s="8">
        <v>2058.7299470280923</v>
      </c>
      <c r="I42" s="8">
        <f t="shared" si="1"/>
        <v>31515.306186301146</v>
      </c>
      <c r="J42" s="8">
        <f t="shared" si="2"/>
        <v>6405.8247103467656</v>
      </c>
      <c r="K42" s="7">
        <f t="shared" si="3"/>
        <v>0.20326074804664931</v>
      </c>
      <c r="L42" s="8">
        <f t="shared" si="4"/>
        <v>4347.0947633186734</v>
      </c>
      <c r="M42" s="7">
        <f t="shared" si="5"/>
        <v>0.12947787230750235</v>
      </c>
    </row>
    <row r="43" spans="1:13" ht="15.75" thickBot="1" x14ac:dyDescent="0.3">
      <c r="A43" s="5">
        <v>2044</v>
      </c>
      <c r="B43" s="8">
        <v>38793.066274613942</v>
      </c>
      <c r="C43" s="8">
        <v>0</v>
      </c>
      <c r="D43" s="8">
        <v>0</v>
      </c>
      <c r="E43" s="8">
        <f t="shared" si="0"/>
        <v>38793.066274613942</v>
      </c>
      <c r="F43" s="8">
        <v>34313.526866901841</v>
      </c>
      <c r="G43" s="8">
        <v>398.37478425226527</v>
      </c>
      <c r="H43" s="8">
        <v>2058.7299470280923</v>
      </c>
      <c r="I43" s="8">
        <f t="shared" si="1"/>
        <v>31856.422135621484</v>
      </c>
      <c r="J43" s="8">
        <f t="shared" si="2"/>
        <v>6936.6441389924585</v>
      </c>
      <c r="K43" s="7">
        <f t="shared" si="3"/>
        <v>0.21774711891565446</v>
      </c>
      <c r="L43" s="8">
        <f t="shared" si="4"/>
        <v>4877.9141919643662</v>
      </c>
      <c r="M43" s="7">
        <f t="shared" si="5"/>
        <v>0.14382698860017276</v>
      </c>
    </row>
    <row r="44" spans="1:13" ht="15.75" thickBot="1" x14ac:dyDescent="0.3">
      <c r="A44" s="5">
        <v>2045</v>
      </c>
      <c r="B44" s="8">
        <v>38789.512627426775</v>
      </c>
      <c r="C44" s="8">
        <v>0</v>
      </c>
      <c r="D44" s="8">
        <v>0</v>
      </c>
      <c r="E44" s="8">
        <f t="shared" si="0"/>
        <v>38789.512627426775</v>
      </c>
      <c r="F44" s="8">
        <v>34655.38101461425</v>
      </c>
      <c r="G44" s="8">
        <v>398.37478425226527</v>
      </c>
      <c r="H44" s="8">
        <v>2058.7299470280923</v>
      </c>
      <c r="I44" s="8">
        <f t="shared" si="1"/>
        <v>32198.276283333893</v>
      </c>
      <c r="J44" s="8">
        <f t="shared" si="2"/>
        <v>6591.2363440928821</v>
      </c>
      <c r="K44" s="7">
        <f t="shared" si="3"/>
        <v>0.20470773919983298</v>
      </c>
      <c r="L44" s="8">
        <f t="shared" si="4"/>
        <v>4532.5063970647898</v>
      </c>
      <c r="M44" s="7">
        <f t="shared" si="5"/>
        <v>0.13230888789831347</v>
      </c>
    </row>
    <row r="45" spans="1:13" ht="15.75" thickBot="1" x14ac:dyDescent="0.3">
      <c r="A45" s="5">
        <v>2046</v>
      </c>
      <c r="B45" s="8">
        <v>39661.469920335512</v>
      </c>
      <c r="C45" s="8">
        <v>0</v>
      </c>
      <c r="D45" s="8">
        <v>0</v>
      </c>
      <c r="E45" s="8">
        <f t="shared" si="0"/>
        <v>39661.469920335512</v>
      </c>
      <c r="F45" s="8">
        <v>34997.981872769356</v>
      </c>
      <c r="G45" s="8">
        <v>398.37478425226527</v>
      </c>
      <c r="H45" s="8">
        <v>2058.7299470280923</v>
      </c>
      <c r="I45" s="8">
        <f t="shared" si="1"/>
        <v>32540.877141489</v>
      </c>
      <c r="J45" s="8">
        <f t="shared" si="2"/>
        <v>7120.5927788465124</v>
      </c>
      <c r="K45" s="7">
        <f t="shared" si="3"/>
        <v>0.21881993985244769</v>
      </c>
      <c r="L45" s="8">
        <f t="shared" si="4"/>
        <v>5061.8628318184201</v>
      </c>
      <c r="M45" s="7">
        <f t="shared" si="5"/>
        <v>0.14629827497371639</v>
      </c>
    </row>
    <row r="46" spans="1:13" ht="15.75" thickBot="1" x14ac:dyDescent="0.3">
      <c r="A46" s="5">
        <v>2047</v>
      </c>
      <c r="B46" s="8">
        <v>39657.938118705344</v>
      </c>
      <c r="C46" s="8">
        <v>0</v>
      </c>
      <c r="D46" s="8">
        <v>0</v>
      </c>
      <c r="E46" s="8">
        <f t="shared" si="0"/>
        <v>39657.938118705344</v>
      </c>
      <c r="F46" s="8">
        <v>35341.33812198144</v>
      </c>
      <c r="G46" s="8">
        <v>398.37478425226527</v>
      </c>
      <c r="H46" s="8">
        <v>2058.7299470280923</v>
      </c>
      <c r="I46" s="8">
        <f t="shared" si="1"/>
        <v>32884.233390701083</v>
      </c>
      <c r="J46" s="8">
        <f t="shared" si="2"/>
        <v>6773.7047280042607</v>
      </c>
      <c r="K46" s="7">
        <f t="shared" si="3"/>
        <v>0.20598639620164327</v>
      </c>
      <c r="L46" s="8">
        <f t="shared" si="4"/>
        <v>4714.9747809761684</v>
      </c>
      <c r="M46" s="7">
        <f t="shared" si="5"/>
        <v>0.13493345528269035</v>
      </c>
    </row>
    <row r="47" spans="1:13" ht="15.75" thickBot="1" x14ac:dyDescent="0.3">
      <c r="A47" s="5">
        <v>2048</v>
      </c>
      <c r="B47" s="8">
        <v>40529.917188017193</v>
      </c>
      <c r="C47" s="8">
        <v>0</v>
      </c>
      <c r="D47" s="8">
        <v>0</v>
      </c>
      <c r="E47" s="8">
        <f t="shared" si="0"/>
        <v>40529.917188017193</v>
      </c>
      <c r="F47" s="8">
        <v>35685.458614873685</v>
      </c>
      <c r="G47" s="8">
        <v>398.37478425226527</v>
      </c>
      <c r="H47" s="8">
        <v>2058.7299470280923</v>
      </c>
      <c r="I47" s="8">
        <f t="shared" si="1"/>
        <v>33228.353883593329</v>
      </c>
      <c r="J47" s="8">
        <f t="shared" si="2"/>
        <v>7301.5633044238639</v>
      </c>
      <c r="K47" s="7">
        <f t="shared" si="3"/>
        <v>0.2197389413271251</v>
      </c>
      <c r="L47" s="8">
        <f t="shared" si="4"/>
        <v>5242.8333573957716</v>
      </c>
      <c r="M47" s="7">
        <f t="shared" si="5"/>
        <v>0.14857655516566506</v>
      </c>
    </row>
    <row r="48" spans="1:13" ht="15.75" thickBot="1" x14ac:dyDescent="0.3">
      <c r="A48" s="5">
        <v>2049</v>
      </c>
      <c r="B48" s="8">
        <v>40526.407093867238</v>
      </c>
      <c r="C48" s="8">
        <v>0</v>
      </c>
      <c r="D48" s="8">
        <v>0</v>
      </c>
      <c r="E48" s="8">
        <f t="shared" si="0"/>
        <v>40526.407093867238</v>
      </c>
      <c r="F48" s="8">
        <v>36030.352379594078</v>
      </c>
      <c r="G48" s="8">
        <v>398.37478425226527</v>
      </c>
      <c r="H48" s="8">
        <v>2058.7299470280923</v>
      </c>
      <c r="I48" s="8">
        <f t="shared" si="1"/>
        <v>33573.247648313722</v>
      </c>
      <c r="J48" s="8">
        <f t="shared" si="2"/>
        <v>6953.159445553516</v>
      </c>
      <c r="K48" s="7">
        <f t="shared" si="3"/>
        <v>0.20710416574497675</v>
      </c>
      <c r="L48" s="8">
        <f t="shared" si="4"/>
        <v>4894.4294985254237</v>
      </c>
      <c r="M48" s="7">
        <f t="shared" si="5"/>
        <v>0.13736059093069464</v>
      </c>
    </row>
    <row r="49" spans="1:13" ht="15.75" thickBot="1" x14ac:dyDescent="0.3">
      <c r="A49" s="5">
        <v>2050</v>
      </c>
      <c r="B49" s="8">
        <v>41398.407801966518</v>
      </c>
      <c r="C49" s="8">
        <v>0</v>
      </c>
      <c r="D49" s="8">
        <v>0</v>
      </c>
      <c r="E49" s="8">
        <f t="shared" si="0"/>
        <v>41398.407801966518</v>
      </c>
      <c r="F49" s="8">
        <v>36376.028623403196</v>
      </c>
      <c r="G49" s="8">
        <v>398.37478425226527</v>
      </c>
      <c r="H49" s="8">
        <v>2058.7299470280923</v>
      </c>
      <c r="I49" s="8">
        <f t="shared" si="1"/>
        <v>33918.923892122839</v>
      </c>
      <c r="J49" s="8">
        <f t="shared" si="2"/>
        <v>7479.4839098436787</v>
      </c>
      <c r="K49" s="7">
        <f t="shared" si="3"/>
        <v>0.22051064867599401</v>
      </c>
      <c r="L49" s="8">
        <f t="shared" si="4"/>
        <v>5420.7539628155864</v>
      </c>
      <c r="M49" s="7">
        <f t="shared" si="5"/>
        <v>0.15067002387233808</v>
      </c>
    </row>
    <row r="50" spans="1:13" ht="15.75" thickBot="1" x14ac:dyDescent="0.3">
      <c r="A50" s="5">
        <v>2051</v>
      </c>
      <c r="B50" s="8">
        <v>41394.919278140485</v>
      </c>
      <c r="C50" s="8">
        <v>0</v>
      </c>
      <c r="D50" s="8">
        <v>0</v>
      </c>
      <c r="E50" s="8">
        <f t="shared" si="0"/>
        <v>41394.919278140485</v>
      </c>
      <c r="F50" s="8">
        <v>36718.758352311997</v>
      </c>
      <c r="G50" s="8">
        <v>398.37478425226527</v>
      </c>
      <c r="H50" s="8">
        <v>2058.7299470280923</v>
      </c>
      <c r="I50" s="8">
        <f t="shared" si="1"/>
        <v>34261.653621031641</v>
      </c>
      <c r="J50" s="8">
        <f t="shared" si="2"/>
        <v>7133.2656571088446</v>
      </c>
      <c r="K50" s="7">
        <f t="shared" si="3"/>
        <v>0.20819968983429521</v>
      </c>
      <c r="L50" s="8">
        <f t="shared" si="4"/>
        <v>5074.5357100807523</v>
      </c>
      <c r="M50" s="7">
        <f t="shared" si="5"/>
        <v>0.13971591738759379</v>
      </c>
    </row>
    <row r="51" spans="1:13" ht="15.75" thickBot="1" x14ac:dyDescent="0.3">
      <c r="A51" s="5">
        <v>2052</v>
      </c>
      <c r="B51" s="8">
        <v>42266.941488328644</v>
      </c>
      <c r="C51" s="8">
        <v>0</v>
      </c>
      <c r="D51" s="8">
        <v>0</v>
      </c>
      <c r="E51" s="8">
        <f t="shared" si="0"/>
        <v>42266.941488328644</v>
      </c>
      <c r="F51" s="8">
        <v>37062.275830839892</v>
      </c>
      <c r="G51" s="8">
        <v>398.37478425226527</v>
      </c>
      <c r="H51" s="8">
        <v>2058.7299470280923</v>
      </c>
      <c r="I51" s="8">
        <f t="shared" si="1"/>
        <v>34605.171099559535</v>
      </c>
      <c r="J51" s="8">
        <f t="shared" si="2"/>
        <v>7661.7703887691096</v>
      </c>
      <c r="K51" s="7">
        <f t="shared" si="3"/>
        <v>0.22140536068225453</v>
      </c>
      <c r="L51" s="8">
        <f t="shared" si="4"/>
        <v>5603.0404417410173</v>
      </c>
      <c r="M51" s="7">
        <f t="shared" si="5"/>
        <v>0.15282172059709129</v>
      </c>
    </row>
    <row r="52" spans="1:13" ht="15.75" thickBot="1" x14ac:dyDescent="0.3">
      <c r="A52" s="5">
        <v>2053</v>
      </c>
      <c r="B52" s="8">
        <v>42263.474398584061</v>
      </c>
      <c r="C52" s="8">
        <v>0</v>
      </c>
      <c r="D52" s="8">
        <v>0</v>
      </c>
      <c r="E52" s="8">
        <f t="shared" si="0"/>
        <v>42263.474398584061</v>
      </c>
      <c r="F52" s="8">
        <v>37406.590775677148</v>
      </c>
      <c r="G52" s="8">
        <v>398.37478425226527</v>
      </c>
      <c r="H52" s="8">
        <v>2058.7299470280923</v>
      </c>
      <c r="I52" s="8">
        <f t="shared" si="1"/>
        <v>34949.486044396792</v>
      </c>
      <c r="J52" s="8">
        <f t="shared" si="2"/>
        <v>7313.9883541872696</v>
      </c>
      <c r="K52" s="7">
        <f t="shared" si="3"/>
        <v>0.20927313050887827</v>
      </c>
      <c r="L52" s="8">
        <f t="shared" si="4"/>
        <v>5255.2584071591773</v>
      </c>
      <c r="M52" s="7">
        <f t="shared" si="5"/>
        <v>0.14200247881110684</v>
      </c>
    </row>
    <row r="53" spans="1:13" ht="15.75" thickBot="1" x14ac:dyDescent="0.3">
      <c r="A53" s="5">
        <v>2054</v>
      </c>
      <c r="B53" s="8">
        <v>43135.517975073002</v>
      </c>
      <c r="C53" s="8">
        <v>0</v>
      </c>
      <c r="D53" s="8">
        <v>0</v>
      </c>
      <c r="E53" s="8">
        <f t="shared" si="0"/>
        <v>43135.517975073002</v>
      </c>
      <c r="F53" s="8">
        <v>37751.713097543798</v>
      </c>
      <c r="G53" s="8">
        <v>398.37478425226527</v>
      </c>
      <c r="H53" s="8">
        <v>2058.7299470280923</v>
      </c>
      <c r="I53" s="8">
        <f t="shared" si="1"/>
        <v>35294.608366263441</v>
      </c>
      <c r="J53" s="8">
        <f t="shared" si="2"/>
        <v>7840.9096088095612</v>
      </c>
      <c r="K53" s="7">
        <f t="shared" si="3"/>
        <v>0.22215601678992819</v>
      </c>
      <c r="L53" s="8">
        <f t="shared" si="4"/>
        <v>5782.1796617814689</v>
      </c>
      <c r="M53" s="7">
        <f t="shared" si="5"/>
        <v>0.15479686482865124</v>
      </c>
    </row>
    <row r="54" spans="1:13" ht="15.75" thickBot="1" x14ac:dyDescent="0.3">
      <c r="A54" s="5">
        <v>2055</v>
      </c>
      <c r="B54" s="8">
        <v>43132.072184074495</v>
      </c>
      <c r="C54" s="8">
        <v>0</v>
      </c>
      <c r="D54" s="8">
        <v>0</v>
      </c>
      <c r="E54" s="8">
        <f t="shared" si="0"/>
        <v>43132.072184074495</v>
      </c>
      <c r="F54" s="8">
        <v>38097.652905159543</v>
      </c>
      <c r="G54" s="8">
        <v>398.37478425226527</v>
      </c>
      <c r="H54" s="8">
        <v>2058.7299470280923</v>
      </c>
      <c r="I54" s="8">
        <f t="shared" si="1"/>
        <v>35640.548173879186</v>
      </c>
      <c r="J54" s="8">
        <f t="shared" si="2"/>
        <v>7491.5240101953095</v>
      </c>
      <c r="K54" s="7">
        <f t="shared" si="3"/>
        <v>0.21019665504712459</v>
      </c>
      <c r="L54" s="8">
        <f t="shared" si="4"/>
        <v>5432.7940631672172</v>
      </c>
      <c r="M54" s="7">
        <f t="shared" si="5"/>
        <v>0.1441087027115858</v>
      </c>
    </row>
    <row r="55" spans="1:13" ht="15.75" thickBot="1" x14ac:dyDescent="0.3">
      <c r="A55" s="5">
        <v>2056</v>
      </c>
      <c r="B55" s="8">
        <v>44004.136991979933</v>
      </c>
      <c r="C55" s="8">
        <v>0</v>
      </c>
      <c r="D55" s="8">
        <v>0</v>
      </c>
      <c r="E55" s="8">
        <f t="shared" si="0"/>
        <v>44004.136991979933</v>
      </c>
      <c r="F55" s="8">
        <v>38444.420509294767</v>
      </c>
      <c r="G55" s="8">
        <v>398.37478425226527</v>
      </c>
      <c r="H55" s="8">
        <v>2058.7299470280923</v>
      </c>
      <c r="I55" s="8">
        <f t="shared" si="1"/>
        <v>35987.31577801441</v>
      </c>
      <c r="J55" s="8">
        <f t="shared" si="2"/>
        <v>8016.8212139655225</v>
      </c>
      <c r="K55" s="7">
        <f t="shared" si="3"/>
        <v>0.22276796812012326</v>
      </c>
      <c r="L55" s="8">
        <f t="shared" si="4"/>
        <v>5958.0912669374302</v>
      </c>
      <c r="M55" s="7">
        <f t="shared" si="5"/>
        <v>0.15660211602531196</v>
      </c>
    </row>
    <row r="56" spans="1:13" ht="15.75" thickBot="1" x14ac:dyDescent="0.3">
      <c r="A56" s="5">
        <v>2057</v>
      </c>
      <c r="B56" s="8">
        <v>44000.712365292653</v>
      </c>
      <c r="C56" s="8">
        <v>0</v>
      </c>
      <c r="D56" s="8">
        <v>0</v>
      </c>
      <c r="E56" s="8">
        <f t="shared" si="0"/>
        <v>44000.712365292653</v>
      </c>
      <c r="F56" s="8">
        <v>38792.026426904551</v>
      </c>
      <c r="G56" s="8">
        <v>398.37478425226527</v>
      </c>
      <c r="H56" s="8">
        <v>2058.7299470280923</v>
      </c>
      <c r="I56" s="8">
        <f t="shared" si="1"/>
        <v>36334.921695624194</v>
      </c>
      <c r="J56" s="8">
        <f t="shared" si="2"/>
        <v>7665.7906696684586</v>
      </c>
      <c r="K56" s="7">
        <f t="shared" si="3"/>
        <v>0.21097584119994534</v>
      </c>
      <c r="L56" s="8">
        <f t="shared" si="4"/>
        <v>5607.0607226403663</v>
      </c>
      <c r="M56" s="7">
        <f t="shared" si="5"/>
        <v>0.14604135013850489</v>
      </c>
    </row>
    <row r="57" spans="1:13" ht="15.75" thickBot="1" x14ac:dyDescent="0.3">
      <c r="A57" s="5">
        <v>2058</v>
      </c>
      <c r="B57" s="8">
        <v>44872.798270627536</v>
      </c>
      <c r="C57" s="8">
        <v>0</v>
      </c>
      <c r="D57" s="8">
        <v>0</v>
      </c>
      <c r="E57" s="8">
        <f t="shared" si="0"/>
        <v>44872.798270627536</v>
      </c>
      <c r="F57" s="8">
        <v>39140.481385347353</v>
      </c>
      <c r="G57" s="8">
        <v>398.37478425226527</v>
      </c>
      <c r="H57" s="8">
        <v>2058.7299470280923</v>
      </c>
      <c r="I57" s="8">
        <f t="shared" si="1"/>
        <v>36683.376654066997</v>
      </c>
      <c r="J57" s="8">
        <f t="shared" si="2"/>
        <v>8189.4216165605394</v>
      </c>
      <c r="K57" s="7">
        <f t="shared" si="3"/>
        <v>0.22324612299976476</v>
      </c>
      <c r="L57" s="8">
        <f t="shared" si="4"/>
        <v>6130.6916695324471</v>
      </c>
      <c r="M57" s="7">
        <f t="shared" si="5"/>
        <v>0.15824363224892773</v>
      </c>
    </row>
    <row r="58" spans="1:13" ht="15.75" thickBot="1" x14ac:dyDescent="0.3">
      <c r="A58" s="5">
        <v>2059</v>
      </c>
      <c r="B58" s="8">
        <v>44869.39467471058</v>
      </c>
      <c r="C58" s="8">
        <v>0</v>
      </c>
      <c r="D58" s="8">
        <v>0</v>
      </c>
      <c r="E58" s="8">
        <f t="shared" si="0"/>
        <v>44869.39467471058</v>
      </c>
      <c r="F58" s="8">
        <v>39489.79632669007</v>
      </c>
      <c r="G58" s="8">
        <v>398.37478425226527</v>
      </c>
      <c r="H58" s="8">
        <v>2058.7299470280923</v>
      </c>
      <c r="I58" s="8">
        <f t="shared" si="1"/>
        <v>37032.691595409713</v>
      </c>
      <c r="J58" s="8">
        <f t="shared" si="2"/>
        <v>7836.7030793008671</v>
      </c>
      <c r="K58" s="7">
        <f t="shared" si="3"/>
        <v>0.21161581137332844</v>
      </c>
      <c r="L58" s="8">
        <f t="shared" si="4"/>
        <v>5777.9731322727748</v>
      </c>
      <c r="M58" s="7">
        <f t="shared" si="5"/>
        <v>0.1478066773806162</v>
      </c>
    </row>
    <row r="59" spans="1:13" ht="15.75" thickBot="1" x14ac:dyDescent="0.3">
      <c r="A59" s="5">
        <v>2060</v>
      </c>
      <c r="B59" s="8">
        <v>44866.001544378538</v>
      </c>
      <c r="C59" s="8">
        <v>0</v>
      </c>
      <c r="D59" s="8">
        <v>0</v>
      </c>
      <c r="E59" s="8">
        <f t="shared" si="0"/>
        <v>44866.001544378538</v>
      </c>
      <c r="F59" s="8">
        <v>39839.982412101257</v>
      </c>
      <c r="G59" s="8">
        <v>398.37478425226527</v>
      </c>
      <c r="H59" s="8">
        <v>2058.7299470280923</v>
      </c>
      <c r="I59" s="8">
        <f t="shared" si="1"/>
        <v>37382.8776808209</v>
      </c>
      <c r="J59" s="8">
        <f t="shared" si="2"/>
        <v>7483.1238635576374</v>
      </c>
      <c r="K59" s="7">
        <f t="shared" si="3"/>
        <v>0.20017516916298866</v>
      </c>
      <c r="L59" s="8">
        <f t="shared" si="4"/>
        <v>5424.3939165295451</v>
      </c>
      <c r="M59" s="7">
        <f t="shared" si="5"/>
        <v>0.13752973681274291</v>
      </c>
    </row>
    <row r="60" spans="1:13" ht="15.75" thickBot="1" x14ac:dyDescent="0.3">
      <c r="A60" s="5">
        <v>2061</v>
      </c>
      <c r="B60" s="8">
        <v>45738.118846578465</v>
      </c>
      <c r="C60" s="8">
        <v>0</v>
      </c>
      <c r="D60" s="8">
        <v>0</v>
      </c>
      <c r="E60" s="8">
        <f t="shared" si="0"/>
        <v>45738.118846578465</v>
      </c>
      <c r="F60" s="8">
        <v>40191.051026334266</v>
      </c>
      <c r="G60" s="8">
        <v>398.37478425226527</v>
      </c>
      <c r="H60" s="8">
        <v>2058.7299470280923</v>
      </c>
      <c r="I60" s="8">
        <f t="shared" si="1"/>
        <v>37733.946295053909</v>
      </c>
      <c r="J60" s="8">
        <f t="shared" si="2"/>
        <v>8004.1725515245562</v>
      </c>
      <c r="K60" s="7">
        <f t="shared" si="3"/>
        <v>0.21212126844452861</v>
      </c>
      <c r="L60" s="8">
        <f t="shared" si="4"/>
        <v>5945.4426044964639</v>
      </c>
      <c r="M60" s="7">
        <f t="shared" si="5"/>
        <v>0.14941047363406465</v>
      </c>
    </row>
    <row r="62" spans="1:13" x14ac:dyDescent="0.25">
      <c r="B62" s="12" t="s">
        <v>33</v>
      </c>
    </row>
  </sheetData>
  <mergeCells count="13">
    <mergeCell ref="L13:M13"/>
    <mergeCell ref="J14:K14"/>
    <mergeCell ref="L14:M14"/>
    <mergeCell ref="A9:M9"/>
    <mergeCell ref="A10:A15"/>
    <mergeCell ref="D10:D14"/>
    <mergeCell ref="J10:K10"/>
    <mergeCell ref="L10:M10"/>
    <mergeCell ref="J11:K11"/>
    <mergeCell ref="L11:M11"/>
    <mergeCell ref="J12:K12"/>
    <mergeCell ref="L12:M12"/>
    <mergeCell ref="J13:K13"/>
  </mergeCells>
  <printOptions horizontalCentered="1" verticalCentered="1"/>
  <pageMargins left="0" right="0" top="0" bottom="0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workbookViewId="0">
      <selection activeCell="A6" sqref="A6"/>
    </sheetView>
  </sheetViews>
  <sheetFormatPr defaultRowHeight="15" x14ac:dyDescent="0.25"/>
  <cols>
    <col min="9" max="9" width="10" bestFit="1" customWidth="1"/>
  </cols>
  <sheetData>
    <row r="1" spans="1:13" x14ac:dyDescent="0.25">
      <c r="A1" s="16" t="s">
        <v>36</v>
      </c>
    </row>
    <row r="2" spans="1:13" x14ac:dyDescent="0.25">
      <c r="A2" s="16" t="s">
        <v>37</v>
      </c>
    </row>
    <row r="3" spans="1:13" x14ac:dyDescent="0.25">
      <c r="A3" s="16" t="s">
        <v>38</v>
      </c>
    </row>
    <row r="4" spans="1:13" x14ac:dyDescent="0.25">
      <c r="A4" s="16" t="s">
        <v>40</v>
      </c>
    </row>
    <row r="5" spans="1:13" x14ac:dyDescent="0.25">
      <c r="A5" s="16" t="s">
        <v>39</v>
      </c>
    </row>
    <row r="6" spans="1:13" x14ac:dyDescent="0.25">
      <c r="A6" s="16" t="s">
        <v>22</v>
      </c>
    </row>
    <row r="7" spans="1:13" x14ac:dyDescent="0.25">
      <c r="A7" s="10"/>
    </row>
    <row r="8" spans="1:13" ht="15.75" thickBot="1" x14ac:dyDescent="0.3"/>
    <row r="9" spans="1:13" ht="15.75" customHeight="1" thickBot="1" x14ac:dyDescent="0.3">
      <c r="A9" s="21" t="s">
        <v>31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3"/>
    </row>
    <row r="10" spans="1:13" ht="44.25" customHeight="1" x14ac:dyDescent="0.25">
      <c r="A10" s="24" t="s">
        <v>0</v>
      </c>
      <c r="B10" s="1" t="s">
        <v>1</v>
      </c>
      <c r="C10" s="1" t="s">
        <v>3</v>
      </c>
      <c r="D10" s="27" t="s">
        <v>5</v>
      </c>
      <c r="E10" s="1" t="s">
        <v>6</v>
      </c>
      <c r="F10" s="1" t="s">
        <v>6</v>
      </c>
      <c r="G10" s="1" t="s">
        <v>8</v>
      </c>
      <c r="H10" s="1" t="s">
        <v>7</v>
      </c>
      <c r="I10" s="1" t="s">
        <v>11</v>
      </c>
      <c r="J10" s="30" t="s">
        <v>12</v>
      </c>
      <c r="K10" s="31"/>
      <c r="L10" s="30" t="s">
        <v>12</v>
      </c>
      <c r="M10" s="31"/>
    </row>
    <row r="11" spans="1:13" ht="44.25" customHeight="1" x14ac:dyDescent="0.25">
      <c r="A11" s="25"/>
      <c r="B11" s="1" t="s">
        <v>2</v>
      </c>
      <c r="C11" s="1" t="s">
        <v>4</v>
      </c>
      <c r="D11" s="28"/>
      <c r="E11" s="1" t="s">
        <v>2</v>
      </c>
      <c r="F11" s="1" t="s">
        <v>7</v>
      </c>
      <c r="G11" s="1" t="s">
        <v>9</v>
      </c>
      <c r="H11" s="1" t="s">
        <v>10</v>
      </c>
      <c r="I11" s="1" t="s">
        <v>7</v>
      </c>
      <c r="J11" s="17" t="s">
        <v>13</v>
      </c>
      <c r="K11" s="18"/>
      <c r="L11" s="17" t="s">
        <v>13</v>
      </c>
      <c r="M11" s="18"/>
    </row>
    <row r="12" spans="1:13" x14ac:dyDescent="0.25">
      <c r="A12" s="25"/>
      <c r="B12" s="2"/>
      <c r="C12" s="2"/>
      <c r="D12" s="28"/>
      <c r="E12" s="2"/>
      <c r="F12" s="2"/>
      <c r="G12" s="2"/>
      <c r="H12" s="2"/>
      <c r="I12" s="2"/>
      <c r="J12" s="17" t="s">
        <v>16</v>
      </c>
      <c r="K12" s="18"/>
      <c r="L12" s="17" t="s">
        <v>14</v>
      </c>
      <c r="M12" s="18"/>
    </row>
    <row r="13" spans="1:13" x14ac:dyDescent="0.25">
      <c r="A13" s="25"/>
      <c r="B13" s="13" t="s">
        <v>32</v>
      </c>
      <c r="C13" s="2"/>
      <c r="D13" s="28"/>
      <c r="E13" s="2"/>
      <c r="F13" s="2"/>
      <c r="G13" s="2"/>
      <c r="H13" s="2"/>
      <c r="I13" s="2"/>
      <c r="J13" s="17" t="s">
        <v>7</v>
      </c>
      <c r="K13" s="18"/>
      <c r="L13" s="17" t="s">
        <v>7</v>
      </c>
      <c r="M13" s="18"/>
    </row>
    <row r="14" spans="1:13" ht="15.75" thickBot="1" x14ac:dyDescent="0.3">
      <c r="A14" s="25"/>
      <c r="B14" s="3"/>
      <c r="C14" s="3"/>
      <c r="D14" s="29"/>
      <c r="E14" s="3"/>
      <c r="F14" s="3"/>
      <c r="G14" s="3"/>
      <c r="H14" s="3"/>
      <c r="I14" s="3"/>
      <c r="J14" s="19" t="s">
        <v>15</v>
      </c>
      <c r="K14" s="20"/>
      <c r="L14" s="19" t="s">
        <v>15</v>
      </c>
      <c r="M14" s="20"/>
    </row>
    <row r="15" spans="1:13" ht="15.75" thickBot="1" x14ac:dyDescent="0.3">
      <c r="A15" s="26"/>
      <c r="B15" s="4" t="s">
        <v>17</v>
      </c>
      <c r="C15" s="4" t="s">
        <v>17</v>
      </c>
      <c r="D15" s="4" t="s">
        <v>17</v>
      </c>
      <c r="E15" s="4" t="s">
        <v>17</v>
      </c>
      <c r="F15" s="4" t="s">
        <v>17</v>
      </c>
      <c r="G15" s="4" t="s">
        <v>17</v>
      </c>
      <c r="H15" s="4" t="s">
        <v>17</v>
      </c>
      <c r="I15" s="4" t="s">
        <v>17</v>
      </c>
      <c r="J15" s="4" t="s">
        <v>17</v>
      </c>
      <c r="K15" s="4" t="s">
        <v>18</v>
      </c>
      <c r="L15" s="4" t="s">
        <v>17</v>
      </c>
      <c r="M15" s="4" t="s">
        <v>18</v>
      </c>
    </row>
    <row r="16" spans="1:13" ht="15.75" thickBot="1" x14ac:dyDescent="0.3">
      <c r="A16" s="5">
        <v>2017</v>
      </c>
      <c r="B16" s="8">
        <v>26058.45290135625</v>
      </c>
      <c r="C16" s="8">
        <v>825.5</v>
      </c>
      <c r="D16" s="8">
        <v>0</v>
      </c>
      <c r="E16" s="8">
        <f>B16+C16</f>
        <v>26883.95290135625</v>
      </c>
      <c r="F16" s="8">
        <v>24008.586727501977</v>
      </c>
      <c r="G16" s="8">
        <v>30.452547211136299</v>
      </c>
      <c r="H16" s="8">
        <v>1820.7947508962277</v>
      </c>
      <c r="I16" s="8">
        <f>F16-G16-H16</f>
        <v>22157.339429394615</v>
      </c>
      <c r="J16" s="8">
        <f>E16-I16</f>
        <v>4726.6134719616348</v>
      </c>
      <c r="K16" s="7">
        <f>J16/I16</f>
        <v>0.21332044341439127</v>
      </c>
      <c r="L16" s="8">
        <f>E16-(F16-G16)</f>
        <v>2905.8187210654069</v>
      </c>
      <c r="M16" s="7">
        <f>L16/(F16-G16)</f>
        <v>0.12118618985183112</v>
      </c>
    </row>
    <row r="17" spans="1:13" ht="15.75" thickBot="1" x14ac:dyDescent="0.3">
      <c r="A17" s="5">
        <v>2018</v>
      </c>
      <c r="B17" s="8">
        <v>26509.349127497437</v>
      </c>
      <c r="C17" s="8">
        <v>825.5</v>
      </c>
      <c r="D17" s="8">
        <v>0</v>
      </c>
      <c r="E17" s="8">
        <f t="shared" ref="E17:E60" si="0">B17+C17</f>
        <v>27334.849127497437</v>
      </c>
      <c r="F17" s="8">
        <v>24297.156123791472</v>
      </c>
      <c r="G17" s="8">
        <v>55.054304993557849</v>
      </c>
      <c r="H17" s="8">
        <v>1851.1850918122445</v>
      </c>
      <c r="I17" s="8">
        <f t="shared" ref="I17:I60" si="1">F17-G17-H17</f>
        <v>22390.91672698567</v>
      </c>
      <c r="J17" s="8">
        <f t="shared" ref="J17:J60" si="2">E17-I17</f>
        <v>4943.9324005117669</v>
      </c>
      <c r="K17" s="7">
        <f t="shared" ref="K17:K60" si="3">J17/I17</f>
        <v>0.22080080332545338</v>
      </c>
      <c r="L17" s="8">
        <f t="shared" ref="L17:L60" si="4">E17-(F17-G17)</f>
        <v>3092.7473086995233</v>
      </c>
      <c r="M17" s="7">
        <f t="shared" ref="M17:M60" si="5">L17/(F17-G17)</f>
        <v>0.12757752326167246</v>
      </c>
    </row>
    <row r="18" spans="1:13" ht="15.75" thickBot="1" x14ac:dyDescent="0.3">
      <c r="A18" s="5">
        <v>2019</v>
      </c>
      <c r="B18" s="8">
        <v>27416.441497858701</v>
      </c>
      <c r="C18" s="8">
        <v>113.5</v>
      </c>
      <c r="D18" s="8">
        <v>-1138</v>
      </c>
      <c r="E18" s="8">
        <f t="shared" si="0"/>
        <v>27529.941497858701</v>
      </c>
      <c r="F18" s="8">
        <v>24496.395092553234</v>
      </c>
      <c r="G18" s="8">
        <v>80.422453648274939</v>
      </c>
      <c r="H18" s="8">
        <v>1869.1183333963011</v>
      </c>
      <c r="I18" s="8">
        <f t="shared" si="1"/>
        <v>22546.854305508656</v>
      </c>
      <c r="J18" s="8">
        <f t="shared" si="2"/>
        <v>4983.0871923500454</v>
      </c>
      <c r="K18" s="7">
        <f t="shared" si="3"/>
        <v>0.22101030701797614</v>
      </c>
      <c r="L18" s="8">
        <f t="shared" si="4"/>
        <v>3113.9688589537436</v>
      </c>
      <c r="M18" s="7">
        <f t="shared" si="5"/>
        <v>0.12753818596568525</v>
      </c>
    </row>
    <row r="19" spans="1:13" ht="15.75" thickBot="1" x14ac:dyDescent="0.3">
      <c r="A19" s="5">
        <v>2020</v>
      </c>
      <c r="B19" s="8">
        <v>27968.708421843548</v>
      </c>
      <c r="C19" s="8">
        <v>113.5</v>
      </c>
      <c r="D19" s="8">
        <v>0</v>
      </c>
      <c r="E19" s="8">
        <f t="shared" si="0"/>
        <v>28082.208421843548</v>
      </c>
      <c r="F19" s="8">
        <v>24605.435473593188</v>
      </c>
      <c r="G19" s="8">
        <v>106.59393495470766</v>
      </c>
      <c r="H19" s="8">
        <v>1886.907805877358</v>
      </c>
      <c r="I19" s="8">
        <f t="shared" si="1"/>
        <v>22611.933732761121</v>
      </c>
      <c r="J19" s="8">
        <f t="shared" si="2"/>
        <v>5470.2746890824274</v>
      </c>
      <c r="K19" s="7">
        <f t="shared" si="3"/>
        <v>0.24191980897046692</v>
      </c>
      <c r="L19" s="8">
        <f t="shared" si="4"/>
        <v>3583.366883205068</v>
      </c>
      <c r="M19" s="7">
        <f t="shared" si="5"/>
        <v>0.14626678888279437</v>
      </c>
    </row>
    <row r="20" spans="1:13" ht="15.75" thickBot="1" x14ac:dyDescent="0.3">
      <c r="A20" s="5">
        <v>2021</v>
      </c>
      <c r="B20" s="8">
        <v>28362.747123641333</v>
      </c>
      <c r="C20" s="8">
        <v>113.5</v>
      </c>
      <c r="D20" s="8">
        <v>0</v>
      </c>
      <c r="E20" s="8">
        <f t="shared" si="0"/>
        <v>28476.247123641333</v>
      </c>
      <c r="F20" s="8">
        <v>24716.982895840945</v>
      </c>
      <c r="G20" s="8">
        <v>133.5654162611404</v>
      </c>
      <c r="H20" s="8">
        <v>1904.5528716125229</v>
      </c>
      <c r="I20" s="8">
        <f t="shared" si="1"/>
        <v>22678.864607967284</v>
      </c>
      <c r="J20" s="8">
        <f t="shared" si="2"/>
        <v>5797.3825156740495</v>
      </c>
      <c r="K20" s="7">
        <f t="shared" si="3"/>
        <v>0.25562931019207102</v>
      </c>
      <c r="L20" s="8">
        <f t="shared" si="4"/>
        <v>3892.8296440615268</v>
      </c>
      <c r="M20" s="7">
        <f t="shared" si="5"/>
        <v>0.15835185027855067</v>
      </c>
    </row>
    <row r="21" spans="1:13" ht="15.75" thickBot="1" x14ac:dyDescent="0.3">
      <c r="A21" s="5">
        <v>2022</v>
      </c>
      <c r="B21" s="8">
        <v>28892.459035782809</v>
      </c>
      <c r="C21" s="8">
        <v>113.5</v>
      </c>
      <c r="D21" s="8">
        <v>0</v>
      </c>
      <c r="E21" s="8">
        <f t="shared" si="0"/>
        <v>29005.959035782809</v>
      </c>
      <c r="F21" s="8">
        <v>24966.621343050421</v>
      </c>
      <c r="G21" s="8">
        <v>161.33356491585749</v>
      </c>
      <c r="H21" s="8">
        <v>1922.052889992432</v>
      </c>
      <c r="I21" s="8">
        <f t="shared" si="1"/>
        <v>22883.234888142131</v>
      </c>
      <c r="J21" s="8">
        <f t="shared" si="2"/>
        <v>6122.724147640678</v>
      </c>
      <c r="K21" s="7">
        <f t="shared" si="3"/>
        <v>0.26756375038624519</v>
      </c>
      <c r="L21" s="8">
        <f t="shared" si="4"/>
        <v>4200.671257648246</v>
      </c>
      <c r="M21" s="7">
        <f t="shared" si="5"/>
        <v>0.16934579817094747</v>
      </c>
    </row>
    <row r="22" spans="1:13" ht="15.75" thickBot="1" x14ac:dyDescent="0.3">
      <c r="A22" s="5">
        <v>2023</v>
      </c>
      <c r="B22" s="8">
        <v>29136.545586515036</v>
      </c>
      <c r="C22" s="8">
        <v>113.5</v>
      </c>
      <c r="D22" s="8">
        <v>0</v>
      </c>
      <c r="E22" s="8">
        <f t="shared" si="0"/>
        <v>29250.045586515036</v>
      </c>
      <c r="F22" s="8">
        <v>25338.309555745098</v>
      </c>
      <c r="G22" s="8">
        <v>189.9050462222902</v>
      </c>
      <c r="H22" s="8">
        <v>1939.6536737618042</v>
      </c>
      <c r="I22" s="8">
        <f t="shared" si="1"/>
        <v>23208.750835761002</v>
      </c>
      <c r="J22" s="8">
        <f t="shared" si="2"/>
        <v>6041.2947507540339</v>
      </c>
      <c r="K22" s="7">
        <f t="shared" si="3"/>
        <v>0.2603024520150114</v>
      </c>
      <c r="L22" s="8">
        <f t="shared" si="4"/>
        <v>4101.6410769922295</v>
      </c>
      <c r="M22" s="7">
        <f t="shared" si="5"/>
        <v>0.16309746709534134</v>
      </c>
    </row>
    <row r="23" spans="1:13" ht="15.75" thickBot="1" x14ac:dyDescent="0.3">
      <c r="A23" s="5">
        <v>2024</v>
      </c>
      <c r="B23" s="8">
        <v>29294.158199814105</v>
      </c>
      <c r="C23" s="8">
        <v>113.5</v>
      </c>
      <c r="D23" s="8">
        <v>0</v>
      </c>
      <c r="E23" s="8">
        <f t="shared" si="0"/>
        <v>29407.658199814105</v>
      </c>
      <c r="F23" s="8">
        <v>25755.689859169812</v>
      </c>
      <c r="G23" s="8">
        <v>219.41264192502962</v>
      </c>
      <c r="H23" s="8">
        <v>1957.1333545191537</v>
      </c>
      <c r="I23" s="8">
        <f t="shared" si="1"/>
        <v>23579.143862725628</v>
      </c>
      <c r="J23" s="8">
        <f t="shared" si="2"/>
        <v>5828.5143370884762</v>
      </c>
      <c r="K23" s="7">
        <f t="shared" si="3"/>
        <v>0.24718939631656031</v>
      </c>
      <c r="L23" s="8">
        <f t="shared" si="4"/>
        <v>3871.3809825693206</v>
      </c>
      <c r="M23" s="7">
        <f t="shared" si="5"/>
        <v>0.15160318591603308</v>
      </c>
    </row>
    <row r="24" spans="1:13" ht="15.75" thickBot="1" x14ac:dyDescent="0.3">
      <c r="A24" s="5">
        <v>2025</v>
      </c>
      <c r="B24" s="8">
        <v>29290.378295397899</v>
      </c>
      <c r="C24" s="8">
        <v>113.5</v>
      </c>
      <c r="D24" s="8">
        <v>0</v>
      </c>
      <c r="E24" s="8">
        <f t="shared" si="0"/>
        <v>29403.878295397899</v>
      </c>
      <c r="F24" s="8">
        <v>26137.270448024876</v>
      </c>
      <c r="G24" s="8">
        <v>249.23966564623558</v>
      </c>
      <c r="H24" s="8">
        <v>1974.4559467073038</v>
      </c>
      <c r="I24" s="8">
        <f t="shared" si="1"/>
        <v>23913.574835671334</v>
      </c>
      <c r="J24" s="8">
        <f t="shared" si="2"/>
        <v>5490.3034597265651</v>
      </c>
      <c r="K24" s="7">
        <f t="shared" si="3"/>
        <v>0.22958940674720055</v>
      </c>
      <c r="L24" s="8">
        <f t="shared" si="4"/>
        <v>3515.8475130192601</v>
      </c>
      <c r="M24" s="7">
        <f t="shared" si="5"/>
        <v>0.13580977025925098</v>
      </c>
    </row>
    <row r="25" spans="1:13" ht="15.75" thickBot="1" x14ac:dyDescent="0.3">
      <c r="A25" s="5">
        <v>2026</v>
      </c>
      <c r="B25" s="8">
        <v>29286.610048738745</v>
      </c>
      <c r="C25" s="8">
        <v>113.5</v>
      </c>
      <c r="D25" s="8">
        <v>0</v>
      </c>
      <c r="E25" s="8">
        <f t="shared" si="0"/>
        <v>29400.110048738745</v>
      </c>
      <c r="F25" s="8">
        <v>26551.803534742954</v>
      </c>
      <c r="G25" s="8">
        <v>279.06668936744154</v>
      </c>
      <c r="H25" s="8">
        <v>1991.6218615347077</v>
      </c>
      <c r="I25" s="8">
        <f t="shared" si="1"/>
        <v>24281.114983840806</v>
      </c>
      <c r="J25" s="8">
        <f t="shared" si="2"/>
        <v>5118.9950648979393</v>
      </c>
      <c r="K25" s="7">
        <f t="shared" si="3"/>
        <v>0.21082207585214494</v>
      </c>
      <c r="L25" s="8">
        <f t="shared" si="4"/>
        <v>3127.3732033632332</v>
      </c>
      <c r="M25" s="7">
        <f t="shared" si="5"/>
        <v>0.11903492284678781</v>
      </c>
    </row>
    <row r="26" spans="1:13" ht="15.75" thickBot="1" x14ac:dyDescent="0.3">
      <c r="A26" s="5">
        <v>2027</v>
      </c>
      <c r="B26" s="8">
        <v>29282.853422796099</v>
      </c>
      <c r="C26" s="8">
        <v>370</v>
      </c>
      <c r="D26" s="8">
        <v>0</v>
      </c>
      <c r="E26" s="8">
        <f t="shared" si="0"/>
        <v>29652.853422796099</v>
      </c>
      <c r="F26" s="8">
        <v>26956.264514403985</v>
      </c>
      <c r="G26" s="8">
        <v>308.89371308864747</v>
      </c>
      <c r="H26" s="8">
        <v>2008.6315069642978</v>
      </c>
      <c r="I26" s="8">
        <f t="shared" si="1"/>
        <v>24638.739294351039</v>
      </c>
      <c r="J26" s="8">
        <f t="shared" si="2"/>
        <v>5014.1141284450605</v>
      </c>
      <c r="K26" s="7">
        <f t="shared" si="3"/>
        <v>0.20350530392578381</v>
      </c>
      <c r="L26" s="8">
        <f t="shared" si="4"/>
        <v>3005.4826214807617</v>
      </c>
      <c r="M26" s="7">
        <f t="shared" si="5"/>
        <v>0.11278721056159163</v>
      </c>
    </row>
    <row r="27" spans="1:13" ht="15.75" thickBot="1" x14ac:dyDescent="0.3">
      <c r="A27" s="5">
        <v>2028</v>
      </c>
      <c r="B27" s="8">
        <v>31030.108380653954</v>
      </c>
      <c r="C27" s="8">
        <v>110</v>
      </c>
      <c r="D27" s="8">
        <v>0</v>
      </c>
      <c r="E27" s="8">
        <f t="shared" si="0"/>
        <v>31140.108380653954</v>
      </c>
      <c r="F27" s="8">
        <v>27387.495025231641</v>
      </c>
      <c r="G27" s="8">
        <v>338.72073680985341</v>
      </c>
      <c r="H27" s="8">
        <v>2025.4852877391011</v>
      </c>
      <c r="I27" s="8">
        <f t="shared" si="1"/>
        <v>25023.289000682686</v>
      </c>
      <c r="J27" s="8">
        <f t="shared" si="2"/>
        <v>6116.8193799712681</v>
      </c>
      <c r="K27" s="7">
        <f t="shared" si="3"/>
        <v>0.24444505995212656</v>
      </c>
      <c r="L27" s="8">
        <f t="shared" si="4"/>
        <v>4091.3340922321659</v>
      </c>
      <c r="M27" s="7">
        <f t="shared" si="5"/>
        <v>0.15125765214372242</v>
      </c>
    </row>
    <row r="28" spans="1:13" ht="15.75" thickBot="1" x14ac:dyDescent="0.3">
      <c r="A28" s="5">
        <v>2029</v>
      </c>
      <c r="B28" s="8">
        <v>31026.374885520418</v>
      </c>
      <c r="C28" s="8">
        <v>110</v>
      </c>
      <c r="D28" s="8">
        <v>0</v>
      </c>
      <c r="E28" s="8">
        <f t="shared" si="0"/>
        <v>31136.374885520418</v>
      </c>
      <c r="F28" s="8">
        <v>27915.500839790948</v>
      </c>
      <c r="G28" s="8">
        <v>368.54776053105934</v>
      </c>
      <c r="H28" s="8">
        <v>2042.1845508320553</v>
      </c>
      <c r="I28" s="8">
        <f t="shared" si="1"/>
        <v>25504.768528427834</v>
      </c>
      <c r="J28" s="8">
        <f t="shared" si="2"/>
        <v>5631.6063570925835</v>
      </c>
      <c r="K28" s="7">
        <f t="shared" si="3"/>
        <v>0.22080601714991244</v>
      </c>
      <c r="L28" s="8">
        <f t="shared" si="4"/>
        <v>3589.4218062605287</v>
      </c>
      <c r="M28" s="7">
        <f t="shared" si="5"/>
        <v>0.13030195375629422</v>
      </c>
    </row>
    <row r="29" spans="1:13" ht="15.75" thickBot="1" x14ac:dyDescent="0.3">
      <c r="A29" s="5">
        <v>2030</v>
      </c>
      <c r="B29" s="8">
        <v>31022.652900727226</v>
      </c>
      <c r="C29" s="8">
        <v>242</v>
      </c>
      <c r="D29" s="8">
        <v>0</v>
      </c>
      <c r="E29" s="8">
        <f t="shared" si="0"/>
        <v>31264.652900727226</v>
      </c>
      <c r="F29" s="8">
        <v>28421.785116055722</v>
      </c>
      <c r="G29" s="8">
        <v>398.37478425226527</v>
      </c>
      <c r="H29" s="8">
        <v>2058.7299470280923</v>
      </c>
      <c r="I29" s="8">
        <f t="shared" si="1"/>
        <v>25964.680384775365</v>
      </c>
      <c r="J29" s="8">
        <f t="shared" si="2"/>
        <v>5299.9725159518603</v>
      </c>
      <c r="K29" s="7">
        <f t="shared" si="3"/>
        <v>0.204122386157295</v>
      </c>
      <c r="L29" s="8">
        <f t="shared" si="4"/>
        <v>3241.242568923768</v>
      </c>
      <c r="M29" s="7">
        <f t="shared" si="5"/>
        <v>0.11566196014499056</v>
      </c>
    </row>
    <row r="30" spans="1:13" ht="15.75" thickBot="1" x14ac:dyDescent="0.3">
      <c r="A30" s="5">
        <v>2031</v>
      </c>
      <c r="B30" s="8">
        <v>32118.942389729302</v>
      </c>
      <c r="C30" s="8">
        <v>110</v>
      </c>
      <c r="D30" s="8">
        <v>0</v>
      </c>
      <c r="E30" s="8">
        <f t="shared" si="0"/>
        <v>32228.942389729302</v>
      </c>
      <c r="F30" s="8">
        <v>28907.226147997306</v>
      </c>
      <c r="G30" s="8">
        <v>398.37478425226527</v>
      </c>
      <c r="H30" s="8">
        <v>2058.7299470280923</v>
      </c>
      <c r="I30" s="8">
        <f t="shared" si="1"/>
        <v>26450.121416716949</v>
      </c>
      <c r="J30" s="8">
        <f t="shared" si="2"/>
        <v>5778.8209730123526</v>
      </c>
      <c r="K30" s="7">
        <f t="shared" si="3"/>
        <v>0.21847994124367362</v>
      </c>
      <c r="L30" s="8">
        <f t="shared" si="4"/>
        <v>3720.0910259842603</v>
      </c>
      <c r="M30" s="7">
        <f t="shared" si="5"/>
        <v>0.13048898317647176</v>
      </c>
    </row>
    <row r="31" spans="1:13" ht="15.75" thickBot="1" x14ac:dyDescent="0.3">
      <c r="A31" s="5">
        <v>2032</v>
      </c>
      <c r="B31" s="8">
        <v>32384.243316104294</v>
      </c>
      <c r="C31" s="8">
        <v>110</v>
      </c>
      <c r="D31" s="8">
        <v>-831</v>
      </c>
      <c r="E31" s="8">
        <f t="shared" si="0"/>
        <v>32494.243316104294</v>
      </c>
      <c r="F31" s="8">
        <v>29393.563004844425</v>
      </c>
      <c r="G31" s="8">
        <v>398.37478425226527</v>
      </c>
      <c r="H31" s="8">
        <v>2058.7299470280923</v>
      </c>
      <c r="I31" s="8">
        <f t="shared" si="1"/>
        <v>26936.458273564069</v>
      </c>
      <c r="J31" s="8">
        <f t="shared" si="2"/>
        <v>5557.7850425402248</v>
      </c>
      <c r="K31" s="7">
        <f t="shared" si="3"/>
        <v>0.20632946566678873</v>
      </c>
      <c r="L31" s="8">
        <f t="shared" si="4"/>
        <v>3499.0550955121325</v>
      </c>
      <c r="M31" s="7">
        <f t="shared" si="5"/>
        <v>0.12067709541637431</v>
      </c>
    </row>
    <row r="32" spans="1:13" ht="15.75" thickBot="1" x14ac:dyDescent="0.3">
      <c r="A32" s="5">
        <v>2033</v>
      </c>
      <c r="B32" s="8">
        <v>32774.38846265326</v>
      </c>
      <c r="C32" s="8">
        <v>110</v>
      </c>
      <c r="D32" s="8">
        <v>-841</v>
      </c>
      <c r="E32" s="8">
        <f t="shared" si="0"/>
        <v>32884.38846265326</v>
      </c>
      <c r="F32" s="8">
        <v>29860.761783491405</v>
      </c>
      <c r="G32" s="8">
        <v>398.37478425226527</v>
      </c>
      <c r="H32" s="8">
        <v>2058.7299470280923</v>
      </c>
      <c r="I32" s="8">
        <f t="shared" si="1"/>
        <v>27403.657052211049</v>
      </c>
      <c r="J32" s="8">
        <f t="shared" si="2"/>
        <v>5480.7314104422112</v>
      </c>
      <c r="K32" s="7">
        <f t="shared" si="3"/>
        <v>0.20000000000000007</v>
      </c>
      <c r="L32" s="8">
        <f t="shared" si="4"/>
        <v>3422.0014634141189</v>
      </c>
      <c r="M32" s="7">
        <f t="shared" si="5"/>
        <v>0.11614814045795038</v>
      </c>
    </row>
    <row r="33" spans="1:13" ht="15.75" thickBot="1" x14ac:dyDescent="0.3">
      <c r="A33" s="5">
        <v>2034</v>
      </c>
      <c r="B33" s="8">
        <v>33646.212154995665</v>
      </c>
      <c r="C33" s="8">
        <v>0</v>
      </c>
      <c r="D33" s="8">
        <v>0</v>
      </c>
      <c r="E33" s="8">
        <f t="shared" si="0"/>
        <v>33646.212154995665</v>
      </c>
      <c r="F33" s="8">
        <v>30307.111581273635</v>
      </c>
      <c r="G33" s="8">
        <v>398.37478425226527</v>
      </c>
      <c r="H33" s="8">
        <v>2058.7299470280923</v>
      </c>
      <c r="I33" s="8">
        <f t="shared" si="1"/>
        <v>27850.006849993279</v>
      </c>
      <c r="J33" s="8">
        <f t="shared" si="2"/>
        <v>5796.205305002386</v>
      </c>
      <c r="K33" s="7">
        <f t="shared" si="3"/>
        <v>0.20812222188030755</v>
      </c>
      <c r="L33" s="8">
        <f t="shared" si="4"/>
        <v>3737.4753579742937</v>
      </c>
      <c r="M33" s="7">
        <f t="shared" si="5"/>
        <v>0.12496266169109861</v>
      </c>
    </row>
    <row r="34" spans="1:13" ht="15.75" thickBot="1" x14ac:dyDescent="0.3">
      <c r="A34" s="5">
        <v>2035</v>
      </c>
      <c r="B34" s="8">
        <v>34518.04717617578</v>
      </c>
      <c r="C34" s="8">
        <v>0</v>
      </c>
      <c r="D34" s="8">
        <v>0</v>
      </c>
      <c r="E34" s="8">
        <f t="shared" si="0"/>
        <v>34518.04717617578</v>
      </c>
      <c r="F34" s="8">
        <v>30760.653118400001</v>
      </c>
      <c r="G34" s="8">
        <v>398.37478425226527</v>
      </c>
      <c r="H34" s="8">
        <v>2058.7299470280923</v>
      </c>
      <c r="I34" s="8">
        <f t="shared" si="1"/>
        <v>28303.548387119645</v>
      </c>
      <c r="J34" s="8">
        <f t="shared" si="2"/>
        <v>6214.4987890561351</v>
      </c>
      <c r="K34" s="7">
        <f t="shared" si="3"/>
        <v>0.21956606656019936</v>
      </c>
      <c r="L34" s="8">
        <f t="shared" si="4"/>
        <v>4155.7688420280429</v>
      </c>
      <c r="M34" s="7">
        <f t="shared" si="5"/>
        <v>0.13687276021556485</v>
      </c>
    </row>
    <row r="35" spans="1:13" ht="15.75" thickBot="1" x14ac:dyDescent="0.3">
      <c r="A35" s="5">
        <v>2036</v>
      </c>
      <c r="B35" s="8">
        <v>35284.393490257622</v>
      </c>
      <c r="C35" s="8">
        <v>0</v>
      </c>
      <c r="D35" s="8">
        <v>-981</v>
      </c>
      <c r="E35" s="8">
        <f t="shared" si="0"/>
        <v>35284.393490257622</v>
      </c>
      <c r="F35" s="8">
        <v>31207.373785938827</v>
      </c>
      <c r="G35" s="8">
        <v>398.37478425226527</v>
      </c>
      <c r="H35" s="8">
        <v>2058.7299470280923</v>
      </c>
      <c r="I35" s="8">
        <f t="shared" si="1"/>
        <v>28750.269054658471</v>
      </c>
      <c r="J35" s="8">
        <f t="shared" si="2"/>
        <v>6534.1244355991512</v>
      </c>
      <c r="K35" s="7">
        <f t="shared" si="3"/>
        <v>0.22727176650683942</v>
      </c>
      <c r="L35" s="8">
        <f t="shared" si="4"/>
        <v>4475.3944885710589</v>
      </c>
      <c r="M35" s="7">
        <f t="shared" si="5"/>
        <v>0.14526257371510395</v>
      </c>
    </row>
    <row r="36" spans="1:13" ht="15.75" thickBot="1" x14ac:dyDescent="0.3">
      <c r="A36" s="5">
        <v>2037</v>
      </c>
      <c r="B36" s="8">
        <v>35280.751061425733</v>
      </c>
      <c r="C36" s="8">
        <v>0</v>
      </c>
      <c r="D36" s="8">
        <v>0</v>
      </c>
      <c r="E36" s="8">
        <f t="shared" si="0"/>
        <v>35280.751061425733</v>
      </c>
      <c r="F36" s="8">
        <v>31634.182240705992</v>
      </c>
      <c r="G36" s="8">
        <v>398.37478425226527</v>
      </c>
      <c r="H36" s="8">
        <v>2058.7299470280923</v>
      </c>
      <c r="I36" s="8">
        <f t="shared" si="1"/>
        <v>29177.077509425635</v>
      </c>
      <c r="J36" s="8">
        <f t="shared" si="2"/>
        <v>6103.6735520000984</v>
      </c>
      <c r="K36" s="7">
        <f t="shared" si="3"/>
        <v>0.20919413707655646</v>
      </c>
      <c r="L36" s="8">
        <f t="shared" si="4"/>
        <v>4044.9436049720061</v>
      </c>
      <c r="M36" s="7">
        <f t="shared" si="5"/>
        <v>0.12949700790066396</v>
      </c>
    </row>
    <row r="37" spans="1:13" ht="15.75" thickBot="1" x14ac:dyDescent="0.3">
      <c r="A37" s="5">
        <v>2038</v>
      </c>
      <c r="B37" s="8">
        <v>36152.619853984652</v>
      </c>
      <c r="C37" s="8">
        <v>0</v>
      </c>
      <c r="D37" s="8">
        <v>0</v>
      </c>
      <c r="E37" s="8">
        <f t="shared" si="0"/>
        <v>36152.619853984652</v>
      </c>
      <c r="F37" s="8">
        <v>32078.12284933919</v>
      </c>
      <c r="G37" s="8">
        <v>398.37478425226527</v>
      </c>
      <c r="H37" s="8">
        <v>2058.7299470280923</v>
      </c>
      <c r="I37" s="8">
        <f t="shared" si="1"/>
        <v>29621.018118058833</v>
      </c>
      <c r="J37" s="8">
        <f t="shared" si="2"/>
        <v>6531.6017359258185</v>
      </c>
      <c r="K37" s="7">
        <f t="shared" si="3"/>
        <v>0.2205056460211185</v>
      </c>
      <c r="L37" s="8">
        <f t="shared" si="4"/>
        <v>4472.8717888977262</v>
      </c>
      <c r="M37" s="7">
        <f t="shared" si="5"/>
        <v>0.14119025756480408</v>
      </c>
    </row>
    <row r="38" spans="1:13" ht="15.75" thickBot="1" x14ac:dyDescent="0.3">
      <c r="A38" s="5">
        <v>2039</v>
      </c>
      <c r="B38" s="8">
        <v>36148.999832358546</v>
      </c>
      <c r="C38" s="8">
        <v>0</v>
      </c>
      <c r="D38" s="8">
        <v>0</v>
      </c>
      <c r="E38" s="8">
        <f t="shared" si="0"/>
        <v>36148.999832358546</v>
      </c>
      <c r="F38" s="8">
        <v>32519.797425283541</v>
      </c>
      <c r="G38" s="8">
        <v>398.37478425226527</v>
      </c>
      <c r="H38" s="8">
        <v>2058.7299470280923</v>
      </c>
      <c r="I38" s="8">
        <f t="shared" si="1"/>
        <v>30062.692694003184</v>
      </c>
      <c r="J38" s="8">
        <f t="shared" si="2"/>
        <v>6086.3071383553615</v>
      </c>
      <c r="K38" s="7">
        <f t="shared" si="3"/>
        <v>0.20245382542094906</v>
      </c>
      <c r="L38" s="8">
        <f t="shared" si="4"/>
        <v>4027.5771913272692</v>
      </c>
      <c r="M38" s="7">
        <f t="shared" si="5"/>
        <v>0.1253860153187151</v>
      </c>
    </row>
    <row r="39" spans="1:13" ht="15.75" thickBot="1" x14ac:dyDescent="0.3">
      <c r="A39" s="5">
        <v>2040</v>
      </c>
      <c r="B39" s="8">
        <v>37020.890961090699</v>
      </c>
      <c r="C39" s="8">
        <v>0</v>
      </c>
      <c r="D39" s="8">
        <v>0</v>
      </c>
      <c r="E39" s="8">
        <f t="shared" si="0"/>
        <v>37020.890961090699</v>
      </c>
      <c r="F39" s="8">
        <v>32953.409597493504</v>
      </c>
      <c r="G39" s="8">
        <v>398.37478425226527</v>
      </c>
      <c r="H39" s="8">
        <v>2058.7299470280923</v>
      </c>
      <c r="I39" s="8">
        <f t="shared" si="1"/>
        <v>30496.304866213148</v>
      </c>
      <c r="J39" s="8">
        <f t="shared" si="2"/>
        <v>6524.5860948775517</v>
      </c>
      <c r="K39" s="7">
        <f t="shared" si="3"/>
        <v>0.21394677563399295</v>
      </c>
      <c r="L39" s="8">
        <f t="shared" si="4"/>
        <v>4465.8561478494594</v>
      </c>
      <c r="M39" s="7">
        <f t="shared" si="5"/>
        <v>0.13717866294626244</v>
      </c>
    </row>
    <row r="40" spans="1:13" ht="15.75" thickBot="1" x14ac:dyDescent="0.3">
      <c r="A40" s="5">
        <v>2041</v>
      </c>
      <c r="B40" s="8">
        <v>37017.293204843139</v>
      </c>
      <c r="C40" s="8">
        <v>0</v>
      </c>
      <c r="D40" s="8">
        <v>0</v>
      </c>
      <c r="E40" s="8">
        <f t="shared" si="0"/>
        <v>37017.293204843139</v>
      </c>
      <c r="F40" s="8">
        <v>33292.360388543115</v>
      </c>
      <c r="G40" s="8">
        <v>398.37478425226527</v>
      </c>
      <c r="H40" s="8">
        <v>2058.7299470280923</v>
      </c>
      <c r="I40" s="8">
        <f t="shared" si="1"/>
        <v>30835.255657262758</v>
      </c>
      <c r="J40" s="8">
        <f t="shared" si="2"/>
        <v>6182.0375475803812</v>
      </c>
      <c r="K40" s="7">
        <f t="shared" si="3"/>
        <v>0.20048601562751434</v>
      </c>
      <c r="L40" s="8">
        <f t="shared" si="4"/>
        <v>4123.3076005522889</v>
      </c>
      <c r="M40" s="7">
        <f t="shared" si="5"/>
        <v>0.12535141378594222</v>
      </c>
    </row>
    <row r="41" spans="1:13" ht="15.75" thickBot="1" x14ac:dyDescent="0.3">
      <c r="A41" s="5">
        <v>2042</v>
      </c>
      <c r="B41" s="8">
        <v>37889.206528396164</v>
      </c>
      <c r="C41" s="8">
        <v>0</v>
      </c>
      <c r="D41" s="8">
        <v>0</v>
      </c>
      <c r="E41" s="8">
        <f t="shared" si="0"/>
        <v>37889.206528396164</v>
      </c>
      <c r="F41" s="8">
        <v>33632.024819790007</v>
      </c>
      <c r="G41" s="8">
        <v>398.37478425226527</v>
      </c>
      <c r="H41" s="8">
        <v>2058.7299470280923</v>
      </c>
      <c r="I41" s="8">
        <f t="shared" si="1"/>
        <v>31174.920088509651</v>
      </c>
      <c r="J41" s="8">
        <f t="shared" si="2"/>
        <v>6714.2864398865131</v>
      </c>
      <c r="K41" s="7">
        <f t="shared" si="3"/>
        <v>0.21537461590354623</v>
      </c>
      <c r="L41" s="8">
        <f t="shared" si="4"/>
        <v>4655.5564928584208</v>
      </c>
      <c r="M41" s="7">
        <f t="shared" si="5"/>
        <v>0.1400856206850615</v>
      </c>
    </row>
    <row r="42" spans="1:13" ht="15.75" thickBot="1" x14ac:dyDescent="0.3">
      <c r="A42" s="5">
        <v>2043</v>
      </c>
      <c r="B42" s="8">
        <v>37921.130896647912</v>
      </c>
      <c r="C42" s="8">
        <v>0</v>
      </c>
      <c r="D42" s="8">
        <v>-840</v>
      </c>
      <c r="E42" s="8">
        <f t="shared" si="0"/>
        <v>37921.130896647912</v>
      </c>
      <c r="F42" s="8">
        <v>33972.410917581503</v>
      </c>
      <c r="G42" s="8">
        <v>398.37478425226527</v>
      </c>
      <c r="H42" s="8">
        <v>2058.7299470280923</v>
      </c>
      <c r="I42" s="8">
        <f t="shared" si="1"/>
        <v>31515.306186301146</v>
      </c>
      <c r="J42" s="8">
        <f t="shared" si="2"/>
        <v>6405.8247103467656</v>
      </c>
      <c r="K42" s="7">
        <f t="shared" si="3"/>
        <v>0.20326074804664931</v>
      </c>
      <c r="L42" s="8">
        <f t="shared" si="4"/>
        <v>4347.0947633186734</v>
      </c>
      <c r="M42" s="7">
        <f t="shared" si="5"/>
        <v>0.12947787230750235</v>
      </c>
    </row>
    <row r="43" spans="1:13" ht="15.75" thickBot="1" x14ac:dyDescent="0.3">
      <c r="A43" s="5">
        <v>2044</v>
      </c>
      <c r="B43" s="8">
        <v>38793.066274613942</v>
      </c>
      <c r="C43" s="8">
        <v>0</v>
      </c>
      <c r="D43" s="8">
        <v>0</v>
      </c>
      <c r="E43" s="8">
        <f t="shared" si="0"/>
        <v>38793.066274613942</v>
      </c>
      <c r="F43" s="8">
        <v>34313.526866901841</v>
      </c>
      <c r="G43" s="8">
        <v>398.37478425226527</v>
      </c>
      <c r="H43" s="8">
        <v>2058.7299470280923</v>
      </c>
      <c r="I43" s="8">
        <f t="shared" si="1"/>
        <v>31856.422135621484</v>
      </c>
      <c r="J43" s="8">
        <f t="shared" si="2"/>
        <v>6936.6441389924585</v>
      </c>
      <c r="K43" s="7">
        <f t="shared" si="3"/>
        <v>0.21774711891565446</v>
      </c>
      <c r="L43" s="8">
        <f t="shared" si="4"/>
        <v>4877.9141919643662</v>
      </c>
      <c r="M43" s="7">
        <f t="shared" si="5"/>
        <v>0.14382698860017276</v>
      </c>
    </row>
    <row r="44" spans="1:13" ht="15.75" thickBot="1" x14ac:dyDescent="0.3">
      <c r="A44" s="5">
        <v>2045</v>
      </c>
      <c r="B44" s="8">
        <v>38789.512627426775</v>
      </c>
      <c r="C44" s="8">
        <v>0</v>
      </c>
      <c r="D44" s="8">
        <v>0</v>
      </c>
      <c r="E44" s="8">
        <f t="shared" si="0"/>
        <v>38789.512627426775</v>
      </c>
      <c r="F44" s="8">
        <v>34655.38101461425</v>
      </c>
      <c r="G44" s="8">
        <v>398.37478425226527</v>
      </c>
      <c r="H44" s="8">
        <v>2058.7299470280923</v>
      </c>
      <c r="I44" s="8">
        <f t="shared" si="1"/>
        <v>32198.276283333893</v>
      </c>
      <c r="J44" s="8">
        <f t="shared" si="2"/>
        <v>6591.2363440928821</v>
      </c>
      <c r="K44" s="7">
        <f t="shared" si="3"/>
        <v>0.20470773919983298</v>
      </c>
      <c r="L44" s="8">
        <f t="shared" si="4"/>
        <v>4532.5063970647898</v>
      </c>
      <c r="M44" s="7">
        <f t="shared" si="5"/>
        <v>0.13230888789831347</v>
      </c>
    </row>
    <row r="45" spans="1:13" ht="15.75" thickBot="1" x14ac:dyDescent="0.3">
      <c r="A45" s="5">
        <v>2046</v>
      </c>
      <c r="B45" s="8">
        <v>39661.469920335512</v>
      </c>
      <c r="C45" s="8">
        <v>0</v>
      </c>
      <c r="D45" s="8">
        <v>0</v>
      </c>
      <c r="E45" s="8">
        <f t="shared" si="0"/>
        <v>39661.469920335512</v>
      </c>
      <c r="F45" s="8">
        <v>34997.981872769356</v>
      </c>
      <c r="G45" s="8">
        <v>398.37478425226527</v>
      </c>
      <c r="H45" s="8">
        <v>2058.7299470280923</v>
      </c>
      <c r="I45" s="8">
        <f t="shared" si="1"/>
        <v>32540.877141489</v>
      </c>
      <c r="J45" s="8">
        <f t="shared" si="2"/>
        <v>7120.5927788465124</v>
      </c>
      <c r="K45" s="7">
        <f t="shared" si="3"/>
        <v>0.21881993985244769</v>
      </c>
      <c r="L45" s="8">
        <f t="shared" si="4"/>
        <v>5061.8628318184201</v>
      </c>
      <c r="M45" s="7">
        <f t="shared" si="5"/>
        <v>0.14629827497371639</v>
      </c>
    </row>
    <row r="46" spans="1:13" ht="15.75" thickBot="1" x14ac:dyDescent="0.3">
      <c r="A46" s="5">
        <v>2047</v>
      </c>
      <c r="B46" s="8">
        <v>39657.938118705344</v>
      </c>
      <c r="C46" s="8">
        <v>0</v>
      </c>
      <c r="D46" s="8">
        <v>0</v>
      </c>
      <c r="E46" s="8">
        <f t="shared" si="0"/>
        <v>39657.938118705344</v>
      </c>
      <c r="F46" s="8">
        <v>35341.33812198144</v>
      </c>
      <c r="G46" s="8">
        <v>398.37478425226527</v>
      </c>
      <c r="H46" s="8">
        <v>2058.7299470280923</v>
      </c>
      <c r="I46" s="8">
        <f t="shared" si="1"/>
        <v>32884.233390701083</v>
      </c>
      <c r="J46" s="8">
        <f t="shared" si="2"/>
        <v>6773.7047280042607</v>
      </c>
      <c r="K46" s="7">
        <f t="shared" si="3"/>
        <v>0.20598639620164327</v>
      </c>
      <c r="L46" s="8">
        <f t="shared" si="4"/>
        <v>4714.9747809761684</v>
      </c>
      <c r="M46" s="7">
        <f t="shared" si="5"/>
        <v>0.13493345528269035</v>
      </c>
    </row>
    <row r="47" spans="1:13" ht="15.75" thickBot="1" x14ac:dyDescent="0.3">
      <c r="A47" s="5">
        <v>2048</v>
      </c>
      <c r="B47" s="8">
        <v>40529.917188017193</v>
      </c>
      <c r="C47" s="8">
        <v>0</v>
      </c>
      <c r="D47" s="8">
        <v>0</v>
      </c>
      <c r="E47" s="8">
        <f t="shared" si="0"/>
        <v>40529.917188017193</v>
      </c>
      <c r="F47" s="8">
        <v>35685.458614873685</v>
      </c>
      <c r="G47" s="8">
        <v>398.37478425226527</v>
      </c>
      <c r="H47" s="8">
        <v>2058.7299470280923</v>
      </c>
      <c r="I47" s="8">
        <f t="shared" si="1"/>
        <v>33228.353883593329</v>
      </c>
      <c r="J47" s="8">
        <f t="shared" si="2"/>
        <v>7301.5633044238639</v>
      </c>
      <c r="K47" s="7">
        <f t="shared" si="3"/>
        <v>0.2197389413271251</v>
      </c>
      <c r="L47" s="8">
        <f t="shared" si="4"/>
        <v>5242.8333573957716</v>
      </c>
      <c r="M47" s="7">
        <f t="shared" si="5"/>
        <v>0.14857655516566506</v>
      </c>
    </row>
    <row r="48" spans="1:13" ht="15.75" thickBot="1" x14ac:dyDescent="0.3">
      <c r="A48" s="5">
        <v>2049</v>
      </c>
      <c r="B48" s="8">
        <v>40526.407093867238</v>
      </c>
      <c r="C48" s="8">
        <v>0</v>
      </c>
      <c r="D48" s="8">
        <v>0</v>
      </c>
      <c r="E48" s="8">
        <f t="shared" si="0"/>
        <v>40526.407093867238</v>
      </c>
      <c r="F48" s="8">
        <v>36030.352379594078</v>
      </c>
      <c r="G48" s="8">
        <v>398.37478425226527</v>
      </c>
      <c r="H48" s="8">
        <v>2058.7299470280923</v>
      </c>
      <c r="I48" s="8">
        <f t="shared" si="1"/>
        <v>33573.247648313722</v>
      </c>
      <c r="J48" s="8">
        <f t="shared" si="2"/>
        <v>6953.159445553516</v>
      </c>
      <c r="K48" s="7">
        <f t="shared" si="3"/>
        <v>0.20710416574497675</v>
      </c>
      <c r="L48" s="8">
        <f t="shared" si="4"/>
        <v>4894.4294985254237</v>
      </c>
      <c r="M48" s="7">
        <f t="shared" si="5"/>
        <v>0.13736059093069464</v>
      </c>
    </row>
    <row r="49" spans="1:13" ht="15.75" thickBot="1" x14ac:dyDescent="0.3">
      <c r="A49" s="5">
        <v>2050</v>
      </c>
      <c r="B49" s="8">
        <v>41398.40780196651</v>
      </c>
      <c r="C49" s="8">
        <v>0</v>
      </c>
      <c r="D49" s="8">
        <v>0</v>
      </c>
      <c r="E49" s="8">
        <f t="shared" si="0"/>
        <v>41398.40780196651</v>
      </c>
      <c r="F49" s="8">
        <v>36376.028623403196</v>
      </c>
      <c r="G49" s="8">
        <v>398.37478425226527</v>
      </c>
      <c r="H49" s="8">
        <v>2058.7299470280923</v>
      </c>
      <c r="I49" s="8">
        <f t="shared" si="1"/>
        <v>33918.923892122839</v>
      </c>
      <c r="J49" s="8">
        <f t="shared" si="2"/>
        <v>7479.4839098436714</v>
      </c>
      <c r="K49" s="7">
        <f t="shared" si="3"/>
        <v>0.22051064867599379</v>
      </c>
      <c r="L49" s="8">
        <f t="shared" si="4"/>
        <v>5420.7539628155791</v>
      </c>
      <c r="M49" s="7">
        <f t="shared" si="5"/>
        <v>0.15067002387233788</v>
      </c>
    </row>
    <row r="50" spans="1:13" ht="15.75" thickBot="1" x14ac:dyDescent="0.3">
      <c r="A50" s="5">
        <v>2051</v>
      </c>
      <c r="B50" s="8">
        <v>41394.919278140485</v>
      </c>
      <c r="C50" s="8">
        <v>0</v>
      </c>
      <c r="D50" s="8">
        <v>0</v>
      </c>
      <c r="E50" s="8">
        <f t="shared" si="0"/>
        <v>41394.919278140485</v>
      </c>
      <c r="F50" s="8">
        <v>36718.758352311997</v>
      </c>
      <c r="G50" s="8">
        <v>398.37478425226527</v>
      </c>
      <c r="H50" s="8">
        <v>2058.7299470280923</v>
      </c>
      <c r="I50" s="8">
        <f t="shared" si="1"/>
        <v>34261.653621031641</v>
      </c>
      <c r="J50" s="8">
        <f t="shared" si="2"/>
        <v>7133.2656571088446</v>
      </c>
      <c r="K50" s="7">
        <f t="shared" si="3"/>
        <v>0.20819968983429521</v>
      </c>
      <c r="L50" s="8">
        <f t="shared" si="4"/>
        <v>5074.5357100807523</v>
      </c>
      <c r="M50" s="7">
        <f t="shared" si="5"/>
        <v>0.13971591738759379</v>
      </c>
    </row>
    <row r="51" spans="1:13" ht="15.75" thickBot="1" x14ac:dyDescent="0.3">
      <c r="A51" s="5">
        <v>2052</v>
      </c>
      <c r="B51" s="8">
        <v>42266.941488328637</v>
      </c>
      <c r="C51" s="8">
        <v>0</v>
      </c>
      <c r="D51" s="8">
        <v>0</v>
      </c>
      <c r="E51" s="8">
        <f t="shared" si="0"/>
        <v>42266.941488328637</v>
      </c>
      <c r="F51" s="8">
        <v>37062.275830839892</v>
      </c>
      <c r="G51" s="8">
        <v>398.37478425226527</v>
      </c>
      <c r="H51" s="8">
        <v>2058.7299470280923</v>
      </c>
      <c r="I51" s="8">
        <f t="shared" si="1"/>
        <v>34605.171099559535</v>
      </c>
      <c r="J51" s="8">
        <f t="shared" si="2"/>
        <v>7661.7703887691023</v>
      </c>
      <c r="K51" s="7">
        <f t="shared" si="3"/>
        <v>0.22140536068225433</v>
      </c>
      <c r="L51" s="8">
        <f t="shared" si="4"/>
        <v>5603.04044174101</v>
      </c>
      <c r="M51" s="7">
        <f t="shared" si="5"/>
        <v>0.15282172059709109</v>
      </c>
    </row>
    <row r="52" spans="1:13" ht="15.75" thickBot="1" x14ac:dyDescent="0.3">
      <c r="A52" s="5">
        <v>2053</v>
      </c>
      <c r="B52" s="8">
        <v>42263.474398584061</v>
      </c>
      <c r="C52" s="8">
        <v>0</v>
      </c>
      <c r="D52" s="8">
        <v>0</v>
      </c>
      <c r="E52" s="8">
        <f t="shared" si="0"/>
        <v>42263.474398584061</v>
      </c>
      <c r="F52" s="8">
        <v>37406.590775677148</v>
      </c>
      <c r="G52" s="8">
        <v>398.37478425226527</v>
      </c>
      <c r="H52" s="8">
        <v>2058.7299470280923</v>
      </c>
      <c r="I52" s="8">
        <f t="shared" si="1"/>
        <v>34949.486044396792</v>
      </c>
      <c r="J52" s="8">
        <f t="shared" si="2"/>
        <v>7313.9883541872696</v>
      </c>
      <c r="K52" s="7">
        <f t="shared" si="3"/>
        <v>0.20927313050887827</v>
      </c>
      <c r="L52" s="8">
        <f t="shared" si="4"/>
        <v>5255.2584071591773</v>
      </c>
      <c r="M52" s="7">
        <f t="shared" si="5"/>
        <v>0.14200247881110684</v>
      </c>
    </row>
    <row r="53" spans="1:13" ht="15.75" thickBot="1" x14ac:dyDescent="0.3">
      <c r="A53" s="5">
        <v>2054</v>
      </c>
      <c r="B53" s="8">
        <v>43135.517975073002</v>
      </c>
      <c r="C53" s="8">
        <v>0</v>
      </c>
      <c r="D53" s="8">
        <v>0</v>
      </c>
      <c r="E53" s="8">
        <f t="shared" si="0"/>
        <v>43135.517975073002</v>
      </c>
      <c r="F53" s="8">
        <v>37751.713097543798</v>
      </c>
      <c r="G53" s="8">
        <v>398.37478425226527</v>
      </c>
      <c r="H53" s="8">
        <v>2058.7299470280923</v>
      </c>
      <c r="I53" s="8">
        <f t="shared" si="1"/>
        <v>35294.608366263441</v>
      </c>
      <c r="J53" s="8">
        <f t="shared" si="2"/>
        <v>7840.9096088095612</v>
      </c>
      <c r="K53" s="7">
        <f t="shared" si="3"/>
        <v>0.22215601678992819</v>
      </c>
      <c r="L53" s="8">
        <f t="shared" si="4"/>
        <v>5782.1796617814689</v>
      </c>
      <c r="M53" s="7">
        <f t="shared" si="5"/>
        <v>0.15479686482865124</v>
      </c>
    </row>
    <row r="54" spans="1:13" ht="15.75" thickBot="1" x14ac:dyDescent="0.3">
      <c r="A54" s="5">
        <v>2055</v>
      </c>
      <c r="B54" s="8">
        <v>43132.072184074495</v>
      </c>
      <c r="C54" s="8">
        <v>0</v>
      </c>
      <c r="D54" s="8">
        <v>0</v>
      </c>
      <c r="E54" s="8">
        <f t="shared" si="0"/>
        <v>43132.072184074495</v>
      </c>
      <c r="F54" s="8">
        <v>38097.652905159543</v>
      </c>
      <c r="G54" s="8">
        <v>398.37478425226527</v>
      </c>
      <c r="H54" s="8">
        <v>2058.7299470280923</v>
      </c>
      <c r="I54" s="8">
        <f t="shared" si="1"/>
        <v>35640.548173879186</v>
      </c>
      <c r="J54" s="8">
        <f t="shared" si="2"/>
        <v>7491.5240101953095</v>
      </c>
      <c r="K54" s="7">
        <f t="shared" si="3"/>
        <v>0.21019665504712459</v>
      </c>
      <c r="L54" s="8">
        <f t="shared" si="4"/>
        <v>5432.7940631672172</v>
      </c>
      <c r="M54" s="7">
        <f t="shared" si="5"/>
        <v>0.1441087027115858</v>
      </c>
    </row>
    <row r="55" spans="1:13" ht="15.75" thickBot="1" x14ac:dyDescent="0.3">
      <c r="A55" s="5">
        <v>2056</v>
      </c>
      <c r="B55" s="8">
        <v>44004.136991979933</v>
      </c>
      <c r="C55" s="8">
        <v>0</v>
      </c>
      <c r="D55" s="8">
        <v>0</v>
      </c>
      <c r="E55" s="8">
        <f t="shared" si="0"/>
        <v>44004.136991979933</v>
      </c>
      <c r="F55" s="8">
        <v>38444.420509294767</v>
      </c>
      <c r="G55" s="8">
        <v>398.37478425226527</v>
      </c>
      <c r="H55" s="8">
        <v>2058.7299470280923</v>
      </c>
      <c r="I55" s="8">
        <f t="shared" si="1"/>
        <v>35987.31577801441</v>
      </c>
      <c r="J55" s="8">
        <f t="shared" si="2"/>
        <v>8016.8212139655225</v>
      </c>
      <c r="K55" s="7">
        <f t="shared" si="3"/>
        <v>0.22276796812012326</v>
      </c>
      <c r="L55" s="8">
        <f t="shared" si="4"/>
        <v>5958.0912669374302</v>
      </c>
      <c r="M55" s="7">
        <f t="shared" si="5"/>
        <v>0.15660211602531196</v>
      </c>
    </row>
    <row r="56" spans="1:13" ht="15.75" thickBot="1" x14ac:dyDescent="0.3">
      <c r="A56" s="5">
        <v>2057</v>
      </c>
      <c r="B56" s="8">
        <v>44000.712365292653</v>
      </c>
      <c r="C56" s="8">
        <v>0</v>
      </c>
      <c r="D56" s="8">
        <v>0</v>
      </c>
      <c r="E56" s="8">
        <f t="shared" si="0"/>
        <v>44000.712365292653</v>
      </c>
      <c r="F56" s="8">
        <v>38792.026426904551</v>
      </c>
      <c r="G56" s="8">
        <v>398.37478425226527</v>
      </c>
      <c r="H56" s="8">
        <v>2058.7299470280923</v>
      </c>
      <c r="I56" s="8">
        <f t="shared" si="1"/>
        <v>36334.921695624194</v>
      </c>
      <c r="J56" s="8">
        <f t="shared" si="2"/>
        <v>7665.7906696684586</v>
      </c>
      <c r="K56" s="7">
        <f t="shared" si="3"/>
        <v>0.21097584119994534</v>
      </c>
      <c r="L56" s="8">
        <f t="shared" si="4"/>
        <v>5607.0607226403663</v>
      </c>
      <c r="M56" s="7">
        <f t="shared" si="5"/>
        <v>0.14604135013850489</v>
      </c>
    </row>
    <row r="57" spans="1:13" ht="15.75" thickBot="1" x14ac:dyDescent="0.3">
      <c r="A57" s="5">
        <v>2058</v>
      </c>
      <c r="B57" s="8">
        <v>44872.798270627536</v>
      </c>
      <c r="C57" s="8">
        <v>0</v>
      </c>
      <c r="D57" s="8">
        <v>0</v>
      </c>
      <c r="E57" s="8">
        <f t="shared" si="0"/>
        <v>44872.798270627536</v>
      </c>
      <c r="F57" s="8">
        <v>39140.481385347353</v>
      </c>
      <c r="G57" s="8">
        <v>398.37478425226527</v>
      </c>
      <c r="H57" s="8">
        <v>2058.7299470280923</v>
      </c>
      <c r="I57" s="8">
        <f t="shared" si="1"/>
        <v>36683.376654066997</v>
      </c>
      <c r="J57" s="8">
        <f t="shared" si="2"/>
        <v>8189.4216165605394</v>
      </c>
      <c r="K57" s="7">
        <f t="shared" si="3"/>
        <v>0.22324612299976476</v>
      </c>
      <c r="L57" s="8">
        <f t="shared" si="4"/>
        <v>6130.6916695324471</v>
      </c>
      <c r="M57" s="7">
        <f t="shared" si="5"/>
        <v>0.15824363224892773</v>
      </c>
    </row>
    <row r="58" spans="1:13" ht="15.75" thickBot="1" x14ac:dyDescent="0.3">
      <c r="A58" s="5">
        <v>2059</v>
      </c>
      <c r="B58" s="8">
        <v>44869.39467471058</v>
      </c>
      <c r="C58" s="8">
        <v>0</v>
      </c>
      <c r="D58" s="8">
        <v>0</v>
      </c>
      <c r="E58" s="8">
        <f t="shared" si="0"/>
        <v>44869.39467471058</v>
      </c>
      <c r="F58" s="8">
        <v>39489.79632669007</v>
      </c>
      <c r="G58" s="8">
        <v>398.37478425226527</v>
      </c>
      <c r="H58" s="8">
        <v>2058.7299470280923</v>
      </c>
      <c r="I58" s="8">
        <f t="shared" si="1"/>
        <v>37032.691595409713</v>
      </c>
      <c r="J58" s="8">
        <f t="shared" si="2"/>
        <v>7836.7030793008671</v>
      </c>
      <c r="K58" s="7">
        <f t="shared" si="3"/>
        <v>0.21161581137332844</v>
      </c>
      <c r="L58" s="8">
        <f t="shared" si="4"/>
        <v>5777.9731322727748</v>
      </c>
      <c r="M58" s="7">
        <f t="shared" si="5"/>
        <v>0.1478066773806162</v>
      </c>
    </row>
    <row r="59" spans="1:13" ht="15.75" thickBot="1" x14ac:dyDescent="0.3">
      <c r="A59" s="5">
        <v>2060</v>
      </c>
      <c r="B59" s="8">
        <v>44866.001544378538</v>
      </c>
      <c r="C59" s="8">
        <v>0</v>
      </c>
      <c r="D59" s="8">
        <v>0</v>
      </c>
      <c r="E59" s="8">
        <f t="shared" si="0"/>
        <v>44866.001544378538</v>
      </c>
      <c r="F59" s="8">
        <v>39839.982412101257</v>
      </c>
      <c r="G59" s="8">
        <v>398.37478425226527</v>
      </c>
      <c r="H59" s="8">
        <v>2058.7299470280923</v>
      </c>
      <c r="I59" s="8">
        <f t="shared" si="1"/>
        <v>37382.8776808209</v>
      </c>
      <c r="J59" s="8">
        <f t="shared" si="2"/>
        <v>7483.1238635576374</v>
      </c>
      <c r="K59" s="7">
        <f t="shared" si="3"/>
        <v>0.20017516916298866</v>
      </c>
      <c r="L59" s="8">
        <f t="shared" si="4"/>
        <v>5424.3939165295451</v>
      </c>
      <c r="M59" s="7">
        <f t="shared" si="5"/>
        <v>0.13752973681274291</v>
      </c>
    </row>
    <row r="60" spans="1:13" ht="15.75" thickBot="1" x14ac:dyDescent="0.3">
      <c r="A60" s="5">
        <v>2061</v>
      </c>
      <c r="B60" s="8">
        <v>45738.118846578465</v>
      </c>
      <c r="C60" s="8">
        <v>0</v>
      </c>
      <c r="D60" s="8">
        <v>0</v>
      </c>
      <c r="E60" s="8">
        <f t="shared" si="0"/>
        <v>45738.118846578465</v>
      </c>
      <c r="F60" s="8">
        <v>40191.051026334266</v>
      </c>
      <c r="G60" s="8">
        <v>398.37478425226527</v>
      </c>
      <c r="H60" s="8">
        <v>2058.7299470280923</v>
      </c>
      <c r="I60" s="8">
        <f t="shared" si="1"/>
        <v>37733.946295053909</v>
      </c>
      <c r="J60" s="8">
        <f t="shared" si="2"/>
        <v>8004.1725515245562</v>
      </c>
      <c r="K60" s="7">
        <f t="shared" si="3"/>
        <v>0.21212126844452861</v>
      </c>
      <c r="L60" s="8">
        <f t="shared" si="4"/>
        <v>5945.4426044964639</v>
      </c>
      <c r="M60" s="7">
        <f t="shared" si="5"/>
        <v>0.14941047363406465</v>
      </c>
    </row>
    <row r="62" spans="1:13" x14ac:dyDescent="0.25">
      <c r="B62" s="12" t="s">
        <v>33</v>
      </c>
    </row>
  </sheetData>
  <mergeCells count="13">
    <mergeCell ref="L13:M13"/>
    <mergeCell ref="J14:K14"/>
    <mergeCell ref="L14:M14"/>
    <mergeCell ref="A9:M9"/>
    <mergeCell ref="A10:A15"/>
    <mergeCell ref="D10:D14"/>
    <mergeCell ref="J10:K10"/>
    <mergeCell ref="L10:M10"/>
    <mergeCell ref="J11:K11"/>
    <mergeCell ref="L11:M11"/>
    <mergeCell ref="J12:K12"/>
    <mergeCell ref="L12:M12"/>
    <mergeCell ref="J13:K13"/>
  </mergeCells>
  <printOptions horizontalCentered="1" verticalCentered="1"/>
  <pageMargins left="0" right="0" top="0" bottom="0" header="0.3" footer="0.3"/>
  <pageSetup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workbookViewId="0">
      <selection activeCell="A6" sqref="A6"/>
    </sheetView>
  </sheetViews>
  <sheetFormatPr defaultRowHeight="15" x14ac:dyDescent="0.25"/>
  <cols>
    <col min="9" max="9" width="10" bestFit="1" customWidth="1"/>
  </cols>
  <sheetData>
    <row r="1" spans="1:13" x14ac:dyDescent="0.25">
      <c r="A1" s="16" t="s">
        <v>36</v>
      </c>
    </row>
    <row r="2" spans="1:13" x14ac:dyDescent="0.25">
      <c r="A2" s="16" t="s">
        <v>37</v>
      </c>
    </row>
    <row r="3" spans="1:13" x14ac:dyDescent="0.25">
      <c r="A3" s="16" t="s">
        <v>38</v>
      </c>
    </row>
    <row r="4" spans="1:13" x14ac:dyDescent="0.25">
      <c r="A4" s="16" t="s">
        <v>40</v>
      </c>
    </row>
    <row r="5" spans="1:13" x14ac:dyDescent="0.25">
      <c r="A5" s="16" t="s">
        <v>39</v>
      </c>
    </row>
    <row r="6" spans="1:13" x14ac:dyDescent="0.25">
      <c r="A6" s="16" t="s">
        <v>23</v>
      </c>
    </row>
    <row r="7" spans="1:13" x14ac:dyDescent="0.25">
      <c r="A7" s="10"/>
    </row>
    <row r="8" spans="1:13" ht="15.75" thickBot="1" x14ac:dyDescent="0.3"/>
    <row r="9" spans="1:13" ht="15.75" customHeight="1" thickBot="1" x14ac:dyDescent="0.3">
      <c r="A9" s="21" t="s">
        <v>25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3"/>
    </row>
    <row r="10" spans="1:13" ht="44.25" customHeight="1" x14ac:dyDescent="0.25">
      <c r="A10" s="24" t="s">
        <v>0</v>
      </c>
      <c r="B10" s="1" t="s">
        <v>1</v>
      </c>
      <c r="C10" s="1" t="s">
        <v>3</v>
      </c>
      <c r="D10" s="27" t="s">
        <v>5</v>
      </c>
      <c r="E10" s="1" t="s">
        <v>6</v>
      </c>
      <c r="F10" s="1" t="s">
        <v>6</v>
      </c>
      <c r="G10" s="1" t="s">
        <v>8</v>
      </c>
      <c r="H10" s="1" t="s">
        <v>7</v>
      </c>
      <c r="I10" s="1" t="s">
        <v>11</v>
      </c>
      <c r="J10" s="30" t="s">
        <v>12</v>
      </c>
      <c r="K10" s="31"/>
      <c r="L10" s="30" t="s">
        <v>12</v>
      </c>
      <c r="M10" s="31"/>
    </row>
    <row r="11" spans="1:13" ht="44.25" customHeight="1" x14ac:dyDescent="0.25">
      <c r="A11" s="25"/>
      <c r="B11" s="1" t="s">
        <v>2</v>
      </c>
      <c r="C11" s="1" t="s">
        <v>4</v>
      </c>
      <c r="D11" s="28"/>
      <c r="E11" s="1" t="s">
        <v>2</v>
      </c>
      <c r="F11" s="1" t="s">
        <v>7</v>
      </c>
      <c r="G11" s="1" t="s">
        <v>9</v>
      </c>
      <c r="H11" s="1" t="s">
        <v>10</v>
      </c>
      <c r="I11" s="1" t="s">
        <v>7</v>
      </c>
      <c r="J11" s="17" t="s">
        <v>13</v>
      </c>
      <c r="K11" s="18"/>
      <c r="L11" s="17" t="s">
        <v>13</v>
      </c>
      <c r="M11" s="18"/>
    </row>
    <row r="12" spans="1:13" x14ac:dyDescent="0.25">
      <c r="A12" s="25"/>
      <c r="B12" s="2"/>
      <c r="C12" s="2"/>
      <c r="D12" s="28"/>
      <c r="E12" s="2"/>
      <c r="F12" s="2"/>
      <c r="G12" s="2"/>
      <c r="H12" s="2"/>
      <c r="I12" s="2"/>
      <c r="J12" s="17" t="s">
        <v>16</v>
      </c>
      <c r="K12" s="18"/>
      <c r="L12" s="17" t="s">
        <v>14</v>
      </c>
      <c r="M12" s="18"/>
    </row>
    <row r="13" spans="1:13" x14ac:dyDescent="0.25">
      <c r="A13" s="25"/>
      <c r="B13" s="13" t="s">
        <v>34</v>
      </c>
      <c r="C13" s="2"/>
      <c r="D13" s="28"/>
      <c r="E13" s="2"/>
      <c r="F13" s="2"/>
      <c r="G13" s="2"/>
      <c r="H13" s="2"/>
      <c r="I13" s="2"/>
      <c r="J13" s="17" t="s">
        <v>7</v>
      </c>
      <c r="K13" s="18"/>
      <c r="L13" s="17" t="s">
        <v>7</v>
      </c>
      <c r="M13" s="18"/>
    </row>
    <row r="14" spans="1:13" ht="15.75" thickBot="1" x14ac:dyDescent="0.3">
      <c r="A14" s="25"/>
      <c r="B14" s="3"/>
      <c r="C14" s="3"/>
      <c r="D14" s="29"/>
      <c r="E14" s="3"/>
      <c r="F14" s="3"/>
      <c r="G14" s="3"/>
      <c r="H14" s="3"/>
      <c r="I14" s="3"/>
      <c r="J14" s="19" t="s">
        <v>15</v>
      </c>
      <c r="K14" s="20"/>
      <c r="L14" s="19" t="s">
        <v>15</v>
      </c>
      <c r="M14" s="20"/>
    </row>
    <row r="15" spans="1:13" ht="15.75" thickBot="1" x14ac:dyDescent="0.3">
      <c r="A15" s="26"/>
      <c r="B15" s="4" t="s">
        <v>17</v>
      </c>
      <c r="C15" s="4" t="s">
        <v>17</v>
      </c>
      <c r="D15" s="4" t="s">
        <v>17</v>
      </c>
      <c r="E15" s="4" t="s">
        <v>17</v>
      </c>
      <c r="F15" s="4" t="s">
        <v>17</v>
      </c>
      <c r="G15" s="4" t="s">
        <v>17</v>
      </c>
      <c r="H15" s="4" t="s">
        <v>17</v>
      </c>
      <c r="I15" s="4" t="s">
        <v>17</v>
      </c>
      <c r="J15" s="4" t="s">
        <v>17</v>
      </c>
      <c r="K15" s="4" t="s">
        <v>18</v>
      </c>
      <c r="L15" s="4" t="s">
        <v>17</v>
      </c>
      <c r="M15" s="4" t="s">
        <v>18</v>
      </c>
    </row>
    <row r="16" spans="1:13" ht="15.75" thickBot="1" x14ac:dyDescent="0.3">
      <c r="A16" s="9">
        <v>2017</v>
      </c>
      <c r="B16" s="8">
        <v>26058.45290135625</v>
      </c>
      <c r="C16" s="8">
        <v>825.5</v>
      </c>
      <c r="D16" s="8">
        <v>0</v>
      </c>
      <c r="E16" s="8">
        <f>B16+C16</f>
        <v>26883.95290135625</v>
      </c>
      <c r="F16" s="8">
        <v>24008.586727501977</v>
      </c>
      <c r="G16" s="8">
        <v>30.452547211136299</v>
      </c>
      <c r="H16" s="8">
        <v>1820.7947508962277</v>
      </c>
      <c r="I16" s="8">
        <f>F16-G16-H16</f>
        <v>22157.339429394615</v>
      </c>
      <c r="J16" s="8">
        <f>E16-I16</f>
        <v>4726.6134719616348</v>
      </c>
      <c r="K16" s="7">
        <f>J16/I16</f>
        <v>0.21332044341439127</v>
      </c>
      <c r="L16" s="8">
        <f>E16-(F16-G16)</f>
        <v>2905.8187210654069</v>
      </c>
      <c r="M16" s="7">
        <f>L16/(F16-G16)</f>
        <v>0.12118618985183112</v>
      </c>
    </row>
    <row r="17" spans="1:13" ht="15.75" thickBot="1" x14ac:dyDescent="0.3">
      <c r="A17" s="9">
        <v>2018</v>
      </c>
      <c r="B17" s="8">
        <v>26356.849127497437</v>
      </c>
      <c r="C17" s="8">
        <v>825.5</v>
      </c>
      <c r="D17" s="8">
        <v>0</v>
      </c>
      <c r="E17" s="8">
        <f t="shared" ref="E17:E60" si="0">B17+C17</f>
        <v>27182.349127497437</v>
      </c>
      <c r="F17" s="8">
        <v>24297.156123791472</v>
      </c>
      <c r="G17" s="8">
        <v>55.054304993557849</v>
      </c>
      <c r="H17" s="8">
        <v>1851.1850918122445</v>
      </c>
      <c r="I17" s="8">
        <f t="shared" ref="I17:I60" si="1">F17-G17-H17</f>
        <v>22390.91672698567</v>
      </c>
      <c r="J17" s="8">
        <f t="shared" ref="J17:J60" si="2">E17-I17</f>
        <v>4791.4324005117669</v>
      </c>
      <c r="K17" s="7">
        <f t="shared" ref="K17:K60" si="3">J17/I17</f>
        <v>0.21399000581057512</v>
      </c>
      <c r="L17" s="8">
        <f t="shared" ref="L17:L60" si="4">E17-(F17-G17)</f>
        <v>2940.2473086995233</v>
      </c>
      <c r="M17" s="7">
        <f t="shared" ref="M17:M60" si="5">L17/(F17-G17)</f>
        <v>0.12128681459540708</v>
      </c>
    </row>
    <row r="18" spans="1:13" ht="15.75" thickBot="1" x14ac:dyDescent="0.3">
      <c r="A18" s="9">
        <v>2019</v>
      </c>
      <c r="B18" s="8">
        <v>27011.441497858701</v>
      </c>
      <c r="C18" s="8">
        <v>113.5</v>
      </c>
      <c r="D18" s="8">
        <v>-1138</v>
      </c>
      <c r="E18" s="8">
        <f t="shared" si="0"/>
        <v>27124.941497858701</v>
      </c>
      <c r="F18" s="8">
        <v>24496.395092553234</v>
      </c>
      <c r="G18" s="8">
        <v>80.422453648274939</v>
      </c>
      <c r="H18" s="8">
        <v>1869.1183333963011</v>
      </c>
      <c r="I18" s="8">
        <f t="shared" si="1"/>
        <v>22546.854305508656</v>
      </c>
      <c r="J18" s="8">
        <f t="shared" si="2"/>
        <v>4578.0871923500454</v>
      </c>
      <c r="K18" s="7">
        <f t="shared" si="3"/>
        <v>0.20304771256855664</v>
      </c>
      <c r="L18" s="8">
        <f t="shared" si="4"/>
        <v>2708.9688589537436</v>
      </c>
      <c r="M18" s="7">
        <f t="shared" si="5"/>
        <v>0.11095068376007319</v>
      </c>
    </row>
    <row r="19" spans="1:13" ht="15.75" thickBot="1" x14ac:dyDescent="0.3">
      <c r="A19" s="9">
        <v>2020</v>
      </c>
      <c r="B19" s="8">
        <v>27319.958421843548</v>
      </c>
      <c r="C19" s="8">
        <v>113.5</v>
      </c>
      <c r="D19" s="8">
        <v>0</v>
      </c>
      <c r="E19" s="8">
        <f t="shared" si="0"/>
        <v>27433.458421843548</v>
      </c>
      <c r="F19" s="8">
        <v>24605.435473593188</v>
      </c>
      <c r="G19" s="8">
        <v>106.59393495470766</v>
      </c>
      <c r="H19" s="8">
        <v>1886.907805877358</v>
      </c>
      <c r="I19" s="8">
        <f t="shared" si="1"/>
        <v>22611.933732761121</v>
      </c>
      <c r="J19" s="8">
        <f t="shared" si="2"/>
        <v>4821.5246890824274</v>
      </c>
      <c r="K19" s="7">
        <f t="shared" si="3"/>
        <v>0.21322920658027578</v>
      </c>
      <c r="L19" s="8">
        <f t="shared" si="4"/>
        <v>2934.616883205068</v>
      </c>
      <c r="M19" s="7">
        <f t="shared" si="5"/>
        <v>0.11978594492220056</v>
      </c>
    </row>
    <row r="20" spans="1:13" ht="15.75" thickBot="1" x14ac:dyDescent="0.3">
      <c r="A20" s="9">
        <v>2021</v>
      </c>
      <c r="B20" s="8">
        <v>27478.997123641333</v>
      </c>
      <c r="C20" s="8">
        <v>113.5</v>
      </c>
      <c r="D20" s="8">
        <v>0</v>
      </c>
      <c r="E20" s="8">
        <f t="shared" si="0"/>
        <v>27592.497123641333</v>
      </c>
      <c r="F20" s="8">
        <v>24716.982895840945</v>
      </c>
      <c r="G20" s="8">
        <v>133.5654162611404</v>
      </c>
      <c r="H20" s="8">
        <v>1904.5528716125229</v>
      </c>
      <c r="I20" s="8">
        <f t="shared" si="1"/>
        <v>22678.864607967284</v>
      </c>
      <c r="J20" s="8">
        <f t="shared" si="2"/>
        <v>4913.6325156740495</v>
      </c>
      <c r="K20" s="7">
        <f t="shared" si="3"/>
        <v>0.21666131001760325</v>
      </c>
      <c r="L20" s="8">
        <f t="shared" si="4"/>
        <v>3009.0796440615268</v>
      </c>
      <c r="M20" s="7">
        <f t="shared" si="5"/>
        <v>0.12240282078604474</v>
      </c>
    </row>
    <row r="21" spans="1:13" ht="15.75" thickBot="1" x14ac:dyDescent="0.3">
      <c r="A21" s="9">
        <v>2022</v>
      </c>
      <c r="B21" s="8">
        <v>27725.559035782811</v>
      </c>
      <c r="C21" s="8">
        <v>113.5</v>
      </c>
      <c r="D21" s="8">
        <v>0</v>
      </c>
      <c r="E21" s="8">
        <f t="shared" si="0"/>
        <v>27839.059035782811</v>
      </c>
      <c r="F21" s="8">
        <v>24966.621343050421</v>
      </c>
      <c r="G21" s="8">
        <v>161.33356491585749</v>
      </c>
      <c r="H21" s="8">
        <v>1922.052889992432</v>
      </c>
      <c r="I21" s="8">
        <f t="shared" si="1"/>
        <v>22883.234888142131</v>
      </c>
      <c r="J21" s="8">
        <f t="shared" si="2"/>
        <v>4955.8241476406802</v>
      </c>
      <c r="K21" s="7">
        <f t="shared" si="3"/>
        <v>0.21657008599814442</v>
      </c>
      <c r="L21" s="8">
        <f t="shared" si="4"/>
        <v>3033.7712576482481</v>
      </c>
      <c r="M21" s="7">
        <f t="shared" si="5"/>
        <v>0.1223034090466173</v>
      </c>
    </row>
    <row r="22" spans="1:13" ht="15.75" thickBot="1" x14ac:dyDescent="0.3">
      <c r="A22" s="9">
        <v>2023</v>
      </c>
      <c r="B22" s="8">
        <v>27969.645586515038</v>
      </c>
      <c r="C22" s="8">
        <v>113.5</v>
      </c>
      <c r="D22" s="8">
        <v>0</v>
      </c>
      <c r="E22" s="8">
        <f t="shared" si="0"/>
        <v>28083.145586515038</v>
      </c>
      <c r="F22" s="8">
        <v>25338.309555745098</v>
      </c>
      <c r="G22" s="8">
        <v>189.9050462222902</v>
      </c>
      <c r="H22" s="8">
        <v>1939.6536737618042</v>
      </c>
      <c r="I22" s="8">
        <f t="shared" si="1"/>
        <v>23208.750835761002</v>
      </c>
      <c r="J22" s="8">
        <f t="shared" si="2"/>
        <v>4874.3947507540361</v>
      </c>
      <c r="K22" s="7">
        <f t="shared" si="3"/>
        <v>0.21002400281032649</v>
      </c>
      <c r="L22" s="8">
        <f t="shared" si="4"/>
        <v>2934.7410769922317</v>
      </c>
      <c r="M22" s="7">
        <f t="shared" si="5"/>
        <v>0.11669690917692013</v>
      </c>
    </row>
    <row r="23" spans="1:13" ht="15.75" thickBot="1" x14ac:dyDescent="0.3">
      <c r="A23" s="9">
        <v>2024</v>
      </c>
      <c r="B23" s="8">
        <v>29290.258199814107</v>
      </c>
      <c r="C23" s="8">
        <v>113.5</v>
      </c>
      <c r="D23" s="8">
        <v>0</v>
      </c>
      <c r="E23" s="8">
        <f t="shared" si="0"/>
        <v>29403.758199814107</v>
      </c>
      <c r="F23" s="8">
        <v>25755.689859169812</v>
      </c>
      <c r="G23" s="8">
        <v>219.41264192502962</v>
      </c>
      <c r="H23" s="8">
        <v>1957.1333545191537</v>
      </c>
      <c r="I23" s="8">
        <f t="shared" si="1"/>
        <v>23579.143862725628</v>
      </c>
      <c r="J23" s="8">
        <f t="shared" si="2"/>
        <v>5824.6143370884784</v>
      </c>
      <c r="K23" s="7">
        <f t="shared" si="3"/>
        <v>0.24702399590920443</v>
      </c>
      <c r="L23" s="8">
        <f t="shared" si="4"/>
        <v>3867.4809825693228</v>
      </c>
      <c r="M23" s="7">
        <f t="shared" si="5"/>
        <v>0.15145046201008472</v>
      </c>
    </row>
    <row r="24" spans="1:13" ht="15.75" thickBot="1" x14ac:dyDescent="0.3">
      <c r="A24" s="9">
        <v>2025</v>
      </c>
      <c r="B24" s="8">
        <v>29286.478295397901</v>
      </c>
      <c r="C24" s="8">
        <v>113.5</v>
      </c>
      <c r="D24" s="8">
        <v>0</v>
      </c>
      <c r="E24" s="8">
        <f t="shared" si="0"/>
        <v>29399.978295397901</v>
      </c>
      <c r="F24" s="8">
        <v>26137.270448024876</v>
      </c>
      <c r="G24" s="8">
        <v>249.23966564623558</v>
      </c>
      <c r="H24" s="8">
        <v>1974.4559467073038</v>
      </c>
      <c r="I24" s="8">
        <f t="shared" si="1"/>
        <v>23913.574835671334</v>
      </c>
      <c r="J24" s="8">
        <f t="shared" si="2"/>
        <v>5486.4034597265672</v>
      </c>
      <c r="K24" s="7">
        <f t="shared" si="3"/>
        <v>0.22942631946197456</v>
      </c>
      <c r="L24" s="8">
        <f t="shared" si="4"/>
        <v>3511.9475130192623</v>
      </c>
      <c r="M24" s="7">
        <f t="shared" si="5"/>
        <v>0.13565912148906129</v>
      </c>
    </row>
    <row r="25" spans="1:13" ht="15.75" thickBot="1" x14ac:dyDescent="0.3">
      <c r="A25" s="9">
        <v>2026</v>
      </c>
      <c r="B25" s="8">
        <v>29282.710048738747</v>
      </c>
      <c r="C25" s="8">
        <v>113.5</v>
      </c>
      <c r="D25" s="8">
        <v>0</v>
      </c>
      <c r="E25" s="8">
        <f t="shared" si="0"/>
        <v>29396.210048738747</v>
      </c>
      <c r="F25" s="8">
        <v>26551.803534742954</v>
      </c>
      <c r="G25" s="8">
        <v>279.06668936744154</v>
      </c>
      <c r="H25" s="8">
        <v>1991.6218615347077</v>
      </c>
      <c r="I25" s="8">
        <f t="shared" si="1"/>
        <v>24281.114983840806</v>
      </c>
      <c r="J25" s="8">
        <f t="shared" si="2"/>
        <v>5115.0950648979415</v>
      </c>
      <c r="K25" s="7">
        <f t="shared" si="3"/>
        <v>0.21066145719840546</v>
      </c>
      <c r="L25" s="8">
        <f t="shared" si="4"/>
        <v>3123.4732033632354</v>
      </c>
      <c r="M25" s="7">
        <f t="shared" si="5"/>
        <v>0.11888647999429966</v>
      </c>
    </row>
    <row r="26" spans="1:13" ht="15.75" thickBot="1" x14ac:dyDescent="0.3">
      <c r="A26" s="9">
        <v>2027</v>
      </c>
      <c r="B26" s="8">
        <v>29278.953422796101</v>
      </c>
      <c r="C26" s="8">
        <v>373</v>
      </c>
      <c r="D26" s="8">
        <v>0</v>
      </c>
      <c r="E26" s="8">
        <f t="shared" si="0"/>
        <v>29651.953422796101</v>
      </c>
      <c r="F26" s="8">
        <v>26956.264514403985</v>
      </c>
      <c r="G26" s="8">
        <v>308.89371308864747</v>
      </c>
      <c r="H26" s="8">
        <v>2008.6315069642978</v>
      </c>
      <c r="I26" s="8">
        <f t="shared" si="1"/>
        <v>24638.739294351039</v>
      </c>
      <c r="J26" s="8">
        <f t="shared" si="2"/>
        <v>5013.2141284450627</v>
      </c>
      <c r="K26" s="7">
        <f t="shared" si="3"/>
        <v>0.20346877608281078</v>
      </c>
      <c r="L26" s="8">
        <f t="shared" si="4"/>
        <v>3004.5826214807639</v>
      </c>
      <c r="M26" s="7">
        <f t="shared" si="5"/>
        <v>0.11275343612257818</v>
      </c>
    </row>
    <row r="27" spans="1:13" ht="15.75" thickBot="1" x14ac:dyDescent="0.3">
      <c r="A27" s="9">
        <v>2028</v>
      </c>
      <c r="B27" s="8">
        <v>31026.208380653956</v>
      </c>
      <c r="C27" s="8">
        <v>110</v>
      </c>
      <c r="D27" s="8">
        <v>0</v>
      </c>
      <c r="E27" s="8">
        <f t="shared" si="0"/>
        <v>31136.208380653956</v>
      </c>
      <c r="F27" s="8">
        <v>27387.495025231641</v>
      </c>
      <c r="G27" s="8">
        <v>338.72073680985341</v>
      </c>
      <c r="H27" s="8">
        <v>2025.4852877391011</v>
      </c>
      <c r="I27" s="8">
        <f t="shared" si="1"/>
        <v>25023.289000682686</v>
      </c>
      <c r="J27" s="8">
        <f t="shared" si="2"/>
        <v>6112.9193799712702</v>
      </c>
      <c r="K27" s="7">
        <f t="shared" si="3"/>
        <v>0.24428920514023947</v>
      </c>
      <c r="L27" s="8">
        <f t="shared" si="4"/>
        <v>4087.434092232168</v>
      </c>
      <c r="M27" s="7">
        <f t="shared" si="5"/>
        <v>0.15111346816117252</v>
      </c>
    </row>
    <row r="28" spans="1:13" ht="15.75" thickBot="1" x14ac:dyDescent="0.3">
      <c r="A28" s="9">
        <v>2029</v>
      </c>
      <c r="B28" s="8">
        <v>31022.47488552042</v>
      </c>
      <c r="C28" s="8">
        <v>110</v>
      </c>
      <c r="D28" s="8">
        <v>0</v>
      </c>
      <c r="E28" s="8">
        <f t="shared" si="0"/>
        <v>31132.47488552042</v>
      </c>
      <c r="F28" s="8">
        <v>27915.500839790948</v>
      </c>
      <c r="G28" s="8">
        <v>368.54776053105934</v>
      </c>
      <c r="H28" s="8">
        <v>2042.1845508320553</v>
      </c>
      <c r="I28" s="8">
        <f t="shared" si="1"/>
        <v>25504.768528427834</v>
      </c>
      <c r="J28" s="8">
        <f t="shared" si="2"/>
        <v>5627.7063570925857</v>
      </c>
      <c r="K28" s="7">
        <f t="shared" si="3"/>
        <v>0.22065310456826517</v>
      </c>
      <c r="L28" s="8">
        <f t="shared" si="4"/>
        <v>3585.5218062605309</v>
      </c>
      <c r="M28" s="7">
        <f t="shared" si="5"/>
        <v>0.13016037729995161</v>
      </c>
    </row>
    <row r="29" spans="1:13" ht="15.75" thickBot="1" x14ac:dyDescent="0.3">
      <c r="A29" s="9">
        <v>2030</v>
      </c>
      <c r="B29" s="8">
        <v>31018.752900727224</v>
      </c>
      <c r="C29" s="8">
        <v>246</v>
      </c>
      <c r="D29" s="8">
        <v>0</v>
      </c>
      <c r="E29" s="8">
        <f t="shared" si="0"/>
        <v>31264.752900727224</v>
      </c>
      <c r="F29" s="8">
        <v>28421.785116055722</v>
      </c>
      <c r="G29" s="8">
        <v>398.37478425226527</v>
      </c>
      <c r="H29" s="8">
        <v>2058.7299470280923</v>
      </c>
      <c r="I29" s="8">
        <f t="shared" si="1"/>
        <v>25964.680384775365</v>
      </c>
      <c r="J29" s="8">
        <f t="shared" si="2"/>
        <v>5300.0725159518588</v>
      </c>
      <c r="K29" s="7">
        <f t="shared" si="3"/>
        <v>0.20412623754304351</v>
      </c>
      <c r="L29" s="8">
        <f t="shared" si="4"/>
        <v>3241.3425689237665</v>
      </c>
      <c r="M29" s="7">
        <f t="shared" si="5"/>
        <v>0.11566552859004468</v>
      </c>
    </row>
    <row r="30" spans="1:13" ht="15.75" thickBot="1" x14ac:dyDescent="0.3">
      <c r="A30" s="9">
        <v>2031</v>
      </c>
      <c r="B30" s="8">
        <v>32115.0423897293</v>
      </c>
      <c r="C30" s="8">
        <v>110</v>
      </c>
      <c r="D30" s="8">
        <v>0</v>
      </c>
      <c r="E30" s="8">
        <f t="shared" si="0"/>
        <v>32225.0423897293</v>
      </c>
      <c r="F30" s="8">
        <v>28907.226147997306</v>
      </c>
      <c r="G30" s="8">
        <v>398.37478425226527</v>
      </c>
      <c r="H30" s="8">
        <v>2058.7299470280923</v>
      </c>
      <c r="I30" s="8">
        <f t="shared" si="1"/>
        <v>26450.121416716949</v>
      </c>
      <c r="J30" s="8">
        <f t="shared" si="2"/>
        <v>5774.9209730123512</v>
      </c>
      <c r="K30" s="7">
        <f t="shared" si="3"/>
        <v>0.21833249390539652</v>
      </c>
      <c r="L30" s="8">
        <f t="shared" si="4"/>
        <v>3716.1910259842589</v>
      </c>
      <c r="M30" s="7">
        <f t="shared" si="5"/>
        <v>0.13035218355763614</v>
      </c>
    </row>
    <row r="31" spans="1:13" ht="15.75" thickBot="1" x14ac:dyDescent="0.3">
      <c r="A31" s="9">
        <v>2032</v>
      </c>
      <c r="B31" s="8">
        <v>32380.343316104292</v>
      </c>
      <c r="C31" s="8">
        <v>110</v>
      </c>
      <c r="D31" s="8">
        <v>-831</v>
      </c>
      <c r="E31" s="8">
        <f t="shared" si="0"/>
        <v>32490.343316104292</v>
      </c>
      <c r="F31" s="8">
        <v>29393.563004844425</v>
      </c>
      <c r="G31" s="8">
        <v>398.37478425226527</v>
      </c>
      <c r="H31" s="8">
        <v>2058.7299470280923</v>
      </c>
      <c r="I31" s="8">
        <f t="shared" si="1"/>
        <v>26936.458273564069</v>
      </c>
      <c r="J31" s="8">
        <f t="shared" si="2"/>
        <v>5553.8850425402234</v>
      </c>
      <c r="K31" s="7">
        <f t="shared" si="3"/>
        <v>0.20618468048529259</v>
      </c>
      <c r="L31" s="8">
        <f t="shared" si="4"/>
        <v>3495.1550955121311</v>
      </c>
      <c r="M31" s="7">
        <f t="shared" si="5"/>
        <v>0.12054259034021027</v>
      </c>
    </row>
    <row r="32" spans="1:13" ht="15.75" thickBot="1" x14ac:dyDescent="0.3">
      <c r="A32" s="9">
        <v>2033</v>
      </c>
      <c r="B32" s="8">
        <v>32774.38846265326</v>
      </c>
      <c r="C32" s="8">
        <v>110</v>
      </c>
      <c r="D32" s="8">
        <v>-841</v>
      </c>
      <c r="E32" s="8">
        <f t="shared" si="0"/>
        <v>32884.38846265326</v>
      </c>
      <c r="F32" s="8">
        <v>29860.761783491405</v>
      </c>
      <c r="G32" s="8">
        <v>398.37478425226527</v>
      </c>
      <c r="H32" s="8">
        <v>2058.7299470280923</v>
      </c>
      <c r="I32" s="8">
        <f t="shared" si="1"/>
        <v>27403.657052211049</v>
      </c>
      <c r="J32" s="8">
        <f t="shared" si="2"/>
        <v>5480.7314104422112</v>
      </c>
      <c r="K32" s="7">
        <f t="shared" si="3"/>
        <v>0.20000000000000007</v>
      </c>
      <c r="L32" s="8">
        <f t="shared" si="4"/>
        <v>3422.0014634141189</v>
      </c>
      <c r="M32" s="7">
        <f t="shared" si="5"/>
        <v>0.11614814045795038</v>
      </c>
    </row>
    <row r="33" spans="1:13" ht="15.75" thickBot="1" x14ac:dyDescent="0.3">
      <c r="A33" s="9">
        <v>2034</v>
      </c>
      <c r="B33" s="8">
        <v>33646.212154995665</v>
      </c>
      <c r="C33" s="8">
        <v>0</v>
      </c>
      <c r="D33" s="8">
        <v>0</v>
      </c>
      <c r="E33" s="8">
        <f t="shared" si="0"/>
        <v>33646.212154995665</v>
      </c>
      <c r="F33" s="8">
        <v>30307.111581273635</v>
      </c>
      <c r="G33" s="8">
        <v>398.37478425226527</v>
      </c>
      <c r="H33" s="8">
        <v>2058.7299470280923</v>
      </c>
      <c r="I33" s="8">
        <f t="shared" si="1"/>
        <v>27850.006849993279</v>
      </c>
      <c r="J33" s="8">
        <f t="shared" si="2"/>
        <v>5796.205305002386</v>
      </c>
      <c r="K33" s="7">
        <f t="shared" si="3"/>
        <v>0.20812222188030755</v>
      </c>
      <c r="L33" s="8">
        <f t="shared" si="4"/>
        <v>3737.4753579742937</v>
      </c>
      <c r="M33" s="7">
        <f t="shared" si="5"/>
        <v>0.12496266169109861</v>
      </c>
    </row>
    <row r="34" spans="1:13" ht="15.75" thickBot="1" x14ac:dyDescent="0.3">
      <c r="A34" s="9">
        <v>2035</v>
      </c>
      <c r="B34" s="8">
        <v>34518.04717617578</v>
      </c>
      <c r="C34" s="8">
        <v>0</v>
      </c>
      <c r="D34" s="8">
        <v>0</v>
      </c>
      <c r="E34" s="8">
        <f t="shared" si="0"/>
        <v>34518.04717617578</v>
      </c>
      <c r="F34" s="8">
        <v>30760.653118400001</v>
      </c>
      <c r="G34" s="8">
        <v>398.37478425226527</v>
      </c>
      <c r="H34" s="8">
        <v>2058.7299470280923</v>
      </c>
      <c r="I34" s="8">
        <f t="shared" si="1"/>
        <v>28303.548387119645</v>
      </c>
      <c r="J34" s="8">
        <f t="shared" si="2"/>
        <v>6214.4987890561351</v>
      </c>
      <c r="K34" s="7">
        <f t="shared" si="3"/>
        <v>0.21956606656019936</v>
      </c>
      <c r="L34" s="8">
        <f t="shared" si="4"/>
        <v>4155.7688420280429</v>
      </c>
      <c r="M34" s="7">
        <f t="shared" si="5"/>
        <v>0.13687276021556485</v>
      </c>
    </row>
    <row r="35" spans="1:13" ht="15.75" thickBot="1" x14ac:dyDescent="0.3">
      <c r="A35" s="9">
        <v>2036</v>
      </c>
      <c r="B35" s="8">
        <v>35284.393490257622</v>
      </c>
      <c r="C35" s="8">
        <v>0</v>
      </c>
      <c r="D35" s="8">
        <v>-981</v>
      </c>
      <c r="E35" s="8">
        <f t="shared" si="0"/>
        <v>35284.393490257622</v>
      </c>
      <c r="F35" s="8">
        <v>31207.373785938827</v>
      </c>
      <c r="G35" s="8">
        <v>398.37478425226527</v>
      </c>
      <c r="H35" s="8">
        <v>2058.7299470280923</v>
      </c>
      <c r="I35" s="8">
        <f t="shared" si="1"/>
        <v>28750.269054658471</v>
      </c>
      <c r="J35" s="8">
        <f t="shared" si="2"/>
        <v>6534.1244355991512</v>
      </c>
      <c r="K35" s="7">
        <f t="shared" si="3"/>
        <v>0.22727176650683942</v>
      </c>
      <c r="L35" s="8">
        <f t="shared" si="4"/>
        <v>4475.3944885710589</v>
      </c>
      <c r="M35" s="7">
        <f t="shared" si="5"/>
        <v>0.14526257371510395</v>
      </c>
    </row>
    <row r="36" spans="1:13" ht="15.75" thickBot="1" x14ac:dyDescent="0.3">
      <c r="A36" s="9">
        <v>2037</v>
      </c>
      <c r="B36" s="8">
        <v>35280.751061425733</v>
      </c>
      <c r="C36" s="8">
        <v>0</v>
      </c>
      <c r="D36" s="8">
        <v>0</v>
      </c>
      <c r="E36" s="8">
        <f t="shared" si="0"/>
        <v>35280.751061425733</v>
      </c>
      <c r="F36" s="8">
        <v>31634.182240705992</v>
      </c>
      <c r="G36" s="8">
        <v>398.37478425226527</v>
      </c>
      <c r="H36" s="8">
        <v>2058.7299470280923</v>
      </c>
      <c r="I36" s="8">
        <f t="shared" si="1"/>
        <v>29177.077509425635</v>
      </c>
      <c r="J36" s="8">
        <f t="shared" si="2"/>
        <v>6103.6735520000984</v>
      </c>
      <c r="K36" s="7">
        <f t="shared" si="3"/>
        <v>0.20919413707655646</v>
      </c>
      <c r="L36" s="8">
        <f t="shared" si="4"/>
        <v>4044.9436049720061</v>
      </c>
      <c r="M36" s="7">
        <f t="shared" si="5"/>
        <v>0.12949700790066396</v>
      </c>
    </row>
    <row r="37" spans="1:13" ht="15.75" thickBot="1" x14ac:dyDescent="0.3">
      <c r="A37" s="9">
        <v>2038</v>
      </c>
      <c r="B37" s="8">
        <v>36152.619853984659</v>
      </c>
      <c r="C37" s="8">
        <v>0</v>
      </c>
      <c r="D37" s="8">
        <v>0</v>
      </c>
      <c r="E37" s="8">
        <f t="shared" si="0"/>
        <v>36152.619853984659</v>
      </c>
      <c r="F37" s="8">
        <v>32078.12284933919</v>
      </c>
      <c r="G37" s="8">
        <v>398.37478425226527</v>
      </c>
      <c r="H37" s="8">
        <v>2058.7299470280923</v>
      </c>
      <c r="I37" s="8">
        <f t="shared" si="1"/>
        <v>29621.018118058833</v>
      </c>
      <c r="J37" s="8">
        <f t="shared" si="2"/>
        <v>6531.6017359258258</v>
      </c>
      <c r="K37" s="7">
        <f t="shared" si="3"/>
        <v>0.22050564602111875</v>
      </c>
      <c r="L37" s="8">
        <f t="shared" si="4"/>
        <v>4472.8717888977335</v>
      </c>
      <c r="M37" s="7">
        <f t="shared" si="5"/>
        <v>0.1411902575648043</v>
      </c>
    </row>
    <row r="38" spans="1:13" ht="15.75" thickBot="1" x14ac:dyDescent="0.3">
      <c r="A38" s="9">
        <v>2039</v>
      </c>
      <c r="B38" s="8">
        <v>36148.999832358546</v>
      </c>
      <c r="C38" s="8">
        <v>0</v>
      </c>
      <c r="D38" s="8">
        <v>0</v>
      </c>
      <c r="E38" s="8">
        <f t="shared" si="0"/>
        <v>36148.999832358546</v>
      </c>
      <c r="F38" s="8">
        <v>32519.797425283541</v>
      </c>
      <c r="G38" s="8">
        <v>398.37478425226527</v>
      </c>
      <c r="H38" s="8">
        <v>2058.7299470280923</v>
      </c>
      <c r="I38" s="8">
        <f t="shared" si="1"/>
        <v>30062.692694003184</v>
      </c>
      <c r="J38" s="8">
        <f t="shared" si="2"/>
        <v>6086.3071383553615</v>
      </c>
      <c r="K38" s="7">
        <f t="shared" si="3"/>
        <v>0.20245382542094906</v>
      </c>
      <c r="L38" s="8">
        <f t="shared" si="4"/>
        <v>4027.5771913272692</v>
      </c>
      <c r="M38" s="7">
        <f t="shared" si="5"/>
        <v>0.1253860153187151</v>
      </c>
    </row>
    <row r="39" spans="1:13" ht="15.75" thickBot="1" x14ac:dyDescent="0.3">
      <c r="A39" s="9">
        <v>2040</v>
      </c>
      <c r="B39" s="8">
        <v>37020.890961090699</v>
      </c>
      <c r="C39" s="8">
        <v>0</v>
      </c>
      <c r="D39" s="8">
        <v>0</v>
      </c>
      <c r="E39" s="8">
        <f t="shared" si="0"/>
        <v>37020.890961090699</v>
      </c>
      <c r="F39" s="8">
        <v>32953.409597493504</v>
      </c>
      <c r="G39" s="8">
        <v>398.37478425226527</v>
      </c>
      <c r="H39" s="8">
        <v>2058.7299470280923</v>
      </c>
      <c r="I39" s="8">
        <f t="shared" si="1"/>
        <v>30496.304866213148</v>
      </c>
      <c r="J39" s="8">
        <f t="shared" si="2"/>
        <v>6524.5860948775517</v>
      </c>
      <c r="K39" s="7">
        <f t="shared" si="3"/>
        <v>0.21394677563399295</v>
      </c>
      <c r="L39" s="8">
        <f t="shared" si="4"/>
        <v>4465.8561478494594</v>
      </c>
      <c r="M39" s="7">
        <f t="shared" si="5"/>
        <v>0.13717866294626244</v>
      </c>
    </row>
    <row r="40" spans="1:13" ht="15.75" thickBot="1" x14ac:dyDescent="0.3">
      <c r="A40" s="9">
        <v>2041</v>
      </c>
      <c r="B40" s="8">
        <v>37017.293204843139</v>
      </c>
      <c r="C40" s="8">
        <v>0</v>
      </c>
      <c r="D40" s="8">
        <v>0</v>
      </c>
      <c r="E40" s="8">
        <f t="shared" si="0"/>
        <v>37017.293204843139</v>
      </c>
      <c r="F40" s="8">
        <v>33292.360388543115</v>
      </c>
      <c r="G40" s="8">
        <v>398.37478425226527</v>
      </c>
      <c r="H40" s="8">
        <v>2058.7299470280923</v>
      </c>
      <c r="I40" s="8">
        <f t="shared" si="1"/>
        <v>30835.255657262758</v>
      </c>
      <c r="J40" s="8">
        <f t="shared" si="2"/>
        <v>6182.0375475803812</v>
      </c>
      <c r="K40" s="7">
        <f t="shared" si="3"/>
        <v>0.20048601562751434</v>
      </c>
      <c r="L40" s="8">
        <f t="shared" si="4"/>
        <v>4123.3076005522889</v>
      </c>
      <c r="M40" s="7">
        <f t="shared" si="5"/>
        <v>0.12535141378594222</v>
      </c>
    </row>
    <row r="41" spans="1:13" ht="15.75" thickBot="1" x14ac:dyDescent="0.3">
      <c r="A41" s="9">
        <v>2042</v>
      </c>
      <c r="B41" s="8">
        <v>37889.206528396171</v>
      </c>
      <c r="C41" s="8">
        <v>0</v>
      </c>
      <c r="D41" s="8">
        <v>0</v>
      </c>
      <c r="E41" s="8">
        <f t="shared" si="0"/>
        <v>37889.206528396171</v>
      </c>
      <c r="F41" s="8">
        <v>33632.024819790007</v>
      </c>
      <c r="G41" s="8">
        <v>398.37478425226527</v>
      </c>
      <c r="H41" s="8">
        <v>2058.7299470280923</v>
      </c>
      <c r="I41" s="8">
        <f t="shared" si="1"/>
        <v>31174.920088509651</v>
      </c>
      <c r="J41" s="8">
        <f t="shared" si="2"/>
        <v>6714.2864398865204</v>
      </c>
      <c r="K41" s="7">
        <f t="shared" si="3"/>
        <v>0.21537461590354645</v>
      </c>
      <c r="L41" s="8">
        <f t="shared" si="4"/>
        <v>4655.5564928584281</v>
      </c>
      <c r="M41" s="7">
        <f t="shared" si="5"/>
        <v>0.14008562068506172</v>
      </c>
    </row>
    <row r="42" spans="1:13" ht="15.75" thickBot="1" x14ac:dyDescent="0.3">
      <c r="A42" s="9">
        <v>2043</v>
      </c>
      <c r="B42" s="8">
        <v>37921.130896647912</v>
      </c>
      <c r="C42" s="8">
        <v>0</v>
      </c>
      <c r="D42" s="8">
        <v>-840</v>
      </c>
      <c r="E42" s="8">
        <f t="shared" si="0"/>
        <v>37921.130896647912</v>
      </c>
      <c r="F42" s="8">
        <v>33972.410917581503</v>
      </c>
      <c r="G42" s="8">
        <v>398.37478425226527</v>
      </c>
      <c r="H42" s="8">
        <v>2058.7299470280923</v>
      </c>
      <c r="I42" s="8">
        <f t="shared" si="1"/>
        <v>31515.306186301146</v>
      </c>
      <c r="J42" s="8">
        <f t="shared" si="2"/>
        <v>6405.8247103467656</v>
      </c>
      <c r="K42" s="7">
        <f t="shared" si="3"/>
        <v>0.20326074804664931</v>
      </c>
      <c r="L42" s="8">
        <f t="shared" si="4"/>
        <v>4347.0947633186734</v>
      </c>
      <c r="M42" s="7">
        <f t="shared" si="5"/>
        <v>0.12947787230750235</v>
      </c>
    </row>
    <row r="43" spans="1:13" ht="15.75" thickBot="1" x14ac:dyDescent="0.3">
      <c r="A43" s="9">
        <v>2044</v>
      </c>
      <c r="B43" s="8">
        <v>38793.066274613942</v>
      </c>
      <c r="C43" s="8">
        <v>0</v>
      </c>
      <c r="D43" s="8">
        <v>0</v>
      </c>
      <c r="E43" s="8">
        <f t="shared" si="0"/>
        <v>38793.066274613942</v>
      </c>
      <c r="F43" s="8">
        <v>34313.526866901841</v>
      </c>
      <c r="G43" s="8">
        <v>398.37478425226527</v>
      </c>
      <c r="H43" s="8">
        <v>2058.7299470280923</v>
      </c>
      <c r="I43" s="8">
        <f t="shared" si="1"/>
        <v>31856.422135621484</v>
      </c>
      <c r="J43" s="8">
        <f t="shared" si="2"/>
        <v>6936.6441389924585</v>
      </c>
      <c r="K43" s="7">
        <f t="shared" si="3"/>
        <v>0.21774711891565446</v>
      </c>
      <c r="L43" s="8">
        <f t="shared" si="4"/>
        <v>4877.9141919643662</v>
      </c>
      <c r="M43" s="7">
        <f t="shared" si="5"/>
        <v>0.14382698860017276</v>
      </c>
    </row>
    <row r="44" spans="1:13" ht="15.75" thickBot="1" x14ac:dyDescent="0.3">
      <c r="A44" s="9">
        <v>2045</v>
      </c>
      <c r="B44" s="8">
        <v>38789.512627426775</v>
      </c>
      <c r="C44" s="8">
        <v>0</v>
      </c>
      <c r="D44" s="8">
        <v>0</v>
      </c>
      <c r="E44" s="8">
        <f t="shared" si="0"/>
        <v>38789.512627426775</v>
      </c>
      <c r="F44" s="8">
        <v>34655.38101461425</v>
      </c>
      <c r="G44" s="8">
        <v>398.37478425226527</v>
      </c>
      <c r="H44" s="8">
        <v>2058.7299470280923</v>
      </c>
      <c r="I44" s="8">
        <f t="shared" si="1"/>
        <v>32198.276283333893</v>
      </c>
      <c r="J44" s="8">
        <f t="shared" si="2"/>
        <v>6591.2363440928821</v>
      </c>
      <c r="K44" s="7">
        <f t="shared" si="3"/>
        <v>0.20470773919983298</v>
      </c>
      <c r="L44" s="8">
        <f t="shared" si="4"/>
        <v>4532.5063970647898</v>
      </c>
      <c r="M44" s="7">
        <f t="shared" si="5"/>
        <v>0.13230888789831347</v>
      </c>
    </row>
    <row r="45" spans="1:13" ht="15.75" thickBot="1" x14ac:dyDescent="0.3">
      <c r="A45" s="9">
        <v>2046</v>
      </c>
      <c r="B45" s="8">
        <v>39661.469920335512</v>
      </c>
      <c r="C45" s="8">
        <v>0</v>
      </c>
      <c r="D45" s="8">
        <v>0</v>
      </c>
      <c r="E45" s="8">
        <f t="shared" si="0"/>
        <v>39661.469920335512</v>
      </c>
      <c r="F45" s="8">
        <v>34997.981872769356</v>
      </c>
      <c r="G45" s="8">
        <v>398.37478425226527</v>
      </c>
      <c r="H45" s="8">
        <v>2058.7299470280923</v>
      </c>
      <c r="I45" s="8">
        <f t="shared" si="1"/>
        <v>32540.877141489</v>
      </c>
      <c r="J45" s="8">
        <f t="shared" si="2"/>
        <v>7120.5927788465124</v>
      </c>
      <c r="K45" s="7">
        <f t="shared" si="3"/>
        <v>0.21881993985244769</v>
      </c>
      <c r="L45" s="8">
        <f t="shared" si="4"/>
        <v>5061.8628318184201</v>
      </c>
      <c r="M45" s="7">
        <f t="shared" si="5"/>
        <v>0.14629827497371639</v>
      </c>
    </row>
    <row r="46" spans="1:13" ht="15.75" thickBot="1" x14ac:dyDescent="0.3">
      <c r="A46" s="9">
        <v>2047</v>
      </c>
      <c r="B46" s="8">
        <v>39657.938118705344</v>
      </c>
      <c r="C46" s="8">
        <v>0</v>
      </c>
      <c r="D46" s="8">
        <v>0</v>
      </c>
      <c r="E46" s="8">
        <f t="shared" si="0"/>
        <v>39657.938118705344</v>
      </c>
      <c r="F46" s="8">
        <v>35341.33812198144</v>
      </c>
      <c r="G46" s="8">
        <v>398.37478425226527</v>
      </c>
      <c r="H46" s="8">
        <v>2058.7299470280923</v>
      </c>
      <c r="I46" s="8">
        <f t="shared" si="1"/>
        <v>32884.233390701083</v>
      </c>
      <c r="J46" s="8">
        <f t="shared" si="2"/>
        <v>6773.7047280042607</v>
      </c>
      <c r="K46" s="7">
        <f t="shared" si="3"/>
        <v>0.20598639620164327</v>
      </c>
      <c r="L46" s="8">
        <f t="shared" si="4"/>
        <v>4714.9747809761684</v>
      </c>
      <c r="M46" s="7">
        <f t="shared" si="5"/>
        <v>0.13493345528269035</v>
      </c>
    </row>
    <row r="47" spans="1:13" ht="15.75" thickBot="1" x14ac:dyDescent="0.3">
      <c r="A47" s="9">
        <v>2048</v>
      </c>
      <c r="B47" s="8">
        <v>40529.917188017193</v>
      </c>
      <c r="C47" s="8">
        <v>0</v>
      </c>
      <c r="D47" s="8">
        <v>0</v>
      </c>
      <c r="E47" s="8">
        <f t="shared" si="0"/>
        <v>40529.917188017193</v>
      </c>
      <c r="F47" s="8">
        <v>35685.458614873685</v>
      </c>
      <c r="G47" s="8">
        <v>398.37478425226527</v>
      </c>
      <c r="H47" s="8">
        <v>2058.7299470280923</v>
      </c>
      <c r="I47" s="8">
        <f t="shared" si="1"/>
        <v>33228.353883593329</v>
      </c>
      <c r="J47" s="8">
        <f t="shared" si="2"/>
        <v>7301.5633044238639</v>
      </c>
      <c r="K47" s="7">
        <f t="shared" si="3"/>
        <v>0.2197389413271251</v>
      </c>
      <c r="L47" s="8">
        <f t="shared" si="4"/>
        <v>5242.8333573957716</v>
      </c>
      <c r="M47" s="7">
        <f t="shared" si="5"/>
        <v>0.14857655516566506</v>
      </c>
    </row>
    <row r="48" spans="1:13" ht="15.75" thickBot="1" x14ac:dyDescent="0.3">
      <c r="A48" s="9">
        <v>2049</v>
      </c>
      <c r="B48" s="8">
        <v>40526.407093867238</v>
      </c>
      <c r="C48" s="8">
        <v>0</v>
      </c>
      <c r="D48" s="8">
        <v>0</v>
      </c>
      <c r="E48" s="8">
        <f t="shared" si="0"/>
        <v>40526.407093867238</v>
      </c>
      <c r="F48" s="8">
        <v>36030.352379594078</v>
      </c>
      <c r="G48" s="8">
        <v>398.37478425226527</v>
      </c>
      <c r="H48" s="8">
        <v>2058.7299470280923</v>
      </c>
      <c r="I48" s="8">
        <f t="shared" si="1"/>
        <v>33573.247648313722</v>
      </c>
      <c r="J48" s="8">
        <f t="shared" si="2"/>
        <v>6953.159445553516</v>
      </c>
      <c r="K48" s="7">
        <f t="shared" si="3"/>
        <v>0.20710416574497675</v>
      </c>
      <c r="L48" s="8">
        <f t="shared" si="4"/>
        <v>4894.4294985254237</v>
      </c>
      <c r="M48" s="7">
        <f t="shared" si="5"/>
        <v>0.13736059093069464</v>
      </c>
    </row>
    <row r="49" spans="1:13" ht="15.75" thickBot="1" x14ac:dyDescent="0.3">
      <c r="A49" s="9">
        <v>2050</v>
      </c>
      <c r="B49" s="8">
        <v>41398.407801966518</v>
      </c>
      <c r="C49" s="8">
        <v>0</v>
      </c>
      <c r="D49" s="8">
        <v>0</v>
      </c>
      <c r="E49" s="8">
        <f t="shared" si="0"/>
        <v>41398.407801966518</v>
      </c>
      <c r="F49" s="8">
        <v>36376.028623403196</v>
      </c>
      <c r="G49" s="8">
        <v>398.37478425226527</v>
      </c>
      <c r="H49" s="8">
        <v>2058.7299470280923</v>
      </c>
      <c r="I49" s="8">
        <f t="shared" si="1"/>
        <v>33918.923892122839</v>
      </c>
      <c r="J49" s="8">
        <f t="shared" si="2"/>
        <v>7479.4839098436787</v>
      </c>
      <c r="K49" s="7">
        <f t="shared" si="3"/>
        <v>0.22051064867599401</v>
      </c>
      <c r="L49" s="8">
        <f t="shared" si="4"/>
        <v>5420.7539628155864</v>
      </c>
      <c r="M49" s="7">
        <f t="shared" si="5"/>
        <v>0.15067002387233808</v>
      </c>
    </row>
    <row r="50" spans="1:13" ht="15.75" thickBot="1" x14ac:dyDescent="0.3">
      <c r="A50" s="9">
        <v>2051</v>
      </c>
      <c r="B50" s="8">
        <v>41394.919278140485</v>
      </c>
      <c r="C50" s="8">
        <v>0</v>
      </c>
      <c r="D50" s="8">
        <v>0</v>
      </c>
      <c r="E50" s="8">
        <f t="shared" si="0"/>
        <v>41394.919278140485</v>
      </c>
      <c r="F50" s="8">
        <v>36718.758352311997</v>
      </c>
      <c r="G50" s="8">
        <v>398.37478425226527</v>
      </c>
      <c r="H50" s="8">
        <v>2058.7299470280923</v>
      </c>
      <c r="I50" s="8">
        <f t="shared" si="1"/>
        <v>34261.653621031641</v>
      </c>
      <c r="J50" s="8">
        <f t="shared" si="2"/>
        <v>7133.2656571088446</v>
      </c>
      <c r="K50" s="7">
        <f t="shared" si="3"/>
        <v>0.20819968983429521</v>
      </c>
      <c r="L50" s="8">
        <f t="shared" si="4"/>
        <v>5074.5357100807523</v>
      </c>
      <c r="M50" s="7">
        <f t="shared" si="5"/>
        <v>0.13971591738759379</v>
      </c>
    </row>
    <row r="51" spans="1:13" ht="15.75" thickBot="1" x14ac:dyDescent="0.3">
      <c r="A51" s="9">
        <v>2052</v>
      </c>
      <c r="B51" s="8">
        <v>42266.941488328644</v>
      </c>
      <c r="C51" s="8">
        <v>0</v>
      </c>
      <c r="D51" s="8">
        <v>0</v>
      </c>
      <c r="E51" s="8">
        <f t="shared" si="0"/>
        <v>42266.941488328644</v>
      </c>
      <c r="F51" s="8">
        <v>37062.275830839892</v>
      </c>
      <c r="G51" s="8">
        <v>398.37478425226527</v>
      </c>
      <c r="H51" s="8">
        <v>2058.7299470280923</v>
      </c>
      <c r="I51" s="8">
        <f t="shared" si="1"/>
        <v>34605.171099559535</v>
      </c>
      <c r="J51" s="8">
        <f t="shared" si="2"/>
        <v>7661.7703887691096</v>
      </c>
      <c r="K51" s="7">
        <f t="shared" si="3"/>
        <v>0.22140536068225453</v>
      </c>
      <c r="L51" s="8">
        <f t="shared" si="4"/>
        <v>5603.0404417410173</v>
      </c>
      <c r="M51" s="7">
        <f t="shared" si="5"/>
        <v>0.15282172059709129</v>
      </c>
    </row>
    <row r="52" spans="1:13" ht="15.75" thickBot="1" x14ac:dyDescent="0.3">
      <c r="A52" s="9">
        <v>2053</v>
      </c>
      <c r="B52" s="8">
        <v>42263.474398584061</v>
      </c>
      <c r="C52" s="8">
        <v>0</v>
      </c>
      <c r="D52" s="8">
        <v>0</v>
      </c>
      <c r="E52" s="8">
        <f t="shared" si="0"/>
        <v>42263.474398584061</v>
      </c>
      <c r="F52" s="8">
        <v>37406.590775677148</v>
      </c>
      <c r="G52" s="8">
        <v>398.37478425226527</v>
      </c>
      <c r="H52" s="8">
        <v>2058.7299470280923</v>
      </c>
      <c r="I52" s="8">
        <f t="shared" si="1"/>
        <v>34949.486044396792</v>
      </c>
      <c r="J52" s="8">
        <f t="shared" si="2"/>
        <v>7313.9883541872696</v>
      </c>
      <c r="K52" s="7">
        <f t="shared" si="3"/>
        <v>0.20927313050887827</v>
      </c>
      <c r="L52" s="8">
        <f t="shared" si="4"/>
        <v>5255.2584071591773</v>
      </c>
      <c r="M52" s="7">
        <f t="shared" si="5"/>
        <v>0.14200247881110684</v>
      </c>
    </row>
    <row r="53" spans="1:13" ht="15.75" thickBot="1" x14ac:dyDescent="0.3">
      <c r="A53" s="9">
        <v>2054</v>
      </c>
      <c r="B53" s="8">
        <v>43135.517975073002</v>
      </c>
      <c r="C53" s="8">
        <v>0</v>
      </c>
      <c r="D53" s="8">
        <v>0</v>
      </c>
      <c r="E53" s="8">
        <f t="shared" si="0"/>
        <v>43135.517975073002</v>
      </c>
      <c r="F53" s="8">
        <v>37751.713097543798</v>
      </c>
      <c r="G53" s="8">
        <v>398.37478425226527</v>
      </c>
      <c r="H53" s="8">
        <v>2058.7299470280923</v>
      </c>
      <c r="I53" s="8">
        <f t="shared" si="1"/>
        <v>35294.608366263441</v>
      </c>
      <c r="J53" s="8">
        <f t="shared" si="2"/>
        <v>7840.9096088095612</v>
      </c>
      <c r="K53" s="7">
        <f t="shared" si="3"/>
        <v>0.22215601678992819</v>
      </c>
      <c r="L53" s="8">
        <f t="shared" si="4"/>
        <v>5782.1796617814689</v>
      </c>
      <c r="M53" s="7">
        <f t="shared" si="5"/>
        <v>0.15479686482865124</v>
      </c>
    </row>
    <row r="54" spans="1:13" ht="15.75" thickBot="1" x14ac:dyDescent="0.3">
      <c r="A54" s="9">
        <v>2055</v>
      </c>
      <c r="B54" s="8">
        <v>43132.072184074495</v>
      </c>
      <c r="C54" s="8">
        <v>0</v>
      </c>
      <c r="D54" s="8">
        <v>0</v>
      </c>
      <c r="E54" s="8">
        <f t="shared" si="0"/>
        <v>43132.072184074495</v>
      </c>
      <c r="F54" s="8">
        <v>38097.652905159543</v>
      </c>
      <c r="G54" s="8">
        <v>398.37478425226527</v>
      </c>
      <c r="H54" s="8">
        <v>2058.7299470280923</v>
      </c>
      <c r="I54" s="8">
        <f t="shared" si="1"/>
        <v>35640.548173879186</v>
      </c>
      <c r="J54" s="8">
        <f t="shared" si="2"/>
        <v>7491.5240101953095</v>
      </c>
      <c r="K54" s="7">
        <f t="shared" si="3"/>
        <v>0.21019665504712459</v>
      </c>
      <c r="L54" s="8">
        <f t="shared" si="4"/>
        <v>5432.7940631672172</v>
      </c>
      <c r="M54" s="7">
        <f t="shared" si="5"/>
        <v>0.1441087027115858</v>
      </c>
    </row>
    <row r="55" spans="1:13" ht="15.75" thickBot="1" x14ac:dyDescent="0.3">
      <c r="A55" s="9">
        <v>2056</v>
      </c>
      <c r="B55" s="8">
        <v>44004.136991979933</v>
      </c>
      <c r="C55" s="8">
        <v>0</v>
      </c>
      <c r="D55" s="8">
        <v>0</v>
      </c>
      <c r="E55" s="8">
        <f t="shared" si="0"/>
        <v>44004.136991979933</v>
      </c>
      <c r="F55" s="8">
        <v>38444.420509294767</v>
      </c>
      <c r="G55" s="8">
        <v>398.37478425226527</v>
      </c>
      <c r="H55" s="8">
        <v>2058.7299470280923</v>
      </c>
      <c r="I55" s="8">
        <f t="shared" si="1"/>
        <v>35987.31577801441</v>
      </c>
      <c r="J55" s="8">
        <f t="shared" si="2"/>
        <v>8016.8212139655225</v>
      </c>
      <c r="K55" s="7">
        <f t="shared" si="3"/>
        <v>0.22276796812012326</v>
      </c>
      <c r="L55" s="8">
        <f t="shared" si="4"/>
        <v>5958.0912669374302</v>
      </c>
      <c r="M55" s="7">
        <f t="shared" si="5"/>
        <v>0.15660211602531196</v>
      </c>
    </row>
    <row r="56" spans="1:13" ht="15.75" thickBot="1" x14ac:dyDescent="0.3">
      <c r="A56" s="9">
        <v>2057</v>
      </c>
      <c r="B56" s="8">
        <v>44000.712365292653</v>
      </c>
      <c r="C56" s="8">
        <v>0</v>
      </c>
      <c r="D56" s="8">
        <v>0</v>
      </c>
      <c r="E56" s="8">
        <f t="shared" si="0"/>
        <v>44000.712365292653</v>
      </c>
      <c r="F56" s="8">
        <v>38792.026426904551</v>
      </c>
      <c r="G56" s="8">
        <v>398.37478425226527</v>
      </c>
      <c r="H56" s="8">
        <v>2058.7299470280923</v>
      </c>
      <c r="I56" s="8">
        <f t="shared" si="1"/>
        <v>36334.921695624194</v>
      </c>
      <c r="J56" s="8">
        <f t="shared" si="2"/>
        <v>7665.7906696684586</v>
      </c>
      <c r="K56" s="7">
        <f t="shared" si="3"/>
        <v>0.21097584119994534</v>
      </c>
      <c r="L56" s="8">
        <f t="shared" si="4"/>
        <v>5607.0607226403663</v>
      </c>
      <c r="M56" s="7">
        <f t="shared" si="5"/>
        <v>0.14604135013850489</v>
      </c>
    </row>
    <row r="57" spans="1:13" ht="15.75" thickBot="1" x14ac:dyDescent="0.3">
      <c r="A57" s="9">
        <v>2058</v>
      </c>
      <c r="B57" s="8">
        <v>44872.798270627536</v>
      </c>
      <c r="C57" s="8">
        <v>0</v>
      </c>
      <c r="D57" s="8">
        <v>0</v>
      </c>
      <c r="E57" s="8">
        <f t="shared" si="0"/>
        <v>44872.798270627536</v>
      </c>
      <c r="F57" s="8">
        <v>39140.481385347353</v>
      </c>
      <c r="G57" s="8">
        <v>398.37478425226527</v>
      </c>
      <c r="H57" s="8">
        <v>2058.7299470280923</v>
      </c>
      <c r="I57" s="8">
        <f t="shared" si="1"/>
        <v>36683.376654066997</v>
      </c>
      <c r="J57" s="8">
        <f t="shared" si="2"/>
        <v>8189.4216165605394</v>
      </c>
      <c r="K57" s="7">
        <f t="shared" si="3"/>
        <v>0.22324612299976476</v>
      </c>
      <c r="L57" s="8">
        <f t="shared" si="4"/>
        <v>6130.6916695324471</v>
      </c>
      <c r="M57" s="7">
        <f t="shared" si="5"/>
        <v>0.15824363224892773</v>
      </c>
    </row>
    <row r="58" spans="1:13" ht="15.75" thickBot="1" x14ac:dyDescent="0.3">
      <c r="A58" s="9">
        <v>2059</v>
      </c>
      <c r="B58" s="8">
        <v>44869.39467471058</v>
      </c>
      <c r="C58" s="8">
        <v>0</v>
      </c>
      <c r="D58" s="8">
        <v>0</v>
      </c>
      <c r="E58" s="8">
        <f t="shared" si="0"/>
        <v>44869.39467471058</v>
      </c>
      <c r="F58" s="8">
        <v>39489.79632669007</v>
      </c>
      <c r="G58" s="8">
        <v>398.37478425226527</v>
      </c>
      <c r="H58" s="8">
        <v>2058.7299470280923</v>
      </c>
      <c r="I58" s="8">
        <f t="shared" si="1"/>
        <v>37032.691595409713</v>
      </c>
      <c r="J58" s="8">
        <f t="shared" si="2"/>
        <v>7836.7030793008671</v>
      </c>
      <c r="K58" s="7">
        <f t="shared" si="3"/>
        <v>0.21161581137332844</v>
      </c>
      <c r="L58" s="8">
        <f t="shared" si="4"/>
        <v>5777.9731322727748</v>
      </c>
      <c r="M58" s="7">
        <f t="shared" si="5"/>
        <v>0.1478066773806162</v>
      </c>
    </row>
    <row r="59" spans="1:13" ht="15.75" thickBot="1" x14ac:dyDescent="0.3">
      <c r="A59" s="9">
        <v>2060</v>
      </c>
      <c r="B59" s="8">
        <v>44866.001544378538</v>
      </c>
      <c r="C59" s="8">
        <v>0</v>
      </c>
      <c r="D59" s="8">
        <v>0</v>
      </c>
      <c r="E59" s="8">
        <f t="shared" si="0"/>
        <v>44866.001544378538</v>
      </c>
      <c r="F59" s="8">
        <v>39839.982412101257</v>
      </c>
      <c r="G59" s="8">
        <v>398.37478425226527</v>
      </c>
      <c r="H59" s="8">
        <v>2058.7299470280923</v>
      </c>
      <c r="I59" s="8">
        <f t="shared" si="1"/>
        <v>37382.8776808209</v>
      </c>
      <c r="J59" s="8">
        <f t="shared" si="2"/>
        <v>7483.1238635576374</v>
      </c>
      <c r="K59" s="7">
        <f t="shared" si="3"/>
        <v>0.20017516916298866</v>
      </c>
      <c r="L59" s="8">
        <f t="shared" si="4"/>
        <v>5424.3939165295451</v>
      </c>
      <c r="M59" s="7">
        <f t="shared" si="5"/>
        <v>0.13752973681274291</v>
      </c>
    </row>
    <row r="60" spans="1:13" ht="15.75" thickBot="1" x14ac:dyDescent="0.3">
      <c r="A60" s="9">
        <v>2061</v>
      </c>
      <c r="B60" s="8">
        <v>45738.118846578465</v>
      </c>
      <c r="C60" s="8">
        <v>0</v>
      </c>
      <c r="D60" s="8">
        <v>0</v>
      </c>
      <c r="E60" s="8">
        <f t="shared" si="0"/>
        <v>45738.118846578465</v>
      </c>
      <c r="F60" s="8">
        <v>40191.051026334266</v>
      </c>
      <c r="G60" s="8">
        <v>398.37478425226527</v>
      </c>
      <c r="H60" s="8">
        <v>2058.7299470280923</v>
      </c>
      <c r="I60" s="8">
        <f t="shared" si="1"/>
        <v>37733.946295053909</v>
      </c>
      <c r="J60" s="8">
        <f t="shared" si="2"/>
        <v>8004.1725515245562</v>
      </c>
      <c r="K60" s="7">
        <f t="shared" si="3"/>
        <v>0.21212126844452861</v>
      </c>
      <c r="L60" s="8">
        <f t="shared" si="4"/>
        <v>5945.4426044964639</v>
      </c>
      <c r="M60" s="7">
        <f t="shared" si="5"/>
        <v>0.14941047363406465</v>
      </c>
    </row>
    <row r="62" spans="1:13" ht="15.75" x14ac:dyDescent="0.25">
      <c r="B62" s="11" t="s">
        <v>26</v>
      </c>
    </row>
    <row r="63" spans="1:13" ht="15.75" x14ac:dyDescent="0.25">
      <c r="B63" s="11" t="s">
        <v>27</v>
      </c>
    </row>
    <row r="65" spans="2:2" x14ac:dyDescent="0.25">
      <c r="B65" s="12" t="s">
        <v>35</v>
      </c>
    </row>
  </sheetData>
  <mergeCells count="13">
    <mergeCell ref="L13:M13"/>
    <mergeCell ref="J14:K14"/>
    <mergeCell ref="L14:M14"/>
    <mergeCell ref="A9:M9"/>
    <mergeCell ref="A10:A15"/>
    <mergeCell ref="D10:D14"/>
    <mergeCell ref="J10:K10"/>
    <mergeCell ref="L10:M10"/>
    <mergeCell ref="J11:K11"/>
    <mergeCell ref="L11:M11"/>
    <mergeCell ref="J12:K12"/>
    <mergeCell ref="L12:M12"/>
    <mergeCell ref="J13:K13"/>
  </mergeCells>
  <printOptions horizontalCentered="1" verticalCentered="1"/>
  <pageMargins left="0" right="0" top="0" bottom="0" header="0.3" footer="0.3"/>
  <pageSetup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workbookViewId="0">
      <selection activeCell="A6" sqref="A6"/>
    </sheetView>
  </sheetViews>
  <sheetFormatPr defaultRowHeight="15" x14ac:dyDescent="0.25"/>
  <cols>
    <col min="9" max="9" width="10" bestFit="1" customWidth="1"/>
    <col min="15" max="15" width="10.140625" bestFit="1" customWidth="1"/>
  </cols>
  <sheetData>
    <row r="1" spans="1:13" x14ac:dyDescent="0.25">
      <c r="A1" s="16" t="s">
        <v>36</v>
      </c>
    </row>
    <row r="2" spans="1:13" x14ac:dyDescent="0.25">
      <c r="A2" s="16" t="s">
        <v>37</v>
      </c>
    </row>
    <row r="3" spans="1:13" x14ac:dyDescent="0.25">
      <c r="A3" s="16" t="s">
        <v>38</v>
      </c>
    </row>
    <row r="4" spans="1:13" x14ac:dyDescent="0.25">
      <c r="A4" s="16" t="s">
        <v>40</v>
      </c>
    </row>
    <row r="5" spans="1:13" x14ac:dyDescent="0.25">
      <c r="A5" s="16" t="s">
        <v>39</v>
      </c>
    </row>
    <row r="6" spans="1:13" x14ac:dyDescent="0.25">
      <c r="A6" s="16" t="s">
        <v>24</v>
      </c>
    </row>
    <row r="7" spans="1:13" x14ac:dyDescent="0.25">
      <c r="A7" s="10"/>
    </row>
    <row r="8" spans="1:13" ht="15.75" thickBot="1" x14ac:dyDescent="0.3"/>
    <row r="9" spans="1:13" ht="15.75" customHeight="1" thickBot="1" x14ac:dyDescent="0.3">
      <c r="A9" s="21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3"/>
    </row>
    <row r="10" spans="1:13" ht="44.25" customHeight="1" x14ac:dyDescent="0.25">
      <c r="A10" s="24" t="s">
        <v>0</v>
      </c>
      <c r="B10" s="1" t="s">
        <v>1</v>
      </c>
      <c r="C10" s="1" t="s">
        <v>3</v>
      </c>
      <c r="D10" s="27" t="s">
        <v>5</v>
      </c>
      <c r="E10" s="1" t="s">
        <v>6</v>
      </c>
      <c r="F10" s="1" t="s">
        <v>6</v>
      </c>
      <c r="G10" s="1" t="s">
        <v>8</v>
      </c>
      <c r="H10" s="1" t="s">
        <v>7</v>
      </c>
      <c r="I10" s="1" t="s">
        <v>11</v>
      </c>
      <c r="J10" s="30" t="s">
        <v>12</v>
      </c>
      <c r="K10" s="31"/>
      <c r="L10" s="30" t="s">
        <v>12</v>
      </c>
      <c r="M10" s="31"/>
    </row>
    <row r="11" spans="1:13" ht="44.25" customHeight="1" x14ac:dyDescent="0.25">
      <c r="A11" s="25"/>
      <c r="B11" s="1" t="s">
        <v>2</v>
      </c>
      <c r="C11" s="1" t="s">
        <v>4</v>
      </c>
      <c r="D11" s="28"/>
      <c r="E11" s="1" t="s">
        <v>2</v>
      </c>
      <c r="F11" s="1" t="s">
        <v>7</v>
      </c>
      <c r="G11" s="1" t="s">
        <v>9</v>
      </c>
      <c r="H11" s="1" t="s">
        <v>10</v>
      </c>
      <c r="I11" s="1" t="s">
        <v>7</v>
      </c>
      <c r="J11" s="17" t="s">
        <v>13</v>
      </c>
      <c r="K11" s="18"/>
      <c r="L11" s="17" t="s">
        <v>13</v>
      </c>
      <c r="M11" s="18"/>
    </row>
    <row r="12" spans="1:13" x14ac:dyDescent="0.25">
      <c r="A12" s="25"/>
      <c r="B12" s="2"/>
      <c r="C12" s="2"/>
      <c r="D12" s="28"/>
      <c r="E12" s="2"/>
      <c r="F12" s="2"/>
      <c r="G12" s="2"/>
      <c r="H12" s="2"/>
      <c r="I12" s="2"/>
      <c r="J12" s="17" t="s">
        <v>16</v>
      </c>
      <c r="K12" s="18"/>
      <c r="L12" s="17" t="s">
        <v>14</v>
      </c>
      <c r="M12" s="18"/>
    </row>
    <row r="13" spans="1:13" x14ac:dyDescent="0.25">
      <c r="A13" s="25"/>
      <c r="B13" s="13" t="s">
        <v>34</v>
      </c>
      <c r="C13" s="2"/>
      <c r="D13" s="28"/>
      <c r="E13" s="2"/>
      <c r="F13" s="2"/>
      <c r="G13" s="2"/>
      <c r="H13" s="2"/>
      <c r="I13" s="2"/>
      <c r="J13" s="17" t="s">
        <v>7</v>
      </c>
      <c r="K13" s="18"/>
      <c r="L13" s="17" t="s">
        <v>7</v>
      </c>
      <c r="M13" s="18"/>
    </row>
    <row r="14" spans="1:13" ht="15.75" thickBot="1" x14ac:dyDescent="0.3">
      <c r="A14" s="25"/>
      <c r="B14" s="3"/>
      <c r="C14" s="3"/>
      <c r="D14" s="29"/>
      <c r="E14" s="3"/>
      <c r="F14" s="3"/>
      <c r="G14" s="3"/>
      <c r="H14" s="3"/>
      <c r="I14" s="3"/>
      <c r="J14" s="19" t="s">
        <v>15</v>
      </c>
      <c r="K14" s="20"/>
      <c r="L14" s="19" t="s">
        <v>15</v>
      </c>
      <c r="M14" s="20"/>
    </row>
    <row r="15" spans="1:13" ht="15.75" thickBot="1" x14ac:dyDescent="0.3">
      <c r="A15" s="26"/>
      <c r="B15" s="4" t="s">
        <v>17</v>
      </c>
      <c r="C15" s="4" t="s">
        <v>17</v>
      </c>
      <c r="D15" s="4" t="s">
        <v>17</v>
      </c>
      <c r="E15" s="4" t="s">
        <v>17</v>
      </c>
      <c r="F15" s="4" t="s">
        <v>17</v>
      </c>
      <c r="G15" s="4" t="s">
        <v>17</v>
      </c>
      <c r="H15" s="4" t="s">
        <v>17</v>
      </c>
      <c r="I15" s="4" t="s">
        <v>17</v>
      </c>
      <c r="J15" s="4" t="s">
        <v>17</v>
      </c>
      <c r="K15" s="4" t="s">
        <v>18</v>
      </c>
      <c r="L15" s="4" t="s">
        <v>17</v>
      </c>
      <c r="M15" s="4" t="s">
        <v>18</v>
      </c>
    </row>
    <row r="16" spans="1:13" ht="15.75" thickBot="1" x14ac:dyDescent="0.3">
      <c r="A16" s="6">
        <v>2017</v>
      </c>
      <c r="B16" s="8">
        <v>26058.45290135625</v>
      </c>
      <c r="C16" s="8">
        <v>825.5</v>
      </c>
      <c r="D16" s="8">
        <v>0</v>
      </c>
      <c r="E16" s="8">
        <f>B16+C16</f>
        <v>26883.95290135625</v>
      </c>
      <c r="F16" s="8">
        <v>24008.586727501977</v>
      </c>
      <c r="G16" s="8">
        <v>30.452547211136299</v>
      </c>
      <c r="H16" s="8">
        <v>1820.7947508962277</v>
      </c>
      <c r="I16" s="8">
        <f>F16-G16-H16</f>
        <v>22157.339429394615</v>
      </c>
      <c r="J16" s="8">
        <f>E16-I16</f>
        <v>4726.6134719616348</v>
      </c>
      <c r="K16" s="7">
        <f>J16/I16</f>
        <v>0.21332044341439127</v>
      </c>
      <c r="L16" s="8">
        <f>E16-(F16-G16)</f>
        <v>2905.8187210654069</v>
      </c>
      <c r="M16" s="7">
        <f>L16/(F16-G16)</f>
        <v>0.12118618985183112</v>
      </c>
    </row>
    <row r="17" spans="1:15" ht="15.75" thickBot="1" x14ac:dyDescent="0.3">
      <c r="A17" s="6">
        <v>2018</v>
      </c>
      <c r="B17" s="8">
        <v>26356.849127497437</v>
      </c>
      <c r="C17" s="8">
        <v>825.5</v>
      </c>
      <c r="D17" s="8">
        <v>0</v>
      </c>
      <c r="E17" s="8">
        <f t="shared" ref="E17:E60" si="0">B17+C17</f>
        <v>27182.349127497437</v>
      </c>
      <c r="F17" s="8">
        <v>24297.156123791472</v>
      </c>
      <c r="G17" s="8">
        <v>55.054304993557849</v>
      </c>
      <c r="H17" s="8">
        <v>1851.1850918122445</v>
      </c>
      <c r="I17" s="8">
        <f t="shared" ref="I17:I60" si="1">F17-G17-H17</f>
        <v>22390.91672698567</v>
      </c>
      <c r="J17" s="8">
        <f t="shared" ref="J17:J60" si="2">E17-I17</f>
        <v>4791.4324005117669</v>
      </c>
      <c r="K17" s="7">
        <f t="shared" ref="K17:K60" si="3">J17/I17</f>
        <v>0.21399000581057512</v>
      </c>
      <c r="L17" s="8">
        <f t="shared" ref="L17:L60" si="4">E17-(F17-G17)</f>
        <v>2940.2473086995233</v>
      </c>
      <c r="M17" s="7">
        <f t="shared" ref="M17:M60" si="5">L17/(F17-G17)</f>
        <v>0.12128681459540708</v>
      </c>
    </row>
    <row r="18" spans="1:15" ht="15.75" thickBot="1" x14ac:dyDescent="0.3">
      <c r="A18" s="6">
        <v>2019</v>
      </c>
      <c r="B18" s="8">
        <v>27011.441497858701</v>
      </c>
      <c r="C18" s="8">
        <v>113.5</v>
      </c>
      <c r="D18" s="8">
        <v>-1138</v>
      </c>
      <c r="E18" s="8">
        <f t="shared" si="0"/>
        <v>27124.941497858701</v>
      </c>
      <c r="F18" s="8">
        <v>24496.395092553234</v>
      </c>
      <c r="G18" s="8">
        <v>80.422453648274939</v>
      </c>
      <c r="H18" s="8">
        <v>1869.1183333963011</v>
      </c>
      <c r="I18" s="8">
        <f t="shared" si="1"/>
        <v>22546.854305508656</v>
      </c>
      <c r="J18" s="8">
        <f t="shared" si="2"/>
        <v>4578.0871923500454</v>
      </c>
      <c r="K18" s="7">
        <f t="shared" si="3"/>
        <v>0.20304771256855664</v>
      </c>
      <c r="L18" s="8">
        <f t="shared" si="4"/>
        <v>2708.9688589537436</v>
      </c>
      <c r="M18" s="7">
        <f t="shared" si="5"/>
        <v>0.11095068376007319</v>
      </c>
      <c r="O18" s="14"/>
    </row>
    <row r="19" spans="1:15" ht="15.75" thickBot="1" x14ac:dyDescent="0.3">
      <c r="A19" s="6">
        <v>2020</v>
      </c>
      <c r="B19" s="8">
        <v>27319.958421843548</v>
      </c>
      <c r="C19" s="8">
        <v>113.5</v>
      </c>
      <c r="D19" s="8">
        <v>0</v>
      </c>
      <c r="E19" s="8">
        <f t="shared" si="0"/>
        <v>27433.458421843548</v>
      </c>
      <c r="F19" s="8">
        <v>24605.435473593188</v>
      </c>
      <c r="G19" s="8">
        <v>106.59393495470766</v>
      </c>
      <c r="H19" s="8">
        <v>1886.907805877358</v>
      </c>
      <c r="I19" s="8">
        <f t="shared" si="1"/>
        <v>22611.933732761121</v>
      </c>
      <c r="J19" s="8">
        <f t="shared" si="2"/>
        <v>4821.5246890824274</v>
      </c>
      <c r="K19" s="7">
        <f t="shared" si="3"/>
        <v>0.21322920658027578</v>
      </c>
      <c r="L19" s="8">
        <f t="shared" si="4"/>
        <v>2934.616883205068</v>
      </c>
      <c r="M19" s="7">
        <f t="shared" si="5"/>
        <v>0.11978594492220056</v>
      </c>
    </row>
    <row r="20" spans="1:15" ht="15.75" thickBot="1" x14ac:dyDescent="0.3">
      <c r="A20" s="6">
        <v>2021</v>
      </c>
      <c r="B20" s="8">
        <v>27478.997123641333</v>
      </c>
      <c r="C20" s="8">
        <v>113.5</v>
      </c>
      <c r="D20" s="8">
        <v>0</v>
      </c>
      <c r="E20" s="8">
        <f t="shared" si="0"/>
        <v>27592.497123641333</v>
      </c>
      <c r="F20" s="8">
        <v>24716.982895840945</v>
      </c>
      <c r="G20" s="8">
        <v>133.5654162611404</v>
      </c>
      <c r="H20" s="8">
        <v>1904.5528716125229</v>
      </c>
      <c r="I20" s="8">
        <f t="shared" si="1"/>
        <v>22678.864607967284</v>
      </c>
      <c r="J20" s="8">
        <f t="shared" si="2"/>
        <v>4913.6325156740495</v>
      </c>
      <c r="K20" s="7">
        <f t="shared" si="3"/>
        <v>0.21666131001760325</v>
      </c>
      <c r="L20" s="8">
        <f t="shared" si="4"/>
        <v>3009.0796440615268</v>
      </c>
      <c r="M20" s="7">
        <f t="shared" si="5"/>
        <v>0.12240282078604474</v>
      </c>
    </row>
    <row r="21" spans="1:15" ht="15.75" thickBot="1" x14ac:dyDescent="0.3">
      <c r="A21" s="6">
        <v>2022</v>
      </c>
      <c r="B21" s="8">
        <v>27725.559035782811</v>
      </c>
      <c r="C21" s="8">
        <v>113.5</v>
      </c>
      <c r="D21" s="8">
        <v>0</v>
      </c>
      <c r="E21" s="8">
        <f t="shared" si="0"/>
        <v>27839.059035782811</v>
      </c>
      <c r="F21" s="8">
        <v>24966.621343050421</v>
      </c>
      <c r="G21" s="8">
        <v>161.33356491585749</v>
      </c>
      <c r="H21" s="8">
        <v>1922.052889992432</v>
      </c>
      <c r="I21" s="8">
        <f t="shared" si="1"/>
        <v>22883.234888142131</v>
      </c>
      <c r="J21" s="8">
        <f t="shared" si="2"/>
        <v>4955.8241476406802</v>
      </c>
      <c r="K21" s="7">
        <f t="shared" si="3"/>
        <v>0.21657008599814442</v>
      </c>
      <c r="L21" s="8">
        <f t="shared" si="4"/>
        <v>3033.7712576482481</v>
      </c>
      <c r="M21" s="7">
        <f t="shared" si="5"/>
        <v>0.1223034090466173</v>
      </c>
    </row>
    <row r="22" spans="1:15" ht="15.75" thickBot="1" x14ac:dyDescent="0.3">
      <c r="A22" s="6">
        <v>2023</v>
      </c>
      <c r="B22" s="8">
        <v>27969.645586515038</v>
      </c>
      <c r="C22" s="8">
        <v>113.5</v>
      </c>
      <c r="D22" s="8">
        <v>0</v>
      </c>
      <c r="E22" s="8">
        <f t="shared" si="0"/>
        <v>28083.145586515038</v>
      </c>
      <c r="F22" s="8">
        <v>25338.309555745098</v>
      </c>
      <c r="G22" s="8">
        <v>189.9050462222902</v>
      </c>
      <c r="H22" s="8">
        <v>1939.6536737618042</v>
      </c>
      <c r="I22" s="8">
        <f t="shared" si="1"/>
        <v>23208.750835761002</v>
      </c>
      <c r="J22" s="8">
        <f t="shared" si="2"/>
        <v>4874.3947507540361</v>
      </c>
      <c r="K22" s="7">
        <f t="shared" si="3"/>
        <v>0.21002400281032649</v>
      </c>
      <c r="L22" s="8">
        <f t="shared" si="4"/>
        <v>2934.7410769922317</v>
      </c>
      <c r="M22" s="7">
        <f t="shared" si="5"/>
        <v>0.11669690917692013</v>
      </c>
    </row>
    <row r="23" spans="1:15" ht="15.75" thickBot="1" x14ac:dyDescent="0.3">
      <c r="A23" s="6">
        <v>2024</v>
      </c>
      <c r="B23" s="8">
        <v>28127.258199814107</v>
      </c>
      <c r="C23" s="8">
        <v>204.5</v>
      </c>
      <c r="D23" s="8">
        <v>0</v>
      </c>
      <c r="E23" s="8">
        <f t="shared" si="0"/>
        <v>28331.758199814107</v>
      </c>
      <c r="F23" s="8">
        <v>25755.689859169812</v>
      </c>
      <c r="G23" s="8">
        <v>219.41264192502962</v>
      </c>
      <c r="H23" s="8">
        <v>1957.1333545191537</v>
      </c>
      <c r="I23" s="8">
        <f t="shared" si="1"/>
        <v>23579.143862725628</v>
      </c>
      <c r="J23" s="8">
        <f t="shared" si="2"/>
        <v>4752.6143370884784</v>
      </c>
      <c r="K23" s="7">
        <f t="shared" si="3"/>
        <v>0.20156008906674105</v>
      </c>
      <c r="L23" s="8">
        <f t="shared" si="4"/>
        <v>2795.4809825693228</v>
      </c>
      <c r="M23" s="7">
        <f t="shared" si="5"/>
        <v>0.10947096786220349</v>
      </c>
    </row>
    <row r="24" spans="1:15" ht="15.75" thickBot="1" x14ac:dyDescent="0.3">
      <c r="A24" s="6">
        <v>2025</v>
      </c>
      <c r="B24" s="8">
        <v>28582.298295397901</v>
      </c>
      <c r="C24" s="8">
        <v>169.5</v>
      </c>
      <c r="D24" s="8">
        <v>0</v>
      </c>
      <c r="E24" s="8">
        <f t="shared" si="0"/>
        <v>28751.798295397901</v>
      </c>
      <c r="F24" s="8">
        <v>26137.270448024876</v>
      </c>
      <c r="G24" s="8">
        <v>249.23966564623558</v>
      </c>
      <c r="H24" s="8">
        <v>1974.4559467073038</v>
      </c>
      <c r="I24" s="8">
        <f t="shared" si="1"/>
        <v>23913.574835671334</v>
      </c>
      <c r="J24" s="8">
        <f t="shared" si="2"/>
        <v>4838.2234597265669</v>
      </c>
      <c r="K24" s="7">
        <f t="shared" si="3"/>
        <v>0.20232121265740241</v>
      </c>
      <c r="L24" s="8">
        <f t="shared" si="4"/>
        <v>2863.767513019262</v>
      </c>
      <c r="M24" s="7">
        <f t="shared" si="5"/>
        <v>0.11062129588352312</v>
      </c>
    </row>
    <row r="25" spans="1:15" ht="15.75" thickBot="1" x14ac:dyDescent="0.3">
      <c r="A25" s="6">
        <v>2026</v>
      </c>
      <c r="B25" s="8">
        <v>30329.530048738747</v>
      </c>
      <c r="C25" s="8">
        <v>113.5</v>
      </c>
      <c r="D25" s="8">
        <v>0</v>
      </c>
      <c r="E25" s="8">
        <f t="shared" si="0"/>
        <v>30443.030048738747</v>
      </c>
      <c r="F25" s="8">
        <v>26551.803534742954</v>
      </c>
      <c r="G25" s="8">
        <v>279.06668936744154</v>
      </c>
      <c r="H25" s="8">
        <v>1991.6218615347077</v>
      </c>
      <c r="I25" s="8">
        <f t="shared" si="1"/>
        <v>24281.114983840806</v>
      </c>
      <c r="J25" s="8">
        <f t="shared" si="2"/>
        <v>6161.9150648979412</v>
      </c>
      <c r="K25" s="7">
        <f t="shared" si="3"/>
        <v>0.2537739749183151</v>
      </c>
      <c r="L25" s="8">
        <f t="shared" si="4"/>
        <v>4170.2932033632351</v>
      </c>
      <c r="M25" s="7">
        <f t="shared" si="5"/>
        <v>0.15873082533833105</v>
      </c>
    </row>
    <row r="26" spans="1:15" ht="15.75" thickBot="1" x14ac:dyDescent="0.3">
      <c r="A26" s="6">
        <v>2027</v>
      </c>
      <c r="B26" s="8">
        <v>30325.773422796101</v>
      </c>
      <c r="C26" s="8">
        <v>110</v>
      </c>
      <c r="D26" s="8">
        <v>0</v>
      </c>
      <c r="E26" s="8">
        <f t="shared" si="0"/>
        <v>30435.773422796101</v>
      </c>
      <c r="F26" s="8">
        <v>26956.264514403985</v>
      </c>
      <c r="G26" s="8">
        <v>308.89371308864747</v>
      </c>
      <c r="H26" s="8">
        <v>2008.6315069642978</v>
      </c>
      <c r="I26" s="8">
        <f t="shared" si="1"/>
        <v>24638.739294351039</v>
      </c>
      <c r="J26" s="8">
        <f t="shared" si="2"/>
        <v>5797.0341284450624</v>
      </c>
      <c r="K26" s="7">
        <f t="shared" si="3"/>
        <v>0.23528128039303364</v>
      </c>
      <c r="L26" s="8">
        <f t="shared" si="4"/>
        <v>3788.4026214807636</v>
      </c>
      <c r="M26" s="7">
        <f t="shared" si="5"/>
        <v>0.14216797033100784</v>
      </c>
    </row>
    <row r="27" spans="1:15" ht="15.75" thickBot="1" x14ac:dyDescent="0.3">
      <c r="A27" s="6">
        <v>2028</v>
      </c>
      <c r="B27" s="8">
        <v>30322.028380653956</v>
      </c>
      <c r="C27" s="8">
        <v>110</v>
      </c>
      <c r="D27" s="8">
        <v>0</v>
      </c>
      <c r="E27" s="8">
        <f t="shared" si="0"/>
        <v>30432.028380653956</v>
      </c>
      <c r="F27" s="8">
        <v>27387.495025231641</v>
      </c>
      <c r="G27" s="8">
        <v>338.72073680985341</v>
      </c>
      <c r="H27" s="8">
        <v>2025.4852877391011</v>
      </c>
      <c r="I27" s="8">
        <f t="shared" si="1"/>
        <v>25023.289000682686</v>
      </c>
      <c r="J27" s="8">
        <f t="shared" si="2"/>
        <v>5408.73937997127</v>
      </c>
      <c r="K27" s="7">
        <f t="shared" si="3"/>
        <v>0.2161482201569789</v>
      </c>
      <c r="L27" s="8">
        <f t="shared" si="4"/>
        <v>3383.2540922321677</v>
      </c>
      <c r="M27" s="7">
        <f t="shared" si="5"/>
        <v>0.12507975615295691</v>
      </c>
    </row>
    <row r="28" spans="1:15" ht="15.75" thickBot="1" x14ac:dyDescent="0.3">
      <c r="A28" s="6">
        <v>2029</v>
      </c>
      <c r="B28" s="8">
        <v>30318.294885520419</v>
      </c>
      <c r="C28" s="8">
        <v>389</v>
      </c>
      <c r="D28" s="8">
        <v>0</v>
      </c>
      <c r="E28" s="8">
        <f t="shared" si="0"/>
        <v>30707.294885520419</v>
      </c>
      <c r="F28" s="8">
        <v>27915.500839790948</v>
      </c>
      <c r="G28" s="8">
        <v>368.54776053105934</v>
      </c>
      <c r="H28" s="8">
        <v>2042.1845508320553</v>
      </c>
      <c r="I28" s="8">
        <f t="shared" si="1"/>
        <v>25504.768528427834</v>
      </c>
      <c r="J28" s="8">
        <f t="shared" si="2"/>
        <v>5202.5263570925854</v>
      </c>
      <c r="K28" s="7">
        <f t="shared" si="3"/>
        <v>0.20398249650036246</v>
      </c>
      <c r="L28" s="8">
        <f t="shared" si="4"/>
        <v>3160.3418062605306</v>
      </c>
      <c r="M28" s="7">
        <f t="shared" si="5"/>
        <v>0.11472563942616046</v>
      </c>
    </row>
    <row r="29" spans="1:15" ht="15.75" thickBot="1" x14ac:dyDescent="0.3">
      <c r="A29" s="6">
        <v>2030</v>
      </c>
      <c r="B29" s="8">
        <v>32065.572900727224</v>
      </c>
      <c r="C29" s="8">
        <v>110</v>
      </c>
      <c r="D29" s="8">
        <v>0</v>
      </c>
      <c r="E29" s="8">
        <f t="shared" si="0"/>
        <v>32175.572900727224</v>
      </c>
      <c r="F29" s="8">
        <v>28421.785116055722</v>
      </c>
      <c r="G29" s="8">
        <v>398.37478425226527</v>
      </c>
      <c r="H29" s="8">
        <v>2058.7299470280923</v>
      </c>
      <c r="I29" s="8">
        <f t="shared" si="1"/>
        <v>25964.680384775365</v>
      </c>
      <c r="J29" s="8">
        <f t="shared" si="2"/>
        <v>6210.8925159518585</v>
      </c>
      <c r="K29" s="7">
        <f t="shared" si="3"/>
        <v>0.23920542921813409</v>
      </c>
      <c r="L29" s="8">
        <f t="shared" si="4"/>
        <v>4152.1625689237662</v>
      </c>
      <c r="M29" s="7">
        <f t="shared" si="5"/>
        <v>0.1481676398325982</v>
      </c>
    </row>
    <row r="30" spans="1:15" ht="15.75" thickBot="1" x14ac:dyDescent="0.3">
      <c r="A30" s="6">
        <v>2031</v>
      </c>
      <c r="B30" s="8">
        <v>33161.8623897293</v>
      </c>
      <c r="C30" s="8">
        <v>110</v>
      </c>
      <c r="D30" s="8">
        <v>0</v>
      </c>
      <c r="E30" s="8">
        <f t="shared" si="0"/>
        <v>33271.8623897293</v>
      </c>
      <c r="F30" s="8">
        <v>28907.226147997306</v>
      </c>
      <c r="G30" s="8">
        <v>398.37478425226527</v>
      </c>
      <c r="H30" s="8">
        <v>2058.7299470280923</v>
      </c>
      <c r="I30" s="8">
        <f t="shared" si="1"/>
        <v>26450.121416716949</v>
      </c>
      <c r="J30" s="8">
        <f t="shared" si="2"/>
        <v>6821.7409730123509</v>
      </c>
      <c r="K30" s="7">
        <f t="shared" si="3"/>
        <v>0.25790962791954858</v>
      </c>
      <c r="L30" s="8">
        <f t="shared" si="4"/>
        <v>4763.0110259842586</v>
      </c>
      <c r="M30" s="7">
        <f t="shared" si="5"/>
        <v>0.16707130586262139</v>
      </c>
    </row>
    <row r="31" spans="1:15" ht="15.75" thickBot="1" x14ac:dyDescent="0.3">
      <c r="A31" s="6">
        <v>2032</v>
      </c>
      <c r="B31" s="8">
        <v>33427.163316104292</v>
      </c>
      <c r="C31" s="8">
        <v>110</v>
      </c>
      <c r="D31" s="8">
        <v>-831</v>
      </c>
      <c r="E31" s="8">
        <f t="shared" si="0"/>
        <v>33537.163316104292</v>
      </c>
      <c r="F31" s="8">
        <v>29393.563004844425</v>
      </c>
      <c r="G31" s="8">
        <v>398.37478425226527</v>
      </c>
      <c r="H31" s="8">
        <v>2058.7299470280923</v>
      </c>
      <c r="I31" s="8">
        <f t="shared" si="1"/>
        <v>26936.458273564069</v>
      </c>
      <c r="J31" s="8">
        <f t="shared" si="2"/>
        <v>6600.7050425402231</v>
      </c>
      <c r="K31" s="7">
        <f t="shared" si="3"/>
        <v>0.24504725066317554</v>
      </c>
      <c r="L31" s="8">
        <f t="shared" si="4"/>
        <v>4541.9750955121308</v>
      </c>
      <c r="M31" s="7">
        <f t="shared" si="5"/>
        <v>0.15664582209148947</v>
      </c>
    </row>
    <row r="32" spans="1:15" ht="15.75" thickBot="1" x14ac:dyDescent="0.3">
      <c r="A32" s="6">
        <v>2033</v>
      </c>
      <c r="B32" s="8">
        <v>32774.38846265326</v>
      </c>
      <c r="C32" s="8">
        <v>110</v>
      </c>
      <c r="D32" s="8">
        <v>-841</v>
      </c>
      <c r="E32" s="8">
        <f t="shared" si="0"/>
        <v>32884.38846265326</v>
      </c>
      <c r="F32" s="8">
        <v>29860.761783491405</v>
      </c>
      <c r="G32" s="8">
        <v>398.37478425226527</v>
      </c>
      <c r="H32" s="8">
        <v>2058.7299470280923</v>
      </c>
      <c r="I32" s="8">
        <f t="shared" si="1"/>
        <v>27403.657052211049</v>
      </c>
      <c r="J32" s="8">
        <f t="shared" si="2"/>
        <v>5480.7314104422112</v>
      </c>
      <c r="K32" s="7">
        <f t="shared" si="3"/>
        <v>0.20000000000000007</v>
      </c>
      <c r="L32" s="8">
        <f t="shared" si="4"/>
        <v>3422.0014634141189</v>
      </c>
      <c r="M32" s="7">
        <f t="shared" si="5"/>
        <v>0.11614814045795038</v>
      </c>
    </row>
    <row r="33" spans="1:13" ht="15.75" thickBot="1" x14ac:dyDescent="0.3">
      <c r="A33" s="6">
        <v>2034</v>
      </c>
      <c r="B33" s="8">
        <v>33646.212154995665</v>
      </c>
      <c r="C33" s="8">
        <v>0</v>
      </c>
      <c r="D33" s="8">
        <v>0</v>
      </c>
      <c r="E33" s="8">
        <f t="shared" si="0"/>
        <v>33646.212154995665</v>
      </c>
      <c r="F33" s="8">
        <v>30307.111581273635</v>
      </c>
      <c r="G33" s="8">
        <v>398.37478425226527</v>
      </c>
      <c r="H33" s="8">
        <v>2058.7299470280923</v>
      </c>
      <c r="I33" s="8">
        <f t="shared" si="1"/>
        <v>27850.006849993279</v>
      </c>
      <c r="J33" s="8">
        <f t="shared" si="2"/>
        <v>5796.205305002386</v>
      </c>
      <c r="K33" s="7">
        <f t="shared" si="3"/>
        <v>0.20812222188030755</v>
      </c>
      <c r="L33" s="8">
        <f t="shared" si="4"/>
        <v>3737.4753579742937</v>
      </c>
      <c r="M33" s="7">
        <f t="shared" si="5"/>
        <v>0.12496266169109861</v>
      </c>
    </row>
    <row r="34" spans="1:13" ht="15.75" thickBot="1" x14ac:dyDescent="0.3">
      <c r="A34" s="6">
        <v>2035</v>
      </c>
      <c r="B34" s="8">
        <v>34518.04717617578</v>
      </c>
      <c r="C34" s="8">
        <v>0</v>
      </c>
      <c r="D34" s="8">
        <v>0</v>
      </c>
      <c r="E34" s="8">
        <f t="shared" si="0"/>
        <v>34518.04717617578</v>
      </c>
      <c r="F34" s="8">
        <v>30760.653118400001</v>
      </c>
      <c r="G34" s="8">
        <v>398.37478425226527</v>
      </c>
      <c r="H34" s="8">
        <v>2058.7299470280923</v>
      </c>
      <c r="I34" s="8">
        <f t="shared" si="1"/>
        <v>28303.548387119645</v>
      </c>
      <c r="J34" s="8">
        <f t="shared" si="2"/>
        <v>6214.4987890561351</v>
      </c>
      <c r="K34" s="7">
        <f t="shared" si="3"/>
        <v>0.21956606656019936</v>
      </c>
      <c r="L34" s="8">
        <f t="shared" si="4"/>
        <v>4155.7688420280429</v>
      </c>
      <c r="M34" s="7">
        <f t="shared" si="5"/>
        <v>0.13687276021556485</v>
      </c>
    </row>
    <row r="35" spans="1:13" ht="15.75" thickBot="1" x14ac:dyDescent="0.3">
      <c r="A35" s="6">
        <v>2036</v>
      </c>
      <c r="B35" s="8">
        <v>35284.393490257622</v>
      </c>
      <c r="C35" s="8">
        <v>0</v>
      </c>
      <c r="D35" s="8">
        <v>-981</v>
      </c>
      <c r="E35" s="8">
        <f t="shared" si="0"/>
        <v>35284.393490257622</v>
      </c>
      <c r="F35" s="8">
        <v>31207.373785938827</v>
      </c>
      <c r="G35" s="8">
        <v>398.37478425226527</v>
      </c>
      <c r="H35" s="8">
        <v>2058.7299470280923</v>
      </c>
      <c r="I35" s="8">
        <f t="shared" si="1"/>
        <v>28750.269054658471</v>
      </c>
      <c r="J35" s="8">
        <f t="shared" si="2"/>
        <v>6534.1244355991512</v>
      </c>
      <c r="K35" s="7">
        <f t="shared" si="3"/>
        <v>0.22727176650683942</v>
      </c>
      <c r="L35" s="8">
        <f t="shared" si="4"/>
        <v>4475.3944885710589</v>
      </c>
      <c r="M35" s="7">
        <f t="shared" si="5"/>
        <v>0.14526257371510395</v>
      </c>
    </row>
    <row r="36" spans="1:13" ht="15.75" thickBot="1" x14ac:dyDescent="0.3">
      <c r="A36" s="6">
        <v>2037</v>
      </c>
      <c r="B36" s="8">
        <v>35280.751061425733</v>
      </c>
      <c r="C36" s="8">
        <v>0</v>
      </c>
      <c r="D36" s="8">
        <v>0</v>
      </c>
      <c r="E36" s="8">
        <f t="shared" si="0"/>
        <v>35280.751061425733</v>
      </c>
      <c r="F36" s="8">
        <v>31634.182240705992</v>
      </c>
      <c r="G36" s="8">
        <v>398.37478425226527</v>
      </c>
      <c r="H36" s="8">
        <v>2058.7299470280923</v>
      </c>
      <c r="I36" s="8">
        <f t="shared" si="1"/>
        <v>29177.077509425635</v>
      </c>
      <c r="J36" s="8">
        <f t="shared" si="2"/>
        <v>6103.6735520000984</v>
      </c>
      <c r="K36" s="7">
        <f t="shared" si="3"/>
        <v>0.20919413707655646</v>
      </c>
      <c r="L36" s="8">
        <f t="shared" si="4"/>
        <v>4044.9436049720061</v>
      </c>
      <c r="M36" s="7">
        <f t="shared" si="5"/>
        <v>0.12949700790066396</v>
      </c>
    </row>
    <row r="37" spans="1:13" ht="15.75" thickBot="1" x14ac:dyDescent="0.3">
      <c r="A37" s="6">
        <v>2038</v>
      </c>
      <c r="B37" s="8">
        <v>36152.619853984659</v>
      </c>
      <c r="C37" s="8">
        <v>0</v>
      </c>
      <c r="D37" s="8">
        <v>0</v>
      </c>
      <c r="E37" s="8">
        <f t="shared" si="0"/>
        <v>36152.619853984659</v>
      </c>
      <c r="F37" s="8">
        <v>32078.12284933919</v>
      </c>
      <c r="G37" s="8">
        <v>398.37478425226527</v>
      </c>
      <c r="H37" s="8">
        <v>2058.7299470280923</v>
      </c>
      <c r="I37" s="8">
        <f t="shared" si="1"/>
        <v>29621.018118058833</v>
      </c>
      <c r="J37" s="8">
        <f t="shared" si="2"/>
        <v>6531.6017359258258</v>
      </c>
      <c r="K37" s="7">
        <f t="shared" si="3"/>
        <v>0.22050564602111875</v>
      </c>
      <c r="L37" s="8">
        <f t="shared" si="4"/>
        <v>4472.8717888977335</v>
      </c>
      <c r="M37" s="7">
        <f t="shared" si="5"/>
        <v>0.1411902575648043</v>
      </c>
    </row>
    <row r="38" spans="1:13" ht="15.75" thickBot="1" x14ac:dyDescent="0.3">
      <c r="A38" s="6">
        <v>2039</v>
      </c>
      <c r="B38" s="8">
        <v>36148.999832358546</v>
      </c>
      <c r="C38" s="8">
        <v>0</v>
      </c>
      <c r="D38" s="8">
        <v>0</v>
      </c>
      <c r="E38" s="8">
        <f t="shared" si="0"/>
        <v>36148.999832358546</v>
      </c>
      <c r="F38" s="8">
        <v>32519.797425283541</v>
      </c>
      <c r="G38" s="8">
        <v>398.37478425226527</v>
      </c>
      <c r="H38" s="8">
        <v>2058.7299470280923</v>
      </c>
      <c r="I38" s="8">
        <f t="shared" si="1"/>
        <v>30062.692694003184</v>
      </c>
      <c r="J38" s="8">
        <f t="shared" si="2"/>
        <v>6086.3071383553615</v>
      </c>
      <c r="K38" s="7">
        <f t="shared" si="3"/>
        <v>0.20245382542094906</v>
      </c>
      <c r="L38" s="8">
        <f t="shared" si="4"/>
        <v>4027.5771913272692</v>
      </c>
      <c r="M38" s="7">
        <f t="shared" si="5"/>
        <v>0.1253860153187151</v>
      </c>
    </row>
    <row r="39" spans="1:13" ht="15.75" thickBot="1" x14ac:dyDescent="0.3">
      <c r="A39" s="6">
        <v>2040</v>
      </c>
      <c r="B39" s="8">
        <v>37020.890961090699</v>
      </c>
      <c r="C39" s="8">
        <v>0</v>
      </c>
      <c r="D39" s="8">
        <v>0</v>
      </c>
      <c r="E39" s="8">
        <f t="shared" si="0"/>
        <v>37020.890961090699</v>
      </c>
      <c r="F39" s="8">
        <v>32953.409597493504</v>
      </c>
      <c r="G39" s="8">
        <v>398.37478425226527</v>
      </c>
      <c r="H39" s="8">
        <v>2058.7299470280923</v>
      </c>
      <c r="I39" s="8">
        <f t="shared" si="1"/>
        <v>30496.304866213148</v>
      </c>
      <c r="J39" s="8">
        <f t="shared" si="2"/>
        <v>6524.5860948775517</v>
      </c>
      <c r="K39" s="7">
        <f t="shared" si="3"/>
        <v>0.21394677563399295</v>
      </c>
      <c r="L39" s="8">
        <f t="shared" si="4"/>
        <v>4465.8561478494594</v>
      </c>
      <c r="M39" s="7">
        <f t="shared" si="5"/>
        <v>0.13717866294626244</v>
      </c>
    </row>
    <row r="40" spans="1:13" ht="15.75" thickBot="1" x14ac:dyDescent="0.3">
      <c r="A40" s="6">
        <v>2041</v>
      </c>
      <c r="B40" s="8">
        <v>37017.293204843139</v>
      </c>
      <c r="C40" s="8">
        <v>0</v>
      </c>
      <c r="D40" s="8">
        <v>0</v>
      </c>
      <c r="E40" s="8">
        <f t="shared" si="0"/>
        <v>37017.293204843139</v>
      </c>
      <c r="F40" s="8">
        <v>33292.360388543115</v>
      </c>
      <c r="G40" s="8">
        <v>398.37478425226527</v>
      </c>
      <c r="H40" s="8">
        <v>2058.7299470280923</v>
      </c>
      <c r="I40" s="8">
        <f t="shared" si="1"/>
        <v>30835.255657262758</v>
      </c>
      <c r="J40" s="8">
        <f t="shared" si="2"/>
        <v>6182.0375475803812</v>
      </c>
      <c r="K40" s="7">
        <f t="shared" si="3"/>
        <v>0.20048601562751434</v>
      </c>
      <c r="L40" s="8">
        <f t="shared" si="4"/>
        <v>4123.3076005522889</v>
      </c>
      <c r="M40" s="7">
        <f t="shared" si="5"/>
        <v>0.12535141378594222</v>
      </c>
    </row>
    <row r="41" spans="1:13" ht="15.75" thickBot="1" x14ac:dyDescent="0.3">
      <c r="A41" s="6">
        <v>2042</v>
      </c>
      <c r="B41" s="8">
        <v>37889.206528396171</v>
      </c>
      <c r="C41" s="8">
        <v>0</v>
      </c>
      <c r="D41" s="8">
        <v>0</v>
      </c>
      <c r="E41" s="8">
        <f t="shared" si="0"/>
        <v>37889.206528396171</v>
      </c>
      <c r="F41" s="8">
        <v>33632.024819790007</v>
      </c>
      <c r="G41" s="8">
        <v>398.37478425226527</v>
      </c>
      <c r="H41" s="8">
        <v>2058.7299470280923</v>
      </c>
      <c r="I41" s="8">
        <f t="shared" si="1"/>
        <v>31174.920088509651</v>
      </c>
      <c r="J41" s="8">
        <f t="shared" si="2"/>
        <v>6714.2864398865204</v>
      </c>
      <c r="K41" s="7">
        <f t="shared" si="3"/>
        <v>0.21537461590354645</v>
      </c>
      <c r="L41" s="8">
        <f t="shared" si="4"/>
        <v>4655.5564928584281</v>
      </c>
      <c r="M41" s="7">
        <f t="shared" si="5"/>
        <v>0.14008562068506172</v>
      </c>
    </row>
    <row r="42" spans="1:13" ht="15.75" thickBot="1" x14ac:dyDescent="0.3">
      <c r="A42" s="6">
        <v>2043</v>
      </c>
      <c r="B42" s="8">
        <v>37921.130896647912</v>
      </c>
      <c r="C42" s="8">
        <v>0</v>
      </c>
      <c r="D42" s="8">
        <v>-840</v>
      </c>
      <c r="E42" s="8">
        <f t="shared" si="0"/>
        <v>37921.130896647912</v>
      </c>
      <c r="F42" s="8">
        <v>33972.410917581503</v>
      </c>
      <c r="G42" s="8">
        <v>398.37478425226527</v>
      </c>
      <c r="H42" s="8">
        <v>2058.7299470280923</v>
      </c>
      <c r="I42" s="8">
        <f t="shared" si="1"/>
        <v>31515.306186301146</v>
      </c>
      <c r="J42" s="8">
        <f t="shared" si="2"/>
        <v>6405.8247103467656</v>
      </c>
      <c r="K42" s="7">
        <f t="shared" si="3"/>
        <v>0.20326074804664931</v>
      </c>
      <c r="L42" s="8">
        <f t="shared" si="4"/>
        <v>4347.0947633186734</v>
      </c>
      <c r="M42" s="7">
        <f t="shared" si="5"/>
        <v>0.12947787230750235</v>
      </c>
    </row>
    <row r="43" spans="1:13" ht="15.75" thickBot="1" x14ac:dyDescent="0.3">
      <c r="A43" s="6">
        <v>2044</v>
      </c>
      <c r="B43" s="8">
        <v>38793.066274613942</v>
      </c>
      <c r="C43" s="8">
        <v>0</v>
      </c>
      <c r="D43" s="8">
        <v>0</v>
      </c>
      <c r="E43" s="8">
        <f t="shared" si="0"/>
        <v>38793.066274613942</v>
      </c>
      <c r="F43" s="8">
        <v>34313.526866901841</v>
      </c>
      <c r="G43" s="8">
        <v>398.37478425226527</v>
      </c>
      <c r="H43" s="8">
        <v>2058.7299470280923</v>
      </c>
      <c r="I43" s="8">
        <f t="shared" si="1"/>
        <v>31856.422135621484</v>
      </c>
      <c r="J43" s="8">
        <f t="shared" si="2"/>
        <v>6936.6441389924585</v>
      </c>
      <c r="K43" s="7">
        <f t="shared" si="3"/>
        <v>0.21774711891565446</v>
      </c>
      <c r="L43" s="8">
        <f t="shared" si="4"/>
        <v>4877.9141919643662</v>
      </c>
      <c r="M43" s="7">
        <f t="shared" si="5"/>
        <v>0.14382698860017276</v>
      </c>
    </row>
    <row r="44" spans="1:13" ht="15.75" thickBot="1" x14ac:dyDescent="0.3">
      <c r="A44" s="6">
        <v>2045</v>
      </c>
      <c r="B44" s="8">
        <v>38789.512627426775</v>
      </c>
      <c r="C44" s="8">
        <v>0</v>
      </c>
      <c r="D44" s="8">
        <v>0</v>
      </c>
      <c r="E44" s="8">
        <f t="shared" si="0"/>
        <v>38789.512627426775</v>
      </c>
      <c r="F44" s="8">
        <v>34655.38101461425</v>
      </c>
      <c r="G44" s="8">
        <v>398.37478425226527</v>
      </c>
      <c r="H44" s="8">
        <v>2058.7299470280923</v>
      </c>
      <c r="I44" s="8">
        <f t="shared" si="1"/>
        <v>32198.276283333893</v>
      </c>
      <c r="J44" s="8">
        <f t="shared" si="2"/>
        <v>6591.2363440928821</v>
      </c>
      <c r="K44" s="7">
        <f t="shared" si="3"/>
        <v>0.20470773919983298</v>
      </c>
      <c r="L44" s="8">
        <f t="shared" si="4"/>
        <v>4532.5063970647898</v>
      </c>
      <c r="M44" s="7">
        <f t="shared" si="5"/>
        <v>0.13230888789831347</v>
      </c>
    </row>
    <row r="45" spans="1:13" ht="15.75" thickBot="1" x14ac:dyDescent="0.3">
      <c r="A45" s="6">
        <v>2046</v>
      </c>
      <c r="B45" s="8">
        <v>39661.469920335512</v>
      </c>
      <c r="C45" s="8">
        <v>0</v>
      </c>
      <c r="D45" s="8">
        <v>0</v>
      </c>
      <c r="E45" s="8">
        <f t="shared" si="0"/>
        <v>39661.469920335512</v>
      </c>
      <c r="F45" s="8">
        <v>34997.981872769356</v>
      </c>
      <c r="G45" s="8">
        <v>398.37478425226527</v>
      </c>
      <c r="H45" s="8">
        <v>2058.7299470280923</v>
      </c>
      <c r="I45" s="8">
        <f t="shared" si="1"/>
        <v>32540.877141489</v>
      </c>
      <c r="J45" s="8">
        <f t="shared" si="2"/>
        <v>7120.5927788465124</v>
      </c>
      <c r="K45" s="7">
        <f t="shared" si="3"/>
        <v>0.21881993985244769</v>
      </c>
      <c r="L45" s="8">
        <f t="shared" si="4"/>
        <v>5061.8628318184201</v>
      </c>
      <c r="M45" s="7">
        <f t="shared" si="5"/>
        <v>0.14629827497371639</v>
      </c>
    </row>
    <row r="46" spans="1:13" ht="15.75" thickBot="1" x14ac:dyDescent="0.3">
      <c r="A46" s="6">
        <v>2047</v>
      </c>
      <c r="B46" s="8">
        <v>39657.938118705344</v>
      </c>
      <c r="C46" s="8">
        <v>0</v>
      </c>
      <c r="D46" s="8">
        <v>0</v>
      </c>
      <c r="E46" s="8">
        <f t="shared" si="0"/>
        <v>39657.938118705344</v>
      </c>
      <c r="F46" s="8">
        <v>35341.33812198144</v>
      </c>
      <c r="G46" s="8">
        <v>398.37478425226527</v>
      </c>
      <c r="H46" s="8">
        <v>2058.7299470280923</v>
      </c>
      <c r="I46" s="8">
        <f t="shared" si="1"/>
        <v>32884.233390701083</v>
      </c>
      <c r="J46" s="8">
        <f t="shared" si="2"/>
        <v>6773.7047280042607</v>
      </c>
      <c r="K46" s="7">
        <f t="shared" si="3"/>
        <v>0.20598639620164327</v>
      </c>
      <c r="L46" s="8">
        <f t="shared" si="4"/>
        <v>4714.9747809761684</v>
      </c>
      <c r="M46" s="7">
        <f t="shared" si="5"/>
        <v>0.13493345528269035</v>
      </c>
    </row>
    <row r="47" spans="1:13" ht="15.75" thickBot="1" x14ac:dyDescent="0.3">
      <c r="A47" s="6">
        <v>2048</v>
      </c>
      <c r="B47" s="8">
        <v>40529.917188017193</v>
      </c>
      <c r="C47" s="8">
        <v>0</v>
      </c>
      <c r="D47" s="8">
        <v>0</v>
      </c>
      <c r="E47" s="8">
        <f t="shared" si="0"/>
        <v>40529.917188017193</v>
      </c>
      <c r="F47" s="8">
        <v>35685.458614873685</v>
      </c>
      <c r="G47" s="8">
        <v>398.37478425226527</v>
      </c>
      <c r="H47" s="8">
        <v>2058.7299470280923</v>
      </c>
      <c r="I47" s="8">
        <f t="shared" si="1"/>
        <v>33228.353883593329</v>
      </c>
      <c r="J47" s="8">
        <f t="shared" si="2"/>
        <v>7301.5633044238639</v>
      </c>
      <c r="K47" s="7">
        <f t="shared" si="3"/>
        <v>0.2197389413271251</v>
      </c>
      <c r="L47" s="8">
        <f t="shared" si="4"/>
        <v>5242.8333573957716</v>
      </c>
      <c r="M47" s="7">
        <f t="shared" si="5"/>
        <v>0.14857655516566506</v>
      </c>
    </row>
    <row r="48" spans="1:13" ht="15.75" thickBot="1" x14ac:dyDescent="0.3">
      <c r="A48" s="6">
        <v>2049</v>
      </c>
      <c r="B48" s="8">
        <v>40526.407093867238</v>
      </c>
      <c r="C48" s="8">
        <v>0</v>
      </c>
      <c r="D48" s="8">
        <v>0</v>
      </c>
      <c r="E48" s="8">
        <f t="shared" si="0"/>
        <v>40526.407093867238</v>
      </c>
      <c r="F48" s="8">
        <v>36030.352379594078</v>
      </c>
      <c r="G48" s="8">
        <v>398.37478425226527</v>
      </c>
      <c r="H48" s="8">
        <v>2058.7299470280923</v>
      </c>
      <c r="I48" s="8">
        <f t="shared" si="1"/>
        <v>33573.247648313722</v>
      </c>
      <c r="J48" s="8">
        <f t="shared" si="2"/>
        <v>6953.159445553516</v>
      </c>
      <c r="K48" s="7">
        <f t="shared" si="3"/>
        <v>0.20710416574497675</v>
      </c>
      <c r="L48" s="8">
        <f t="shared" si="4"/>
        <v>4894.4294985254237</v>
      </c>
      <c r="M48" s="7">
        <f t="shared" si="5"/>
        <v>0.13736059093069464</v>
      </c>
    </row>
    <row r="49" spans="1:13" ht="15.75" thickBot="1" x14ac:dyDescent="0.3">
      <c r="A49" s="6">
        <v>2050</v>
      </c>
      <c r="B49" s="8">
        <v>41398.407801966518</v>
      </c>
      <c r="C49" s="8">
        <v>0</v>
      </c>
      <c r="D49" s="8">
        <v>0</v>
      </c>
      <c r="E49" s="8">
        <f t="shared" si="0"/>
        <v>41398.407801966518</v>
      </c>
      <c r="F49" s="8">
        <v>36376.028623403196</v>
      </c>
      <c r="G49" s="8">
        <v>398.37478425226527</v>
      </c>
      <c r="H49" s="8">
        <v>2058.7299470280923</v>
      </c>
      <c r="I49" s="8">
        <f t="shared" si="1"/>
        <v>33918.923892122839</v>
      </c>
      <c r="J49" s="8">
        <f t="shared" si="2"/>
        <v>7479.4839098436787</v>
      </c>
      <c r="K49" s="7">
        <f t="shared" si="3"/>
        <v>0.22051064867599401</v>
      </c>
      <c r="L49" s="8">
        <f t="shared" si="4"/>
        <v>5420.7539628155864</v>
      </c>
      <c r="M49" s="7">
        <f t="shared" si="5"/>
        <v>0.15067002387233808</v>
      </c>
    </row>
    <row r="50" spans="1:13" ht="15.75" thickBot="1" x14ac:dyDescent="0.3">
      <c r="A50" s="6">
        <v>2051</v>
      </c>
      <c r="B50" s="8">
        <v>41394.919278140485</v>
      </c>
      <c r="C50" s="8">
        <v>0</v>
      </c>
      <c r="D50" s="8">
        <v>0</v>
      </c>
      <c r="E50" s="8">
        <f t="shared" si="0"/>
        <v>41394.919278140485</v>
      </c>
      <c r="F50" s="8">
        <v>36718.758352311997</v>
      </c>
      <c r="G50" s="8">
        <v>398.37478425226527</v>
      </c>
      <c r="H50" s="8">
        <v>2058.7299470280923</v>
      </c>
      <c r="I50" s="8">
        <f t="shared" si="1"/>
        <v>34261.653621031641</v>
      </c>
      <c r="J50" s="8">
        <f t="shared" si="2"/>
        <v>7133.2656571088446</v>
      </c>
      <c r="K50" s="7">
        <f t="shared" si="3"/>
        <v>0.20819968983429521</v>
      </c>
      <c r="L50" s="8">
        <f t="shared" si="4"/>
        <v>5074.5357100807523</v>
      </c>
      <c r="M50" s="7">
        <f t="shared" si="5"/>
        <v>0.13971591738759379</v>
      </c>
    </row>
    <row r="51" spans="1:13" ht="15.75" thickBot="1" x14ac:dyDescent="0.3">
      <c r="A51" s="6">
        <v>2052</v>
      </c>
      <c r="B51" s="8">
        <v>42266.941488328644</v>
      </c>
      <c r="C51" s="8">
        <v>0</v>
      </c>
      <c r="D51" s="8">
        <v>0</v>
      </c>
      <c r="E51" s="8">
        <f t="shared" si="0"/>
        <v>42266.941488328644</v>
      </c>
      <c r="F51" s="8">
        <v>37062.275830839892</v>
      </c>
      <c r="G51" s="8">
        <v>398.37478425226527</v>
      </c>
      <c r="H51" s="8">
        <v>2058.7299470280923</v>
      </c>
      <c r="I51" s="8">
        <f t="shared" si="1"/>
        <v>34605.171099559535</v>
      </c>
      <c r="J51" s="8">
        <f t="shared" si="2"/>
        <v>7661.7703887691096</v>
      </c>
      <c r="K51" s="7">
        <f t="shared" si="3"/>
        <v>0.22140536068225453</v>
      </c>
      <c r="L51" s="8">
        <f t="shared" si="4"/>
        <v>5603.0404417410173</v>
      </c>
      <c r="M51" s="7">
        <f t="shared" si="5"/>
        <v>0.15282172059709129</v>
      </c>
    </row>
    <row r="52" spans="1:13" ht="15.75" thickBot="1" x14ac:dyDescent="0.3">
      <c r="A52" s="6">
        <v>2053</v>
      </c>
      <c r="B52" s="8">
        <v>42263.474398584061</v>
      </c>
      <c r="C52" s="8">
        <v>0</v>
      </c>
      <c r="D52" s="8">
        <v>0</v>
      </c>
      <c r="E52" s="8">
        <f t="shared" si="0"/>
        <v>42263.474398584061</v>
      </c>
      <c r="F52" s="8">
        <v>37406.590775677148</v>
      </c>
      <c r="G52" s="8">
        <v>398.37478425226527</v>
      </c>
      <c r="H52" s="8">
        <v>2058.7299470280923</v>
      </c>
      <c r="I52" s="8">
        <f t="shared" si="1"/>
        <v>34949.486044396792</v>
      </c>
      <c r="J52" s="8">
        <f t="shared" si="2"/>
        <v>7313.9883541872696</v>
      </c>
      <c r="K52" s="7">
        <f t="shared" si="3"/>
        <v>0.20927313050887827</v>
      </c>
      <c r="L52" s="8">
        <f t="shared" si="4"/>
        <v>5255.2584071591773</v>
      </c>
      <c r="M52" s="7">
        <f t="shared" si="5"/>
        <v>0.14200247881110684</v>
      </c>
    </row>
    <row r="53" spans="1:13" ht="15.75" thickBot="1" x14ac:dyDescent="0.3">
      <c r="A53" s="6">
        <v>2054</v>
      </c>
      <c r="B53" s="8">
        <v>43135.517975073002</v>
      </c>
      <c r="C53" s="8">
        <v>0</v>
      </c>
      <c r="D53" s="8">
        <v>0</v>
      </c>
      <c r="E53" s="8">
        <f t="shared" si="0"/>
        <v>43135.517975073002</v>
      </c>
      <c r="F53" s="8">
        <v>37751.713097543798</v>
      </c>
      <c r="G53" s="8">
        <v>398.37478425226527</v>
      </c>
      <c r="H53" s="8">
        <v>2058.7299470280923</v>
      </c>
      <c r="I53" s="8">
        <f t="shared" si="1"/>
        <v>35294.608366263441</v>
      </c>
      <c r="J53" s="8">
        <f t="shared" si="2"/>
        <v>7840.9096088095612</v>
      </c>
      <c r="K53" s="7">
        <f t="shared" si="3"/>
        <v>0.22215601678992819</v>
      </c>
      <c r="L53" s="8">
        <f t="shared" si="4"/>
        <v>5782.1796617814689</v>
      </c>
      <c r="M53" s="7">
        <f t="shared" si="5"/>
        <v>0.15479686482865124</v>
      </c>
    </row>
    <row r="54" spans="1:13" ht="15.75" thickBot="1" x14ac:dyDescent="0.3">
      <c r="A54" s="6">
        <v>2055</v>
      </c>
      <c r="B54" s="8">
        <v>43132.072184074495</v>
      </c>
      <c r="C54" s="8">
        <v>0</v>
      </c>
      <c r="D54" s="8">
        <v>0</v>
      </c>
      <c r="E54" s="8">
        <f t="shared" si="0"/>
        <v>43132.072184074495</v>
      </c>
      <c r="F54" s="8">
        <v>38097.652905159543</v>
      </c>
      <c r="G54" s="8">
        <v>398.37478425226527</v>
      </c>
      <c r="H54" s="8">
        <v>2058.7299470280923</v>
      </c>
      <c r="I54" s="8">
        <f t="shared" si="1"/>
        <v>35640.548173879186</v>
      </c>
      <c r="J54" s="8">
        <f t="shared" si="2"/>
        <v>7491.5240101953095</v>
      </c>
      <c r="K54" s="7">
        <f t="shared" si="3"/>
        <v>0.21019665504712459</v>
      </c>
      <c r="L54" s="8">
        <f t="shared" si="4"/>
        <v>5432.7940631672172</v>
      </c>
      <c r="M54" s="7">
        <f t="shared" si="5"/>
        <v>0.1441087027115858</v>
      </c>
    </row>
    <row r="55" spans="1:13" ht="15.75" thickBot="1" x14ac:dyDescent="0.3">
      <c r="A55" s="6">
        <v>2056</v>
      </c>
      <c r="B55" s="8">
        <v>44004.136991979933</v>
      </c>
      <c r="C55" s="8">
        <v>0</v>
      </c>
      <c r="D55" s="8">
        <v>0</v>
      </c>
      <c r="E55" s="8">
        <f t="shared" si="0"/>
        <v>44004.136991979933</v>
      </c>
      <c r="F55" s="8">
        <v>38444.420509294767</v>
      </c>
      <c r="G55" s="8">
        <v>398.37478425226527</v>
      </c>
      <c r="H55" s="8">
        <v>2058.7299470280923</v>
      </c>
      <c r="I55" s="8">
        <f t="shared" si="1"/>
        <v>35987.31577801441</v>
      </c>
      <c r="J55" s="8">
        <f t="shared" si="2"/>
        <v>8016.8212139655225</v>
      </c>
      <c r="K55" s="7">
        <f t="shared" si="3"/>
        <v>0.22276796812012326</v>
      </c>
      <c r="L55" s="8">
        <f t="shared" si="4"/>
        <v>5958.0912669374302</v>
      </c>
      <c r="M55" s="7">
        <f t="shared" si="5"/>
        <v>0.15660211602531196</v>
      </c>
    </row>
    <row r="56" spans="1:13" ht="15.75" thickBot="1" x14ac:dyDescent="0.3">
      <c r="A56" s="6">
        <v>2057</v>
      </c>
      <c r="B56" s="8">
        <v>44000.712365292653</v>
      </c>
      <c r="C56" s="8">
        <v>0</v>
      </c>
      <c r="D56" s="8">
        <v>0</v>
      </c>
      <c r="E56" s="8">
        <f t="shared" si="0"/>
        <v>44000.712365292653</v>
      </c>
      <c r="F56" s="8">
        <v>38792.026426904551</v>
      </c>
      <c r="G56" s="8">
        <v>398.37478425226527</v>
      </c>
      <c r="H56" s="8">
        <v>2058.7299470280923</v>
      </c>
      <c r="I56" s="8">
        <f t="shared" si="1"/>
        <v>36334.921695624194</v>
      </c>
      <c r="J56" s="8">
        <f t="shared" si="2"/>
        <v>7665.7906696684586</v>
      </c>
      <c r="K56" s="7">
        <f t="shared" si="3"/>
        <v>0.21097584119994534</v>
      </c>
      <c r="L56" s="8">
        <f t="shared" si="4"/>
        <v>5607.0607226403663</v>
      </c>
      <c r="M56" s="7">
        <f t="shared" si="5"/>
        <v>0.14604135013850489</v>
      </c>
    </row>
    <row r="57" spans="1:13" ht="15.75" thickBot="1" x14ac:dyDescent="0.3">
      <c r="A57" s="6">
        <v>2058</v>
      </c>
      <c r="B57" s="8">
        <v>44872.798270627536</v>
      </c>
      <c r="C57" s="8">
        <v>0</v>
      </c>
      <c r="D57" s="8">
        <v>0</v>
      </c>
      <c r="E57" s="8">
        <f t="shared" si="0"/>
        <v>44872.798270627536</v>
      </c>
      <c r="F57" s="8">
        <v>39140.481385347353</v>
      </c>
      <c r="G57" s="8">
        <v>398.37478425226527</v>
      </c>
      <c r="H57" s="8">
        <v>2058.7299470280923</v>
      </c>
      <c r="I57" s="8">
        <f t="shared" si="1"/>
        <v>36683.376654066997</v>
      </c>
      <c r="J57" s="8">
        <f t="shared" si="2"/>
        <v>8189.4216165605394</v>
      </c>
      <c r="K57" s="7">
        <f t="shared" si="3"/>
        <v>0.22324612299976476</v>
      </c>
      <c r="L57" s="8">
        <f t="shared" si="4"/>
        <v>6130.6916695324471</v>
      </c>
      <c r="M57" s="7">
        <f t="shared" si="5"/>
        <v>0.15824363224892773</v>
      </c>
    </row>
    <row r="58" spans="1:13" ht="15.75" thickBot="1" x14ac:dyDescent="0.3">
      <c r="A58" s="6">
        <v>2059</v>
      </c>
      <c r="B58" s="8">
        <v>44869.39467471058</v>
      </c>
      <c r="C58" s="8">
        <v>0</v>
      </c>
      <c r="D58" s="8">
        <v>0</v>
      </c>
      <c r="E58" s="8">
        <f t="shared" si="0"/>
        <v>44869.39467471058</v>
      </c>
      <c r="F58" s="8">
        <v>39489.79632669007</v>
      </c>
      <c r="G58" s="8">
        <v>398.37478425226527</v>
      </c>
      <c r="H58" s="8">
        <v>2058.7299470280923</v>
      </c>
      <c r="I58" s="8">
        <f t="shared" si="1"/>
        <v>37032.691595409713</v>
      </c>
      <c r="J58" s="8">
        <f t="shared" si="2"/>
        <v>7836.7030793008671</v>
      </c>
      <c r="K58" s="7">
        <f t="shared" si="3"/>
        <v>0.21161581137332844</v>
      </c>
      <c r="L58" s="8">
        <f t="shared" si="4"/>
        <v>5777.9731322727748</v>
      </c>
      <c r="M58" s="7">
        <f t="shared" si="5"/>
        <v>0.1478066773806162</v>
      </c>
    </row>
    <row r="59" spans="1:13" ht="15.75" thickBot="1" x14ac:dyDescent="0.3">
      <c r="A59" s="6">
        <v>2060</v>
      </c>
      <c r="B59" s="8">
        <v>44866.001544378538</v>
      </c>
      <c r="C59" s="8">
        <v>0</v>
      </c>
      <c r="D59" s="8">
        <v>0</v>
      </c>
      <c r="E59" s="8">
        <f t="shared" si="0"/>
        <v>44866.001544378538</v>
      </c>
      <c r="F59" s="8">
        <v>39839.982412101257</v>
      </c>
      <c r="G59" s="8">
        <v>398.37478425226527</v>
      </c>
      <c r="H59" s="8">
        <v>2058.7299470280923</v>
      </c>
      <c r="I59" s="8">
        <f t="shared" si="1"/>
        <v>37382.8776808209</v>
      </c>
      <c r="J59" s="8">
        <f t="shared" si="2"/>
        <v>7483.1238635576374</v>
      </c>
      <c r="K59" s="7">
        <f t="shared" si="3"/>
        <v>0.20017516916298866</v>
      </c>
      <c r="L59" s="8">
        <f t="shared" si="4"/>
        <v>5424.3939165295451</v>
      </c>
      <c r="M59" s="7">
        <f t="shared" si="5"/>
        <v>0.13752973681274291</v>
      </c>
    </row>
    <row r="60" spans="1:13" ht="15.75" thickBot="1" x14ac:dyDescent="0.3">
      <c r="A60" s="6">
        <v>2061</v>
      </c>
      <c r="B60" s="8">
        <v>45738.118846578465</v>
      </c>
      <c r="C60" s="8">
        <v>0</v>
      </c>
      <c r="D60" s="8">
        <v>0</v>
      </c>
      <c r="E60" s="8">
        <f t="shared" si="0"/>
        <v>45738.118846578465</v>
      </c>
      <c r="F60" s="8">
        <v>40191.051026334266</v>
      </c>
      <c r="G60" s="8">
        <v>398.37478425226527</v>
      </c>
      <c r="H60" s="8">
        <v>2058.7299470280923</v>
      </c>
      <c r="I60" s="8">
        <f t="shared" si="1"/>
        <v>37733.946295053909</v>
      </c>
      <c r="J60" s="8">
        <f t="shared" si="2"/>
        <v>8004.1725515245562</v>
      </c>
      <c r="K60" s="7">
        <f t="shared" si="3"/>
        <v>0.21212126844452861</v>
      </c>
      <c r="L60" s="8">
        <f t="shared" si="4"/>
        <v>5945.4426044964639</v>
      </c>
      <c r="M60" s="7">
        <f t="shared" si="5"/>
        <v>0.14941047363406465</v>
      </c>
    </row>
    <row r="62" spans="1:13" ht="15.75" x14ac:dyDescent="0.25">
      <c r="B62" s="11" t="s">
        <v>28</v>
      </c>
    </row>
    <row r="63" spans="1:13" ht="15.75" x14ac:dyDescent="0.25">
      <c r="B63" s="11" t="s">
        <v>27</v>
      </c>
    </row>
    <row r="65" spans="2:2" x14ac:dyDescent="0.25">
      <c r="B65" s="12" t="s">
        <v>35</v>
      </c>
    </row>
  </sheetData>
  <mergeCells count="13">
    <mergeCell ref="L13:M13"/>
    <mergeCell ref="J14:K14"/>
    <mergeCell ref="L14:M14"/>
    <mergeCell ref="A9:M9"/>
    <mergeCell ref="A10:A15"/>
    <mergeCell ref="D10:D14"/>
    <mergeCell ref="J10:K10"/>
    <mergeCell ref="L10:M10"/>
    <mergeCell ref="J11:K11"/>
    <mergeCell ref="L11:M11"/>
    <mergeCell ref="J12:K12"/>
    <mergeCell ref="L12:M12"/>
    <mergeCell ref="J13:K13"/>
  </mergeCells>
  <printOptions horizontalCentered="1" verticalCentered="1"/>
  <pageMargins left="0" right="0" top="0" bottom="0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a. Plan 1</vt:lpstr>
      <vt:lpstr>b. Plan 2</vt:lpstr>
      <vt:lpstr>c. Plan 3</vt:lpstr>
      <vt:lpstr>f. 2 Year Delay scenario</vt:lpstr>
      <vt:lpstr>h. Solar -Batt in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