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35" windowWidth="27795" windowHeight="12270" activeTab="3"/>
  </bookViews>
  <sheets>
    <sheet name="Avoided Capital - Dade" sheetId="2" r:id="rId1"/>
    <sheet name="Avoided Capital - Broward" sheetId="4" r:id="rId2"/>
    <sheet name="Avoided O&amp;M" sheetId="5" r:id="rId3"/>
    <sheet name="Summary" sheetId="3" r:id="rId4"/>
  </sheets>
  <calcPr calcId="145621"/>
</workbook>
</file>

<file path=xl/calcChain.xml><?xml version="1.0" encoding="utf-8"?>
<calcChain xmlns="http://schemas.openxmlformats.org/spreadsheetml/2006/main">
  <c r="M25" i="4" l="1"/>
  <c r="M24" i="4"/>
  <c r="L24" i="4"/>
  <c r="M23" i="4"/>
  <c r="L23" i="4"/>
  <c r="K23" i="4"/>
  <c r="M22" i="4"/>
  <c r="L22" i="4"/>
  <c r="K22" i="4"/>
  <c r="J22" i="4"/>
  <c r="M21" i="4"/>
  <c r="L21" i="4"/>
  <c r="K21" i="4"/>
  <c r="J21" i="4"/>
  <c r="I21" i="4"/>
  <c r="M20" i="4"/>
  <c r="L20" i="4"/>
  <c r="K20" i="4"/>
  <c r="J20" i="4"/>
  <c r="I20" i="4"/>
  <c r="H20" i="4"/>
  <c r="M19" i="4"/>
  <c r="L19" i="4"/>
  <c r="K19" i="4"/>
  <c r="J19" i="4"/>
  <c r="I19" i="4"/>
  <c r="H19" i="4"/>
  <c r="G19" i="4"/>
  <c r="M18" i="4"/>
  <c r="L18" i="4"/>
  <c r="K18" i="4"/>
  <c r="J18" i="4"/>
  <c r="I18" i="4"/>
  <c r="H18" i="4"/>
  <c r="G18" i="4"/>
  <c r="F18" i="4"/>
  <c r="E18" i="4"/>
  <c r="D18" i="4"/>
  <c r="M17" i="4"/>
  <c r="L17" i="4"/>
  <c r="K17" i="4"/>
  <c r="J17" i="4"/>
  <c r="I17" i="4"/>
  <c r="H17" i="4"/>
  <c r="G17" i="4"/>
  <c r="F17" i="4"/>
  <c r="E17" i="4"/>
  <c r="D17" i="4"/>
  <c r="M16" i="4"/>
  <c r="L16" i="4"/>
  <c r="K16" i="4"/>
  <c r="J16" i="4"/>
  <c r="I16" i="4"/>
  <c r="H16" i="4"/>
  <c r="G16" i="4"/>
  <c r="F16" i="4"/>
  <c r="E16" i="4"/>
  <c r="D16" i="4"/>
  <c r="C13" i="4"/>
  <c r="C32" i="4" s="1"/>
  <c r="D13" i="4"/>
  <c r="D29" i="4" s="1"/>
  <c r="E13" i="4"/>
  <c r="E30" i="4" s="1"/>
  <c r="F13" i="4"/>
  <c r="F23" i="4" s="1"/>
  <c r="G13" i="4"/>
  <c r="H13" i="4"/>
  <c r="H33" i="4" s="1"/>
  <c r="I13" i="4"/>
  <c r="I34" i="4" s="1"/>
  <c r="J13" i="4"/>
  <c r="J35" i="4" s="1"/>
  <c r="K13" i="4"/>
  <c r="K28" i="4" s="1"/>
  <c r="L13" i="4"/>
  <c r="L29" i="4" s="1"/>
  <c r="M13" i="4"/>
  <c r="M26" i="4" s="1"/>
  <c r="M6" i="4"/>
  <c r="L6" i="4"/>
  <c r="K6" i="4"/>
  <c r="J6" i="4"/>
  <c r="I6" i="4"/>
  <c r="H6" i="4"/>
  <c r="G6" i="4"/>
  <c r="F6" i="4"/>
  <c r="E6" i="4"/>
  <c r="D6" i="4"/>
  <c r="C6" i="4"/>
  <c r="M25" i="2"/>
  <c r="M24" i="2"/>
  <c r="L24" i="2"/>
  <c r="M23" i="2"/>
  <c r="L23" i="2"/>
  <c r="K23" i="2"/>
  <c r="M22" i="2"/>
  <c r="L22" i="2"/>
  <c r="K22" i="2"/>
  <c r="J22" i="2"/>
  <c r="M21" i="2"/>
  <c r="L21" i="2"/>
  <c r="K21" i="2"/>
  <c r="J21" i="2"/>
  <c r="I21" i="2"/>
  <c r="M20" i="2"/>
  <c r="L20" i="2"/>
  <c r="K20" i="2"/>
  <c r="J20" i="2"/>
  <c r="I20" i="2"/>
  <c r="H20" i="2"/>
  <c r="M19" i="2"/>
  <c r="L19" i="2"/>
  <c r="K19" i="2"/>
  <c r="J19" i="2"/>
  <c r="I19" i="2"/>
  <c r="H19" i="2"/>
  <c r="G19" i="2"/>
  <c r="M18" i="2"/>
  <c r="L18" i="2"/>
  <c r="K18" i="2"/>
  <c r="J18" i="2"/>
  <c r="I18" i="2"/>
  <c r="H18" i="2"/>
  <c r="G18" i="2"/>
  <c r="F18" i="2"/>
  <c r="M17" i="2"/>
  <c r="L17" i="2"/>
  <c r="K17" i="2"/>
  <c r="J17" i="2"/>
  <c r="I17" i="2"/>
  <c r="H17" i="2"/>
  <c r="G17" i="2"/>
  <c r="F17" i="2"/>
  <c r="E17" i="2"/>
  <c r="M16" i="2"/>
  <c r="L16" i="2"/>
  <c r="K16" i="2"/>
  <c r="J16" i="2"/>
  <c r="I16" i="2"/>
  <c r="H16" i="2"/>
  <c r="G16" i="2"/>
  <c r="F16" i="2"/>
  <c r="E16" i="2"/>
  <c r="D16" i="2"/>
  <c r="M13" i="2"/>
  <c r="L13" i="2"/>
  <c r="K13" i="2"/>
  <c r="J13" i="2"/>
  <c r="I13" i="2"/>
  <c r="G13" i="2"/>
  <c r="F13" i="2"/>
  <c r="E13" i="2"/>
  <c r="D13" i="2"/>
  <c r="C13" i="2"/>
  <c r="H13" i="2"/>
  <c r="G75" i="4" l="1"/>
  <c r="G71" i="4"/>
  <c r="G67" i="4"/>
  <c r="G63" i="4"/>
  <c r="G59" i="4"/>
  <c r="G55" i="4"/>
  <c r="G51" i="4"/>
  <c r="G47" i="4"/>
  <c r="G76" i="4"/>
  <c r="G72" i="4"/>
  <c r="G77" i="4"/>
  <c r="G73" i="4"/>
  <c r="G69" i="4"/>
  <c r="G65" i="4"/>
  <c r="G61" i="4"/>
  <c r="G57" i="4"/>
  <c r="G53" i="4"/>
  <c r="G49" i="4"/>
  <c r="G74" i="4"/>
  <c r="G70" i="4"/>
  <c r="G66" i="4"/>
  <c r="G62" i="4"/>
  <c r="G58" i="4"/>
  <c r="G54" i="4"/>
  <c r="G50" i="4"/>
  <c r="G60" i="4"/>
  <c r="G44" i="4"/>
  <c r="G40" i="4"/>
  <c r="G64" i="4"/>
  <c r="G48" i="4"/>
  <c r="G45" i="4"/>
  <c r="G41" i="4"/>
  <c r="G37" i="4"/>
  <c r="G33" i="4"/>
  <c r="G29" i="4"/>
  <c r="G25" i="4"/>
  <c r="G68" i="4"/>
  <c r="G52" i="4"/>
  <c r="G46" i="4"/>
  <c r="G42" i="4"/>
  <c r="G38" i="4"/>
  <c r="G34" i="4"/>
  <c r="G30" i="4"/>
  <c r="G26" i="4"/>
  <c r="G56" i="4"/>
  <c r="G43" i="4"/>
  <c r="G39" i="4"/>
  <c r="G35" i="4"/>
  <c r="G31" i="4"/>
  <c r="G27" i="4"/>
  <c r="C17" i="4"/>
  <c r="E19" i="4"/>
  <c r="F20" i="4"/>
  <c r="C21" i="4"/>
  <c r="G21" i="4"/>
  <c r="E22" i="4"/>
  <c r="C23" i="4"/>
  <c r="H23" i="4"/>
  <c r="L25" i="4"/>
  <c r="G28" i="4"/>
  <c r="F31" i="4"/>
  <c r="K32" i="4"/>
  <c r="E34" i="4"/>
  <c r="J74" i="4"/>
  <c r="J70" i="4"/>
  <c r="J66" i="4"/>
  <c r="J62" i="4"/>
  <c r="J58" i="4"/>
  <c r="J54" i="4"/>
  <c r="J50" i="4"/>
  <c r="J75" i="4"/>
  <c r="J71" i="4"/>
  <c r="J76" i="4"/>
  <c r="J72" i="4"/>
  <c r="J68" i="4"/>
  <c r="J64" i="4"/>
  <c r="J60" i="4"/>
  <c r="J56" i="4"/>
  <c r="J52" i="4"/>
  <c r="J48" i="4"/>
  <c r="J77" i="4"/>
  <c r="J73" i="4"/>
  <c r="J69" i="4"/>
  <c r="J65" i="4"/>
  <c r="J61" i="4"/>
  <c r="J57" i="4"/>
  <c r="J53" i="4"/>
  <c r="J49" i="4"/>
  <c r="J67" i="4"/>
  <c r="J51" i="4"/>
  <c r="J43" i="4"/>
  <c r="J39" i="4"/>
  <c r="J55" i="4"/>
  <c r="J47" i="4"/>
  <c r="J44" i="4"/>
  <c r="J40" i="4"/>
  <c r="J36" i="4"/>
  <c r="J32" i="4"/>
  <c r="J28" i="4"/>
  <c r="J24" i="4"/>
  <c r="J59" i="4"/>
  <c r="J45" i="4"/>
  <c r="J41" i="4"/>
  <c r="J37" i="4"/>
  <c r="J33" i="4"/>
  <c r="J29" i="4"/>
  <c r="J25" i="4"/>
  <c r="J63" i="4"/>
  <c r="J46" i="4"/>
  <c r="J42" i="4"/>
  <c r="J38" i="4"/>
  <c r="J34" i="4"/>
  <c r="J30" i="4"/>
  <c r="J26" i="4"/>
  <c r="C16" i="4"/>
  <c r="F19" i="4"/>
  <c r="C20" i="4"/>
  <c r="G20" i="4"/>
  <c r="D21" i="4"/>
  <c r="H21" i="4"/>
  <c r="F22" i="4"/>
  <c r="D23" i="4"/>
  <c r="J23" i="4"/>
  <c r="C24" i="4"/>
  <c r="F27" i="4"/>
  <c r="J31" i="4"/>
  <c r="D33" i="4"/>
  <c r="C36" i="4"/>
  <c r="M77" i="4"/>
  <c r="M73" i="4"/>
  <c r="M69" i="4"/>
  <c r="M65" i="4"/>
  <c r="M61" i="4"/>
  <c r="M57" i="4"/>
  <c r="M53" i="4"/>
  <c r="M49" i="4"/>
  <c r="M74" i="4"/>
  <c r="M70" i="4"/>
  <c r="M75" i="4"/>
  <c r="M71" i="4"/>
  <c r="M67" i="4"/>
  <c r="M63" i="4"/>
  <c r="M59" i="4"/>
  <c r="M55" i="4"/>
  <c r="M51" i="4"/>
  <c r="M76" i="4"/>
  <c r="M72" i="4"/>
  <c r="M68" i="4"/>
  <c r="M64" i="4"/>
  <c r="M60" i="4"/>
  <c r="M56" i="4"/>
  <c r="M52" i="4"/>
  <c r="M48" i="4"/>
  <c r="M58" i="4"/>
  <c r="M46" i="4"/>
  <c r="M42" i="4"/>
  <c r="M38" i="4"/>
  <c r="M62" i="4"/>
  <c r="M43" i="4"/>
  <c r="M39" i="4"/>
  <c r="M35" i="4"/>
  <c r="M31" i="4"/>
  <c r="M27" i="4"/>
  <c r="M66" i="4"/>
  <c r="M50" i="4"/>
  <c r="M44" i="4"/>
  <c r="M40" i="4"/>
  <c r="M36" i="4"/>
  <c r="M32" i="4"/>
  <c r="M28" i="4"/>
  <c r="M54" i="4"/>
  <c r="M47" i="4"/>
  <c r="M45" i="4"/>
  <c r="M41" i="4"/>
  <c r="M37" i="4"/>
  <c r="M33" i="4"/>
  <c r="M29" i="4"/>
  <c r="I77" i="4"/>
  <c r="I73" i="4"/>
  <c r="I69" i="4"/>
  <c r="I65" i="4"/>
  <c r="I61" i="4"/>
  <c r="I57" i="4"/>
  <c r="I53" i="4"/>
  <c r="I49" i="4"/>
  <c r="I74" i="4"/>
  <c r="I75" i="4"/>
  <c r="I71" i="4"/>
  <c r="I67" i="4"/>
  <c r="I63" i="4"/>
  <c r="I59" i="4"/>
  <c r="I55" i="4"/>
  <c r="I51" i="4"/>
  <c r="I76" i="4"/>
  <c r="I72" i="4"/>
  <c r="I68" i="4"/>
  <c r="I64" i="4"/>
  <c r="I60" i="4"/>
  <c r="I56" i="4"/>
  <c r="I52" i="4"/>
  <c r="I48" i="4"/>
  <c r="I70" i="4"/>
  <c r="I54" i="4"/>
  <c r="I46" i="4"/>
  <c r="I42" i="4"/>
  <c r="I38" i="4"/>
  <c r="I58" i="4"/>
  <c r="I43" i="4"/>
  <c r="I39" i="4"/>
  <c r="I35" i="4"/>
  <c r="I31" i="4"/>
  <c r="I27" i="4"/>
  <c r="I23" i="4"/>
  <c r="I62" i="4"/>
  <c r="I47" i="4"/>
  <c r="I44" i="4"/>
  <c r="I40" i="4"/>
  <c r="I36" i="4"/>
  <c r="I32" i="4"/>
  <c r="I28" i="4"/>
  <c r="I24" i="4"/>
  <c r="I66" i="4"/>
  <c r="I50" i="4"/>
  <c r="I45" i="4"/>
  <c r="I41" i="4"/>
  <c r="I37" i="4"/>
  <c r="I33" i="4"/>
  <c r="I29" i="4"/>
  <c r="I25" i="4"/>
  <c r="E77" i="4"/>
  <c r="E73" i="4"/>
  <c r="E69" i="4"/>
  <c r="E65" i="4"/>
  <c r="E61" i="4"/>
  <c r="E57" i="4"/>
  <c r="E53" i="4"/>
  <c r="E49" i="4"/>
  <c r="E74" i="4"/>
  <c r="E75" i="4"/>
  <c r="E71" i="4"/>
  <c r="E67" i="4"/>
  <c r="E63" i="4"/>
  <c r="E59" i="4"/>
  <c r="E55" i="4"/>
  <c r="E51" i="4"/>
  <c r="E76" i="4"/>
  <c r="E72" i="4"/>
  <c r="E68" i="4"/>
  <c r="E64" i="4"/>
  <c r="E60" i="4"/>
  <c r="E56" i="4"/>
  <c r="E52" i="4"/>
  <c r="E48" i="4"/>
  <c r="E66" i="4"/>
  <c r="E50" i="4"/>
  <c r="E46" i="4"/>
  <c r="E42" i="4"/>
  <c r="E38" i="4"/>
  <c r="E70" i="4"/>
  <c r="E54" i="4"/>
  <c r="E47" i="4"/>
  <c r="E43" i="4"/>
  <c r="E39" i="4"/>
  <c r="E35" i="4"/>
  <c r="E31" i="4"/>
  <c r="E27" i="4"/>
  <c r="E23" i="4"/>
  <c r="E58" i="4"/>
  <c r="E44" i="4"/>
  <c r="E40" i="4"/>
  <c r="E36" i="4"/>
  <c r="E32" i="4"/>
  <c r="E28" i="4"/>
  <c r="E24" i="4"/>
  <c r="E62" i="4"/>
  <c r="E45" i="4"/>
  <c r="E41" i="4"/>
  <c r="E37" i="4"/>
  <c r="E33" i="4"/>
  <c r="E29" i="4"/>
  <c r="E25" i="4"/>
  <c r="C19" i="4"/>
  <c r="D20" i="4"/>
  <c r="E21" i="4"/>
  <c r="G22" i="4"/>
  <c r="G24" i="4"/>
  <c r="D25" i="4"/>
  <c r="E26" i="4"/>
  <c r="J27" i="4"/>
  <c r="I30" i="4"/>
  <c r="M34" i="4"/>
  <c r="G36" i="4"/>
  <c r="K75" i="4"/>
  <c r="K71" i="4"/>
  <c r="K67" i="4"/>
  <c r="K63" i="4"/>
  <c r="K59" i="4"/>
  <c r="K55" i="4"/>
  <c r="K51" i="4"/>
  <c r="K47" i="4"/>
  <c r="K76" i="4"/>
  <c r="K72" i="4"/>
  <c r="K77" i="4"/>
  <c r="K73" i="4"/>
  <c r="K69" i="4"/>
  <c r="K65" i="4"/>
  <c r="K61" i="4"/>
  <c r="K57" i="4"/>
  <c r="K53" i="4"/>
  <c r="K49" i="4"/>
  <c r="K74" i="4"/>
  <c r="K70" i="4"/>
  <c r="K66" i="4"/>
  <c r="K62" i="4"/>
  <c r="K58" i="4"/>
  <c r="K54" i="4"/>
  <c r="K50" i="4"/>
  <c r="K64" i="4"/>
  <c r="K48" i="4"/>
  <c r="K44" i="4"/>
  <c r="K40" i="4"/>
  <c r="K68" i="4"/>
  <c r="K52" i="4"/>
  <c r="K45" i="4"/>
  <c r="K41" i="4"/>
  <c r="K37" i="4"/>
  <c r="K33" i="4"/>
  <c r="K29" i="4"/>
  <c r="K25" i="4"/>
  <c r="K56" i="4"/>
  <c r="K46" i="4"/>
  <c r="K42" i="4"/>
  <c r="K38" i="4"/>
  <c r="K34" i="4"/>
  <c r="K30" i="4"/>
  <c r="K26" i="4"/>
  <c r="K60" i="4"/>
  <c r="K43" i="4"/>
  <c r="K39" i="4"/>
  <c r="K35" i="4"/>
  <c r="K31" i="4"/>
  <c r="K27" i="4"/>
  <c r="C75" i="4"/>
  <c r="C71" i="4"/>
  <c r="C67" i="4"/>
  <c r="C63" i="4"/>
  <c r="C59" i="4"/>
  <c r="C55" i="4"/>
  <c r="C51" i="4"/>
  <c r="C76" i="4"/>
  <c r="C72" i="4"/>
  <c r="C77" i="4"/>
  <c r="C73" i="4"/>
  <c r="C69" i="4"/>
  <c r="C65" i="4"/>
  <c r="C61" i="4"/>
  <c r="C57" i="4"/>
  <c r="C53" i="4"/>
  <c r="C49" i="4"/>
  <c r="C74" i="4"/>
  <c r="C70" i="4"/>
  <c r="C66" i="4"/>
  <c r="C62" i="4"/>
  <c r="C58" i="4"/>
  <c r="C54" i="4"/>
  <c r="C50" i="4"/>
  <c r="C56" i="4"/>
  <c r="C44" i="4"/>
  <c r="C40" i="4"/>
  <c r="C60" i="4"/>
  <c r="C45" i="4"/>
  <c r="C41" i="4"/>
  <c r="C37" i="4"/>
  <c r="C33" i="4"/>
  <c r="C29" i="4"/>
  <c r="C25" i="4"/>
  <c r="C64" i="4"/>
  <c r="C48" i="4"/>
  <c r="C46" i="4"/>
  <c r="C42" i="4"/>
  <c r="C38" i="4"/>
  <c r="C34" i="4"/>
  <c r="C30" i="4"/>
  <c r="C26" i="4"/>
  <c r="C68" i="4"/>
  <c r="C52" i="4"/>
  <c r="C47" i="4"/>
  <c r="C43" i="4"/>
  <c r="C39" i="4"/>
  <c r="C35" i="4"/>
  <c r="C31" i="4"/>
  <c r="C27" i="4"/>
  <c r="F74" i="4"/>
  <c r="F70" i="4"/>
  <c r="F66" i="4"/>
  <c r="F62" i="4"/>
  <c r="F58" i="4"/>
  <c r="F54" i="4"/>
  <c r="F50" i="4"/>
  <c r="F75" i="4"/>
  <c r="F71" i="4"/>
  <c r="F76" i="4"/>
  <c r="F72" i="4"/>
  <c r="F68" i="4"/>
  <c r="F64" i="4"/>
  <c r="F60" i="4"/>
  <c r="F56" i="4"/>
  <c r="F52" i="4"/>
  <c r="F48" i="4"/>
  <c r="F77" i="4"/>
  <c r="F73" i="4"/>
  <c r="F69" i="4"/>
  <c r="F65" i="4"/>
  <c r="F61" i="4"/>
  <c r="F57" i="4"/>
  <c r="F53" i="4"/>
  <c r="F49" i="4"/>
  <c r="F63" i="4"/>
  <c r="F47" i="4"/>
  <c r="F43" i="4"/>
  <c r="F39" i="4"/>
  <c r="F67" i="4"/>
  <c r="F51" i="4"/>
  <c r="F44" i="4"/>
  <c r="F40" i="4"/>
  <c r="F36" i="4"/>
  <c r="F32" i="4"/>
  <c r="F28" i="4"/>
  <c r="F24" i="4"/>
  <c r="F55" i="4"/>
  <c r="F45" i="4"/>
  <c r="F41" i="4"/>
  <c r="F37" i="4"/>
  <c r="F33" i="4"/>
  <c r="F29" i="4"/>
  <c r="F25" i="4"/>
  <c r="F59" i="4"/>
  <c r="F46" i="4"/>
  <c r="F42" i="4"/>
  <c r="F38" i="4"/>
  <c r="F34" i="4"/>
  <c r="F30" i="4"/>
  <c r="F26" i="4"/>
  <c r="L76" i="4"/>
  <c r="L72" i="4"/>
  <c r="L68" i="4"/>
  <c r="L64" i="4"/>
  <c r="L60" i="4"/>
  <c r="L56" i="4"/>
  <c r="L52" i="4"/>
  <c r="L48" i="4"/>
  <c r="L77" i="4"/>
  <c r="L73" i="4"/>
  <c r="L74" i="4"/>
  <c r="L70" i="4"/>
  <c r="L66" i="4"/>
  <c r="L62" i="4"/>
  <c r="L58" i="4"/>
  <c r="L54" i="4"/>
  <c r="L50" i="4"/>
  <c r="L75" i="4"/>
  <c r="L71" i="4"/>
  <c r="L67" i="4"/>
  <c r="L63" i="4"/>
  <c r="L59" i="4"/>
  <c r="L55" i="4"/>
  <c r="L51" i="4"/>
  <c r="L61" i="4"/>
  <c r="L47" i="4"/>
  <c r="L45" i="4"/>
  <c r="L41" i="4"/>
  <c r="L37" i="4"/>
  <c r="L65" i="4"/>
  <c r="L49" i="4"/>
  <c r="L46" i="4"/>
  <c r="L42" i="4"/>
  <c r="L38" i="4"/>
  <c r="L34" i="4"/>
  <c r="L30" i="4"/>
  <c r="L26" i="4"/>
  <c r="L69" i="4"/>
  <c r="L53" i="4"/>
  <c r="L43" i="4"/>
  <c r="L39" i="4"/>
  <c r="L35" i="4"/>
  <c r="L31" i="4"/>
  <c r="L27" i="4"/>
  <c r="L57" i="4"/>
  <c r="L44" i="4"/>
  <c r="L40" i="4"/>
  <c r="L36" i="4"/>
  <c r="L32" i="4"/>
  <c r="L28" i="4"/>
  <c r="H76" i="4"/>
  <c r="H72" i="4"/>
  <c r="H68" i="4"/>
  <c r="H64" i="4"/>
  <c r="H60" i="4"/>
  <c r="H56" i="4"/>
  <c r="H52" i="4"/>
  <c r="H48" i="4"/>
  <c r="H77" i="4"/>
  <c r="H73" i="4"/>
  <c r="H74" i="4"/>
  <c r="H70" i="4"/>
  <c r="H66" i="4"/>
  <c r="H62" i="4"/>
  <c r="H58" i="4"/>
  <c r="H54" i="4"/>
  <c r="H50" i="4"/>
  <c r="H75" i="4"/>
  <c r="H71" i="4"/>
  <c r="H67" i="4"/>
  <c r="H63" i="4"/>
  <c r="H59" i="4"/>
  <c r="H55" i="4"/>
  <c r="H51" i="4"/>
  <c r="H57" i="4"/>
  <c r="H45" i="4"/>
  <c r="H41" i="4"/>
  <c r="H37" i="4"/>
  <c r="H61" i="4"/>
  <c r="H46" i="4"/>
  <c r="H42" i="4"/>
  <c r="H38" i="4"/>
  <c r="H34" i="4"/>
  <c r="H30" i="4"/>
  <c r="H26" i="4"/>
  <c r="H22" i="4"/>
  <c r="H65" i="4"/>
  <c r="H49" i="4"/>
  <c r="H43" i="4"/>
  <c r="H39" i="4"/>
  <c r="H35" i="4"/>
  <c r="H31" i="4"/>
  <c r="H27" i="4"/>
  <c r="H69" i="4"/>
  <c r="H53" i="4"/>
  <c r="H47" i="4"/>
  <c r="H44" i="4"/>
  <c r="H40" i="4"/>
  <c r="H36" i="4"/>
  <c r="H32" i="4"/>
  <c r="H28" i="4"/>
  <c r="H24" i="4"/>
  <c r="D76" i="4"/>
  <c r="D72" i="4"/>
  <c r="D68" i="4"/>
  <c r="D64" i="4"/>
  <c r="D60" i="4"/>
  <c r="D56" i="4"/>
  <c r="D52" i="4"/>
  <c r="D48" i="4"/>
  <c r="D77" i="4"/>
  <c r="D73" i="4"/>
  <c r="D74" i="4"/>
  <c r="D70" i="4"/>
  <c r="D66" i="4"/>
  <c r="D62" i="4"/>
  <c r="D58" i="4"/>
  <c r="D54" i="4"/>
  <c r="D50" i="4"/>
  <c r="D75" i="4"/>
  <c r="D71" i="4"/>
  <c r="D67" i="4"/>
  <c r="D63" i="4"/>
  <c r="D59" i="4"/>
  <c r="D55" i="4"/>
  <c r="D51" i="4"/>
  <c r="D69" i="4"/>
  <c r="D53" i="4"/>
  <c r="D45" i="4"/>
  <c r="D41" i="4"/>
  <c r="D37" i="4"/>
  <c r="D57" i="4"/>
  <c r="D46" i="4"/>
  <c r="D42" i="4"/>
  <c r="D38" i="4"/>
  <c r="D34" i="4"/>
  <c r="D30" i="4"/>
  <c r="D26" i="4"/>
  <c r="D22" i="4"/>
  <c r="D61" i="4"/>
  <c r="D47" i="4"/>
  <c r="D43" i="4"/>
  <c r="D39" i="4"/>
  <c r="D35" i="4"/>
  <c r="D31" i="4"/>
  <c r="D27" i="4"/>
  <c r="D65" i="4"/>
  <c r="D49" i="4"/>
  <c r="D44" i="4"/>
  <c r="D40" i="4"/>
  <c r="D36" i="4"/>
  <c r="D32" i="4"/>
  <c r="D28" i="4"/>
  <c r="D24" i="4"/>
  <c r="C18" i="4"/>
  <c r="D19" i="4"/>
  <c r="E20" i="4"/>
  <c r="F21" i="4"/>
  <c r="C22" i="4"/>
  <c r="I22" i="4"/>
  <c r="G23" i="4"/>
  <c r="K24" i="4"/>
  <c r="H25" i="4"/>
  <c r="I26" i="4"/>
  <c r="C28" i="4"/>
  <c r="H29" i="4"/>
  <c r="M30" i="4"/>
  <c r="G32" i="4"/>
  <c r="L33" i="4"/>
  <c r="F35" i="4"/>
  <c r="K36" i="4"/>
  <c r="C75" i="2"/>
  <c r="C71" i="2"/>
  <c r="C67" i="2"/>
  <c r="C63" i="2"/>
  <c r="C59" i="2"/>
  <c r="C55" i="2"/>
  <c r="C51" i="2"/>
  <c r="C76" i="2"/>
  <c r="C72" i="2"/>
  <c r="C68" i="2"/>
  <c r="C64" i="2"/>
  <c r="C60" i="2"/>
  <c r="C56" i="2"/>
  <c r="C52" i="2"/>
  <c r="C77" i="2"/>
  <c r="C73" i="2"/>
  <c r="C69" i="2"/>
  <c r="C65" i="2"/>
  <c r="C61" i="2"/>
  <c r="C57" i="2"/>
  <c r="C53" i="2"/>
  <c r="C74" i="2"/>
  <c r="C70" i="2"/>
  <c r="C66" i="2"/>
  <c r="C62" i="2"/>
  <c r="C58" i="2"/>
  <c r="C54" i="2"/>
  <c r="C50" i="2"/>
  <c r="C49" i="2"/>
  <c r="C48" i="2"/>
  <c r="C46" i="2"/>
  <c r="C42" i="2"/>
  <c r="C38" i="2"/>
  <c r="C34" i="2"/>
  <c r="C30" i="2"/>
  <c r="C26" i="2"/>
  <c r="C22" i="2"/>
  <c r="C18" i="2"/>
  <c r="C47" i="2"/>
  <c r="C43" i="2"/>
  <c r="C39" i="2"/>
  <c r="C35" i="2"/>
  <c r="C31" i="2"/>
  <c r="C27" i="2"/>
  <c r="C23" i="2"/>
  <c r="C19" i="2"/>
  <c r="C44" i="2"/>
  <c r="C40" i="2"/>
  <c r="C36" i="2"/>
  <c r="C32" i="2"/>
  <c r="C28" i="2"/>
  <c r="C24" i="2"/>
  <c r="C20" i="2"/>
  <c r="C45" i="2"/>
  <c r="C41" i="2"/>
  <c r="C37" i="2"/>
  <c r="C33" i="2"/>
  <c r="C29" i="2"/>
  <c r="C25" i="2"/>
  <c r="C21" i="2"/>
  <c r="C17" i="2"/>
  <c r="H76" i="2"/>
  <c r="H72" i="2"/>
  <c r="H68" i="2"/>
  <c r="H64" i="2"/>
  <c r="H60" i="2"/>
  <c r="H56" i="2"/>
  <c r="H52" i="2"/>
  <c r="H48" i="2"/>
  <c r="H77" i="2"/>
  <c r="H73" i="2"/>
  <c r="H69" i="2"/>
  <c r="H65" i="2"/>
  <c r="H61" i="2"/>
  <c r="H57" i="2"/>
  <c r="H53" i="2"/>
  <c r="H74" i="2"/>
  <c r="H70" i="2"/>
  <c r="H66" i="2"/>
  <c r="H62" i="2"/>
  <c r="H58" i="2"/>
  <c r="H54" i="2"/>
  <c r="H75" i="2"/>
  <c r="H71" i="2"/>
  <c r="H67" i="2"/>
  <c r="H63" i="2"/>
  <c r="H59" i="2"/>
  <c r="H55" i="2"/>
  <c r="H51" i="2"/>
  <c r="H50" i="2"/>
  <c r="H49" i="2"/>
  <c r="H43" i="2"/>
  <c r="H39" i="2"/>
  <c r="H35" i="2"/>
  <c r="H31" i="2"/>
  <c r="H27" i="2"/>
  <c r="H23" i="2"/>
  <c r="H47" i="2"/>
  <c r="H44" i="2"/>
  <c r="H40" i="2"/>
  <c r="H36" i="2"/>
  <c r="H32" i="2"/>
  <c r="H28" i="2"/>
  <c r="H24" i="2"/>
  <c r="H45" i="2"/>
  <c r="H41" i="2"/>
  <c r="H37" i="2"/>
  <c r="H33" i="2"/>
  <c r="H29" i="2"/>
  <c r="H25" i="2"/>
  <c r="H21" i="2"/>
  <c r="H46" i="2"/>
  <c r="H42" i="2"/>
  <c r="H38" i="2"/>
  <c r="H34" i="2"/>
  <c r="H30" i="2"/>
  <c r="H26" i="2"/>
  <c r="H22" i="2"/>
  <c r="F74" i="2"/>
  <c r="F70" i="2"/>
  <c r="F66" i="2"/>
  <c r="F62" i="2"/>
  <c r="F58" i="2"/>
  <c r="F54" i="2"/>
  <c r="F50" i="2"/>
  <c r="F75" i="2"/>
  <c r="F71" i="2"/>
  <c r="F67" i="2"/>
  <c r="F63" i="2"/>
  <c r="F59" i="2"/>
  <c r="F55" i="2"/>
  <c r="F51" i="2"/>
  <c r="F76" i="2"/>
  <c r="F72" i="2"/>
  <c r="F68" i="2"/>
  <c r="F64" i="2"/>
  <c r="F60" i="2"/>
  <c r="F56" i="2"/>
  <c r="F52" i="2"/>
  <c r="F77" i="2"/>
  <c r="F73" i="2"/>
  <c r="F69" i="2"/>
  <c r="F65" i="2"/>
  <c r="F61" i="2"/>
  <c r="F57" i="2"/>
  <c r="F53" i="2"/>
  <c r="F45" i="2"/>
  <c r="F41" i="2"/>
  <c r="F37" i="2"/>
  <c r="F33" i="2"/>
  <c r="F29" i="2"/>
  <c r="F25" i="2"/>
  <c r="F21" i="2"/>
  <c r="F46" i="2"/>
  <c r="F42" i="2"/>
  <c r="F38" i="2"/>
  <c r="F34" i="2"/>
  <c r="F30" i="2"/>
  <c r="F26" i="2"/>
  <c r="F22" i="2"/>
  <c r="F49" i="2"/>
  <c r="F48" i="2"/>
  <c r="F47" i="2"/>
  <c r="F43" i="2"/>
  <c r="F39" i="2"/>
  <c r="F35" i="2"/>
  <c r="F31" i="2"/>
  <c r="F27" i="2"/>
  <c r="F23" i="2"/>
  <c r="F19" i="2"/>
  <c r="F44" i="2"/>
  <c r="F40" i="2"/>
  <c r="F36" i="2"/>
  <c r="F32" i="2"/>
  <c r="F28" i="2"/>
  <c r="F24" i="2"/>
  <c r="F20" i="2"/>
  <c r="K75" i="2"/>
  <c r="K71" i="2"/>
  <c r="K67" i="2"/>
  <c r="K63" i="2"/>
  <c r="K59" i="2"/>
  <c r="K55" i="2"/>
  <c r="K51" i="2"/>
  <c r="K47" i="2"/>
  <c r="K76" i="2"/>
  <c r="K72" i="2"/>
  <c r="K68" i="2"/>
  <c r="K64" i="2"/>
  <c r="K60" i="2"/>
  <c r="K56" i="2"/>
  <c r="K52" i="2"/>
  <c r="K77" i="2"/>
  <c r="K73" i="2"/>
  <c r="K69" i="2"/>
  <c r="K65" i="2"/>
  <c r="K61" i="2"/>
  <c r="K57" i="2"/>
  <c r="K53" i="2"/>
  <c r="K74" i="2"/>
  <c r="K70" i="2"/>
  <c r="K66" i="2"/>
  <c r="K62" i="2"/>
  <c r="K58" i="2"/>
  <c r="K54" i="2"/>
  <c r="K46" i="2"/>
  <c r="K42" i="2"/>
  <c r="K38" i="2"/>
  <c r="K34" i="2"/>
  <c r="K30" i="2"/>
  <c r="K26" i="2"/>
  <c r="K43" i="2"/>
  <c r="K39" i="2"/>
  <c r="K35" i="2"/>
  <c r="K31" i="2"/>
  <c r="K27" i="2"/>
  <c r="K50" i="2"/>
  <c r="K49" i="2"/>
  <c r="K48" i="2"/>
  <c r="K44" i="2"/>
  <c r="K40" i="2"/>
  <c r="K36" i="2"/>
  <c r="K32" i="2"/>
  <c r="K28" i="2"/>
  <c r="K24" i="2"/>
  <c r="K45" i="2"/>
  <c r="K41" i="2"/>
  <c r="K37" i="2"/>
  <c r="K33" i="2"/>
  <c r="K29" i="2"/>
  <c r="K25" i="2"/>
  <c r="L76" i="2"/>
  <c r="L72" i="2"/>
  <c r="L68" i="2"/>
  <c r="L64" i="2"/>
  <c r="L60" i="2"/>
  <c r="L56" i="2"/>
  <c r="L52" i="2"/>
  <c r="L48" i="2"/>
  <c r="L77" i="2"/>
  <c r="L73" i="2"/>
  <c r="L69" i="2"/>
  <c r="L65" i="2"/>
  <c r="L61" i="2"/>
  <c r="L57" i="2"/>
  <c r="L53" i="2"/>
  <c r="L74" i="2"/>
  <c r="L70" i="2"/>
  <c r="L66" i="2"/>
  <c r="L62" i="2"/>
  <c r="L58" i="2"/>
  <c r="L54" i="2"/>
  <c r="L75" i="2"/>
  <c r="L71" i="2"/>
  <c r="L67" i="2"/>
  <c r="L63" i="2"/>
  <c r="L59" i="2"/>
  <c r="L55" i="2"/>
  <c r="L51" i="2"/>
  <c r="L43" i="2"/>
  <c r="L39" i="2"/>
  <c r="L35" i="2"/>
  <c r="L31" i="2"/>
  <c r="L27" i="2"/>
  <c r="L50" i="2"/>
  <c r="L49" i="2"/>
  <c r="L44" i="2"/>
  <c r="L40" i="2"/>
  <c r="L36" i="2"/>
  <c r="L32" i="2"/>
  <c r="L28" i="2"/>
  <c r="L47" i="2"/>
  <c r="L45" i="2"/>
  <c r="L41" i="2"/>
  <c r="L37" i="2"/>
  <c r="L33" i="2"/>
  <c r="L29" i="2"/>
  <c r="L25" i="2"/>
  <c r="L46" i="2"/>
  <c r="L42" i="2"/>
  <c r="L38" i="2"/>
  <c r="L34" i="2"/>
  <c r="L30" i="2"/>
  <c r="L26" i="2"/>
  <c r="I77" i="2"/>
  <c r="I73" i="2"/>
  <c r="I69" i="2"/>
  <c r="I65" i="2"/>
  <c r="I61" i="2"/>
  <c r="I57" i="2"/>
  <c r="I53" i="2"/>
  <c r="I49" i="2"/>
  <c r="I74" i="2"/>
  <c r="I70" i="2"/>
  <c r="I66" i="2"/>
  <c r="I62" i="2"/>
  <c r="I58" i="2"/>
  <c r="I54" i="2"/>
  <c r="I75" i="2"/>
  <c r="I71" i="2"/>
  <c r="I67" i="2"/>
  <c r="I63" i="2"/>
  <c r="I59" i="2"/>
  <c r="I55" i="2"/>
  <c r="I51" i="2"/>
  <c r="I76" i="2"/>
  <c r="I72" i="2"/>
  <c r="I68" i="2"/>
  <c r="I64" i="2"/>
  <c r="I60" i="2"/>
  <c r="I56" i="2"/>
  <c r="I52" i="2"/>
  <c r="I48" i="2"/>
  <c r="I47" i="2"/>
  <c r="I44" i="2"/>
  <c r="I40" i="2"/>
  <c r="I36" i="2"/>
  <c r="I32" i="2"/>
  <c r="I28" i="2"/>
  <c r="I24" i="2"/>
  <c r="I45" i="2"/>
  <c r="I41" i="2"/>
  <c r="I37" i="2"/>
  <c r="I33" i="2"/>
  <c r="I29" i="2"/>
  <c r="I25" i="2"/>
  <c r="I46" i="2"/>
  <c r="I42" i="2"/>
  <c r="I38" i="2"/>
  <c r="I34" i="2"/>
  <c r="I30" i="2"/>
  <c r="I26" i="2"/>
  <c r="I22" i="2"/>
  <c r="I50" i="2"/>
  <c r="I43" i="2"/>
  <c r="I39" i="2"/>
  <c r="I35" i="2"/>
  <c r="I31" i="2"/>
  <c r="I27" i="2"/>
  <c r="I23" i="2"/>
  <c r="M77" i="2"/>
  <c r="M73" i="2"/>
  <c r="M69" i="2"/>
  <c r="M65" i="2"/>
  <c r="M61" i="2"/>
  <c r="M57" i="2"/>
  <c r="M53" i="2"/>
  <c r="M49" i="2"/>
  <c r="M74" i="2"/>
  <c r="M70" i="2"/>
  <c r="M66" i="2"/>
  <c r="M62" i="2"/>
  <c r="M58" i="2"/>
  <c r="M54" i="2"/>
  <c r="M75" i="2"/>
  <c r="M71" i="2"/>
  <c r="M67" i="2"/>
  <c r="M63" i="2"/>
  <c r="M59" i="2"/>
  <c r="M55" i="2"/>
  <c r="M51" i="2"/>
  <c r="M76" i="2"/>
  <c r="M72" i="2"/>
  <c r="M68" i="2"/>
  <c r="M64" i="2"/>
  <c r="M60" i="2"/>
  <c r="M56" i="2"/>
  <c r="M52" i="2"/>
  <c r="M50" i="2"/>
  <c r="M44" i="2"/>
  <c r="M40" i="2"/>
  <c r="M36" i="2"/>
  <c r="M32" i="2"/>
  <c r="M28" i="2"/>
  <c r="M48" i="2"/>
  <c r="M47" i="2"/>
  <c r="M45" i="2"/>
  <c r="M41" i="2"/>
  <c r="M37" i="2"/>
  <c r="M33" i="2"/>
  <c r="M29" i="2"/>
  <c r="M46" i="2"/>
  <c r="M42" i="2"/>
  <c r="M38" i="2"/>
  <c r="M34" i="2"/>
  <c r="M30" i="2"/>
  <c r="M26" i="2"/>
  <c r="M43" i="2"/>
  <c r="M39" i="2"/>
  <c r="M35" i="2"/>
  <c r="M31" i="2"/>
  <c r="M27" i="2"/>
  <c r="G75" i="2"/>
  <c r="G71" i="2"/>
  <c r="G67" i="2"/>
  <c r="G63" i="2"/>
  <c r="G59" i="2"/>
  <c r="G55" i="2"/>
  <c r="G51" i="2"/>
  <c r="G47" i="2"/>
  <c r="G76" i="2"/>
  <c r="G72" i="2"/>
  <c r="G68" i="2"/>
  <c r="G64" i="2"/>
  <c r="G60" i="2"/>
  <c r="G56" i="2"/>
  <c r="G52" i="2"/>
  <c r="G77" i="2"/>
  <c r="G73" i="2"/>
  <c r="G69" i="2"/>
  <c r="G65" i="2"/>
  <c r="G61" i="2"/>
  <c r="G57" i="2"/>
  <c r="G53" i="2"/>
  <c r="G74" i="2"/>
  <c r="G70" i="2"/>
  <c r="G66" i="2"/>
  <c r="G62" i="2"/>
  <c r="G58" i="2"/>
  <c r="G54" i="2"/>
  <c r="G46" i="2"/>
  <c r="G42" i="2"/>
  <c r="G38" i="2"/>
  <c r="G34" i="2"/>
  <c r="G30" i="2"/>
  <c r="G26" i="2"/>
  <c r="G22" i="2"/>
  <c r="G50" i="2"/>
  <c r="G49" i="2"/>
  <c r="G48" i="2"/>
  <c r="G43" i="2"/>
  <c r="G39" i="2"/>
  <c r="G35" i="2"/>
  <c r="G31" i="2"/>
  <c r="G27" i="2"/>
  <c r="G23" i="2"/>
  <c r="G44" i="2"/>
  <c r="G40" i="2"/>
  <c r="G36" i="2"/>
  <c r="G32" i="2"/>
  <c r="G28" i="2"/>
  <c r="G24" i="2"/>
  <c r="G20" i="2"/>
  <c r="G45" i="2"/>
  <c r="G41" i="2"/>
  <c r="G37" i="2"/>
  <c r="G33" i="2"/>
  <c r="G29" i="2"/>
  <c r="G25" i="2"/>
  <c r="G21" i="2"/>
  <c r="D76" i="2"/>
  <c r="D72" i="2"/>
  <c r="D68" i="2"/>
  <c r="D64" i="2"/>
  <c r="D60" i="2"/>
  <c r="D56" i="2"/>
  <c r="D52" i="2"/>
  <c r="D48" i="2"/>
  <c r="D77" i="2"/>
  <c r="D73" i="2"/>
  <c r="D69" i="2"/>
  <c r="D65" i="2"/>
  <c r="D61" i="2"/>
  <c r="D57" i="2"/>
  <c r="D53" i="2"/>
  <c r="D74" i="2"/>
  <c r="D70" i="2"/>
  <c r="D66" i="2"/>
  <c r="D62" i="2"/>
  <c r="D58" i="2"/>
  <c r="D54" i="2"/>
  <c r="D75" i="2"/>
  <c r="D71" i="2"/>
  <c r="D67" i="2"/>
  <c r="D63" i="2"/>
  <c r="D59" i="2"/>
  <c r="D55" i="2"/>
  <c r="D51" i="2"/>
  <c r="D47" i="2"/>
  <c r="D43" i="2"/>
  <c r="D39" i="2"/>
  <c r="D35" i="2"/>
  <c r="D31" i="2"/>
  <c r="D27" i="2"/>
  <c r="D23" i="2"/>
  <c r="D19" i="2"/>
  <c r="D44" i="2"/>
  <c r="D40" i="2"/>
  <c r="D36" i="2"/>
  <c r="D32" i="2"/>
  <c r="D28" i="2"/>
  <c r="D24" i="2"/>
  <c r="D20" i="2"/>
  <c r="D45" i="2"/>
  <c r="D41" i="2"/>
  <c r="D37" i="2"/>
  <c r="D33" i="2"/>
  <c r="D29" i="2"/>
  <c r="D25" i="2"/>
  <c r="D21" i="2"/>
  <c r="D17" i="2"/>
  <c r="D50" i="2"/>
  <c r="D49" i="2"/>
  <c r="D46" i="2"/>
  <c r="D42" i="2"/>
  <c r="D38" i="2"/>
  <c r="D34" i="2"/>
  <c r="D30" i="2"/>
  <c r="D26" i="2"/>
  <c r="D22" i="2"/>
  <c r="D18" i="2"/>
  <c r="N18" i="2" s="1"/>
  <c r="E77" i="2"/>
  <c r="E73" i="2"/>
  <c r="E69" i="2"/>
  <c r="E65" i="2"/>
  <c r="E61" i="2"/>
  <c r="E57" i="2"/>
  <c r="E53" i="2"/>
  <c r="E49" i="2"/>
  <c r="E74" i="2"/>
  <c r="E70" i="2"/>
  <c r="E66" i="2"/>
  <c r="E62" i="2"/>
  <c r="E58" i="2"/>
  <c r="E54" i="2"/>
  <c r="E75" i="2"/>
  <c r="E71" i="2"/>
  <c r="E67" i="2"/>
  <c r="E63" i="2"/>
  <c r="E59" i="2"/>
  <c r="E55" i="2"/>
  <c r="E51" i="2"/>
  <c r="E76" i="2"/>
  <c r="E72" i="2"/>
  <c r="E68" i="2"/>
  <c r="E64" i="2"/>
  <c r="E60" i="2"/>
  <c r="E56" i="2"/>
  <c r="E52" i="2"/>
  <c r="E44" i="2"/>
  <c r="E40" i="2"/>
  <c r="E36" i="2"/>
  <c r="E32" i="2"/>
  <c r="E28" i="2"/>
  <c r="E24" i="2"/>
  <c r="E20" i="2"/>
  <c r="E45" i="2"/>
  <c r="E41" i="2"/>
  <c r="E37" i="2"/>
  <c r="E33" i="2"/>
  <c r="E29" i="2"/>
  <c r="E25" i="2"/>
  <c r="E21" i="2"/>
  <c r="E50" i="2"/>
  <c r="E46" i="2"/>
  <c r="E42" i="2"/>
  <c r="E38" i="2"/>
  <c r="E34" i="2"/>
  <c r="E30" i="2"/>
  <c r="E26" i="2"/>
  <c r="E22" i="2"/>
  <c r="E18" i="2"/>
  <c r="E48" i="2"/>
  <c r="E47" i="2"/>
  <c r="E43" i="2"/>
  <c r="E39" i="2"/>
  <c r="E35" i="2"/>
  <c r="E31" i="2"/>
  <c r="E27" i="2"/>
  <c r="E23" i="2"/>
  <c r="E19" i="2"/>
  <c r="N19" i="2" s="1"/>
  <c r="J74" i="2"/>
  <c r="J70" i="2"/>
  <c r="J66" i="2"/>
  <c r="J62" i="2"/>
  <c r="J58" i="2"/>
  <c r="J54" i="2"/>
  <c r="J50" i="2"/>
  <c r="J75" i="2"/>
  <c r="J71" i="2"/>
  <c r="J67" i="2"/>
  <c r="J63" i="2"/>
  <c r="J59" i="2"/>
  <c r="J55" i="2"/>
  <c r="J51" i="2"/>
  <c r="J76" i="2"/>
  <c r="J72" i="2"/>
  <c r="J68" i="2"/>
  <c r="J64" i="2"/>
  <c r="J60" i="2"/>
  <c r="J56" i="2"/>
  <c r="J52" i="2"/>
  <c r="J77" i="2"/>
  <c r="J73" i="2"/>
  <c r="J69" i="2"/>
  <c r="J65" i="2"/>
  <c r="J61" i="2"/>
  <c r="J57" i="2"/>
  <c r="J53" i="2"/>
  <c r="J45" i="2"/>
  <c r="J41" i="2"/>
  <c r="J37" i="2"/>
  <c r="J33" i="2"/>
  <c r="J29" i="2"/>
  <c r="J25" i="2"/>
  <c r="J46" i="2"/>
  <c r="J42" i="2"/>
  <c r="J38" i="2"/>
  <c r="J34" i="2"/>
  <c r="J30" i="2"/>
  <c r="J26" i="2"/>
  <c r="J43" i="2"/>
  <c r="J39" i="2"/>
  <c r="J35" i="2"/>
  <c r="J31" i="2"/>
  <c r="J27" i="2"/>
  <c r="J23" i="2"/>
  <c r="J49" i="2"/>
  <c r="J48" i="2"/>
  <c r="J47" i="2"/>
  <c r="J44" i="2"/>
  <c r="J40" i="2"/>
  <c r="J36" i="2"/>
  <c r="J32" i="2"/>
  <c r="J28" i="2"/>
  <c r="J24" i="2"/>
  <c r="C16" i="2"/>
  <c r="N16" i="2" s="1"/>
  <c r="M6" i="2"/>
  <c r="L6" i="2"/>
  <c r="K6" i="2"/>
  <c r="J6" i="2"/>
  <c r="I6" i="2"/>
  <c r="H6" i="2"/>
  <c r="G6" i="2"/>
  <c r="F6" i="2"/>
  <c r="E6" i="2"/>
  <c r="D6" i="2"/>
  <c r="C6" i="2"/>
  <c r="N21" i="2" l="1"/>
  <c r="N37" i="2"/>
  <c r="N24" i="2"/>
  <c r="N40" i="2"/>
  <c r="N27" i="2"/>
  <c r="N43" i="2"/>
  <c r="N42" i="2"/>
  <c r="N50" i="2"/>
  <c r="N66" i="2"/>
  <c r="N57" i="2"/>
  <c r="N73" i="2"/>
  <c r="N60" i="2"/>
  <c r="N76" i="2"/>
  <c r="N63" i="2"/>
  <c r="N25" i="2"/>
  <c r="N41" i="2"/>
  <c r="N28" i="2"/>
  <c r="N44" i="2"/>
  <c r="N31" i="2"/>
  <c r="N47" i="2"/>
  <c r="N30" i="2"/>
  <c r="N46" i="2"/>
  <c r="N54" i="2"/>
  <c r="N70" i="2"/>
  <c r="N61" i="2"/>
  <c r="N77" i="2"/>
  <c r="N64" i="2"/>
  <c r="N51" i="2"/>
  <c r="N67" i="2"/>
  <c r="N22" i="2"/>
  <c r="N29" i="2"/>
  <c r="N45" i="2"/>
  <c r="N32" i="2"/>
  <c r="N35" i="2"/>
  <c r="N34" i="2"/>
  <c r="N48" i="2"/>
  <c r="N58" i="2"/>
  <c r="N74" i="2"/>
  <c r="N65" i="2"/>
  <c r="N52" i="2"/>
  <c r="N68" i="2"/>
  <c r="N55" i="2"/>
  <c r="N71" i="2"/>
  <c r="N26" i="2"/>
  <c r="N17" i="2"/>
  <c r="N33" i="2"/>
  <c r="N20" i="2"/>
  <c r="N36" i="2"/>
  <c r="N23" i="2"/>
  <c r="N39" i="2"/>
  <c r="N38" i="2"/>
  <c r="N49" i="2"/>
  <c r="N62" i="2"/>
  <c r="N53" i="2"/>
  <c r="N69" i="2"/>
  <c r="N56" i="2"/>
  <c r="N72" i="2"/>
  <c r="N59" i="2"/>
  <c r="N75" i="2"/>
  <c r="M6" i="5"/>
  <c r="L6" i="5"/>
  <c r="K6" i="5"/>
  <c r="J6" i="5"/>
  <c r="I6" i="5"/>
  <c r="H6" i="5"/>
  <c r="G6" i="5"/>
  <c r="F6" i="5"/>
  <c r="E6" i="5"/>
  <c r="D6" i="5"/>
  <c r="C6" i="5"/>
  <c r="N9" i="4" l="1"/>
  <c r="N8" i="4"/>
  <c r="N9" i="2"/>
  <c r="N8" i="2"/>
  <c r="E12" i="3" l="1"/>
  <c r="E13" i="3"/>
  <c r="E14" i="3"/>
  <c r="E11" i="3"/>
  <c r="B55" i="3"/>
  <c r="B56" i="3"/>
  <c r="B13" i="3"/>
  <c r="B14" i="3"/>
  <c r="B15" i="3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12" i="3"/>
  <c r="E14" i="5" l="1"/>
  <c r="D14" i="5"/>
  <c r="B15" i="5"/>
  <c r="D13" i="5"/>
  <c r="E13" i="5" s="1"/>
  <c r="I9" i="5"/>
  <c r="G9" i="5"/>
  <c r="F9" i="5"/>
  <c r="E9" i="5"/>
  <c r="D9" i="5"/>
  <c r="C9" i="5"/>
  <c r="M8" i="5"/>
  <c r="M9" i="5" s="1"/>
  <c r="L8" i="5"/>
  <c r="L9" i="5" s="1"/>
  <c r="K8" i="5"/>
  <c r="K9" i="5" s="1"/>
  <c r="J8" i="5"/>
  <c r="J9" i="5" s="1"/>
  <c r="I8" i="5"/>
  <c r="H8" i="5"/>
  <c r="H9" i="5" s="1"/>
  <c r="D11" i="5"/>
  <c r="C11" i="5"/>
  <c r="M9" i="4"/>
  <c r="L9" i="4"/>
  <c r="K9" i="4"/>
  <c r="J9" i="4"/>
  <c r="I9" i="4"/>
  <c r="H9" i="4"/>
  <c r="G9" i="4"/>
  <c r="F9" i="4"/>
  <c r="E9" i="4"/>
  <c r="D9" i="4"/>
  <c r="C9" i="4"/>
  <c r="Q18" i="4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Q45" i="4" s="1"/>
  <c r="Q46" i="4" s="1"/>
  <c r="Q47" i="4" s="1"/>
  <c r="Q48" i="4" s="1"/>
  <c r="Q49" i="4" s="1"/>
  <c r="Q50" i="4" s="1"/>
  <c r="Q51" i="4" s="1"/>
  <c r="Q52" i="4" s="1"/>
  <c r="Q53" i="4" s="1"/>
  <c r="Q54" i="4" s="1"/>
  <c r="Q55" i="4" s="1"/>
  <c r="Q17" i="4"/>
  <c r="B17" i="4"/>
  <c r="E15" i="4"/>
  <c r="D15" i="4"/>
  <c r="M8" i="4"/>
  <c r="L8" i="4"/>
  <c r="K8" i="4"/>
  <c r="J8" i="4"/>
  <c r="I8" i="4"/>
  <c r="H8" i="4"/>
  <c r="E11" i="4"/>
  <c r="D11" i="4"/>
  <c r="C11" i="4"/>
  <c r="Q18" i="2"/>
  <c r="Q19" i="2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17" i="2"/>
  <c r="C11" i="2"/>
  <c r="M9" i="2"/>
  <c r="L9" i="2"/>
  <c r="K9" i="2"/>
  <c r="J9" i="2"/>
  <c r="I9" i="2"/>
  <c r="H9" i="2"/>
  <c r="G9" i="2"/>
  <c r="F9" i="2"/>
  <c r="E9" i="2"/>
  <c r="D9" i="2"/>
  <c r="D11" i="2" s="1"/>
  <c r="C9" i="2"/>
  <c r="M8" i="2"/>
  <c r="L8" i="2"/>
  <c r="K8" i="2"/>
  <c r="J8" i="2"/>
  <c r="I8" i="2"/>
  <c r="H8" i="2"/>
  <c r="C14" i="5" l="1"/>
  <c r="E15" i="5"/>
  <c r="D15" i="5"/>
  <c r="C15" i="5"/>
  <c r="B16" i="5"/>
  <c r="B17" i="5"/>
  <c r="E11" i="5"/>
  <c r="F13" i="5"/>
  <c r="F14" i="5" s="1"/>
  <c r="F15" i="4"/>
  <c r="B18" i="4"/>
  <c r="E17" i="5" l="1"/>
  <c r="C17" i="5"/>
  <c r="D17" i="5"/>
  <c r="D16" i="5"/>
  <c r="F16" i="5"/>
  <c r="E16" i="5"/>
  <c r="C16" i="5"/>
  <c r="F15" i="5"/>
  <c r="B18" i="5"/>
  <c r="F11" i="5"/>
  <c r="G13" i="5"/>
  <c r="F11" i="4"/>
  <c r="G15" i="4"/>
  <c r="B19" i="4"/>
  <c r="G14" i="5" l="1"/>
  <c r="G15" i="5"/>
  <c r="F17" i="5"/>
  <c r="C18" i="5"/>
  <c r="F18" i="5"/>
  <c r="E18" i="5"/>
  <c r="D18" i="5"/>
  <c r="G17" i="5"/>
  <c r="G16" i="5"/>
  <c r="G11" i="5"/>
  <c r="H13" i="5"/>
  <c r="B19" i="5"/>
  <c r="H15" i="4"/>
  <c r="G11" i="4"/>
  <c r="B20" i="4"/>
  <c r="H14" i="5" l="1"/>
  <c r="H15" i="5"/>
  <c r="H16" i="5"/>
  <c r="H17" i="5"/>
  <c r="H18" i="5"/>
  <c r="G18" i="5"/>
  <c r="F19" i="5"/>
  <c r="C19" i="5"/>
  <c r="I19" i="5"/>
  <c r="G19" i="5"/>
  <c r="E19" i="5"/>
  <c r="D19" i="5"/>
  <c r="H19" i="5"/>
  <c r="B20" i="5"/>
  <c r="I13" i="5"/>
  <c r="H11" i="5"/>
  <c r="B21" i="4"/>
  <c r="I15" i="4"/>
  <c r="H11" i="4"/>
  <c r="E20" i="5" l="1"/>
  <c r="C20" i="5"/>
  <c r="H20" i="5"/>
  <c r="G20" i="5"/>
  <c r="D20" i="5"/>
  <c r="F20" i="5"/>
  <c r="I14" i="5"/>
  <c r="I15" i="5"/>
  <c r="I17" i="5"/>
  <c r="I16" i="5"/>
  <c r="I18" i="5"/>
  <c r="J13" i="5"/>
  <c r="I11" i="5"/>
  <c r="B21" i="5"/>
  <c r="S54" i="4"/>
  <c r="S50" i="4"/>
  <c r="S46" i="4"/>
  <c r="S55" i="4"/>
  <c r="S51" i="4"/>
  <c r="S47" i="4"/>
  <c r="S45" i="4"/>
  <c r="S41" i="4"/>
  <c r="S37" i="4"/>
  <c r="S33" i="4"/>
  <c r="S43" i="4"/>
  <c r="S53" i="4"/>
  <c r="S52" i="4"/>
  <c r="S42" i="4"/>
  <c r="S36" i="4"/>
  <c r="S31" i="4"/>
  <c r="S30" i="4"/>
  <c r="S26" i="4"/>
  <c r="S22" i="4"/>
  <c r="S18" i="4"/>
  <c r="S49" i="4"/>
  <c r="S38" i="4"/>
  <c r="S32" i="4"/>
  <c r="S23" i="4"/>
  <c r="S40" i="4"/>
  <c r="S28" i="4"/>
  <c r="S16" i="4"/>
  <c r="S48" i="4"/>
  <c r="S44" i="4"/>
  <c r="S39" i="4"/>
  <c r="S29" i="4"/>
  <c r="S24" i="4"/>
  <c r="S25" i="4"/>
  <c r="S20" i="4"/>
  <c r="S35" i="4"/>
  <c r="S34" i="4"/>
  <c r="S27" i="4"/>
  <c r="S21" i="4"/>
  <c r="S17" i="4"/>
  <c r="S19" i="4"/>
  <c r="J15" i="4"/>
  <c r="I11" i="4"/>
  <c r="B22" i="4"/>
  <c r="J14" i="5" l="1"/>
  <c r="J15" i="5"/>
  <c r="J17" i="5"/>
  <c r="J16" i="5"/>
  <c r="J18" i="5"/>
  <c r="J19" i="5"/>
  <c r="I20" i="5"/>
  <c r="J20" i="5"/>
  <c r="F21" i="5"/>
  <c r="D21" i="5"/>
  <c r="C21" i="5"/>
  <c r="G21" i="5"/>
  <c r="H21" i="5"/>
  <c r="I21" i="5"/>
  <c r="E21" i="5"/>
  <c r="B22" i="5"/>
  <c r="K13" i="5"/>
  <c r="J11" i="5"/>
  <c r="J21" i="5" s="1"/>
  <c r="J11" i="4"/>
  <c r="K15" i="4"/>
  <c r="B23" i="4"/>
  <c r="K14" i="5" l="1"/>
  <c r="K15" i="5"/>
  <c r="K17" i="5"/>
  <c r="K16" i="5"/>
  <c r="K18" i="5"/>
  <c r="K19" i="5"/>
  <c r="K20" i="5"/>
  <c r="E22" i="5"/>
  <c r="F22" i="5"/>
  <c r="D22" i="5"/>
  <c r="J22" i="5"/>
  <c r="C22" i="5"/>
  <c r="G22" i="5"/>
  <c r="H22" i="5"/>
  <c r="I22" i="5"/>
  <c r="K21" i="5"/>
  <c r="B23" i="5"/>
  <c r="K11" i="5"/>
  <c r="K22" i="5" s="1"/>
  <c r="L13" i="5"/>
  <c r="L15" i="4"/>
  <c r="K11" i="4"/>
  <c r="B24" i="4"/>
  <c r="L14" i="5" l="1"/>
  <c r="L15" i="5"/>
  <c r="L17" i="5"/>
  <c r="L16" i="5"/>
  <c r="L18" i="5"/>
  <c r="L19" i="5"/>
  <c r="L20" i="5"/>
  <c r="L21" i="5"/>
  <c r="E23" i="5"/>
  <c r="J23" i="5"/>
  <c r="F23" i="5"/>
  <c r="K23" i="5"/>
  <c r="D23" i="5"/>
  <c r="I23" i="5"/>
  <c r="C23" i="5"/>
  <c r="H23" i="5"/>
  <c r="G23" i="5"/>
  <c r="L22" i="5"/>
  <c r="B24" i="5"/>
  <c r="M13" i="5"/>
  <c r="M23" i="5" s="1"/>
  <c r="L11" i="5"/>
  <c r="B25" i="4"/>
  <c r="M15" i="4"/>
  <c r="L11" i="4"/>
  <c r="B18" i="2"/>
  <c r="B17" i="2"/>
  <c r="E15" i="2"/>
  <c r="D15" i="2"/>
  <c r="E24" i="5" l="1"/>
  <c r="L24" i="5"/>
  <c r="C24" i="5"/>
  <c r="G24" i="5"/>
  <c r="D24" i="5"/>
  <c r="J24" i="5"/>
  <c r="K24" i="5"/>
  <c r="I24" i="5"/>
  <c r="H24" i="5"/>
  <c r="F24" i="5"/>
  <c r="L23" i="5"/>
  <c r="M14" i="5"/>
  <c r="N14" i="5" s="1"/>
  <c r="G15" i="3" s="1"/>
  <c r="M15" i="5"/>
  <c r="N15" i="5" s="1"/>
  <c r="G16" i="3" s="1"/>
  <c r="M17" i="5"/>
  <c r="N17" i="5" s="1"/>
  <c r="G18" i="3" s="1"/>
  <c r="M16" i="5"/>
  <c r="M18" i="5"/>
  <c r="N18" i="5" s="1"/>
  <c r="G19" i="3" s="1"/>
  <c r="M19" i="5"/>
  <c r="N19" i="5" s="1"/>
  <c r="G20" i="3" s="1"/>
  <c r="M20" i="5"/>
  <c r="N20" i="5" s="1"/>
  <c r="G21" i="3" s="1"/>
  <c r="M21" i="5"/>
  <c r="N21" i="5" s="1"/>
  <c r="G22" i="3" s="1"/>
  <c r="M22" i="5"/>
  <c r="N22" i="5" s="1"/>
  <c r="G23" i="3" s="1"/>
  <c r="B25" i="5"/>
  <c r="M11" i="5"/>
  <c r="M24" i="5" s="1"/>
  <c r="N16" i="5"/>
  <c r="G17" i="3" s="1"/>
  <c r="N23" i="5"/>
  <c r="G24" i="3" s="1"/>
  <c r="B26" i="4"/>
  <c r="N16" i="4"/>
  <c r="D15" i="3" s="1"/>
  <c r="M11" i="4"/>
  <c r="N17" i="4"/>
  <c r="D16" i="3" s="1"/>
  <c r="N18" i="4"/>
  <c r="D17" i="3" s="1"/>
  <c r="N19" i="4"/>
  <c r="D18" i="3" s="1"/>
  <c r="N20" i="4"/>
  <c r="D19" i="3" s="1"/>
  <c r="N21" i="4"/>
  <c r="D20" i="3" s="1"/>
  <c r="N22" i="4"/>
  <c r="D21" i="3" s="1"/>
  <c r="N23" i="4"/>
  <c r="D22" i="3" s="1"/>
  <c r="N24" i="4"/>
  <c r="D23" i="3" s="1"/>
  <c r="B19" i="2"/>
  <c r="F15" i="2"/>
  <c r="E11" i="2"/>
  <c r="F25" i="5" l="1"/>
  <c r="D25" i="5"/>
  <c r="M25" i="5"/>
  <c r="C25" i="5"/>
  <c r="J25" i="5"/>
  <c r="G25" i="5"/>
  <c r="I25" i="5"/>
  <c r="H25" i="5"/>
  <c r="E25" i="5"/>
  <c r="K25" i="5"/>
  <c r="L25" i="5"/>
  <c r="N24" i="5"/>
  <c r="G25" i="3" s="1"/>
  <c r="B26" i="5"/>
  <c r="B27" i="4"/>
  <c r="N25" i="4"/>
  <c r="D24" i="3" s="1"/>
  <c r="B20" i="2"/>
  <c r="G15" i="2"/>
  <c r="F11" i="2"/>
  <c r="E26" i="5" l="1"/>
  <c r="M26" i="5"/>
  <c r="F26" i="5"/>
  <c r="D26" i="5"/>
  <c r="L26" i="5"/>
  <c r="J26" i="5"/>
  <c r="C26" i="5"/>
  <c r="G26" i="5"/>
  <c r="K26" i="5"/>
  <c r="H26" i="5"/>
  <c r="I26" i="5"/>
  <c r="N25" i="5"/>
  <c r="G26" i="3" s="1"/>
  <c r="B27" i="5"/>
  <c r="B28" i="4"/>
  <c r="N26" i="4"/>
  <c r="D25" i="3" s="1"/>
  <c r="B21" i="2"/>
  <c r="H15" i="2"/>
  <c r="G11" i="2"/>
  <c r="E27" i="5" l="1"/>
  <c r="F27" i="5"/>
  <c r="D27" i="5"/>
  <c r="K27" i="5"/>
  <c r="M27" i="5"/>
  <c r="L27" i="5"/>
  <c r="J27" i="5"/>
  <c r="I27" i="5"/>
  <c r="C27" i="5"/>
  <c r="G27" i="5"/>
  <c r="H27" i="5"/>
  <c r="N26" i="5"/>
  <c r="G27" i="3" s="1"/>
  <c r="B28" i="5"/>
  <c r="B29" i="4"/>
  <c r="N27" i="4"/>
  <c r="D26" i="3" s="1"/>
  <c r="B22" i="2"/>
  <c r="I15" i="2"/>
  <c r="H11" i="2"/>
  <c r="N27" i="5" l="1"/>
  <c r="G28" i="3" s="1"/>
  <c r="E28" i="5"/>
  <c r="C28" i="5"/>
  <c r="K28" i="5"/>
  <c r="G28" i="5"/>
  <c r="D28" i="5"/>
  <c r="L28" i="5"/>
  <c r="J28" i="5"/>
  <c r="I28" i="5"/>
  <c r="H28" i="5"/>
  <c r="F28" i="5"/>
  <c r="M28" i="5"/>
  <c r="B29" i="5"/>
  <c r="B30" i="4"/>
  <c r="N28" i="4"/>
  <c r="D27" i="3" s="1"/>
  <c r="S17" i="2"/>
  <c r="S21" i="2"/>
  <c r="S25" i="2"/>
  <c r="S29" i="2"/>
  <c r="S33" i="2"/>
  <c r="S37" i="2"/>
  <c r="S41" i="2"/>
  <c r="S45" i="2"/>
  <c r="S49" i="2"/>
  <c r="S53" i="2"/>
  <c r="S31" i="2"/>
  <c r="S27" i="2"/>
  <c r="S43" i="2"/>
  <c r="S54" i="2"/>
  <c r="S18" i="2"/>
  <c r="S39" i="2"/>
  <c r="S55" i="2"/>
  <c r="S32" i="2"/>
  <c r="S28" i="2"/>
  <c r="S44" i="2"/>
  <c r="S23" i="2"/>
  <c r="S19" i="2"/>
  <c r="S24" i="2"/>
  <c r="S30" i="2"/>
  <c r="S35" i="2"/>
  <c r="S40" i="2"/>
  <c r="S46" i="2"/>
  <c r="S51" i="2"/>
  <c r="S16" i="2"/>
  <c r="S20" i="2"/>
  <c r="S26" i="2"/>
  <c r="S36" i="2"/>
  <c r="S42" i="2"/>
  <c r="S47" i="2"/>
  <c r="S52" i="2"/>
  <c r="S22" i="2"/>
  <c r="S38" i="2"/>
  <c r="S48" i="2"/>
  <c r="S34" i="2"/>
  <c r="S50" i="2"/>
  <c r="B23" i="2"/>
  <c r="J15" i="2"/>
  <c r="I11" i="2"/>
  <c r="F29" i="5" l="1"/>
  <c r="D29" i="5"/>
  <c r="I29" i="5"/>
  <c r="C29" i="5"/>
  <c r="M29" i="5"/>
  <c r="J29" i="5"/>
  <c r="G29" i="5"/>
  <c r="H29" i="5"/>
  <c r="L29" i="5"/>
  <c r="E29" i="5"/>
  <c r="K29" i="5"/>
  <c r="B30" i="5"/>
  <c r="N28" i="5"/>
  <c r="G29" i="3" s="1"/>
  <c r="N29" i="4"/>
  <c r="D28" i="3" s="1"/>
  <c r="B31" i="4"/>
  <c r="B24" i="2"/>
  <c r="K15" i="2"/>
  <c r="J11" i="2"/>
  <c r="E30" i="5" l="1"/>
  <c r="L30" i="5"/>
  <c r="F30" i="5"/>
  <c r="K30" i="5"/>
  <c r="H30" i="5"/>
  <c r="D30" i="5"/>
  <c r="M30" i="5"/>
  <c r="J30" i="5"/>
  <c r="C30" i="5"/>
  <c r="G30" i="5"/>
  <c r="I30" i="5"/>
  <c r="B31" i="5"/>
  <c r="N29" i="5"/>
  <c r="G30" i="3" s="1"/>
  <c r="N30" i="4"/>
  <c r="D29" i="3" s="1"/>
  <c r="B32" i="4"/>
  <c r="B25" i="2"/>
  <c r="L15" i="2"/>
  <c r="K11" i="2"/>
  <c r="E31" i="5" l="1"/>
  <c r="M31" i="5"/>
  <c r="F31" i="5"/>
  <c r="D31" i="5"/>
  <c r="L31" i="5"/>
  <c r="K31" i="5"/>
  <c r="I31" i="5"/>
  <c r="J31" i="5"/>
  <c r="H31" i="5"/>
  <c r="C31" i="5"/>
  <c r="G31" i="5"/>
  <c r="B32" i="5"/>
  <c r="N30" i="5"/>
  <c r="G31" i="3" s="1"/>
  <c r="B33" i="4"/>
  <c r="N31" i="4"/>
  <c r="D30" i="3" s="1"/>
  <c r="B26" i="2"/>
  <c r="M15" i="2"/>
  <c r="L11" i="2"/>
  <c r="C24" i="3" l="1"/>
  <c r="E24" i="3" s="1"/>
  <c r="E32" i="5"/>
  <c r="C32" i="5"/>
  <c r="L32" i="5"/>
  <c r="G32" i="5"/>
  <c r="K32" i="5"/>
  <c r="D32" i="5"/>
  <c r="J32" i="5"/>
  <c r="H32" i="5"/>
  <c r="I32" i="5"/>
  <c r="F32" i="5"/>
  <c r="M32" i="5"/>
  <c r="N31" i="5"/>
  <c r="G32" i="3" s="1"/>
  <c r="B33" i="5"/>
  <c r="N32" i="4"/>
  <c r="D31" i="3" s="1"/>
  <c r="B34" i="4"/>
  <c r="M11" i="2"/>
  <c r="C16" i="3"/>
  <c r="E16" i="3" s="1"/>
  <c r="C15" i="3"/>
  <c r="C17" i="3"/>
  <c r="E17" i="3" s="1"/>
  <c r="C18" i="3"/>
  <c r="E18" i="3" s="1"/>
  <c r="C19" i="3"/>
  <c r="E19" i="3" s="1"/>
  <c r="C20" i="3"/>
  <c r="E20" i="3" s="1"/>
  <c r="C21" i="3"/>
  <c r="E21" i="3" s="1"/>
  <c r="C22" i="3"/>
  <c r="E22" i="3" s="1"/>
  <c r="C23" i="3"/>
  <c r="E23" i="3" s="1"/>
  <c r="B27" i="2"/>
  <c r="C25" i="3" l="1"/>
  <c r="E25" i="3" s="1"/>
  <c r="E15" i="3"/>
  <c r="F33" i="5"/>
  <c r="D33" i="5"/>
  <c r="M33" i="5"/>
  <c r="C33" i="5"/>
  <c r="J33" i="5"/>
  <c r="G33" i="5"/>
  <c r="I33" i="5"/>
  <c r="H33" i="5"/>
  <c r="K33" i="5"/>
  <c r="E33" i="5"/>
  <c r="L33" i="5"/>
  <c r="N32" i="5"/>
  <c r="G33" i="3" s="1"/>
  <c r="B34" i="5"/>
  <c r="B35" i="4"/>
  <c r="N33" i="4"/>
  <c r="D32" i="3" s="1"/>
  <c r="B28" i="2"/>
  <c r="C26" i="3" l="1"/>
  <c r="E26" i="3" s="1"/>
  <c r="E34" i="5"/>
  <c r="F34" i="5"/>
  <c r="L34" i="5"/>
  <c r="D34" i="5"/>
  <c r="K34" i="5"/>
  <c r="J34" i="5"/>
  <c r="C34" i="5"/>
  <c r="G34" i="5"/>
  <c r="M34" i="5"/>
  <c r="H34" i="5"/>
  <c r="I34" i="5"/>
  <c r="N33" i="5"/>
  <c r="G34" i="3" s="1"/>
  <c r="B35" i="5"/>
  <c r="N34" i="4"/>
  <c r="D33" i="3" s="1"/>
  <c r="B36" i="4"/>
  <c r="B29" i="2"/>
  <c r="C27" i="3" l="1"/>
  <c r="E27" i="3" s="1"/>
  <c r="E35" i="5"/>
  <c r="L35" i="5"/>
  <c r="J35" i="5"/>
  <c r="F35" i="5"/>
  <c r="D35" i="5"/>
  <c r="M35" i="5"/>
  <c r="K35" i="5"/>
  <c r="I35" i="5"/>
  <c r="H35" i="5"/>
  <c r="C35" i="5"/>
  <c r="G35" i="5"/>
  <c r="N34" i="5"/>
  <c r="G35" i="3" s="1"/>
  <c r="B36" i="5"/>
  <c r="N35" i="4"/>
  <c r="D34" i="3" s="1"/>
  <c r="B37" i="4"/>
  <c r="B30" i="2"/>
  <c r="C28" i="3" l="1"/>
  <c r="E28" i="3" s="1"/>
  <c r="E36" i="5"/>
  <c r="C36" i="5"/>
  <c r="G36" i="5"/>
  <c r="D36" i="5"/>
  <c r="L36" i="5"/>
  <c r="K36" i="5"/>
  <c r="J36" i="5"/>
  <c r="I36" i="5"/>
  <c r="H36" i="5"/>
  <c r="F36" i="5"/>
  <c r="M36" i="5"/>
  <c r="N35" i="5"/>
  <c r="G36" i="3" s="1"/>
  <c r="B37" i="5"/>
  <c r="N36" i="4"/>
  <c r="D35" i="3" s="1"/>
  <c r="B38" i="4"/>
  <c r="B31" i="2"/>
  <c r="C29" i="3" l="1"/>
  <c r="E29" i="3" s="1"/>
  <c r="F37" i="5"/>
  <c r="M37" i="5"/>
  <c r="D37" i="5"/>
  <c r="C37" i="5"/>
  <c r="J37" i="5"/>
  <c r="G37" i="5"/>
  <c r="H37" i="5"/>
  <c r="I37" i="5"/>
  <c r="E37" i="5"/>
  <c r="K37" i="5"/>
  <c r="L37" i="5"/>
  <c r="B38" i="5"/>
  <c r="N36" i="5"/>
  <c r="G37" i="3" s="1"/>
  <c r="N37" i="4"/>
  <c r="D36" i="3" s="1"/>
  <c r="B39" i="4"/>
  <c r="B32" i="2"/>
  <c r="C30" i="3" l="1"/>
  <c r="E30" i="3" s="1"/>
  <c r="E38" i="5"/>
  <c r="F38" i="5"/>
  <c r="D38" i="5"/>
  <c r="M38" i="5"/>
  <c r="J38" i="5"/>
  <c r="C38" i="5"/>
  <c r="L38" i="5"/>
  <c r="K38" i="5"/>
  <c r="G38" i="5"/>
  <c r="H38" i="5"/>
  <c r="I38" i="5"/>
  <c r="N37" i="5"/>
  <c r="G38" i="3" s="1"/>
  <c r="B39" i="5"/>
  <c r="B40" i="4"/>
  <c r="N38" i="4"/>
  <c r="D37" i="3" s="1"/>
  <c r="B33" i="2"/>
  <c r="C31" i="3" l="1"/>
  <c r="E31" i="3" s="1"/>
  <c r="E39" i="5"/>
  <c r="M39" i="5"/>
  <c r="F39" i="5"/>
  <c r="L39" i="5"/>
  <c r="K39" i="5"/>
  <c r="D39" i="5"/>
  <c r="J39" i="5"/>
  <c r="I39" i="5"/>
  <c r="C39" i="5"/>
  <c r="H39" i="5"/>
  <c r="G39" i="5"/>
  <c r="B40" i="5"/>
  <c r="N38" i="5"/>
  <c r="G39" i="3" s="1"/>
  <c r="B41" i="4"/>
  <c r="N39" i="4"/>
  <c r="D38" i="3" s="1"/>
  <c r="B34" i="2"/>
  <c r="C32" i="3" l="1"/>
  <c r="E32" i="3" s="1"/>
  <c r="E40" i="5"/>
  <c r="L40" i="5"/>
  <c r="C40" i="5"/>
  <c r="K40" i="5"/>
  <c r="I40" i="5"/>
  <c r="G40" i="5"/>
  <c r="D40" i="5"/>
  <c r="J40" i="5"/>
  <c r="H40" i="5"/>
  <c r="F40" i="5"/>
  <c r="M40" i="5"/>
  <c r="N39" i="5"/>
  <c r="G40" i="3" s="1"/>
  <c r="B41" i="5"/>
  <c r="N40" i="4"/>
  <c r="D39" i="3" s="1"/>
  <c r="B42" i="4"/>
  <c r="B35" i="2"/>
  <c r="C33" i="3" l="1"/>
  <c r="E33" i="3" s="1"/>
  <c r="F41" i="5"/>
  <c r="D41" i="5"/>
  <c r="H41" i="5"/>
  <c r="C41" i="5"/>
  <c r="J41" i="5"/>
  <c r="G41" i="5"/>
  <c r="M41" i="5"/>
  <c r="I41" i="5"/>
  <c r="E41" i="5"/>
  <c r="K41" i="5"/>
  <c r="L41" i="5"/>
  <c r="N40" i="5"/>
  <c r="G41" i="3" s="1"/>
  <c r="B42" i="5"/>
  <c r="N41" i="4"/>
  <c r="D40" i="3" s="1"/>
  <c r="B43" i="4"/>
  <c r="B36" i="2"/>
  <c r="C34" i="3" l="1"/>
  <c r="E34" i="3" s="1"/>
  <c r="E42" i="5"/>
  <c r="M42" i="5"/>
  <c r="F42" i="5"/>
  <c r="L42" i="5"/>
  <c r="D42" i="5"/>
  <c r="J42" i="5"/>
  <c r="C42" i="5"/>
  <c r="G42" i="5"/>
  <c r="K42" i="5"/>
  <c r="H42" i="5"/>
  <c r="I42" i="5"/>
  <c r="B43" i="5"/>
  <c r="N41" i="5"/>
  <c r="G42" i="3" s="1"/>
  <c r="N42" i="4"/>
  <c r="D41" i="3" s="1"/>
  <c r="B44" i="4"/>
  <c r="B37" i="2"/>
  <c r="C35" i="3" l="1"/>
  <c r="E35" i="3" s="1"/>
  <c r="E43" i="5"/>
  <c r="J43" i="5"/>
  <c r="F43" i="5"/>
  <c r="D43" i="5"/>
  <c r="M43" i="5"/>
  <c r="K43" i="5"/>
  <c r="L43" i="5"/>
  <c r="I43" i="5"/>
  <c r="C43" i="5"/>
  <c r="G43" i="5"/>
  <c r="H43" i="5"/>
  <c r="N42" i="5"/>
  <c r="G43" i="3" s="1"/>
  <c r="B44" i="5"/>
  <c r="N43" i="4"/>
  <c r="D42" i="3" s="1"/>
  <c r="B45" i="4"/>
  <c r="B38" i="2"/>
  <c r="C36" i="3" l="1"/>
  <c r="E36" i="3" s="1"/>
  <c r="E44" i="5"/>
  <c r="C44" i="5"/>
  <c r="K44" i="5"/>
  <c r="G44" i="5"/>
  <c r="L44" i="5"/>
  <c r="D44" i="5"/>
  <c r="J44" i="5"/>
  <c r="I44" i="5"/>
  <c r="H44" i="5"/>
  <c r="F44" i="5"/>
  <c r="M44" i="5"/>
  <c r="N43" i="5"/>
  <c r="G44" i="3" s="1"/>
  <c r="B45" i="5"/>
  <c r="N44" i="4"/>
  <c r="D43" i="3" s="1"/>
  <c r="B46" i="4"/>
  <c r="B39" i="2"/>
  <c r="C37" i="3" l="1"/>
  <c r="E37" i="3" s="1"/>
  <c r="F45" i="5"/>
  <c r="D45" i="5"/>
  <c r="C45" i="5"/>
  <c r="M45" i="5"/>
  <c r="J45" i="5"/>
  <c r="G45" i="5"/>
  <c r="I45" i="5"/>
  <c r="H45" i="5"/>
  <c r="L45" i="5"/>
  <c r="E45" i="5"/>
  <c r="K45" i="5"/>
  <c r="N44" i="5"/>
  <c r="G45" i="3" s="1"/>
  <c r="B46" i="5"/>
  <c r="N45" i="4"/>
  <c r="D44" i="3" s="1"/>
  <c r="B47" i="4"/>
  <c r="B40" i="2"/>
  <c r="C38" i="3"/>
  <c r="E38" i="3" s="1"/>
  <c r="E46" i="5" l="1"/>
  <c r="L46" i="5"/>
  <c r="F46" i="5"/>
  <c r="M46" i="5"/>
  <c r="D46" i="5"/>
  <c r="J46" i="5"/>
  <c r="C46" i="5"/>
  <c r="G46" i="5"/>
  <c r="K46" i="5"/>
  <c r="H46" i="5"/>
  <c r="I46" i="5"/>
  <c r="B47" i="5"/>
  <c r="N45" i="5"/>
  <c r="G46" i="3" s="1"/>
  <c r="N46" i="4"/>
  <c r="D45" i="3" s="1"/>
  <c r="B48" i="4"/>
  <c r="B41" i="2"/>
  <c r="C39" i="3" l="1"/>
  <c r="E39" i="3" s="1"/>
  <c r="E47" i="5"/>
  <c r="M47" i="5"/>
  <c r="F47" i="5"/>
  <c r="L47" i="5"/>
  <c r="D47" i="5"/>
  <c r="K47" i="5"/>
  <c r="I47" i="5"/>
  <c r="J47" i="5"/>
  <c r="H47" i="5"/>
  <c r="C47" i="5"/>
  <c r="G47" i="5"/>
  <c r="B48" i="5"/>
  <c r="N46" i="5"/>
  <c r="G47" i="3" s="1"/>
  <c r="N47" i="4"/>
  <c r="D46" i="3" s="1"/>
  <c r="B49" i="4"/>
  <c r="B42" i="2"/>
  <c r="C40" i="3" l="1"/>
  <c r="E40" i="3" s="1"/>
  <c r="E48" i="5"/>
  <c r="C48" i="5"/>
  <c r="G48" i="5"/>
  <c r="K48" i="5"/>
  <c r="D48" i="5"/>
  <c r="J48" i="5"/>
  <c r="H48" i="5"/>
  <c r="L48" i="5"/>
  <c r="I48" i="5"/>
  <c r="F48" i="5"/>
  <c r="M48" i="5"/>
  <c r="N47" i="5"/>
  <c r="G48" i="3" s="1"/>
  <c r="B49" i="5"/>
  <c r="B50" i="4"/>
  <c r="N48" i="4"/>
  <c r="D47" i="3" s="1"/>
  <c r="B43" i="2"/>
  <c r="C41" i="3" l="1"/>
  <c r="E41" i="3" s="1"/>
  <c r="F49" i="5"/>
  <c r="D49" i="5"/>
  <c r="C49" i="5"/>
  <c r="J49" i="5"/>
  <c r="G49" i="5"/>
  <c r="M49" i="5"/>
  <c r="I49" i="5"/>
  <c r="H49" i="5"/>
  <c r="K49" i="5"/>
  <c r="E49" i="5"/>
  <c r="L49" i="5"/>
  <c r="N48" i="5"/>
  <c r="G49" i="3" s="1"/>
  <c r="B50" i="5"/>
  <c r="B51" i="4"/>
  <c r="N49" i="4"/>
  <c r="D48" i="3" s="1"/>
  <c r="B44" i="2"/>
  <c r="C42" i="3"/>
  <c r="E42" i="3" s="1"/>
  <c r="E50" i="5" l="1"/>
  <c r="F50" i="5"/>
  <c r="D50" i="5"/>
  <c r="K50" i="5"/>
  <c r="J50" i="5"/>
  <c r="C50" i="5"/>
  <c r="M50" i="5"/>
  <c r="G50" i="5"/>
  <c r="L50" i="5"/>
  <c r="H50" i="5"/>
  <c r="I50" i="5"/>
  <c r="N49" i="5"/>
  <c r="G50" i="3" s="1"/>
  <c r="B51" i="5"/>
  <c r="B52" i="4"/>
  <c r="N50" i="4"/>
  <c r="D49" i="3" s="1"/>
  <c r="B45" i="2"/>
  <c r="C43" i="3" l="1"/>
  <c r="E43" i="3" s="1"/>
  <c r="E51" i="5"/>
  <c r="L51" i="5"/>
  <c r="K51" i="5"/>
  <c r="J51" i="5"/>
  <c r="I51" i="5"/>
  <c r="F51" i="5"/>
  <c r="M51" i="5"/>
  <c r="D51" i="5"/>
  <c r="H51" i="5"/>
  <c r="C51" i="5"/>
  <c r="G51" i="5"/>
  <c r="N50" i="5"/>
  <c r="G51" i="3" s="1"/>
  <c r="B52" i="5"/>
  <c r="N51" i="4"/>
  <c r="D50" i="3" s="1"/>
  <c r="B53" i="4"/>
  <c r="B46" i="2"/>
  <c r="C44" i="3" l="1"/>
  <c r="E44" i="3" s="1"/>
  <c r="E52" i="5"/>
  <c r="C52" i="5"/>
  <c r="H52" i="5"/>
  <c r="G52" i="5"/>
  <c r="L52" i="5"/>
  <c r="D52" i="5"/>
  <c r="K52" i="5"/>
  <c r="J52" i="5"/>
  <c r="I52" i="5"/>
  <c r="F52" i="5"/>
  <c r="M52" i="5"/>
  <c r="B53" i="5"/>
  <c r="N51" i="5"/>
  <c r="G52" i="3" s="1"/>
  <c r="N52" i="4"/>
  <c r="D51" i="3" s="1"/>
  <c r="B54" i="4"/>
  <c r="B47" i="2"/>
  <c r="C45" i="3" l="1"/>
  <c r="E45" i="3" s="1"/>
  <c r="F53" i="5"/>
  <c r="M53" i="5"/>
  <c r="D53" i="5"/>
  <c r="C53" i="5"/>
  <c r="J53" i="5"/>
  <c r="G53" i="5"/>
  <c r="H53" i="5"/>
  <c r="I53" i="5"/>
  <c r="E53" i="5"/>
  <c r="K53" i="5"/>
  <c r="L53" i="5"/>
  <c r="N52" i="5"/>
  <c r="G53" i="3" s="1"/>
  <c r="B54" i="5"/>
  <c r="N53" i="4"/>
  <c r="D52" i="3" s="1"/>
  <c r="B55" i="4"/>
  <c r="B48" i="2"/>
  <c r="C46" i="3" l="1"/>
  <c r="E46" i="3" s="1"/>
  <c r="E54" i="5"/>
  <c r="F54" i="5"/>
  <c r="M54" i="5"/>
  <c r="D54" i="5"/>
  <c r="L54" i="5"/>
  <c r="J54" i="5"/>
  <c r="C54" i="5"/>
  <c r="K54" i="5"/>
  <c r="G54" i="5"/>
  <c r="H54" i="5"/>
  <c r="I54" i="5"/>
  <c r="N53" i="5"/>
  <c r="G54" i="3" s="1"/>
  <c r="B55" i="5"/>
  <c r="B56" i="4"/>
  <c r="N54" i="4"/>
  <c r="D53" i="3" s="1"/>
  <c r="B49" i="2"/>
  <c r="C47" i="3" l="1"/>
  <c r="E47" i="3" s="1"/>
  <c r="E55" i="5"/>
  <c r="L55" i="5"/>
  <c r="F55" i="5"/>
  <c r="K55" i="5"/>
  <c r="D55" i="5"/>
  <c r="M55" i="5"/>
  <c r="J55" i="5"/>
  <c r="I55" i="5"/>
  <c r="C55" i="5"/>
  <c r="G55" i="5"/>
  <c r="H55" i="5"/>
  <c r="B56" i="5"/>
  <c r="N54" i="5"/>
  <c r="G55" i="3" s="1"/>
  <c r="B57" i="4"/>
  <c r="N55" i="4"/>
  <c r="D54" i="3" s="1"/>
  <c r="B50" i="2"/>
  <c r="C48" i="3"/>
  <c r="E48" i="3" s="1"/>
  <c r="E56" i="5" l="1"/>
  <c r="L56" i="5"/>
  <c r="C56" i="5"/>
  <c r="G56" i="5"/>
  <c r="D56" i="5"/>
  <c r="J56" i="5"/>
  <c r="K56" i="5"/>
  <c r="I56" i="5"/>
  <c r="H56" i="5"/>
  <c r="F56" i="5"/>
  <c r="M56" i="5"/>
  <c r="N55" i="5"/>
  <c r="G56" i="3" s="1"/>
  <c r="G7" i="3" s="1"/>
  <c r="B57" i="5"/>
  <c r="N56" i="4"/>
  <c r="D55" i="3" s="1"/>
  <c r="B58" i="4"/>
  <c r="B51" i="2"/>
  <c r="C49" i="3" l="1"/>
  <c r="E49" i="3" s="1"/>
  <c r="F57" i="5"/>
  <c r="D57" i="5"/>
  <c r="C57" i="5"/>
  <c r="M57" i="5"/>
  <c r="J57" i="5"/>
  <c r="G57" i="5"/>
  <c r="I57" i="5"/>
  <c r="H57" i="5"/>
  <c r="E57" i="5"/>
  <c r="K57" i="5"/>
  <c r="L57" i="5"/>
  <c r="N56" i="5"/>
  <c r="B58" i="5"/>
  <c r="N57" i="4"/>
  <c r="D56" i="3" s="1"/>
  <c r="D7" i="3" s="1"/>
  <c r="B59" i="4"/>
  <c r="B52" i="2"/>
  <c r="C50" i="3" l="1"/>
  <c r="E50" i="3" s="1"/>
  <c r="E58" i="5"/>
  <c r="M58" i="5"/>
  <c r="F58" i="5"/>
  <c r="D58" i="5"/>
  <c r="J58" i="5"/>
  <c r="C58" i="5"/>
  <c r="G58" i="5"/>
  <c r="L58" i="5"/>
  <c r="K58" i="5"/>
  <c r="H58" i="5"/>
  <c r="I58" i="5"/>
  <c r="B59" i="5"/>
  <c r="N57" i="5"/>
  <c r="B60" i="4"/>
  <c r="N58" i="4"/>
  <c r="B53" i="2"/>
  <c r="C51" i="3" l="1"/>
  <c r="E51" i="3" s="1"/>
  <c r="E59" i="5"/>
  <c r="K59" i="5"/>
  <c r="J59" i="5"/>
  <c r="F59" i="5"/>
  <c r="M59" i="5"/>
  <c r="D59" i="5"/>
  <c r="L59" i="5"/>
  <c r="I59" i="5"/>
  <c r="C59" i="5"/>
  <c r="G59" i="5"/>
  <c r="B60" i="5"/>
  <c r="N58" i="5"/>
  <c r="B61" i="4"/>
  <c r="N59" i="4"/>
  <c r="B54" i="2"/>
  <c r="N60" i="4" l="1"/>
  <c r="C52" i="3"/>
  <c r="E52" i="3" s="1"/>
  <c r="E60" i="5"/>
  <c r="C60" i="5"/>
  <c r="L60" i="5"/>
  <c r="G60" i="5"/>
  <c r="K60" i="5"/>
  <c r="D60" i="5"/>
  <c r="J60" i="5"/>
  <c r="F60" i="5"/>
  <c r="M60" i="5"/>
  <c r="N59" i="5"/>
  <c r="B61" i="5"/>
  <c r="B62" i="4"/>
  <c r="B55" i="2"/>
  <c r="C53" i="3" l="1"/>
  <c r="E53" i="3" s="1"/>
  <c r="F61" i="5"/>
  <c r="D61" i="5"/>
  <c r="C61" i="5"/>
  <c r="G61" i="5"/>
  <c r="M61" i="5"/>
  <c r="E61" i="5"/>
  <c r="K61" i="5"/>
  <c r="L61" i="5"/>
  <c r="B62" i="5"/>
  <c r="N60" i="5"/>
  <c r="N61" i="4"/>
  <c r="B63" i="4"/>
  <c r="B56" i="2"/>
  <c r="C54" i="3" l="1"/>
  <c r="E54" i="3" s="1"/>
  <c r="N61" i="5"/>
  <c r="E62" i="5"/>
  <c r="L62" i="5"/>
  <c r="F62" i="5"/>
  <c r="D62" i="5"/>
  <c r="C62" i="5"/>
  <c r="G62" i="5"/>
  <c r="M62" i="5"/>
  <c r="B63" i="5"/>
  <c r="N62" i="4"/>
  <c r="B64" i="4"/>
  <c r="B57" i="2"/>
  <c r="C55" i="3" l="1"/>
  <c r="E55" i="3" s="1"/>
  <c r="E63" i="5"/>
  <c r="M63" i="5"/>
  <c r="F63" i="5"/>
  <c r="D63" i="5"/>
  <c r="C63" i="5"/>
  <c r="G63" i="5"/>
  <c r="N62" i="5"/>
  <c r="N63" i="5"/>
  <c r="B64" i="5"/>
  <c r="B65" i="4"/>
  <c r="N63" i="4"/>
  <c r="B58" i="2"/>
  <c r="C56" i="3" l="1"/>
  <c r="E56" i="3"/>
  <c r="E7" i="3" s="1"/>
  <c r="C7" i="3"/>
  <c r="E64" i="5"/>
  <c r="C64" i="5"/>
  <c r="G64" i="5"/>
  <c r="D64" i="5"/>
  <c r="F64" i="5"/>
  <c r="B65" i="5"/>
  <c r="B66" i="4"/>
  <c r="N64" i="4"/>
  <c r="B59" i="2"/>
  <c r="F65" i="5" l="1"/>
  <c r="D65" i="5"/>
  <c r="C65" i="5"/>
  <c r="G65" i="5"/>
  <c r="E65" i="5"/>
  <c r="N64" i="5"/>
  <c r="B66" i="5"/>
  <c r="B67" i="4"/>
  <c r="N65" i="4"/>
  <c r="B60" i="2"/>
  <c r="E66" i="5" l="1"/>
  <c r="F66" i="5"/>
  <c r="D66" i="5"/>
  <c r="C66" i="5"/>
  <c r="G66" i="5"/>
  <c r="N65" i="5"/>
  <c r="B67" i="5"/>
  <c r="N66" i="4"/>
  <c r="B68" i="4"/>
  <c r="B61" i="2"/>
  <c r="E67" i="5" l="1"/>
  <c r="D67" i="5"/>
  <c r="C67" i="5"/>
  <c r="F67" i="5"/>
  <c r="G67" i="5"/>
  <c r="N66" i="5"/>
  <c r="B68" i="5"/>
  <c r="N67" i="4"/>
  <c r="B69" i="4"/>
  <c r="B62" i="2"/>
  <c r="D68" i="5" l="1"/>
  <c r="C68" i="5"/>
  <c r="G68" i="5"/>
  <c r="F68" i="5"/>
  <c r="E68" i="5"/>
  <c r="B69" i="5"/>
  <c r="N67" i="5"/>
  <c r="B70" i="4"/>
  <c r="N68" i="4"/>
  <c r="B63" i="2"/>
  <c r="C69" i="5" l="1"/>
  <c r="G69" i="5"/>
  <c r="F69" i="5"/>
  <c r="D69" i="5"/>
  <c r="N69" i="5" s="1"/>
  <c r="E69" i="5"/>
  <c r="N68" i="5"/>
  <c r="B70" i="5"/>
  <c r="B71" i="4"/>
  <c r="N69" i="4"/>
  <c r="B64" i="2"/>
  <c r="N70" i="4" l="1"/>
  <c r="G70" i="5"/>
  <c r="C70" i="5"/>
  <c r="F70" i="5"/>
  <c r="E70" i="5"/>
  <c r="D70" i="5"/>
  <c r="B71" i="5"/>
  <c r="B72" i="4"/>
  <c r="B65" i="2"/>
  <c r="N71" i="4" l="1"/>
  <c r="D71" i="5"/>
  <c r="E71" i="5"/>
  <c r="F71" i="5"/>
  <c r="C71" i="5"/>
  <c r="G71" i="5"/>
  <c r="B72" i="5"/>
  <c r="N70" i="5"/>
  <c r="B73" i="4"/>
  <c r="B66" i="2"/>
  <c r="D72" i="5" l="1"/>
  <c r="G72" i="5"/>
  <c r="C72" i="5"/>
  <c r="F72" i="5"/>
  <c r="E72" i="5"/>
  <c r="B73" i="5"/>
  <c r="N71" i="5"/>
  <c r="B74" i="4"/>
  <c r="N72" i="4"/>
  <c r="B67" i="2"/>
  <c r="F73" i="5" l="1"/>
  <c r="C73" i="5"/>
  <c r="G73" i="5"/>
  <c r="D73" i="5"/>
  <c r="E73" i="5"/>
  <c r="N72" i="5"/>
  <c r="B74" i="5"/>
  <c r="B75" i="4"/>
  <c r="N73" i="4"/>
  <c r="B68" i="2"/>
  <c r="N74" i="4" l="1"/>
  <c r="E74" i="5"/>
  <c r="D74" i="5"/>
  <c r="C74" i="5"/>
  <c r="G74" i="5"/>
  <c r="F74" i="5"/>
  <c r="N73" i="5"/>
  <c r="B75" i="5"/>
  <c r="B76" i="4"/>
  <c r="B69" i="2"/>
  <c r="E75" i="5" l="1"/>
  <c r="D75" i="5"/>
  <c r="C75" i="5"/>
  <c r="F75" i="5"/>
  <c r="G75" i="5"/>
  <c r="N74" i="5"/>
  <c r="N75" i="4"/>
  <c r="B77" i="4"/>
  <c r="B70" i="2"/>
  <c r="N75" i="5" l="1"/>
  <c r="N76" i="4"/>
  <c r="B71" i="2"/>
  <c r="N77" i="4" l="1"/>
  <c r="B72" i="2"/>
  <c r="B73" i="2" l="1"/>
  <c r="B74" i="2" l="1"/>
  <c r="B75" i="2" l="1"/>
  <c r="B76" i="2" l="1"/>
  <c r="B77" i="2" l="1"/>
</calcChain>
</file>

<file path=xl/sharedStrings.xml><?xml version="1.0" encoding="utf-8"?>
<sst xmlns="http://schemas.openxmlformats.org/spreadsheetml/2006/main" count="44" uniqueCount="22">
  <si>
    <t>Installed Cost ($/kW)</t>
  </si>
  <si>
    <t>Installed MW (Total):</t>
  </si>
  <si>
    <t>Installed MW (Dade):</t>
  </si>
  <si>
    <t>Total Cost ($):</t>
  </si>
  <si>
    <t>Total</t>
  </si>
  <si>
    <t>Installed MW (Broward):</t>
  </si>
  <si>
    <t>O&amp;M Cost ($/kW)</t>
  </si>
  <si>
    <t>Avoided Capital</t>
  </si>
  <si>
    <t>Dade</t>
  </si>
  <si>
    <t>Broward</t>
  </si>
  <si>
    <t>Avoided O&amp;M</t>
  </si>
  <si>
    <t>Yearly</t>
  </si>
  <si>
    <t>Revenue</t>
  </si>
  <si>
    <t>Requirement</t>
  </si>
  <si>
    <t>Percentage</t>
  </si>
  <si>
    <t>Avoided Distribution Costs Calculation for Batteries</t>
  </si>
  <si>
    <t>Dade County</t>
  </si>
  <si>
    <t>Broward County</t>
  </si>
  <si>
    <t>Dade and Broward</t>
  </si>
  <si>
    <t>NPV(2017-2061)</t>
  </si>
  <si>
    <t>Budget Cap:</t>
  </si>
  <si>
    <t>Installed Cost Adjusted: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</si>
</sst>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3" fontId="0" fillId="0" borderId="0" xfId="0" applyNumberFormat="1"/>
    <xf numFmtId="0" fontId="0" fillId="0" borderId="0" xfId="0" applyAlignment="1">
      <alignment horizontal="right"/>
    </xf>
    <xf numFmtId="8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7"/>
  <sheetViews>
    <sheetView workbookViewId="0">
      <selection sqref="A1:XFD2"/>
    </sheetView>
  </sheetViews>
  <sheetFormatPr defaultRowHeight="12.75" x14ac:dyDescent="0.2"/>
  <cols>
    <col min="2" max="2" width="19.85546875" customWidth="1"/>
    <col min="3" max="13" width="10.140625" bestFit="1" customWidth="1"/>
    <col min="14" max="14" width="10" customWidth="1"/>
    <col min="18" max="18" width="12" style="5" bestFit="1" customWidth="1"/>
  </cols>
  <sheetData>
    <row r="1" spans="1:19" x14ac:dyDescent="0.2">
      <c r="R1" s="10"/>
    </row>
    <row r="2" spans="1:19" x14ac:dyDescent="0.2">
      <c r="R2" s="10"/>
    </row>
    <row r="3" spans="1:19" x14ac:dyDescent="0.2">
      <c r="C3" s="11" t="s">
        <v>15</v>
      </c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9" x14ac:dyDescent="0.2">
      <c r="C4" s="11" t="s">
        <v>16</v>
      </c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9" x14ac:dyDescent="0.2">
      <c r="C5">
        <v>2020</v>
      </c>
      <c r="D5">
        <v>2021</v>
      </c>
      <c r="E5">
        <v>2022</v>
      </c>
      <c r="F5">
        <v>2023</v>
      </c>
      <c r="G5">
        <v>2024</v>
      </c>
      <c r="H5">
        <v>2025</v>
      </c>
      <c r="I5">
        <v>2026</v>
      </c>
      <c r="J5">
        <v>2027</v>
      </c>
      <c r="K5">
        <v>2028</v>
      </c>
      <c r="L5">
        <v>2029</v>
      </c>
      <c r="M5">
        <v>2030</v>
      </c>
    </row>
    <row r="6" spans="1:19" x14ac:dyDescent="0.2">
      <c r="A6">
        <v>117.96</v>
      </c>
      <c r="B6" t="s">
        <v>0</v>
      </c>
      <c r="C6" s="1">
        <f>$A$6</f>
        <v>117.96</v>
      </c>
      <c r="D6" s="1">
        <f t="shared" ref="D6:M6" si="0">$A$6</f>
        <v>117.96</v>
      </c>
      <c r="E6" s="1">
        <f t="shared" si="0"/>
        <v>117.96</v>
      </c>
      <c r="F6" s="1">
        <f t="shared" si="0"/>
        <v>117.96</v>
      </c>
      <c r="G6" s="1">
        <f t="shared" si="0"/>
        <v>117.96</v>
      </c>
      <c r="H6" s="1">
        <f t="shared" si="0"/>
        <v>117.96</v>
      </c>
      <c r="I6" s="1">
        <f t="shared" si="0"/>
        <v>117.96</v>
      </c>
      <c r="J6" s="1">
        <f t="shared" si="0"/>
        <v>117.96</v>
      </c>
      <c r="K6" s="1">
        <f t="shared" si="0"/>
        <v>117.96</v>
      </c>
      <c r="L6" s="1">
        <f t="shared" si="0"/>
        <v>117.96</v>
      </c>
      <c r="M6" s="1">
        <f t="shared" si="0"/>
        <v>117.96</v>
      </c>
    </row>
    <row r="7" spans="1:19" x14ac:dyDescent="0.2">
      <c r="N7" s="8" t="s">
        <v>4</v>
      </c>
    </row>
    <row r="8" spans="1:19" x14ac:dyDescent="0.2">
      <c r="B8" t="s">
        <v>1</v>
      </c>
      <c r="C8">
        <v>0</v>
      </c>
      <c r="D8">
        <v>0</v>
      </c>
      <c r="E8">
        <v>0</v>
      </c>
      <c r="F8">
        <v>0</v>
      </c>
      <c r="G8">
        <v>0</v>
      </c>
      <c r="H8">
        <f>2*10+3*20+4*30</f>
        <v>200</v>
      </c>
      <c r="I8">
        <f>5*10+3*20+3*30</f>
        <v>200</v>
      </c>
      <c r="J8">
        <f>3*10+4*20+3*30</f>
        <v>200</v>
      </c>
      <c r="K8">
        <f>2*10+3*20+4*30</f>
        <v>200</v>
      </c>
      <c r="L8">
        <f>5*10+3*20+3*30</f>
        <v>200</v>
      </c>
      <c r="M8">
        <f>3*10+4*20+3*30</f>
        <v>200</v>
      </c>
      <c r="N8">
        <f>SUM(C8:M8)</f>
        <v>1200</v>
      </c>
    </row>
    <row r="9" spans="1:19" x14ac:dyDescent="0.2">
      <c r="B9" t="s">
        <v>2</v>
      </c>
      <c r="C9">
        <f>C8*0.6</f>
        <v>0</v>
      </c>
      <c r="D9">
        <f t="shared" ref="D9:M9" si="1">D8*0.6</f>
        <v>0</v>
      </c>
      <c r="E9">
        <f t="shared" si="1"/>
        <v>0</v>
      </c>
      <c r="F9">
        <f t="shared" si="1"/>
        <v>0</v>
      </c>
      <c r="G9">
        <f t="shared" si="1"/>
        <v>0</v>
      </c>
      <c r="H9">
        <f t="shared" si="1"/>
        <v>120</v>
      </c>
      <c r="I9">
        <f t="shared" si="1"/>
        <v>120</v>
      </c>
      <c r="J9">
        <f t="shared" si="1"/>
        <v>120</v>
      </c>
      <c r="K9">
        <f t="shared" si="1"/>
        <v>120</v>
      </c>
      <c r="L9">
        <f t="shared" si="1"/>
        <v>120</v>
      </c>
      <c r="M9">
        <f t="shared" si="1"/>
        <v>120</v>
      </c>
      <c r="N9">
        <f>SUM(C9:M9)</f>
        <v>720</v>
      </c>
    </row>
    <row r="10" spans="1:19" x14ac:dyDescent="0.2">
      <c r="R10" s="5" t="s">
        <v>11</v>
      </c>
    </row>
    <row r="11" spans="1:19" x14ac:dyDescent="0.2">
      <c r="B11" t="s">
        <v>3</v>
      </c>
      <c r="C11" s="2">
        <f>C6*C9*1000</f>
        <v>0</v>
      </c>
      <c r="D11" s="2">
        <f t="shared" ref="D11:M11" si="2">D6*D9*1000</f>
        <v>0</v>
      </c>
      <c r="E11" s="2">
        <f t="shared" si="2"/>
        <v>0</v>
      </c>
      <c r="F11" s="2">
        <f t="shared" si="2"/>
        <v>0</v>
      </c>
      <c r="G11" s="2">
        <f t="shared" si="2"/>
        <v>0</v>
      </c>
      <c r="H11" s="2">
        <f t="shared" si="2"/>
        <v>14155199.999999998</v>
      </c>
      <c r="I11" s="2">
        <f t="shared" si="2"/>
        <v>14155199.999999998</v>
      </c>
      <c r="J11" s="2">
        <f t="shared" si="2"/>
        <v>14155199.999999998</v>
      </c>
      <c r="K11" s="2">
        <f t="shared" si="2"/>
        <v>14155199.999999998</v>
      </c>
      <c r="L11" s="2">
        <f t="shared" si="2"/>
        <v>14155199.999999998</v>
      </c>
      <c r="M11" s="2">
        <f t="shared" si="2"/>
        <v>14155199.999999998</v>
      </c>
      <c r="R11" s="5" t="s">
        <v>12</v>
      </c>
    </row>
    <row r="12" spans="1:19" x14ac:dyDescent="0.2">
      <c r="B12" t="s">
        <v>20</v>
      </c>
      <c r="C12" s="2">
        <v>19134347</v>
      </c>
      <c r="D12" s="2">
        <v>19134347</v>
      </c>
      <c r="E12" s="2">
        <v>19134347</v>
      </c>
      <c r="F12" s="2">
        <v>19134347</v>
      </c>
      <c r="G12" s="2">
        <v>19134347</v>
      </c>
      <c r="H12" s="2">
        <v>19134347</v>
      </c>
      <c r="I12" s="2">
        <v>19134347</v>
      </c>
      <c r="J12" s="2">
        <v>19134347</v>
      </c>
      <c r="K12" s="2">
        <v>19134347</v>
      </c>
      <c r="L12" s="2">
        <v>19134347</v>
      </c>
      <c r="M12" s="2">
        <v>19134347</v>
      </c>
      <c r="R12" s="9"/>
    </row>
    <row r="13" spans="1:19" x14ac:dyDescent="0.2">
      <c r="B13" t="s">
        <v>21</v>
      </c>
      <c r="C13" s="2">
        <f t="shared" ref="C13:G13" si="3">IF(C11=0,0,IF(C12&gt;C11,C11,C12))</f>
        <v>0</v>
      </c>
      <c r="D13" s="2">
        <f t="shared" si="3"/>
        <v>0</v>
      </c>
      <c r="E13" s="2">
        <f t="shared" si="3"/>
        <v>0</v>
      </c>
      <c r="F13" s="2">
        <f t="shared" si="3"/>
        <v>0</v>
      </c>
      <c r="G13" s="2">
        <f t="shared" si="3"/>
        <v>0</v>
      </c>
      <c r="H13" s="2">
        <f>IF(H11=0,0,IF(H12&gt;H11,H11,H12))</f>
        <v>14155199.999999998</v>
      </c>
      <c r="I13" s="2">
        <f t="shared" ref="I13:M13" si="4">IF(I11=0,0,IF(I12&gt;I11,I11,I12))</f>
        <v>14155199.999999998</v>
      </c>
      <c r="J13" s="2">
        <f t="shared" si="4"/>
        <v>14155199.999999998</v>
      </c>
      <c r="K13" s="2">
        <f t="shared" si="4"/>
        <v>14155199.999999998</v>
      </c>
      <c r="L13" s="2">
        <f t="shared" si="4"/>
        <v>14155199.999999998</v>
      </c>
      <c r="M13" s="2">
        <f t="shared" si="4"/>
        <v>14155199.999999998</v>
      </c>
      <c r="R13" s="9"/>
    </row>
    <row r="14" spans="1:19" x14ac:dyDescent="0.2">
      <c r="R14" s="5" t="s">
        <v>13</v>
      </c>
    </row>
    <row r="15" spans="1:19" x14ac:dyDescent="0.2">
      <c r="C15">
        <v>2020</v>
      </c>
      <c r="D15">
        <f>C15+1</f>
        <v>2021</v>
      </c>
      <c r="E15">
        <f t="shared" ref="E15:M15" si="5">D15+1</f>
        <v>2022</v>
      </c>
      <c r="F15">
        <f t="shared" si="5"/>
        <v>2023</v>
      </c>
      <c r="G15">
        <f t="shared" si="5"/>
        <v>2024</v>
      </c>
      <c r="H15">
        <f t="shared" si="5"/>
        <v>2025</v>
      </c>
      <c r="I15">
        <f t="shared" si="5"/>
        <v>2026</v>
      </c>
      <c r="J15">
        <f t="shared" si="5"/>
        <v>2027</v>
      </c>
      <c r="K15">
        <f t="shared" si="5"/>
        <v>2028</v>
      </c>
      <c r="L15">
        <f t="shared" si="5"/>
        <v>2029</v>
      </c>
      <c r="M15">
        <f t="shared" si="5"/>
        <v>2030</v>
      </c>
      <c r="N15" s="3" t="s">
        <v>4</v>
      </c>
      <c r="R15" s="5" t="s">
        <v>14</v>
      </c>
    </row>
    <row r="16" spans="1:19" x14ac:dyDescent="0.2">
      <c r="B16">
        <v>2020</v>
      </c>
      <c r="C16" s="2">
        <f>IF($B16&lt;C$15,0,C$13*VLOOKUP(($B16-C$15),$Q$16:$R$55,2))</f>
        <v>0</v>
      </c>
      <c r="D16" s="2">
        <f t="shared" ref="D16:M31" si="6">IF($B16&lt;D$15,0,D$13*VLOOKUP(($B16-D$15),$Q$16:$R$55,2))</f>
        <v>0</v>
      </c>
      <c r="E16" s="2">
        <f t="shared" si="6"/>
        <v>0</v>
      </c>
      <c r="F16" s="2">
        <f t="shared" si="6"/>
        <v>0</v>
      </c>
      <c r="G16" s="2">
        <f t="shared" si="6"/>
        <v>0</v>
      </c>
      <c r="H16" s="2">
        <f t="shared" si="6"/>
        <v>0</v>
      </c>
      <c r="I16" s="2">
        <f t="shared" si="6"/>
        <v>0</v>
      </c>
      <c r="J16" s="2">
        <f t="shared" si="6"/>
        <v>0</v>
      </c>
      <c r="K16" s="2">
        <f t="shared" si="6"/>
        <v>0</v>
      </c>
      <c r="L16" s="2">
        <f t="shared" si="6"/>
        <v>0</v>
      </c>
      <c r="M16" s="2">
        <f t="shared" si="6"/>
        <v>0</v>
      </c>
      <c r="N16" s="2">
        <f>SUM(C16:M16)</f>
        <v>0</v>
      </c>
      <c r="Q16">
        <v>0</v>
      </c>
      <c r="R16" s="5">
        <v>0.17185586995462301</v>
      </c>
      <c r="S16" s="2">
        <f>R16*$H$11</f>
        <v>2432654.2103816792</v>
      </c>
    </row>
    <row r="17" spans="2:19" x14ac:dyDescent="0.2">
      <c r="B17">
        <f>B16+1</f>
        <v>2021</v>
      </c>
      <c r="C17" s="2">
        <f t="shared" ref="C17:M32" si="7">IF($B17&lt;C$15,0,C$13*VLOOKUP(($B17-C$15),$Q$16:$R$55,2))</f>
        <v>0</v>
      </c>
      <c r="D17" s="2">
        <f t="shared" si="6"/>
        <v>0</v>
      </c>
      <c r="E17" s="2">
        <f t="shared" si="6"/>
        <v>0</v>
      </c>
      <c r="F17" s="2">
        <f t="shared" si="6"/>
        <v>0</v>
      </c>
      <c r="G17" s="2">
        <f t="shared" si="6"/>
        <v>0</v>
      </c>
      <c r="H17" s="2">
        <f t="shared" si="6"/>
        <v>0</v>
      </c>
      <c r="I17" s="2">
        <f t="shared" si="6"/>
        <v>0</v>
      </c>
      <c r="J17" s="2">
        <f t="shared" si="6"/>
        <v>0</v>
      </c>
      <c r="K17" s="2">
        <f t="shared" si="6"/>
        <v>0</v>
      </c>
      <c r="L17" s="2">
        <f t="shared" si="6"/>
        <v>0</v>
      </c>
      <c r="M17" s="2">
        <f t="shared" si="6"/>
        <v>0</v>
      </c>
      <c r="N17" s="2">
        <f t="shared" ref="N17:N77" si="8">SUM(C17:M17)</f>
        <v>0</v>
      </c>
      <c r="Q17">
        <f>Q16+1</f>
        <v>1</v>
      </c>
      <c r="R17" s="5">
        <v>0.16675883988047738</v>
      </c>
      <c r="S17" s="2">
        <f t="shared" ref="S17:S55" si="9">R17*$H$11</f>
        <v>2360504.7302761329</v>
      </c>
    </row>
    <row r="18" spans="2:19" x14ac:dyDescent="0.2">
      <c r="B18">
        <f t="shared" ref="B18:B77" si="10">B17+1</f>
        <v>2022</v>
      </c>
      <c r="C18" s="2">
        <f t="shared" si="7"/>
        <v>0</v>
      </c>
      <c r="D18" s="2">
        <f t="shared" si="6"/>
        <v>0</v>
      </c>
      <c r="E18" s="2">
        <f t="shared" si="6"/>
        <v>0</v>
      </c>
      <c r="F18" s="2">
        <f t="shared" si="6"/>
        <v>0</v>
      </c>
      <c r="G18" s="2">
        <f t="shared" si="6"/>
        <v>0</v>
      </c>
      <c r="H18" s="2">
        <f t="shared" si="6"/>
        <v>0</v>
      </c>
      <c r="I18" s="2">
        <f t="shared" si="6"/>
        <v>0</v>
      </c>
      <c r="J18" s="2">
        <f t="shared" si="6"/>
        <v>0</v>
      </c>
      <c r="K18" s="2">
        <f t="shared" si="6"/>
        <v>0</v>
      </c>
      <c r="L18" s="2">
        <f t="shared" si="6"/>
        <v>0</v>
      </c>
      <c r="M18" s="2">
        <f t="shared" si="6"/>
        <v>0</v>
      </c>
      <c r="N18" s="2">
        <f t="shared" si="8"/>
        <v>0</v>
      </c>
      <c r="Q18">
        <f t="shared" ref="Q18:Q55" si="11">Q17+1</f>
        <v>2</v>
      </c>
      <c r="R18" s="5">
        <v>0.16095601571797577</v>
      </c>
      <c r="S18" s="2">
        <f t="shared" si="9"/>
        <v>2278364.5936910901</v>
      </c>
    </row>
    <row r="19" spans="2:19" x14ac:dyDescent="0.2">
      <c r="B19">
        <f t="shared" si="10"/>
        <v>2023</v>
      </c>
      <c r="C19" s="2">
        <f t="shared" si="7"/>
        <v>0</v>
      </c>
      <c r="D19" s="2">
        <f t="shared" si="6"/>
        <v>0</v>
      </c>
      <c r="E19" s="2">
        <f t="shared" si="6"/>
        <v>0</v>
      </c>
      <c r="F19" s="2">
        <f t="shared" si="6"/>
        <v>0</v>
      </c>
      <c r="G19" s="2">
        <f t="shared" si="6"/>
        <v>0</v>
      </c>
      <c r="H19" s="2">
        <f t="shared" si="6"/>
        <v>0</v>
      </c>
      <c r="I19" s="2">
        <f t="shared" si="6"/>
        <v>0</v>
      </c>
      <c r="J19" s="2">
        <f t="shared" si="6"/>
        <v>0</v>
      </c>
      <c r="K19" s="2">
        <f t="shared" si="6"/>
        <v>0</v>
      </c>
      <c r="L19" s="2">
        <f t="shared" si="6"/>
        <v>0</v>
      </c>
      <c r="M19" s="2">
        <f t="shared" si="6"/>
        <v>0</v>
      </c>
      <c r="N19" s="2">
        <f t="shared" si="8"/>
        <v>0</v>
      </c>
      <c r="Q19">
        <f t="shared" si="11"/>
        <v>3</v>
      </c>
      <c r="R19" s="5">
        <v>0.1554051029921765</v>
      </c>
      <c r="S19" s="2">
        <f t="shared" si="9"/>
        <v>2199790.3138748566</v>
      </c>
    </row>
    <row r="20" spans="2:19" x14ac:dyDescent="0.2">
      <c r="B20">
        <f t="shared" si="10"/>
        <v>2024</v>
      </c>
      <c r="C20" s="2">
        <f t="shared" si="7"/>
        <v>0</v>
      </c>
      <c r="D20" s="2">
        <f t="shared" si="6"/>
        <v>0</v>
      </c>
      <c r="E20" s="2">
        <f t="shared" si="6"/>
        <v>0</v>
      </c>
      <c r="F20" s="2">
        <f t="shared" si="6"/>
        <v>0</v>
      </c>
      <c r="G20" s="2">
        <f t="shared" si="6"/>
        <v>0</v>
      </c>
      <c r="H20" s="2">
        <f t="shared" si="6"/>
        <v>0</v>
      </c>
      <c r="I20" s="2">
        <f t="shared" si="6"/>
        <v>0</v>
      </c>
      <c r="J20" s="2">
        <f t="shared" si="6"/>
        <v>0</v>
      </c>
      <c r="K20" s="2">
        <f t="shared" si="6"/>
        <v>0</v>
      </c>
      <c r="L20" s="2">
        <f t="shared" si="6"/>
        <v>0</v>
      </c>
      <c r="M20" s="2">
        <f t="shared" si="6"/>
        <v>0</v>
      </c>
      <c r="N20" s="2">
        <f t="shared" si="8"/>
        <v>0</v>
      </c>
      <c r="Q20">
        <f t="shared" si="11"/>
        <v>4</v>
      </c>
      <c r="R20" s="5">
        <v>0.15008725162122563</v>
      </c>
      <c r="S20" s="2">
        <f t="shared" si="9"/>
        <v>2124515.064148773</v>
      </c>
    </row>
    <row r="21" spans="2:19" x14ac:dyDescent="0.2">
      <c r="B21">
        <f t="shared" si="10"/>
        <v>2025</v>
      </c>
      <c r="C21" s="2">
        <f t="shared" si="7"/>
        <v>0</v>
      </c>
      <c r="D21" s="2">
        <f t="shared" si="6"/>
        <v>0</v>
      </c>
      <c r="E21" s="2">
        <f t="shared" si="6"/>
        <v>0</v>
      </c>
      <c r="F21" s="2">
        <f t="shared" si="6"/>
        <v>0</v>
      </c>
      <c r="G21" s="2">
        <f t="shared" si="6"/>
        <v>0</v>
      </c>
      <c r="H21" s="2">
        <f t="shared" si="6"/>
        <v>2432654.2103816792</v>
      </c>
      <c r="I21" s="2">
        <f t="shared" si="6"/>
        <v>0</v>
      </c>
      <c r="J21" s="2">
        <f t="shared" si="6"/>
        <v>0</v>
      </c>
      <c r="K21" s="2">
        <f t="shared" si="6"/>
        <v>0</v>
      </c>
      <c r="L21" s="2">
        <f t="shared" si="6"/>
        <v>0</v>
      </c>
      <c r="M21" s="2">
        <f t="shared" si="6"/>
        <v>0</v>
      </c>
      <c r="N21" s="2">
        <f t="shared" si="8"/>
        <v>2432654.2103816792</v>
      </c>
      <c r="Q21">
        <f t="shared" si="11"/>
        <v>5</v>
      </c>
      <c r="R21" s="5">
        <v>0.14498550948494751</v>
      </c>
      <c r="S21" s="2">
        <f t="shared" si="9"/>
        <v>2052298.8838613287</v>
      </c>
    </row>
    <row r="22" spans="2:19" x14ac:dyDescent="0.2">
      <c r="B22">
        <f t="shared" si="10"/>
        <v>2026</v>
      </c>
      <c r="C22" s="2">
        <f t="shared" si="7"/>
        <v>0</v>
      </c>
      <c r="D22" s="2">
        <f t="shared" si="6"/>
        <v>0</v>
      </c>
      <c r="E22" s="2">
        <f t="shared" si="6"/>
        <v>0</v>
      </c>
      <c r="F22" s="2">
        <f t="shared" si="6"/>
        <v>0</v>
      </c>
      <c r="G22" s="2">
        <f t="shared" si="6"/>
        <v>0</v>
      </c>
      <c r="H22" s="2">
        <f t="shared" si="6"/>
        <v>2360504.7302761329</v>
      </c>
      <c r="I22" s="2">
        <f t="shared" si="6"/>
        <v>2432654.2103816792</v>
      </c>
      <c r="J22" s="2">
        <f t="shared" si="6"/>
        <v>0</v>
      </c>
      <c r="K22" s="2">
        <f t="shared" si="6"/>
        <v>0</v>
      </c>
      <c r="L22" s="2">
        <f t="shared" si="6"/>
        <v>0</v>
      </c>
      <c r="M22" s="2">
        <f t="shared" si="6"/>
        <v>0</v>
      </c>
      <c r="N22" s="2">
        <f t="shared" si="8"/>
        <v>4793158.9406578122</v>
      </c>
      <c r="Q22">
        <f t="shared" si="11"/>
        <v>6</v>
      </c>
      <c r="R22" s="5">
        <v>0.14008314468579167</v>
      </c>
      <c r="S22" s="2">
        <f t="shared" si="9"/>
        <v>1982904.9296563179</v>
      </c>
    </row>
    <row r="23" spans="2:19" x14ac:dyDescent="0.2">
      <c r="B23">
        <f t="shared" si="10"/>
        <v>2027</v>
      </c>
      <c r="C23" s="2">
        <f t="shared" si="7"/>
        <v>0</v>
      </c>
      <c r="D23" s="2">
        <f t="shared" si="6"/>
        <v>0</v>
      </c>
      <c r="E23" s="2">
        <f t="shared" si="6"/>
        <v>0</v>
      </c>
      <c r="F23" s="2">
        <f t="shared" si="6"/>
        <v>0</v>
      </c>
      <c r="G23" s="2">
        <f t="shared" si="6"/>
        <v>0</v>
      </c>
      <c r="H23" s="2">
        <f t="shared" si="6"/>
        <v>2278364.5936910901</v>
      </c>
      <c r="I23" s="2">
        <f t="shared" si="6"/>
        <v>2360504.7302761329</v>
      </c>
      <c r="J23" s="2">
        <f t="shared" si="6"/>
        <v>2432654.2103816792</v>
      </c>
      <c r="K23" s="2">
        <f t="shared" si="6"/>
        <v>0</v>
      </c>
      <c r="L23" s="2">
        <f t="shared" si="6"/>
        <v>0</v>
      </c>
      <c r="M23" s="2">
        <f t="shared" si="6"/>
        <v>0</v>
      </c>
      <c r="N23" s="2">
        <f t="shared" si="8"/>
        <v>7071523.5343489023</v>
      </c>
      <c r="Q23">
        <f t="shared" si="11"/>
        <v>7</v>
      </c>
      <c r="R23" s="5">
        <v>0.1353649389473493</v>
      </c>
      <c r="S23" s="2">
        <f t="shared" si="9"/>
        <v>1916117.7837875185</v>
      </c>
    </row>
    <row r="24" spans="2:19" x14ac:dyDescent="0.2">
      <c r="B24">
        <f t="shared" si="10"/>
        <v>2028</v>
      </c>
      <c r="C24" s="2">
        <f t="shared" si="7"/>
        <v>0</v>
      </c>
      <c r="D24" s="2">
        <f t="shared" si="6"/>
        <v>0</v>
      </c>
      <c r="E24" s="2">
        <f t="shared" si="6"/>
        <v>0</v>
      </c>
      <c r="F24" s="2">
        <f t="shared" si="6"/>
        <v>0</v>
      </c>
      <c r="G24" s="2">
        <f t="shared" si="6"/>
        <v>0</v>
      </c>
      <c r="H24" s="2">
        <f t="shared" si="6"/>
        <v>2199790.3138748566</v>
      </c>
      <c r="I24" s="2">
        <f t="shared" si="6"/>
        <v>2278364.5936910901</v>
      </c>
      <c r="J24" s="2">
        <f t="shared" si="6"/>
        <v>2360504.7302761329</v>
      </c>
      <c r="K24" s="2">
        <f t="shared" si="6"/>
        <v>2432654.2103816792</v>
      </c>
      <c r="L24" s="2">
        <f t="shared" si="6"/>
        <v>0</v>
      </c>
      <c r="M24" s="2">
        <f t="shared" si="6"/>
        <v>0</v>
      </c>
      <c r="N24" s="2">
        <f t="shared" si="8"/>
        <v>9271313.8482237589</v>
      </c>
      <c r="Q24">
        <f t="shared" si="11"/>
        <v>8</v>
      </c>
      <c r="R24" s="5">
        <v>0.13075003097035132</v>
      </c>
      <c r="S24" s="2">
        <f t="shared" si="9"/>
        <v>1850792.8383915168</v>
      </c>
    </row>
    <row r="25" spans="2:19" x14ac:dyDescent="0.2">
      <c r="B25">
        <f t="shared" si="10"/>
        <v>2029</v>
      </c>
      <c r="C25" s="2">
        <f t="shared" si="7"/>
        <v>0</v>
      </c>
      <c r="D25" s="2">
        <f t="shared" si="6"/>
        <v>0</v>
      </c>
      <c r="E25" s="2">
        <f t="shared" si="6"/>
        <v>0</v>
      </c>
      <c r="F25" s="2">
        <f t="shared" si="6"/>
        <v>0</v>
      </c>
      <c r="G25" s="2">
        <f t="shared" si="6"/>
        <v>0</v>
      </c>
      <c r="H25" s="2">
        <f t="shared" si="6"/>
        <v>2124515.064148773</v>
      </c>
      <c r="I25" s="2">
        <f t="shared" si="6"/>
        <v>2199790.3138748566</v>
      </c>
      <c r="J25" s="2">
        <f t="shared" si="6"/>
        <v>2278364.5936910901</v>
      </c>
      <c r="K25" s="2">
        <f t="shared" si="6"/>
        <v>2360504.7302761329</v>
      </c>
      <c r="L25" s="2">
        <f t="shared" si="6"/>
        <v>2432654.2103816792</v>
      </c>
      <c r="M25" s="2">
        <f t="shared" si="6"/>
        <v>0</v>
      </c>
      <c r="N25" s="2">
        <f t="shared" si="8"/>
        <v>11395828.912372533</v>
      </c>
      <c r="Q25">
        <f t="shared" si="11"/>
        <v>9</v>
      </c>
      <c r="R25" s="5">
        <v>0.12615001166379677</v>
      </c>
      <c r="S25" s="2">
        <f t="shared" si="9"/>
        <v>1785678.6451033759</v>
      </c>
    </row>
    <row r="26" spans="2:19" x14ac:dyDescent="0.2">
      <c r="B26">
        <f t="shared" si="10"/>
        <v>2030</v>
      </c>
      <c r="C26" s="2">
        <f t="shared" si="7"/>
        <v>0</v>
      </c>
      <c r="D26" s="2">
        <f t="shared" si="6"/>
        <v>0</v>
      </c>
      <c r="E26" s="2">
        <f t="shared" si="6"/>
        <v>0</v>
      </c>
      <c r="F26" s="2">
        <f t="shared" si="6"/>
        <v>0</v>
      </c>
      <c r="G26" s="2">
        <f t="shared" si="6"/>
        <v>0</v>
      </c>
      <c r="H26" s="2">
        <f t="shared" si="6"/>
        <v>2052298.8838613287</v>
      </c>
      <c r="I26" s="2">
        <f t="shared" si="6"/>
        <v>2124515.064148773</v>
      </c>
      <c r="J26" s="2">
        <f t="shared" si="6"/>
        <v>2199790.3138748566</v>
      </c>
      <c r="K26" s="2">
        <f t="shared" si="6"/>
        <v>2278364.5936910901</v>
      </c>
      <c r="L26" s="2">
        <f t="shared" si="6"/>
        <v>2360504.7302761329</v>
      </c>
      <c r="M26" s="2">
        <f t="shared" si="6"/>
        <v>2432654.2103816792</v>
      </c>
      <c r="N26" s="2">
        <f t="shared" si="8"/>
        <v>13448127.796233863</v>
      </c>
      <c r="Q26">
        <f t="shared" si="11"/>
        <v>10</v>
      </c>
      <c r="R26" s="5">
        <v>0.12155031127440102</v>
      </c>
      <c r="S26" s="2">
        <f t="shared" si="9"/>
        <v>1720568.9661514012</v>
      </c>
    </row>
    <row r="27" spans="2:19" x14ac:dyDescent="0.2">
      <c r="B27">
        <f t="shared" si="10"/>
        <v>2031</v>
      </c>
      <c r="C27" s="2">
        <f t="shared" si="7"/>
        <v>0</v>
      </c>
      <c r="D27" s="2">
        <f t="shared" si="6"/>
        <v>0</v>
      </c>
      <c r="E27" s="2">
        <f t="shared" si="6"/>
        <v>0</v>
      </c>
      <c r="F27" s="2">
        <f t="shared" si="6"/>
        <v>0</v>
      </c>
      <c r="G27" s="2">
        <f t="shared" si="6"/>
        <v>0</v>
      </c>
      <c r="H27" s="2">
        <f t="shared" si="6"/>
        <v>1982904.9296563179</v>
      </c>
      <c r="I27" s="2">
        <f t="shared" si="6"/>
        <v>2052298.8838613287</v>
      </c>
      <c r="J27" s="2">
        <f t="shared" si="6"/>
        <v>2124515.064148773</v>
      </c>
      <c r="K27" s="2">
        <f t="shared" si="6"/>
        <v>2199790.3138748566</v>
      </c>
      <c r="L27" s="2">
        <f t="shared" si="6"/>
        <v>2278364.5936910901</v>
      </c>
      <c r="M27" s="2">
        <f t="shared" si="6"/>
        <v>2360504.7302761329</v>
      </c>
      <c r="N27" s="2">
        <f t="shared" si="8"/>
        <v>12998378.515508499</v>
      </c>
      <c r="Q27">
        <f t="shared" si="11"/>
        <v>11</v>
      </c>
      <c r="R27" s="5">
        <v>0.11695151253407055</v>
      </c>
      <c r="S27" s="2">
        <f t="shared" si="9"/>
        <v>1655472.0502222751</v>
      </c>
    </row>
    <row r="28" spans="2:19" x14ac:dyDescent="0.2">
      <c r="B28">
        <f t="shared" si="10"/>
        <v>2032</v>
      </c>
      <c r="C28" s="2">
        <f t="shared" si="7"/>
        <v>0</v>
      </c>
      <c r="D28" s="2">
        <f t="shared" si="6"/>
        <v>0</v>
      </c>
      <c r="E28" s="2">
        <f t="shared" si="6"/>
        <v>0</v>
      </c>
      <c r="F28" s="2">
        <f t="shared" si="6"/>
        <v>0</v>
      </c>
      <c r="G28" s="2">
        <f t="shared" si="6"/>
        <v>0</v>
      </c>
      <c r="H28" s="2">
        <f t="shared" si="6"/>
        <v>1916117.7837875185</v>
      </c>
      <c r="I28" s="2">
        <f t="shared" si="6"/>
        <v>1982904.9296563179</v>
      </c>
      <c r="J28" s="2">
        <f t="shared" si="6"/>
        <v>2052298.8838613287</v>
      </c>
      <c r="K28" s="2">
        <f t="shared" si="6"/>
        <v>2124515.064148773</v>
      </c>
      <c r="L28" s="2">
        <f t="shared" si="6"/>
        <v>2199790.3138748566</v>
      </c>
      <c r="M28" s="2">
        <f t="shared" si="6"/>
        <v>2278364.5936910901</v>
      </c>
      <c r="N28" s="2">
        <f t="shared" si="8"/>
        <v>12553991.569019886</v>
      </c>
      <c r="Q28">
        <f t="shared" si="11"/>
        <v>12</v>
      </c>
      <c r="R28" s="5">
        <v>0.11235355967828251</v>
      </c>
      <c r="S28" s="2">
        <f t="shared" si="9"/>
        <v>1590387.1079580244</v>
      </c>
    </row>
    <row r="29" spans="2:19" x14ac:dyDescent="0.2">
      <c r="B29">
        <f t="shared" si="10"/>
        <v>2033</v>
      </c>
      <c r="C29" s="2">
        <f t="shared" si="7"/>
        <v>0</v>
      </c>
      <c r="D29" s="2">
        <f t="shared" si="6"/>
        <v>0</v>
      </c>
      <c r="E29" s="2">
        <f t="shared" si="6"/>
        <v>0</v>
      </c>
      <c r="F29" s="2">
        <f t="shared" si="6"/>
        <v>0</v>
      </c>
      <c r="G29" s="2">
        <f t="shared" si="6"/>
        <v>0</v>
      </c>
      <c r="H29" s="2">
        <f t="shared" si="6"/>
        <v>1850792.8383915168</v>
      </c>
      <c r="I29" s="2">
        <f t="shared" si="6"/>
        <v>1916117.7837875185</v>
      </c>
      <c r="J29" s="2">
        <f t="shared" si="6"/>
        <v>1982904.9296563179</v>
      </c>
      <c r="K29" s="2">
        <f t="shared" si="6"/>
        <v>2052298.8838613287</v>
      </c>
      <c r="L29" s="2">
        <f t="shared" si="6"/>
        <v>2124515.064148773</v>
      </c>
      <c r="M29" s="2">
        <f t="shared" si="6"/>
        <v>2199790.3138748566</v>
      </c>
      <c r="N29" s="2">
        <f t="shared" si="8"/>
        <v>12126419.813720312</v>
      </c>
      <c r="Q29">
        <f t="shared" si="11"/>
        <v>13</v>
      </c>
      <c r="R29" s="5">
        <v>0.10775618852444932</v>
      </c>
      <c r="S29" s="2">
        <f t="shared" si="9"/>
        <v>1525310.3998012848</v>
      </c>
    </row>
    <row r="30" spans="2:19" x14ac:dyDescent="0.2">
      <c r="B30">
        <f t="shared" si="10"/>
        <v>2034</v>
      </c>
      <c r="C30" s="2">
        <f t="shared" si="7"/>
        <v>0</v>
      </c>
      <c r="D30" s="2">
        <f t="shared" si="6"/>
        <v>0</v>
      </c>
      <c r="E30" s="2">
        <f t="shared" si="6"/>
        <v>0</v>
      </c>
      <c r="F30" s="2">
        <f t="shared" si="6"/>
        <v>0</v>
      </c>
      <c r="G30" s="2">
        <f t="shared" si="6"/>
        <v>0</v>
      </c>
      <c r="H30" s="2">
        <f t="shared" si="6"/>
        <v>1785678.6451033759</v>
      </c>
      <c r="I30" s="2">
        <f t="shared" si="6"/>
        <v>1850792.8383915168</v>
      </c>
      <c r="J30" s="2">
        <f t="shared" si="6"/>
        <v>1916117.7837875185</v>
      </c>
      <c r="K30" s="2">
        <f t="shared" si="6"/>
        <v>1982904.9296563179</v>
      </c>
      <c r="L30" s="2">
        <f t="shared" si="6"/>
        <v>2052298.8838613287</v>
      </c>
      <c r="M30" s="2">
        <f t="shared" si="6"/>
        <v>2124515.064148773</v>
      </c>
      <c r="N30" s="2">
        <f t="shared" si="8"/>
        <v>11712308.144948831</v>
      </c>
      <c r="Q30">
        <f t="shared" si="11"/>
        <v>14</v>
      </c>
      <c r="R30" s="5">
        <v>0.10315895119075728</v>
      </c>
      <c r="S30" s="2">
        <f t="shared" si="9"/>
        <v>1460235.5858954072</v>
      </c>
    </row>
    <row r="31" spans="2:19" x14ac:dyDescent="0.2">
      <c r="B31">
        <f t="shared" si="10"/>
        <v>2035</v>
      </c>
      <c r="C31" s="2">
        <f t="shared" si="7"/>
        <v>0</v>
      </c>
      <c r="D31" s="2">
        <f t="shared" si="6"/>
        <v>0</v>
      </c>
      <c r="E31" s="2">
        <f t="shared" si="6"/>
        <v>0</v>
      </c>
      <c r="F31" s="2">
        <f t="shared" si="6"/>
        <v>0</v>
      </c>
      <c r="G31" s="2">
        <f t="shared" si="6"/>
        <v>0</v>
      </c>
      <c r="H31" s="2">
        <f t="shared" si="6"/>
        <v>1720568.9661514012</v>
      </c>
      <c r="I31" s="2">
        <f t="shared" si="6"/>
        <v>1785678.6451033759</v>
      </c>
      <c r="J31" s="2">
        <f t="shared" si="6"/>
        <v>1850792.8383915168</v>
      </c>
      <c r="K31" s="2">
        <f t="shared" si="6"/>
        <v>1916117.7837875185</v>
      </c>
      <c r="L31" s="2">
        <f t="shared" si="6"/>
        <v>1982904.9296563179</v>
      </c>
      <c r="M31" s="2">
        <f t="shared" si="6"/>
        <v>2052298.8838613287</v>
      </c>
      <c r="N31" s="2">
        <f t="shared" si="8"/>
        <v>11308362.04695146</v>
      </c>
      <c r="Q31">
        <f t="shared" si="11"/>
        <v>15</v>
      </c>
      <c r="R31" s="5">
        <v>9.8562062642820636E-2</v>
      </c>
      <c r="S31" s="2">
        <f t="shared" si="9"/>
        <v>1395165.7091216545</v>
      </c>
    </row>
    <row r="32" spans="2:19" x14ac:dyDescent="0.2">
      <c r="B32">
        <f t="shared" si="10"/>
        <v>2036</v>
      </c>
      <c r="C32" s="2">
        <f t="shared" si="7"/>
        <v>0</v>
      </c>
      <c r="D32" s="2">
        <f t="shared" si="7"/>
        <v>0</v>
      </c>
      <c r="E32" s="2">
        <f t="shared" si="7"/>
        <v>0</v>
      </c>
      <c r="F32" s="2">
        <f t="shared" si="7"/>
        <v>0</v>
      </c>
      <c r="G32" s="2">
        <f t="shared" si="7"/>
        <v>0</v>
      </c>
      <c r="H32" s="2">
        <f t="shared" si="7"/>
        <v>1655472.0502222751</v>
      </c>
      <c r="I32" s="2">
        <f t="shared" si="7"/>
        <v>1720568.9661514012</v>
      </c>
      <c r="J32" s="2">
        <f t="shared" si="7"/>
        <v>1785678.6451033759</v>
      </c>
      <c r="K32" s="2">
        <f t="shared" si="7"/>
        <v>1850792.8383915168</v>
      </c>
      <c r="L32" s="2">
        <f t="shared" si="7"/>
        <v>1916117.7837875185</v>
      </c>
      <c r="M32" s="2">
        <f t="shared" si="7"/>
        <v>1982904.9296563179</v>
      </c>
      <c r="N32" s="2">
        <f t="shared" si="8"/>
        <v>10911535.213312404</v>
      </c>
      <c r="Q32">
        <f t="shared" si="11"/>
        <v>16</v>
      </c>
      <c r="R32" s="5">
        <v>9.3965718497877063E-2</v>
      </c>
      <c r="S32" s="2">
        <f t="shared" si="9"/>
        <v>1330103.5384811491</v>
      </c>
    </row>
    <row r="33" spans="2:19" x14ac:dyDescent="0.2">
      <c r="B33">
        <f t="shared" si="10"/>
        <v>2037</v>
      </c>
      <c r="C33" s="2">
        <f t="shared" ref="C33:M48" si="12">IF($B33&lt;C$15,0,C$13*VLOOKUP(($B33-C$15),$Q$16:$R$55,2))</f>
        <v>0</v>
      </c>
      <c r="D33" s="2">
        <f t="shared" si="12"/>
        <v>0</v>
      </c>
      <c r="E33" s="2">
        <f t="shared" si="12"/>
        <v>0</v>
      </c>
      <c r="F33" s="2">
        <f t="shared" si="12"/>
        <v>0</v>
      </c>
      <c r="G33" s="2">
        <f t="shared" si="12"/>
        <v>0</v>
      </c>
      <c r="H33" s="2">
        <f t="shared" si="12"/>
        <v>1590387.1079580244</v>
      </c>
      <c r="I33" s="2">
        <f t="shared" si="12"/>
        <v>1655472.0502222751</v>
      </c>
      <c r="J33" s="2">
        <f t="shared" si="12"/>
        <v>1720568.9661514012</v>
      </c>
      <c r="K33" s="2">
        <f t="shared" si="12"/>
        <v>1785678.6451033759</v>
      </c>
      <c r="L33" s="2">
        <f t="shared" si="12"/>
        <v>1850792.8383915168</v>
      </c>
      <c r="M33" s="2">
        <f t="shared" si="12"/>
        <v>1916117.7837875185</v>
      </c>
      <c r="N33" s="2">
        <f t="shared" si="8"/>
        <v>10519017.391614111</v>
      </c>
      <c r="Q33">
        <f t="shared" si="11"/>
        <v>17</v>
      </c>
      <c r="R33" s="5">
        <v>8.936991396450962E-2</v>
      </c>
      <c r="S33" s="2">
        <f t="shared" si="9"/>
        <v>1265049.0061504263</v>
      </c>
    </row>
    <row r="34" spans="2:19" x14ac:dyDescent="0.2">
      <c r="B34">
        <f t="shared" si="10"/>
        <v>2038</v>
      </c>
      <c r="C34" s="2">
        <f t="shared" si="12"/>
        <v>0</v>
      </c>
      <c r="D34" s="2">
        <f t="shared" si="12"/>
        <v>0</v>
      </c>
      <c r="E34" s="2">
        <f t="shared" si="12"/>
        <v>0</v>
      </c>
      <c r="F34" s="2">
        <f t="shared" si="12"/>
        <v>0</v>
      </c>
      <c r="G34" s="2">
        <f t="shared" si="12"/>
        <v>0</v>
      </c>
      <c r="H34" s="2">
        <f t="shared" si="12"/>
        <v>1525310.3998012848</v>
      </c>
      <c r="I34" s="2">
        <f t="shared" si="12"/>
        <v>1590387.1079580244</v>
      </c>
      <c r="J34" s="2">
        <f t="shared" si="12"/>
        <v>1655472.0502222751</v>
      </c>
      <c r="K34" s="2">
        <f t="shared" si="12"/>
        <v>1720568.9661514012</v>
      </c>
      <c r="L34" s="2">
        <f t="shared" si="12"/>
        <v>1785678.6451033759</v>
      </c>
      <c r="M34" s="2">
        <f t="shared" si="12"/>
        <v>1850792.8383915168</v>
      </c>
      <c r="N34" s="2">
        <f t="shared" si="8"/>
        <v>10128210.007627878</v>
      </c>
      <c r="Q34">
        <f t="shared" si="11"/>
        <v>18</v>
      </c>
      <c r="R34" s="5">
        <v>8.4774663007890688E-2</v>
      </c>
      <c r="S34" s="2">
        <f t="shared" si="9"/>
        <v>1200002.3098092941</v>
      </c>
    </row>
    <row r="35" spans="2:19" x14ac:dyDescent="0.2">
      <c r="B35">
        <f t="shared" si="10"/>
        <v>2039</v>
      </c>
      <c r="C35" s="2">
        <f t="shared" si="12"/>
        <v>0</v>
      </c>
      <c r="D35" s="2">
        <f t="shared" si="12"/>
        <v>0</v>
      </c>
      <c r="E35" s="2">
        <f t="shared" si="12"/>
        <v>0</v>
      </c>
      <c r="F35" s="2">
        <f t="shared" si="12"/>
        <v>0</v>
      </c>
      <c r="G35" s="2">
        <f t="shared" si="12"/>
        <v>0</v>
      </c>
      <c r="H35" s="2">
        <f t="shared" si="12"/>
        <v>1460235.5858954072</v>
      </c>
      <c r="I35" s="2">
        <f t="shared" si="12"/>
        <v>1525310.3998012848</v>
      </c>
      <c r="J35" s="2">
        <f t="shared" si="12"/>
        <v>1590387.1079580244</v>
      </c>
      <c r="K35" s="2">
        <f t="shared" si="12"/>
        <v>1655472.0502222751</v>
      </c>
      <c r="L35" s="2">
        <f t="shared" si="12"/>
        <v>1720568.9661514012</v>
      </c>
      <c r="M35" s="2">
        <f t="shared" si="12"/>
        <v>1785678.6451033759</v>
      </c>
      <c r="N35" s="2">
        <f t="shared" si="8"/>
        <v>9737652.7551317681</v>
      </c>
      <c r="Q35">
        <f t="shared" si="11"/>
        <v>19</v>
      </c>
      <c r="R35" s="5">
        <v>8.0179979954612013E-2</v>
      </c>
      <c r="S35" s="2">
        <f t="shared" si="9"/>
        <v>1134963.6522535237</v>
      </c>
    </row>
    <row r="36" spans="2:19" x14ac:dyDescent="0.2">
      <c r="B36">
        <f t="shared" si="10"/>
        <v>2040</v>
      </c>
      <c r="C36" s="2">
        <f t="shared" si="12"/>
        <v>0</v>
      </c>
      <c r="D36" s="2">
        <f t="shared" si="12"/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1395165.7091216545</v>
      </c>
      <c r="I36" s="2">
        <f t="shared" si="12"/>
        <v>1460235.5858954072</v>
      </c>
      <c r="J36" s="2">
        <f t="shared" si="12"/>
        <v>1525310.3998012848</v>
      </c>
      <c r="K36" s="2">
        <f t="shared" si="12"/>
        <v>1590387.1079580244</v>
      </c>
      <c r="L36" s="2">
        <f t="shared" si="12"/>
        <v>1655472.0502222751</v>
      </c>
      <c r="M36" s="2">
        <f t="shared" si="12"/>
        <v>1720568.9661514012</v>
      </c>
      <c r="N36" s="2">
        <f t="shared" si="8"/>
        <v>9347139.8191500474</v>
      </c>
      <c r="Q36">
        <f t="shared" si="11"/>
        <v>20</v>
      </c>
      <c r="R36" s="5">
        <v>7.6124110105778978E-2</v>
      </c>
      <c r="S36" s="2">
        <f t="shared" si="9"/>
        <v>1077552.0033693225</v>
      </c>
    </row>
    <row r="37" spans="2:19" x14ac:dyDescent="0.2">
      <c r="B37">
        <f t="shared" si="10"/>
        <v>2041</v>
      </c>
      <c r="C37" s="2">
        <f t="shared" si="12"/>
        <v>0</v>
      </c>
      <c r="D37" s="2">
        <f t="shared" si="12"/>
        <v>0</v>
      </c>
      <c r="E37" s="2">
        <f t="shared" si="12"/>
        <v>0</v>
      </c>
      <c r="F37" s="2">
        <f t="shared" si="12"/>
        <v>0</v>
      </c>
      <c r="G37" s="2">
        <f t="shared" si="12"/>
        <v>0</v>
      </c>
      <c r="H37" s="2">
        <f t="shared" si="12"/>
        <v>1330103.5384811491</v>
      </c>
      <c r="I37" s="2">
        <f t="shared" si="12"/>
        <v>1395165.7091216545</v>
      </c>
      <c r="J37" s="2">
        <f t="shared" si="12"/>
        <v>1460235.5858954072</v>
      </c>
      <c r="K37" s="2">
        <f t="shared" si="12"/>
        <v>1525310.3998012848</v>
      </c>
      <c r="L37" s="2">
        <f t="shared" si="12"/>
        <v>1590387.1079580244</v>
      </c>
      <c r="M37" s="2">
        <f t="shared" si="12"/>
        <v>1655472.0502222751</v>
      </c>
      <c r="N37" s="2">
        <f t="shared" si="8"/>
        <v>8956674.3914797958</v>
      </c>
      <c r="Q37">
        <f t="shared" si="11"/>
        <v>21</v>
      </c>
      <c r="R37" s="5">
        <v>7.3145057892034432E-2</v>
      </c>
      <c r="S37" s="2">
        <f t="shared" si="9"/>
        <v>1035382.9234733257</v>
      </c>
    </row>
    <row r="38" spans="2:19" x14ac:dyDescent="0.2">
      <c r="B38">
        <f t="shared" si="10"/>
        <v>2042</v>
      </c>
      <c r="C38" s="2">
        <f t="shared" si="12"/>
        <v>0</v>
      </c>
      <c r="D38" s="2">
        <f t="shared" si="12"/>
        <v>0</v>
      </c>
      <c r="E38" s="2">
        <f t="shared" si="12"/>
        <v>0</v>
      </c>
      <c r="F38" s="2">
        <f t="shared" si="12"/>
        <v>0</v>
      </c>
      <c r="G38" s="2">
        <f t="shared" si="12"/>
        <v>0</v>
      </c>
      <c r="H38" s="2">
        <f t="shared" si="12"/>
        <v>1265049.0061504263</v>
      </c>
      <c r="I38" s="2">
        <f t="shared" si="12"/>
        <v>1330103.5384811491</v>
      </c>
      <c r="J38" s="2">
        <f t="shared" si="12"/>
        <v>1395165.7091216545</v>
      </c>
      <c r="K38" s="2">
        <f t="shared" si="12"/>
        <v>1460235.5858954072</v>
      </c>
      <c r="L38" s="2">
        <f t="shared" si="12"/>
        <v>1525310.3998012848</v>
      </c>
      <c r="M38" s="2">
        <f t="shared" si="12"/>
        <v>1590387.1079580244</v>
      </c>
      <c r="N38" s="2">
        <f t="shared" si="8"/>
        <v>8566251.3474079464</v>
      </c>
      <c r="Q38">
        <f t="shared" si="11"/>
        <v>22</v>
      </c>
      <c r="R38" s="5">
        <v>7.0704849428414013E-2</v>
      </c>
      <c r="S38" s="2">
        <f t="shared" si="9"/>
        <v>1000841.2846290859</v>
      </c>
    </row>
    <row r="39" spans="2:19" x14ac:dyDescent="0.2">
      <c r="B39">
        <f t="shared" si="10"/>
        <v>2043</v>
      </c>
      <c r="C39" s="2">
        <f t="shared" si="12"/>
        <v>0</v>
      </c>
      <c r="D39" s="2">
        <f t="shared" si="12"/>
        <v>0</v>
      </c>
      <c r="E39" s="2">
        <f t="shared" si="12"/>
        <v>0</v>
      </c>
      <c r="F39" s="2">
        <f t="shared" si="12"/>
        <v>0</v>
      </c>
      <c r="G39" s="2">
        <f t="shared" si="12"/>
        <v>0</v>
      </c>
      <c r="H39" s="2">
        <f t="shared" si="12"/>
        <v>1200002.3098092941</v>
      </c>
      <c r="I39" s="2">
        <f t="shared" si="12"/>
        <v>1265049.0061504263</v>
      </c>
      <c r="J39" s="2">
        <f t="shared" si="12"/>
        <v>1330103.5384811491</v>
      </c>
      <c r="K39" s="2">
        <f t="shared" si="12"/>
        <v>1395165.7091216545</v>
      </c>
      <c r="L39" s="2">
        <f t="shared" si="12"/>
        <v>1460235.5858954072</v>
      </c>
      <c r="M39" s="2">
        <f t="shared" si="12"/>
        <v>1525310.3998012848</v>
      </c>
      <c r="N39" s="2">
        <f t="shared" si="8"/>
        <v>8175866.5492592165</v>
      </c>
      <c r="Q39">
        <f t="shared" si="11"/>
        <v>23</v>
      </c>
      <c r="R39" s="5">
        <v>6.8265269979433649E-2</v>
      </c>
      <c r="S39" s="2">
        <f t="shared" si="9"/>
        <v>966308.54961287905</v>
      </c>
    </row>
    <row r="40" spans="2:19" x14ac:dyDescent="0.2">
      <c r="B40">
        <f t="shared" si="10"/>
        <v>2044</v>
      </c>
      <c r="C40" s="2">
        <f t="shared" si="12"/>
        <v>0</v>
      </c>
      <c r="D40" s="2">
        <f t="shared" si="12"/>
        <v>0</v>
      </c>
      <c r="E40" s="2">
        <f t="shared" si="12"/>
        <v>0</v>
      </c>
      <c r="F40" s="2">
        <f t="shared" si="12"/>
        <v>0</v>
      </c>
      <c r="G40" s="2">
        <f t="shared" si="12"/>
        <v>0</v>
      </c>
      <c r="H40" s="2">
        <f t="shared" si="12"/>
        <v>1134963.6522535237</v>
      </c>
      <c r="I40" s="2">
        <f t="shared" si="12"/>
        <v>1200002.3098092941</v>
      </c>
      <c r="J40" s="2">
        <f t="shared" si="12"/>
        <v>1265049.0061504263</v>
      </c>
      <c r="K40" s="2">
        <f t="shared" si="12"/>
        <v>1330103.5384811491</v>
      </c>
      <c r="L40" s="2">
        <f t="shared" si="12"/>
        <v>1395165.7091216545</v>
      </c>
      <c r="M40" s="2">
        <f t="shared" si="12"/>
        <v>1460235.5858954072</v>
      </c>
      <c r="N40" s="2">
        <f t="shared" si="8"/>
        <v>7785519.801711455</v>
      </c>
      <c r="Q40">
        <f t="shared" si="11"/>
        <v>24</v>
      </c>
      <c r="R40" s="5">
        <v>6.5826335824021115E-2</v>
      </c>
      <c r="S40" s="2">
        <f t="shared" si="9"/>
        <v>931784.94885618356</v>
      </c>
    </row>
    <row r="41" spans="2:19" x14ac:dyDescent="0.2">
      <c r="B41">
        <f t="shared" si="10"/>
        <v>2045</v>
      </c>
      <c r="C41" s="2">
        <f t="shared" si="12"/>
        <v>0</v>
      </c>
      <c r="D41" s="2">
        <f t="shared" si="12"/>
        <v>0</v>
      </c>
      <c r="E41" s="2">
        <f t="shared" si="12"/>
        <v>0</v>
      </c>
      <c r="F41" s="2">
        <f t="shared" si="12"/>
        <v>0</v>
      </c>
      <c r="G41" s="2">
        <f t="shared" si="12"/>
        <v>0</v>
      </c>
      <c r="H41" s="2">
        <f t="shared" si="12"/>
        <v>1077552.0033693225</v>
      </c>
      <c r="I41" s="2">
        <f t="shared" si="12"/>
        <v>1134963.6522535237</v>
      </c>
      <c r="J41" s="2">
        <f t="shared" si="12"/>
        <v>1200002.3098092941</v>
      </c>
      <c r="K41" s="2">
        <f t="shared" si="12"/>
        <v>1265049.0061504263</v>
      </c>
      <c r="L41" s="2">
        <f t="shared" si="12"/>
        <v>1330103.5384811491</v>
      </c>
      <c r="M41" s="2">
        <f t="shared" si="12"/>
        <v>1395165.7091216545</v>
      </c>
      <c r="N41" s="2">
        <f t="shared" si="8"/>
        <v>7402836.219185371</v>
      </c>
      <c r="Q41">
        <f t="shared" si="11"/>
        <v>25</v>
      </c>
      <c r="R41" s="5">
        <v>6.3388063662403654E-2</v>
      </c>
      <c r="S41" s="2">
        <f t="shared" si="9"/>
        <v>897270.71875405614</v>
      </c>
    </row>
    <row r="42" spans="2:19" x14ac:dyDescent="0.2">
      <c r="B42">
        <f t="shared" si="10"/>
        <v>2046</v>
      </c>
      <c r="C42" s="2">
        <f t="shared" si="12"/>
        <v>0</v>
      </c>
      <c r="D42" s="2">
        <f t="shared" si="12"/>
        <v>0</v>
      </c>
      <c r="E42" s="2">
        <f t="shared" si="12"/>
        <v>0</v>
      </c>
      <c r="F42" s="2">
        <f t="shared" si="12"/>
        <v>0</v>
      </c>
      <c r="G42" s="2">
        <f t="shared" si="12"/>
        <v>0</v>
      </c>
      <c r="H42" s="2">
        <f t="shared" si="12"/>
        <v>1035382.9234733257</v>
      </c>
      <c r="I42" s="2">
        <f t="shared" si="12"/>
        <v>1077552.0033693225</v>
      </c>
      <c r="J42" s="2">
        <f t="shared" si="12"/>
        <v>1134963.6522535237</v>
      </c>
      <c r="K42" s="2">
        <f t="shared" si="12"/>
        <v>1200002.3098092941</v>
      </c>
      <c r="L42" s="2">
        <f t="shared" si="12"/>
        <v>1265049.0061504263</v>
      </c>
      <c r="M42" s="2">
        <f t="shared" si="12"/>
        <v>1330103.5384811491</v>
      </c>
      <c r="N42" s="2">
        <f t="shared" si="8"/>
        <v>7043053.4335370408</v>
      </c>
      <c r="Q42">
        <f t="shared" si="11"/>
        <v>26</v>
      </c>
      <c r="R42" s="5">
        <v>6.0950470627011165E-2</v>
      </c>
      <c r="S42" s="2">
        <f t="shared" si="9"/>
        <v>862766.10181946831</v>
      </c>
    </row>
    <row r="43" spans="2:19" x14ac:dyDescent="0.2">
      <c r="B43">
        <f t="shared" si="10"/>
        <v>2047</v>
      </c>
      <c r="C43" s="2">
        <f t="shared" si="12"/>
        <v>0</v>
      </c>
      <c r="D43" s="2">
        <f t="shared" si="12"/>
        <v>0</v>
      </c>
      <c r="E43" s="2">
        <f t="shared" si="12"/>
        <v>0</v>
      </c>
      <c r="F43" s="2">
        <f t="shared" si="12"/>
        <v>0</v>
      </c>
      <c r="G43" s="2">
        <f t="shared" si="12"/>
        <v>0</v>
      </c>
      <c r="H43" s="2">
        <f t="shared" si="12"/>
        <v>1000841.2846290859</v>
      </c>
      <c r="I43" s="2">
        <f t="shared" si="12"/>
        <v>1035382.9234733257</v>
      </c>
      <c r="J43" s="2">
        <f t="shared" si="12"/>
        <v>1077552.0033693225</v>
      </c>
      <c r="K43" s="2">
        <f t="shared" si="12"/>
        <v>1134963.6522535237</v>
      </c>
      <c r="L43" s="2">
        <f t="shared" si="12"/>
        <v>1200002.3098092941</v>
      </c>
      <c r="M43" s="2">
        <f t="shared" si="12"/>
        <v>1265049.0061504263</v>
      </c>
      <c r="N43" s="2">
        <f t="shared" si="8"/>
        <v>6713791.179684978</v>
      </c>
      <c r="Q43">
        <f t="shared" si="11"/>
        <v>27</v>
      </c>
      <c r="R43" s="5">
        <v>5.8513574293661601E-2</v>
      </c>
      <c r="S43" s="2">
        <f t="shared" si="9"/>
        <v>828271.34684163856</v>
      </c>
    </row>
    <row r="44" spans="2:19" x14ac:dyDescent="0.2">
      <c r="B44">
        <f t="shared" si="10"/>
        <v>2048</v>
      </c>
      <c r="C44" s="2">
        <f t="shared" si="12"/>
        <v>0</v>
      </c>
      <c r="D44" s="2">
        <f t="shared" si="12"/>
        <v>0</v>
      </c>
      <c r="E44" s="2">
        <f t="shared" si="12"/>
        <v>0</v>
      </c>
      <c r="F44" s="2">
        <f t="shared" si="12"/>
        <v>0</v>
      </c>
      <c r="G44" s="2">
        <f t="shared" si="12"/>
        <v>0</v>
      </c>
      <c r="H44" s="2">
        <f t="shared" si="12"/>
        <v>966308.54961287905</v>
      </c>
      <c r="I44" s="2">
        <f t="shared" si="12"/>
        <v>1000841.2846290859</v>
      </c>
      <c r="J44" s="2">
        <f t="shared" si="12"/>
        <v>1035382.9234733257</v>
      </c>
      <c r="K44" s="2">
        <f t="shared" si="12"/>
        <v>1077552.0033693225</v>
      </c>
      <c r="L44" s="2">
        <f t="shared" si="12"/>
        <v>1134963.6522535237</v>
      </c>
      <c r="M44" s="2">
        <f t="shared" si="12"/>
        <v>1200002.3098092941</v>
      </c>
      <c r="N44" s="2">
        <f t="shared" si="8"/>
        <v>6415050.7231474314</v>
      </c>
      <c r="Q44">
        <f t="shared" si="11"/>
        <v>28</v>
      </c>
      <c r="R44" s="5">
        <v>5.6077392693035931E-2</v>
      </c>
      <c r="S44" s="2">
        <f t="shared" si="9"/>
        <v>793786.7090484621</v>
      </c>
    </row>
    <row r="45" spans="2:19" x14ac:dyDescent="0.2">
      <c r="B45">
        <f t="shared" si="10"/>
        <v>2049</v>
      </c>
      <c r="C45" s="2">
        <f t="shared" si="12"/>
        <v>0</v>
      </c>
      <c r="D45" s="2">
        <f t="shared" si="12"/>
        <v>0</v>
      </c>
      <c r="E45" s="2">
        <f t="shared" si="12"/>
        <v>0</v>
      </c>
      <c r="F45" s="2">
        <f t="shared" si="12"/>
        <v>0</v>
      </c>
      <c r="G45" s="2">
        <f t="shared" si="12"/>
        <v>0</v>
      </c>
      <c r="H45" s="2">
        <f t="shared" si="12"/>
        <v>931784.94885618356</v>
      </c>
      <c r="I45" s="2">
        <f t="shared" si="12"/>
        <v>966308.54961287905</v>
      </c>
      <c r="J45" s="2">
        <f t="shared" si="12"/>
        <v>1000841.2846290859</v>
      </c>
      <c r="K45" s="2">
        <f t="shared" si="12"/>
        <v>1035382.9234733257</v>
      </c>
      <c r="L45" s="2">
        <f t="shared" si="12"/>
        <v>1077552.0033693225</v>
      </c>
      <c r="M45" s="2">
        <f t="shared" si="12"/>
        <v>1134963.6522535237</v>
      </c>
      <c r="N45" s="2">
        <f t="shared" si="8"/>
        <v>6146833.3621943202</v>
      </c>
      <c r="Q45">
        <f t="shared" si="11"/>
        <v>29</v>
      </c>
      <c r="R45" s="5">
        <v>5.3641944322449883E-2</v>
      </c>
      <c r="S45" s="2">
        <f t="shared" si="9"/>
        <v>759312.45027314243</v>
      </c>
    </row>
    <row r="46" spans="2:19" x14ac:dyDescent="0.2">
      <c r="B46">
        <f t="shared" si="10"/>
        <v>2050</v>
      </c>
      <c r="C46" s="2">
        <f t="shared" si="12"/>
        <v>0</v>
      </c>
      <c r="D46" s="2">
        <f t="shared" si="12"/>
        <v>0</v>
      </c>
      <c r="E46" s="2">
        <f t="shared" si="12"/>
        <v>0</v>
      </c>
      <c r="F46" s="2">
        <f t="shared" si="12"/>
        <v>0</v>
      </c>
      <c r="G46" s="2">
        <f t="shared" si="12"/>
        <v>0</v>
      </c>
      <c r="H46" s="2">
        <f t="shared" si="12"/>
        <v>897270.71875405614</v>
      </c>
      <c r="I46" s="2">
        <f t="shared" si="12"/>
        <v>931784.94885618356</v>
      </c>
      <c r="J46" s="2">
        <f t="shared" si="12"/>
        <v>966308.54961287905</v>
      </c>
      <c r="K46" s="2">
        <f t="shared" si="12"/>
        <v>1000841.2846290859</v>
      </c>
      <c r="L46" s="2">
        <f t="shared" si="12"/>
        <v>1035382.9234733257</v>
      </c>
      <c r="M46" s="2">
        <f t="shared" si="12"/>
        <v>1077552.0033693225</v>
      </c>
      <c r="N46" s="2">
        <f t="shared" si="8"/>
        <v>5909140.4286948536</v>
      </c>
      <c r="Q46">
        <f t="shared" si="11"/>
        <v>30</v>
      </c>
      <c r="R46" s="5">
        <v>5.1207248157930686E-2</v>
      </c>
      <c r="S46" s="2">
        <f t="shared" si="9"/>
        <v>724848.83912514034</v>
      </c>
    </row>
    <row r="47" spans="2:19" x14ac:dyDescent="0.2">
      <c r="B47">
        <f t="shared" si="10"/>
        <v>2051</v>
      </c>
      <c r="C47" s="2">
        <f t="shared" si="12"/>
        <v>0</v>
      </c>
      <c r="D47" s="2">
        <f t="shared" si="12"/>
        <v>0</v>
      </c>
      <c r="E47" s="2">
        <f t="shared" si="12"/>
        <v>0</v>
      </c>
      <c r="F47" s="2">
        <f t="shared" si="12"/>
        <v>0</v>
      </c>
      <c r="G47" s="2">
        <f t="shared" si="12"/>
        <v>0</v>
      </c>
      <c r="H47" s="2">
        <f t="shared" si="12"/>
        <v>862766.10181946831</v>
      </c>
      <c r="I47" s="2">
        <f t="shared" si="12"/>
        <v>897270.71875405614</v>
      </c>
      <c r="J47" s="2">
        <f t="shared" si="12"/>
        <v>931784.94885618356</v>
      </c>
      <c r="K47" s="2">
        <f t="shared" si="12"/>
        <v>966308.54961287905</v>
      </c>
      <c r="L47" s="2">
        <f t="shared" si="12"/>
        <v>1000841.2846290859</v>
      </c>
      <c r="M47" s="2">
        <f t="shared" si="12"/>
        <v>1035382.9234733257</v>
      </c>
      <c r="N47" s="2">
        <f t="shared" si="8"/>
        <v>5694354.5271449983</v>
      </c>
      <c r="Q47">
        <f t="shared" si="11"/>
        <v>31</v>
      </c>
      <c r="R47" s="5">
        <v>4.8773323666605937E-2</v>
      </c>
      <c r="S47" s="2">
        <f t="shared" si="9"/>
        <v>690396.15116554033</v>
      </c>
    </row>
    <row r="48" spans="2:19" x14ac:dyDescent="0.2">
      <c r="B48">
        <f t="shared" si="10"/>
        <v>2052</v>
      </c>
      <c r="C48" s="2">
        <f t="shared" si="12"/>
        <v>0</v>
      </c>
      <c r="D48" s="2">
        <f t="shared" si="12"/>
        <v>0</v>
      </c>
      <c r="E48" s="2">
        <f t="shared" si="12"/>
        <v>0</v>
      </c>
      <c r="F48" s="2">
        <f t="shared" si="12"/>
        <v>0</v>
      </c>
      <c r="G48" s="2">
        <f t="shared" si="12"/>
        <v>0</v>
      </c>
      <c r="H48" s="2">
        <f t="shared" si="12"/>
        <v>828271.34684163856</v>
      </c>
      <c r="I48" s="2">
        <f t="shared" si="12"/>
        <v>862766.10181946831</v>
      </c>
      <c r="J48" s="2">
        <f t="shared" si="12"/>
        <v>897270.71875405614</v>
      </c>
      <c r="K48" s="2">
        <f t="shared" si="12"/>
        <v>931784.94885618356</v>
      </c>
      <c r="L48" s="2">
        <f t="shared" si="12"/>
        <v>966308.54961287905</v>
      </c>
      <c r="M48" s="2">
        <f t="shared" si="12"/>
        <v>1000841.2846290859</v>
      </c>
      <c r="N48" s="2">
        <f t="shared" si="8"/>
        <v>5487242.9505133117</v>
      </c>
      <c r="Q48">
        <f t="shared" si="11"/>
        <v>32</v>
      </c>
      <c r="R48" s="5">
        <v>4.6340190819413492E-2</v>
      </c>
      <c r="S48" s="2">
        <f t="shared" si="9"/>
        <v>655954.66908696177</v>
      </c>
    </row>
    <row r="49" spans="2:19" x14ac:dyDescent="0.2">
      <c r="B49">
        <f t="shared" si="10"/>
        <v>2053</v>
      </c>
      <c r="C49" s="2">
        <f t="shared" ref="C49:M64" si="13">IF($B49&lt;C$15,0,C$13*VLOOKUP(($B49-C$15),$Q$16:$R$55,2))</f>
        <v>0</v>
      </c>
      <c r="D49" s="2">
        <f t="shared" si="13"/>
        <v>0</v>
      </c>
      <c r="E49" s="2">
        <f t="shared" si="13"/>
        <v>0</v>
      </c>
      <c r="F49" s="2">
        <f t="shared" si="13"/>
        <v>0</v>
      </c>
      <c r="G49" s="2">
        <f t="shared" si="13"/>
        <v>0</v>
      </c>
      <c r="H49" s="2">
        <f t="shared" si="13"/>
        <v>793786.7090484621</v>
      </c>
      <c r="I49" s="2">
        <f t="shared" si="13"/>
        <v>828271.34684163856</v>
      </c>
      <c r="J49" s="2">
        <f t="shared" si="13"/>
        <v>862766.10181946831</v>
      </c>
      <c r="K49" s="2">
        <f t="shared" si="13"/>
        <v>897270.71875405614</v>
      </c>
      <c r="L49" s="2">
        <f t="shared" si="13"/>
        <v>931784.94885618356</v>
      </c>
      <c r="M49" s="2">
        <f t="shared" si="13"/>
        <v>966308.54961287905</v>
      </c>
      <c r="N49" s="2">
        <f t="shared" si="8"/>
        <v>5280188.3749326868</v>
      </c>
      <c r="Q49">
        <f t="shared" si="11"/>
        <v>33</v>
      </c>
      <c r="R49" s="5">
        <v>4.4380445174428192E-2</v>
      </c>
      <c r="S49" s="2">
        <f t="shared" si="9"/>
        <v>628214.07753306581</v>
      </c>
    </row>
    <row r="50" spans="2:19" x14ac:dyDescent="0.2">
      <c r="B50">
        <f t="shared" si="10"/>
        <v>2054</v>
      </c>
      <c r="C50" s="2">
        <f t="shared" si="13"/>
        <v>0</v>
      </c>
      <c r="D50" s="2">
        <f t="shared" si="13"/>
        <v>0</v>
      </c>
      <c r="E50" s="2">
        <f t="shared" si="13"/>
        <v>0</v>
      </c>
      <c r="F50" s="2">
        <f t="shared" si="13"/>
        <v>0</v>
      </c>
      <c r="G50" s="2">
        <f t="shared" si="13"/>
        <v>0</v>
      </c>
      <c r="H50" s="2">
        <f t="shared" si="13"/>
        <v>759312.45027314243</v>
      </c>
      <c r="I50" s="2">
        <f t="shared" si="13"/>
        <v>793786.7090484621</v>
      </c>
      <c r="J50" s="2">
        <f t="shared" si="13"/>
        <v>828271.34684163856</v>
      </c>
      <c r="K50" s="2">
        <f t="shared" si="13"/>
        <v>862766.10181946831</v>
      </c>
      <c r="L50" s="2">
        <f t="shared" si="13"/>
        <v>897270.71875405614</v>
      </c>
      <c r="M50" s="2">
        <f t="shared" si="13"/>
        <v>931784.94885618356</v>
      </c>
      <c r="N50" s="2">
        <f t="shared" si="8"/>
        <v>5073192.2755929511</v>
      </c>
      <c r="Q50">
        <f t="shared" si="11"/>
        <v>34</v>
      </c>
      <c r="R50" s="5">
        <v>4.2421532679373153E-2</v>
      </c>
      <c r="S50" s="2">
        <f t="shared" si="9"/>
        <v>600485.27938306273</v>
      </c>
    </row>
    <row r="51" spans="2:19" x14ac:dyDescent="0.2">
      <c r="B51">
        <f t="shared" si="10"/>
        <v>2055</v>
      </c>
      <c r="C51" s="2">
        <f t="shared" si="13"/>
        <v>0</v>
      </c>
      <c r="D51" s="2">
        <f t="shared" si="13"/>
        <v>0</v>
      </c>
      <c r="E51" s="2">
        <f t="shared" si="13"/>
        <v>0</v>
      </c>
      <c r="F51" s="2">
        <f t="shared" si="13"/>
        <v>0</v>
      </c>
      <c r="G51" s="2">
        <f t="shared" si="13"/>
        <v>0</v>
      </c>
      <c r="H51" s="2">
        <f t="shared" si="13"/>
        <v>724848.83912514034</v>
      </c>
      <c r="I51" s="2">
        <f t="shared" si="13"/>
        <v>759312.45027314243</v>
      </c>
      <c r="J51" s="2">
        <f t="shared" si="13"/>
        <v>793786.7090484621</v>
      </c>
      <c r="K51" s="2">
        <f t="shared" si="13"/>
        <v>828271.34684163856</v>
      </c>
      <c r="L51" s="2">
        <f t="shared" si="13"/>
        <v>862766.10181946831</v>
      </c>
      <c r="M51" s="2">
        <f t="shared" si="13"/>
        <v>897270.71875405614</v>
      </c>
      <c r="N51" s="2">
        <f t="shared" si="8"/>
        <v>4866256.1658619074</v>
      </c>
      <c r="Q51">
        <f t="shared" si="11"/>
        <v>35</v>
      </c>
      <c r="R51" s="5">
        <v>4.0463474896206927E-2</v>
      </c>
      <c r="S51" s="2">
        <f t="shared" si="9"/>
        <v>572768.57985078823</v>
      </c>
    </row>
    <row r="52" spans="2:19" x14ac:dyDescent="0.2">
      <c r="B52">
        <f t="shared" si="10"/>
        <v>2056</v>
      </c>
      <c r="C52" s="2">
        <f t="shared" si="13"/>
        <v>0</v>
      </c>
      <c r="D52" s="2">
        <f t="shared" si="13"/>
        <v>0</v>
      </c>
      <c r="E52" s="2">
        <f t="shared" si="13"/>
        <v>0</v>
      </c>
      <c r="F52" s="2">
        <f t="shared" si="13"/>
        <v>0</v>
      </c>
      <c r="G52" s="2">
        <f t="shared" si="13"/>
        <v>0</v>
      </c>
      <c r="H52" s="2">
        <f t="shared" si="13"/>
        <v>690396.15116554033</v>
      </c>
      <c r="I52" s="2">
        <f t="shared" si="13"/>
        <v>724848.83912514034</v>
      </c>
      <c r="J52" s="2">
        <f t="shared" si="13"/>
        <v>759312.45027314243</v>
      </c>
      <c r="K52" s="2">
        <f t="shared" si="13"/>
        <v>793786.7090484621</v>
      </c>
      <c r="L52" s="2">
        <f t="shared" si="13"/>
        <v>828271.34684163856</v>
      </c>
      <c r="M52" s="2">
        <f t="shared" si="13"/>
        <v>862766.10181946831</v>
      </c>
      <c r="N52" s="2">
        <f t="shared" si="8"/>
        <v>4659381.5982733918</v>
      </c>
      <c r="Q52">
        <f t="shared" si="11"/>
        <v>36</v>
      </c>
      <c r="R52" s="5">
        <v>3.8506293944912548E-2</v>
      </c>
      <c r="S52" s="2">
        <f t="shared" si="9"/>
        <v>545064.292049026</v>
      </c>
    </row>
    <row r="53" spans="2:19" x14ac:dyDescent="0.2">
      <c r="B53">
        <f t="shared" si="10"/>
        <v>2057</v>
      </c>
      <c r="C53" s="2">
        <f t="shared" si="13"/>
        <v>0</v>
      </c>
      <c r="D53" s="2">
        <f t="shared" si="13"/>
        <v>0</v>
      </c>
      <c r="E53" s="2">
        <f t="shared" si="13"/>
        <v>0</v>
      </c>
      <c r="F53" s="2">
        <f t="shared" si="13"/>
        <v>0</v>
      </c>
      <c r="G53" s="2">
        <f t="shared" si="13"/>
        <v>0</v>
      </c>
      <c r="H53" s="2">
        <f t="shared" si="13"/>
        <v>655954.66908696177</v>
      </c>
      <c r="I53" s="2">
        <f t="shared" si="13"/>
        <v>690396.15116554033</v>
      </c>
      <c r="J53" s="2">
        <f t="shared" si="13"/>
        <v>724848.83912514034</v>
      </c>
      <c r="K53" s="2">
        <f t="shared" si="13"/>
        <v>759312.45027314243</v>
      </c>
      <c r="L53" s="2">
        <f t="shared" si="13"/>
        <v>793786.7090484621</v>
      </c>
      <c r="M53" s="2">
        <f t="shared" si="13"/>
        <v>828271.34684163856</v>
      </c>
      <c r="N53" s="2">
        <f t="shared" si="8"/>
        <v>4452570.1655408861</v>
      </c>
      <c r="Q53">
        <f t="shared" si="11"/>
        <v>37</v>
      </c>
      <c r="R53" s="5">
        <v>3.6550012517939177E-2</v>
      </c>
      <c r="S53" s="2">
        <f t="shared" si="9"/>
        <v>517372.73719393258</v>
      </c>
    </row>
    <row r="54" spans="2:19" x14ac:dyDescent="0.2">
      <c r="B54">
        <f t="shared" si="10"/>
        <v>2058</v>
      </c>
      <c r="C54" s="2">
        <f t="shared" si="13"/>
        <v>0</v>
      </c>
      <c r="D54" s="2">
        <f t="shared" si="13"/>
        <v>0</v>
      </c>
      <c r="E54" s="2">
        <f t="shared" si="13"/>
        <v>0</v>
      </c>
      <c r="F54" s="2">
        <f t="shared" si="13"/>
        <v>0</v>
      </c>
      <c r="G54" s="2">
        <f t="shared" si="13"/>
        <v>0</v>
      </c>
      <c r="H54" s="2">
        <f t="shared" si="13"/>
        <v>628214.07753306581</v>
      </c>
      <c r="I54" s="2">
        <f t="shared" si="13"/>
        <v>655954.66908696177</v>
      </c>
      <c r="J54" s="2">
        <f t="shared" si="13"/>
        <v>690396.15116554033</v>
      </c>
      <c r="K54" s="2">
        <f t="shared" si="13"/>
        <v>724848.83912514034</v>
      </c>
      <c r="L54" s="2">
        <f t="shared" si="13"/>
        <v>759312.45027314243</v>
      </c>
      <c r="M54" s="2">
        <f t="shared" si="13"/>
        <v>793786.7090484621</v>
      </c>
      <c r="N54" s="2">
        <f t="shared" si="8"/>
        <v>4252512.8962323125</v>
      </c>
      <c r="Q54">
        <f t="shared" si="11"/>
        <v>38</v>
      </c>
      <c r="R54" s="5">
        <v>3.4594653895017674E-2</v>
      </c>
      <c r="S54" s="2">
        <f t="shared" si="9"/>
        <v>489694.24481475411</v>
      </c>
    </row>
    <row r="55" spans="2:19" x14ac:dyDescent="0.2">
      <c r="B55">
        <f t="shared" si="10"/>
        <v>2059</v>
      </c>
      <c r="C55" s="2">
        <f t="shared" si="13"/>
        <v>0</v>
      </c>
      <c r="D55" s="2">
        <f t="shared" si="13"/>
        <v>0</v>
      </c>
      <c r="E55" s="2">
        <f t="shared" si="13"/>
        <v>0</v>
      </c>
      <c r="F55" s="2">
        <f t="shared" si="13"/>
        <v>0</v>
      </c>
      <c r="G55" s="2">
        <f t="shared" si="13"/>
        <v>0</v>
      </c>
      <c r="H55" s="2">
        <f t="shared" si="13"/>
        <v>600485.27938306273</v>
      </c>
      <c r="I55" s="2">
        <f t="shared" si="13"/>
        <v>628214.07753306581</v>
      </c>
      <c r="J55" s="2">
        <f t="shared" si="13"/>
        <v>655954.66908696177</v>
      </c>
      <c r="K55" s="2">
        <f t="shared" si="13"/>
        <v>690396.15116554033</v>
      </c>
      <c r="L55" s="2">
        <f t="shared" si="13"/>
        <v>724848.83912514034</v>
      </c>
      <c r="M55" s="2">
        <f t="shared" si="13"/>
        <v>759312.45027314243</v>
      </c>
      <c r="N55" s="2">
        <f t="shared" si="8"/>
        <v>4059211.4665669138</v>
      </c>
      <c r="Q55">
        <f t="shared" si="11"/>
        <v>39</v>
      </c>
      <c r="R55" s="5">
        <v>3.2640241958359378E-2</v>
      </c>
      <c r="S55" s="2">
        <f t="shared" si="9"/>
        <v>462029.15296896861</v>
      </c>
    </row>
    <row r="56" spans="2:19" x14ac:dyDescent="0.2">
      <c r="B56">
        <f t="shared" si="10"/>
        <v>2060</v>
      </c>
      <c r="C56" s="2">
        <f t="shared" si="13"/>
        <v>0</v>
      </c>
      <c r="D56" s="2">
        <f t="shared" si="13"/>
        <v>0</v>
      </c>
      <c r="E56" s="2">
        <f t="shared" si="13"/>
        <v>0</v>
      </c>
      <c r="F56" s="2">
        <f t="shared" si="13"/>
        <v>0</v>
      </c>
      <c r="G56" s="2">
        <f t="shared" si="13"/>
        <v>0</v>
      </c>
      <c r="H56" s="2">
        <f t="shared" si="13"/>
        <v>572768.57985078823</v>
      </c>
      <c r="I56" s="2">
        <f t="shared" si="13"/>
        <v>600485.27938306273</v>
      </c>
      <c r="J56" s="2">
        <f t="shared" si="13"/>
        <v>628214.07753306581</v>
      </c>
      <c r="K56" s="2">
        <f t="shared" si="13"/>
        <v>655954.66908696177</v>
      </c>
      <c r="L56" s="2">
        <f t="shared" si="13"/>
        <v>690396.15116554033</v>
      </c>
      <c r="M56" s="2">
        <f t="shared" si="13"/>
        <v>724848.83912514034</v>
      </c>
      <c r="N56" s="2">
        <f t="shared" si="8"/>
        <v>3872667.5961445598</v>
      </c>
    </row>
    <row r="57" spans="2:19" x14ac:dyDescent="0.2">
      <c r="B57">
        <f t="shared" si="10"/>
        <v>2061</v>
      </c>
      <c r="C57" s="2">
        <f t="shared" si="13"/>
        <v>0</v>
      </c>
      <c r="D57" s="2">
        <f t="shared" si="13"/>
        <v>0</v>
      </c>
      <c r="E57" s="2">
        <f t="shared" si="13"/>
        <v>0</v>
      </c>
      <c r="F57" s="2">
        <f t="shared" si="13"/>
        <v>0</v>
      </c>
      <c r="G57" s="2">
        <f t="shared" si="13"/>
        <v>0</v>
      </c>
      <c r="H57" s="2">
        <f t="shared" si="13"/>
        <v>545064.292049026</v>
      </c>
      <c r="I57" s="2">
        <f t="shared" si="13"/>
        <v>572768.57985078823</v>
      </c>
      <c r="J57" s="2">
        <f t="shared" si="13"/>
        <v>600485.27938306273</v>
      </c>
      <c r="K57" s="2">
        <f t="shared" si="13"/>
        <v>628214.07753306581</v>
      </c>
      <c r="L57" s="2">
        <f t="shared" si="13"/>
        <v>655954.66908696177</v>
      </c>
      <c r="M57" s="2">
        <f t="shared" si="13"/>
        <v>690396.15116554033</v>
      </c>
      <c r="N57" s="2">
        <f t="shared" si="8"/>
        <v>3692883.0490684453</v>
      </c>
    </row>
    <row r="58" spans="2:19" x14ac:dyDescent="0.2">
      <c r="B58">
        <f t="shared" si="10"/>
        <v>2062</v>
      </c>
      <c r="C58" s="2">
        <f t="shared" si="13"/>
        <v>0</v>
      </c>
      <c r="D58" s="2">
        <f t="shared" si="13"/>
        <v>0</v>
      </c>
      <c r="E58" s="2">
        <f t="shared" si="13"/>
        <v>0</v>
      </c>
      <c r="F58" s="2">
        <f t="shared" si="13"/>
        <v>0</v>
      </c>
      <c r="G58" s="2">
        <f t="shared" si="13"/>
        <v>0</v>
      </c>
      <c r="H58" s="2">
        <f t="shared" si="13"/>
        <v>517372.73719393258</v>
      </c>
      <c r="I58" s="2">
        <f t="shared" si="13"/>
        <v>545064.292049026</v>
      </c>
      <c r="J58" s="2">
        <f t="shared" si="13"/>
        <v>572768.57985078823</v>
      </c>
      <c r="K58" s="2">
        <f t="shared" si="13"/>
        <v>600485.27938306273</v>
      </c>
      <c r="L58" s="2">
        <f t="shared" si="13"/>
        <v>628214.07753306581</v>
      </c>
      <c r="M58" s="2">
        <f t="shared" si="13"/>
        <v>655954.66908696177</v>
      </c>
      <c r="N58" s="2">
        <f t="shared" si="8"/>
        <v>3519859.6350968368</v>
      </c>
    </row>
    <row r="59" spans="2:19" x14ac:dyDescent="0.2">
      <c r="B59">
        <f t="shared" si="10"/>
        <v>2063</v>
      </c>
      <c r="C59" s="2">
        <f t="shared" si="13"/>
        <v>0</v>
      </c>
      <c r="D59" s="2">
        <f t="shared" si="13"/>
        <v>0</v>
      </c>
      <c r="E59" s="2">
        <f t="shared" si="13"/>
        <v>0</v>
      </c>
      <c r="F59" s="2">
        <f t="shared" si="13"/>
        <v>0</v>
      </c>
      <c r="G59" s="2">
        <f t="shared" si="13"/>
        <v>0</v>
      </c>
      <c r="H59" s="2">
        <f t="shared" si="13"/>
        <v>489694.24481475411</v>
      </c>
      <c r="I59" s="2">
        <f t="shared" si="13"/>
        <v>517372.73719393258</v>
      </c>
      <c r="J59" s="2">
        <f t="shared" si="13"/>
        <v>545064.292049026</v>
      </c>
      <c r="K59" s="2">
        <f t="shared" si="13"/>
        <v>572768.57985078823</v>
      </c>
      <c r="L59" s="2">
        <f t="shared" si="13"/>
        <v>600485.27938306273</v>
      </c>
      <c r="M59" s="2">
        <f t="shared" si="13"/>
        <v>628214.07753306581</v>
      </c>
      <c r="N59" s="2">
        <f t="shared" si="8"/>
        <v>3353599.2108246298</v>
      </c>
    </row>
    <row r="60" spans="2:19" x14ac:dyDescent="0.2">
      <c r="B60">
        <f t="shared" si="10"/>
        <v>2064</v>
      </c>
      <c r="C60" s="2">
        <f t="shared" si="13"/>
        <v>0</v>
      </c>
      <c r="D60" s="2">
        <f t="shared" si="13"/>
        <v>0</v>
      </c>
      <c r="E60" s="2">
        <f t="shared" si="13"/>
        <v>0</v>
      </c>
      <c r="F60" s="2">
        <f t="shared" si="13"/>
        <v>0</v>
      </c>
      <c r="G60" s="2">
        <f t="shared" si="13"/>
        <v>0</v>
      </c>
      <c r="H60" s="2">
        <f t="shared" si="13"/>
        <v>462029.15296896861</v>
      </c>
      <c r="I60" s="2">
        <f t="shared" si="13"/>
        <v>489694.24481475411</v>
      </c>
      <c r="J60" s="2">
        <f t="shared" si="13"/>
        <v>517372.73719393258</v>
      </c>
      <c r="K60" s="2">
        <f t="shared" si="13"/>
        <v>545064.292049026</v>
      </c>
      <c r="L60" s="2">
        <f t="shared" si="13"/>
        <v>572768.57985078823</v>
      </c>
      <c r="M60" s="2">
        <f t="shared" si="13"/>
        <v>600485.27938306273</v>
      </c>
      <c r="N60" s="2">
        <f t="shared" si="8"/>
        <v>3187414.2862605322</v>
      </c>
    </row>
    <row r="61" spans="2:19" x14ac:dyDescent="0.2">
      <c r="B61">
        <f t="shared" si="10"/>
        <v>2065</v>
      </c>
      <c r="C61" s="2">
        <f t="shared" si="13"/>
        <v>0</v>
      </c>
      <c r="D61" s="2">
        <f t="shared" si="13"/>
        <v>0</v>
      </c>
      <c r="E61" s="2">
        <f t="shared" si="13"/>
        <v>0</v>
      </c>
      <c r="F61" s="2">
        <f t="shared" si="13"/>
        <v>0</v>
      </c>
      <c r="G61" s="2">
        <f t="shared" si="13"/>
        <v>0</v>
      </c>
      <c r="H61" s="2">
        <f t="shared" si="13"/>
        <v>462029.15296896861</v>
      </c>
      <c r="I61" s="2">
        <f t="shared" si="13"/>
        <v>462029.15296896861</v>
      </c>
      <c r="J61" s="2">
        <f t="shared" si="13"/>
        <v>489694.24481475411</v>
      </c>
      <c r="K61" s="2">
        <f t="shared" si="13"/>
        <v>517372.73719393258</v>
      </c>
      <c r="L61" s="2">
        <f t="shared" si="13"/>
        <v>545064.292049026</v>
      </c>
      <c r="M61" s="2">
        <f t="shared" si="13"/>
        <v>572768.57985078823</v>
      </c>
      <c r="N61" s="2">
        <f t="shared" si="8"/>
        <v>3048958.1598464381</v>
      </c>
    </row>
    <row r="62" spans="2:19" x14ac:dyDescent="0.2">
      <c r="B62">
        <f t="shared" si="10"/>
        <v>2066</v>
      </c>
      <c r="C62" s="2">
        <f t="shared" si="13"/>
        <v>0</v>
      </c>
      <c r="D62" s="2">
        <f t="shared" si="13"/>
        <v>0</v>
      </c>
      <c r="E62" s="2">
        <f t="shared" si="13"/>
        <v>0</v>
      </c>
      <c r="F62" s="2">
        <f t="shared" si="13"/>
        <v>0</v>
      </c>
      <c r="G62" s="2">
        <f t="shared" si="13"/>
        <v>0</v>
      </c>
      <c r="H62" s="2">
        <f t="shared" si="13"/>
        <v>462029.15296896861</v>
      </c>
      <c r="I62" s="2">
        <f t="shared" si="13"/>
        <v>462029.15296896861</v>
      </c>
      <c r="J62" s="2">
        <f t="shared" si="13"/>
        <v>462029.15296896861</v>
      </c>
      <c r="K62" s="2">
        <f t="shared" si="13"/>
        <v>489694.24481475411</v>
      </c>
      <c r="L62" s="2">
        <f t="shared" si="13"/>
        <v>517372.73719393258</v>
      </c>
      <c r="M62" s="2">
        <f t="shared" si="13"/>
        <v>545064.292049026</v>
      </c>
      <c r="N62" s="2">
        <f t="shared" si="8"/>
        <v>2938218.7329646186</v>
      </c>
    </row>
    <row r="63" spans="2:19" x14ac:dyDescent="0.2">
      <c r="B63">
        <f t="shared" si="10"/>
        <v>2067</v>
      </c>
      <c r="C63" s="2">
        <f t="shared" si="13"/>
        <v>0</v>
      </c>
      <c r="D63" s="2">
        <f t="shared" si="13"/>
        <v>0</v>
      </c>
      <c r="E63" s="2">
        <f t="shared" si="13"/>
        <v>0</v>
      </c>
      <c r="F63" s="2">
        <f t="shared" si="13"/>
        <v>0</v>
      </c>
      <c r="G63" s="2">
        <f t="shared" si="13"/>
        <v>0</v>
      </c>
      <c r="H63" s="2">
        <f t="shared" si="13"/>
        <v>462029.15296896861</v>
      </c>
      <c r="I63" s="2">
        <f t="shared" si="13"/>
        <v>462029.15296896861</v>
      </c>
      <c r="J63" s="2">
        <f t="shared" si="13"/>
        <v>462029.15296896861</v>
      </c>
      <c r="K63" s="2">
        <f t="shared" si="13"/>
        <v>462029.15296896861</v>
      </c>
      <c r="L63" s="2">
        <f t="shared" si="13"/>
        <v>489694.24481475411</v>
      </c>
      <c r="M63" s="2">
        <f t="shared" si="13"/>
        <v>517372.73719393258</v>
      </c>
      <c r="N63" s="2">
        <f t="shared" si="8"/>
        <v>2855183.5938845612</v>
      </c>
    </row>
    <row r="64" spans="2:19" x14ac:dyDescent="0.2">
      <c r="B64">
        <f t="shared" si="10"/>
        <v>2068</v>
      </c>
      <c r="C64" s="2">
        <f t="shared" si="13"/>
        <v>0</v>
      </c>
      <c r="D64" s="2">
        <f t="shared" si="13"/>
        <v>0</v>
      </c>
      <c r="E64" s="2">
        <f t="shared" si="13"/>
        <v>0</v>
      </c>
      <c r="F64" s="2">
        <f t="shared" si="13"/>
        <v>0</v>
      </c>
      <c r="G64" s="2">
        <f t="shared" si="13"/>
        <v>0</v>
      </c>
      <c r="H64" s="2">
        <f t="shared" si="13"/>
        <v>462029.15296896861</v>
      </c>
      <c r="I64" s="2">
        <f t="shared" si="13"/>
        <v>462029.15296896861</v>
      </c>
      <c r="J64" s="2">
        <f t="shared" si="13"/>
        <v>462029.15296896861</v>
      </c>
      <c r="K64" s="2">
        <f t="shared" si="13"/>
        <v>462029.15296896861</v>
      </c>
      <c r="L64" s="2">
        <f t="shared" si="13"/>
        <v>462029.15296896861</v>
      </c>
      <c r="M64" s="2">
        <f t="shared" si="13"/>
        <v>489694.24481475411</v>
      </c>
      <c r="N64" s="2">
        <f t="shared" si="8"/>
        <v>2799840.0096595972</v>
      </c>
    </row>
    <row r="65" spans="2:14" x14ac:dyDescent="0.2">
      <c r="B65">
        <f t="shared" si="10"/>
        <v>2069</v>
      </c>
      <c r="C65" s="2">
        <f t="shared" ref="C65:M77" si="14">IF($B65&lt;C$15,0,C$13*VLOOKUP(($B65-C$15),$Q$16:$R$55,2))</f>
        <v>0</v>
      </c>
      <c r="D65" s="2">
        <f t="shared" si="14"/>
        <v>0</v>
      </c>
      <c r="E65" s="2">
        <f t="shared" si="14"/>
        <v>0</v>
      </c>
      <c r="F65" s="2">
        <f t="shared" si="14"/>
        <v>0</v>
      </c>
      <c r="G65" s="2">
        <f t="shared" si="14"/>
        <v>0</v>
      </c>
      <c r="H65" s="2">
        <f t="shared" si="14"/>
        <v>462029.15296896861</v>
      </c>
      <c r="I65" s="2">
        <f t="shared" si="14"/>
        <v>462029.15296896861</v>
      </c>
      <c r="J65" s="2">
        <f t="shared" si="14"/>
        <v>462029.15296896861</v>
      </c>
      <c r="K65" s="2">
        <f t="shared" si="14"/>
        <v>462029.15296896861</v>
      </c>
      <c r="L65" s="2">
        <f t="shared" si="14"/>
        <v>462029.15296896861</v>
      </c>
      <c r="M65" s="2">
        <f t="shared" si="14"/>
        <v>462029.15296896861</v>
      </c>
      <c r="N65" s="2">
        <f t="shared" si="8"/>
        <v>2772174.9178138119</v>
      </c>
    </row>
    <row r="66" spans="2:14" x14ac:dyDescent="0.2">
      <c r="B66">
        <f t="shared" si="10"/>
        <v>2070</v>
      </c>
      <c r="C66" s="2">
        <f t="shared" si="14"/>
        <v>0</v>
      </c>
      <c r="D66" s="2">
        <f t="shared" si="14"/>
        <v>0</v>
      </c>
      <c r="E66" s="2">
        <f t="shared" si="14"/>
        <v>0</v>
      </c>
      <c r="F66" s="2">
        <f t="shared" si="14"/>
        <v>0</v>
      </c>
      <c r="G66" s="2">
        <f t="shared" si="14"/>
        <v>0</v>
      </c>
      <c r="H66" s="2">
        <f t="shared" si="14"/>
        <v>462029.15296896861</v>
      </c>
      <c r="I66" s="2">
        <f t="shared" si="14"/>
        <v>462029.15296896861</v>
      </c>
      <c r="J66" s="2">
        <f t="shared" si="14"/>
        <v>462029.15296896861</v>
      </c>
      <c r="K66" s="2">
        <f t="shared" si="14"/>
        <v>462029.15296896861</v>
      </c>
      <c r="L66" s="2">
        <f t="shared" si="14"/>
        <v>462029.15296896861</v>
      </c>
      <c r="M66" s="2">
        <f t="shared" si="14"/>
        <v>462029.15296896861</v>
      </c>
      <c r="N66" s="2">
        <f t="shared" si="8"/>
        <v>2772174.9178138119</v>
      </c>
    </row>
    <row r="67" spans="2:14" x14ac:dyDescent="0.2">
      <c r="B67">
        <f t="shared" si="10"/>
        <v>2071</v>
      </c>
      <c r="C67" s="2">
        <f t="shared" si="14"/>
        <v>0</v>
      </c>
      <c r="D67" s="2">
        <f t="shared" si="14"/>
        <v>0</v>
      </c>
      <c r="E67" s="2">
        <f t="shared" si="14"/>
        <v>0</v>
      </c>
      <c r="F67" s="2">
        <f t="shared" si="14"/>
        <v>0</v>
      </c>
      <c r="G67" s="2">
        <f t="shared" si="14"/>
        <v>0</v>
      </c>
      <c r="H67" s="2">
        <f t="shared" si="14"/>
        <v>462029.15296896861</v>
      </c>
      <c r="I67" s="2">
        <f t="shared" si="14"/>
        <v>462029.15296896861</v>
      </c>
      <c r="J67" s="2">
        <f t="shared" si="14"/>
        <v>462029.15296896861</v>
      </c>
      <c r="K67" s="2">
        <f t="shared" si="14"/>
        <v>462029.15296896861</v>
      </c>
      <c r="L67" s="2">
        <f t="shared" si="14"/>
        <v>462029.15296896861</v>
      </c>
      <c r="M67" s="2">
        <f t="shared" si="14"/>
        <v>462029.15296896861</v>
      </c>
      <c r="N67" s="2">
        <f t="shared" si="8"/>
        <v>2772174.9178138119</v>
      </c>
    </row>
    <row r="68" spans="2:14" x14ac:dyDescent="0.2">
      <c r="B68">
        <f t="shared" si="10"/>
        <v>2072</v>
      </c>
      <c r="C68" s="2">
        <f t="shared" si="14"/>
        <v>0</v>
      </c>
      <c r="D68" s="2">
        <f t="shared" si="14"/>
        <v>0</v>
      </c>
      <c r="E68" s="2">
        <f t="shared" si="14"/>
        <v>0</v>
      </c>
      <c r="F68" s="2">
        <f t="shared" si="14"/>
        <v>0</v>
      </c>
      <c r="G68" s="2">
        <f t="shared" si="14"/>
        <v>0</v>
      </c>
      <c r="H68" s="2">
        <f t="shared" si="14"/>
        <v>462029.15296896861</v>
      </c>
      <c r="I68" s="2">
        <f t="shared" si="14"/>
        <v>462029.15296896861</v>
      </c>
      <c r="J68" s="2">
        <f t="shared" si="14"/>
        <v>462029.15296896861</v>
      </c>
      <c r="K68" s="2">
        <f t="shared" si="14"/>
        <v>462029.15296896861</v>
      </c>
      <c r="L68" s="2">
        <f t="shared" si="14"/>
        <v>462029.15296896861</v>
      </c>
      <c r="M68" s="2">
        <f t="shared" si="14"/>
        <v>462029.15296896861</v>
      </c>
      <c r="N68" s="2">
        <f t="shared" si="8"/>
        <v>2772174.9178138119</v>
      </c>
    </row>
    <row r="69" spans="2:14" x14ac:dyDescent="0.2">
      <c r="B69">
        <f t="shared" si="10"/>
        <v>2073</v>
      </c>
      <c r="C69" s="2">
        <f t="shared" si="14"/>
        <v>0</v>
      </c>
      <c r="D69" s="2">
        <f t="shared" si="14"/>
        <v>0</v>
      </c>
      <c r="E69" s="2">
        <f t="shared" si="14"/>
        <v>0</v>
      </c>
      <c r="F69" s="2">
        <f t="shared" si="14"/>
        <v>0</v>
      </c>
      <c r="G69" s="2">
        <f t="shared" si="14"/>
        <v>0</v>
      </c>
      <c r="H69" s="2">
        <f t="shared" si="14"/>
        <v>462029.15296896861</v>
      </c>
      <c r="I69" s="2">
        <f t="shared" si="14"/>
        <v>462029.15296896861</v>
      </c>
      <c r="J69" s="2">
        <f t="shared" si="14"/>
        <v>462029.15296896861</v>
      </c>
      <c r="K69" s="2">
        <f t="shared" si="14"/>
        <v>462029.15296896861</v>
      </c>
      <c r="L69" s="2">
        <f t="shared" si="14"/>
        <v>462029.15296896861</v>
      </c>
      <c r="M69" s="2">
        <f t="shared" si="14"/>
        <v>462029.15296896861</v>
      </c>
      <c r="N69" s="2">
        <f t="shared" si="8"/>
        <v>2772174.9178138119</v>
      </c>
    </row>
    <row r="70" spans="2:14" x14ac:dyDescent="0.2">
      <c r="B70">
        <f t="shared" si="10"/>
        <v>2074</v>
      </c>
      <c r="C70" s="2">
        <f t="shared" si="14"/>
        <v>0</v>
      </c>
      <c r="D70" s="2">
        <f t="shared" si="14"/>
        <v>0</v>
      </c>
      <c r="E70" s="2">
        <f t="shared" si="14"/>
        <v>0</v>
      </c>
      <c r="F70" s="2">
        <f t="shared" si="14"/>
        <v>0</v>
      </c>
      <c r="G70" s="2">
        <f t="shared" si="14"/>
        <v>0</v>
      </c>
      <c r="H70" s="2">
        <f t="shared" si="14"/>
        <v>462029.15296896861</v>
      </c>
      <c r="I70" s="2">
        <f t="shared" si="14"/>
        <v>462029.15296896861</v>
      </c>
      <c r="J70" s="2">
        <f t="shared" si="14"/>
        <v>462029.15296896861</v>
      </c>
      <c r="K70" s="2">
        <f t="shared" si="14"/>
        <v>462029.15296896861</v>
      </c>
      <c r="L70" s="2">
        <f t="shared" si="14"/>
        <v>462029.15296896861</v>
      </c>
      <c r="M70" s="2">
        <f t="shared" si="14"/>
        <v>462029.15296896861</v>
      </c>
      <c r="N70" s="2">
        <f t="shared" si="8"/>
        <v>2772174.9178138119</v>
      </c>
    </row>
    <row r="71" spans="2:14" x14ac:dyDescent="0.2">
      <c r="B71">
        <f t="shared" si="10"/>
        <v>2075</v>
      </c>
      <c r="C71" s="2">
        <f t="shared" si="14"/>
        <v>0</v>
      </c>
      <c r="D71" s="2">
        <f t="shared" si="14"/>
        <v>0</v>
      </c>
      <c r="E71" s="2">
        <f t="shared" si="14"/>
        <v>0</v>
      </c>
      <c r="F71" s="2">
        <f t="shared" si="14"/>
        <v>0</v>
      </c>
      <c r="G71" s="2">
        <f t="shared" si="14"/>
        <v>0</v>
      </c>
      <c r="H71" s="2">
        <f t="shared" si="14"/>
        <v>462029.15296896861</v>
      </c>
      <c r="I71" s="2">
        <f t="shared" si="14"/>
        <v>462029.15296896861</v>
      </c>
      <c r="J71" s="2">
        <f t="shared" si="14"/>
        <v>462029.15296896861</v>
      </c>
      <c r="K71" s="2">
        <f t="shared" si="14"/>
        <v>462029.15296896861</v>
      </c>
      <c r="L71" s="2">
        <f t="shared" si="14"/>
        <v>462029.15296896861</v>
      </c>
      <c r="M71" s="2">
        <f t="shared" si="14"/>
        <v>462029.15296896861</v>
      </c>
      <c r="N71" s="2">
        <f t="shared" si="8"/>
        <v>2772174.9178138119</v>
      </c>
    </row>
    <row r="72" spans="2:14" x14ac:dyDescent="0.2">
      <c r="B72">
        <f t="shared" si="10"/>
        <v>2076</v>
      </c>
      <c r="C72" s="2">
        <f t="shared" si="14"/>
        <v>0</v>
      </c>
      <c r="D72" s="2">
        <f t="shared" si="14"/>
        <v>0</v>
      </c>
      <c r="E72" s="2">
        <f t="shared" si="14"/>
        <v>0</v>
      </c>
      <c r="F72" s="2">
        <f t="shared" si="14"/>
        <v>0</v>
      </c>
      <c r="G72" s="2">
        <f t="shared" si="14"/>
        <v>0</v>
      </c>
      <c r="H72" s="2">
        <f t="shared" si="14"/>
        <v>462029.15296896861</v>
      </c>
      <c r="I72" s="2">
        <f t="shared" si="14"/>
        <v>462029.15296896861</v>
      </c>
      <c r="J72" s="2">
        <f t="shared" si="14"/>
        <v>462029.15296896861</v>
      </c>
      <c r="K72" s="2">
        <f t="shared" si="14"/>
        <v>462029.15296896861</v>
      </c>
      <c r="L72" s="2">
        <f t="shared" si="14"/>
        <v>462029.15296896861</v>
      </c>
      <c r="M72" s="2">
        <f t="shared" si="14"/>
        <v>462029.15296896861</v>
      </c>
      <c r="N72" s="2">
        <f t="shared" si="8"/>
        <v>2772174.9178138119</v>
      </c>
    </row>
    <row r="73" spans="2:14" x14ac:dyDescent="0.2">
      <c r="B73">
        <f t="shared" si="10"/>
        <v>2077</v>
      </c>
      <c r="C73" s="2">
        <f t="shared" si="14"/>
        <v>0</v>
      </c>
      <c r="D73" s="2">
        <f t="shared" si="14"/>
        <v>0</v>
      </c>
      <c r="E73" s="2">
        <f t="shared" si="14"/>
        <v>0</v>
      </c>
      <c r="F73" s="2">
        <f t="shared" si="14"/>
        <v>0</v>
      </c>
      <c r="G73" s="2">
        <f t="shared" si="14"/>
        <v>0</v>
      </c>
      <c r="H73" s="2">
        <f t="shared" si="14"/>
        <v>462029.15296896861</v>
      </c>
      <c r="I73" s="2">
        <f t="shared" si="14"/>
        <v>462029.15296896861</v>
      </c>
      <c r="J73" s="2">
        <f t="shared" si="14"/>
        <v>462029.15296896861</v>
      </c>
      <c r="K73" s="2">
        <f t="shared" si="14"/>
        <v>462029.15296896861</v>
      </c>
      <c r="L73" s="2">
        <f t="shared" si="14"/>
        <v>462029.15296896861</v>
      </c>
      <c r="M73" s="2">
        <f t="shared" si="14"/>
        <v>462029.15296896861</v>
      </c>
      <c r="N73" s="2">
        <f t="shared" si="8"/>
        <v>2772174.9178138119</v>
      </c>
    </row>
    <row r="74" spans="2:14" x14ac:dyDescent="0.2">
      <c r="B74">
        <f t="shared" si="10"/>
        <v>2078</v>
      </c>
      <c r="C74" s="2">
        <f t="shared" si="14"/>
        <v>0</v>
      </c>
      <c r="D74" s="2">
        <f t="shared" si="14"/>
        <v>0</v>
      </c>
      <c r="E74" s="2">
        <f t="shared" si="14"/>
        <v>0</v>
      </c>
      <c r="F74" s="2">
        <f t="shared" si="14"/>
        <v>0</v>
      </c>
      <c r="G74" s="2">
        <f t="shared" si="14"/>
        <v>0</v>
      </c>
      <c r="H74" s="2">
        <f t="shared" si="14"/>
        <v>462029.15296896861</v>
      </c>
      <c r="I74" s="2">
        <f t="shared" si="14"/>
        <v>462029.15296896861</v>
      </c>
      <c r="J74" s="2">
        <f t="shared" si="14"/>
        <v>462029.15296896861</v>
      </c>
      <c r="K74" s="2">
        <f t="shared" si="14"/>
        <v>462029.15296896861</v>
      </c>
      <c r="L74" s="2">
        <f t="shared" si="14"/>
        <v>462029.15296896861</v>
      </c>
      <c r="M74" s="2">
        <f t="shared" si="14"/>
        <v>462029.15296896861</v>
      </c>
      <c r="N74" s="2">
        <f t="shared" si="8"/>
        <v>2772174.9178138119</v>
      </c>
    </row>
    <row r="75" spans="2:14" x14ac:dyDescent="0.2">
      <c r="B75">
        <f t="shared" si="10"/>
        <v>2079</v>
      </c>
      <c r="C75" s="2">
        <f t="shared" si="14"/>
        <v>0</v>
      </c>
      <c r="D75" s="2">
        <f t="shared" si="14"/>
        <v>0</v>
      </c>
      <c r="E75" s="2">
        <f t="shared" si="14"/>
        <v>0</v>
      </c>
      <c r="F75" s="2">
        <f t="shared" si="14"/>
        <v>0</v>
      </c>
      <c r="G75" s="2">
        <f t="shared" si="14"/>
        <v>0</v>
      </c>
      <c r="H75" s="2">
        <f t="shared" si="14"/>
        <v>462029.15296896861</v>
      </c>
      <c r="I75" s="2">
        <f t="shared" si="14"/>
        <v>462029.15296896861</v>
      </c>
      <c r="J75" s="2">
        <f t="shared" si="14"/>
        <v>462029.15296896861</v>
      </c>
      <c r="K75" s="2">
        <f t="shared" si="14"/>
        <v>462029.15296896861</v>
      </c>
      <c r="L75" s="2">
        <f t="shared" si="14"/>
        <v>462029.15296896861</v>
      </c>
      <c r="M75" s="2">
        <f t="shared" si="14"/>
        <v>462029.15296896861</v>
      </c>
      <c r="N75" s="2">
        <f t="shared" si="8"/>
        <v>2772174.9178138119</v>
      </c>
    </row>
    <row r="76" spans="2:14" x14ac:dyDescent="0.2">
      <c r="B76">
        <f t="shared" si="10"/>
        <v>2080</v>
      </c>
      <c r="C76" s="2">
        <f t="shared" si="14"/>
        <v>0</v>
      </c>
      <c r="D76" s="2">
        <f t="shared" si="14"/>
        <v>0</v>
      </c>
      <c r="E76" s="2">
        <f t="shared" si="14"/>
        <v>0</v>
      </c>
      <c r="F76" s="2">
        <f t="shared" si="14"/>
        <v>0</v>
      </c>
      <c r="G76" s="2">
        <f t="shared" si="14"/>
        <v>0</v>
      </c>
      <c r="H76" s="2">
        <f t="shared" si="14"/>
        <v>462029.15296896861</v>
      </c>
      <c r="I76" s="2">
        <f t="shared" si="14"/>
        <v>462029.15296896861</v>
      </c>
      <c r="J76" s="2">
        <f t="shared" si="14"/>
        <v>462029.15296896861</v>
      </c>
      <c r="K76" s="2">
        <f t="shared" si="14"/>
        <v>462029.15296896861</v>
      </c>
      <c r="L76" s="2">
        <f t="shared" si="14"/>
        <v>462029.15296896861</v>
      </c>
      <c r="M76" s="2">
        <f t="shared" si="14"/>
        <v>462029.15296896861</v>
      </c>
      <c r="N76" s="2">
        <f t="shared" si="8"/>
        <v>2772174.9178138119</v>
      </c>
    </row>
    <row r="77" spans="2:14" x14ac:dyDescent="0.2">
      <c r="B77">
        <f t="shared" si="10"/>
        <v>2081</v>
      </c>
      <c r="C77" s="2">
        <f t="shared" si="14"/>
        <v>0</v>
      </c>
      <c r="D77" s="2">
        <f t="shared" si="14"/>
        <v>0</v>
      </c>
      <c r="E77" s="2">
        <f t="shared" si="14"/>
        <v>0</v>
      </c>
      <c r="F77" s="2">
        <f t="shared" si="14"/>
        <v>0</v>
      </c>
      <c r="G77" s="2">
        <f t="shared" si="14"/>
        <v>0</v>
      </c>
      <c r="H77" s="2">
        <f t="shared" si="14"/>
        <v>462029.15296896861</v>
      </c>
      <c r="I77" s="2">
        <f t="shared" si="14"/>
        <v>462029.15296896861</v>
      </c>
      <c r="J77" s="2">
        <f t="shared" si="14"/>
        <v>462029.15296896861</v>
      </c>
      <c r="K77" s="2">
        <f t="shared" si="14"/>
        <v>462029.15296896861</v>
      </c>
      <c r="L77" s="2">
        <f t="shared" si="14"/>
        <v>462029.15296896861</v>
      </c>
      <c r="M77" s="2">
        <f t="shared" si="14"/>
        <v>462029.15296896861</v>
      </c>
      <c r="N77" s="2">
        <f t="shared" si="8"/>
        <v>2772174.9178138119</v>
      </c>
    </row>
  </sheetData>
  <mergeCells count="2">
    <mergeCell ref="C3:M3"/>
    <mergeCell ref="C4:M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77"/>
  <sheetViews>
    <sheetView workbookViewId="0">
      <selection sqref="A1:XFD2"/>
    </sheetView>
  </sheetViews>
  <sheetFormatPr defaultRowHeight="12.75" x14ac:dyDescent="0.2"/>
  <cols>
    <col min="2" max="2" width="19.85546875" customWidth="1"/>
    <col min="3" max="13" width="10.140625" bestFit="1" customWidth="1"/>
    <col min="14" max="14" width="10" customWidth="1"/>
    <col min="18" max="18" width="12" bestFit="1" customWidth="1"/>
  </cols>
  <sheetData>
    <row r="3" spans="1:19" x14ac:dyDescent="0.2">
      <c r="C3" s="11" t="s">
        <v>15</v>
      </c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9" x14ac:dyDescent="0.2">
      <c r="C4" s="11" t="s">
        <v>17</v>
      </c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9" x14ac:dyDescent="0.2">
      <c r="C5">
        <v>2020</v>
      </c>
      <c r="D5">
        <v>2021</v>
      </c>
      <c r="E5">
        <v>2022</v>
      </c>
      <c r="F5">
        <v>2023</v>
      </c>
      <c r="G5">
        <v>2024</v>
      </c>
      <c r="H5">
        <v>2025</v>
      </c>
      <c r="I5">
        <v>2026</v>
      </c>
      <c r="J5">
        <v>2027</v>
      </c>
      <c r="K5">
        <v>2028</v>
      </c>
      <c r="L5">
        <v>2029</v>
      </c>
      <c r="M5">
        <v>2030</v>
      </c>
    </row>
    <row r="6" spans="1:19" x14ac:dyDescent="0.2">
      <c r="A6" s="4">
        <v>66.599999999999994</v>
      </c>
      <c r="B6" t="s">
        <v>0</v>
      </c>
      <c r="C6" s="1">
        <f>$A$6</f>
        <v>66.599999999999994</v>
      </c>
      <c r="D6" s="1">
        <f t="shared" ref="D6:M6" si="0">$A$6</f>
        <v>66.599999999999994</v>
      </c>
      <c r="E6" s="1">
        <f t="shared" si="0"/>
        <v>66.599999999999994</v>
      </c>
      <c r="F6" s="1">
        <f t="shared" si="0"/>
        <v>66.599999999999994</v>
      </c>
      <c r="G6" s="1">
        <f t="shared" si="0"/>
        <v>66.599999999999994</v>
      </c>
      <c r="H6" s="1">
        <f t="shared" si="0"/>
        <v>66.599999999999994</v>
      </c>
      <c r="I6" s="1">
        <f t="shared" si="0"/>
        <v>66.599999999999994</v>
      </c>
      <c r="J6" s="1">
        <f t="shared" si="0"/>
        <v>66.599999999999994</v>
      </c>
      <c r="K6" s="1">
        <f t="shared" si="0"/>
        <v>66.599999999999994</v>
      </c>
      <c r="L6" s="1">
        <f t="shared" si="0"/>
        <v>66.599999999999994</v>
      </c>
      <c r="M6" s="1">
        <f t="shared" si="0"/>
        <v>66.599999999999994</v>
      </c>
    </row>
    <row r="7" spans="1:19" x14ac:dyDescent="0.2">
      <c r="N7" s="8" t="s">
        <v>4</v>
      </c>
    </row>
    <row r="8" spans="1:19" x14ac:dyDescent="0.2">
      <c r="B8" t="s">
        <v>1</v>
      </c>
      <c r="C8">
        <v>0</v>
      </c>
      <c r="D8">
        <v>0</v>
      </c>
      <c r="E8">
        <v>0</v>
      </c>
      <c r="F8">
        <v>0</v>
      </c>
      <c r="G8">
        <v>0</v>
      </c>
      <c r="H8">
        <f>2*10+3*20+4*30</f>
        <v>200</v>
      </c>
      <c r="I8">
        <f>5*10+3*20+3*30</f>
        <v>200</v>
      </c>
      <c r="J8">
        <f>3*10+4*20+3*30</f>
        <v>200</v>
      </c>
      <c r="K8">
        <f>2*10+3*20+4*30</f>
        <v>200</v>
      </c>
      <c r="L8">
        <f>5*10+3*20+3*30</f>
        <v>200</v>
      </c>
      <c r="M8">
        <f>3*10+4*20+3*30</f>
        <v>200</v>
      </c>
      <c r="N8">
        <f>SUM(C8:M8)</f>
        <v>1200</v>
      </c>
    </row>
    <row r="9" spans="1:19" x14ac:dyDescent="0.2">
      <c r="B9" t="s">
        <v>5</v>
      </c>
      <c r="C9">
        <f>C8*0.4</f>
        <v>0</v>
      </c>
      <c r="D9">
        <f t="shared" ref="D9:M9" si="1">D8*0.4</f>
        <v>0</v>
      </c>
      <c r="E9">
        <f t="shared" si="1"/>
        <v>0</v>
      </c>
      <c r="F9">
        <f t="shared" si="1"/>
        <v>0</v>
      </c>
      <c r="G9">
        <f t="shared" si="1"/>
        <v>0</v>
      </c>
      <c r="H9">
        <f t="shared" si="1"/>
        <v>80</v>
      </c>
      <c r="I9">
        <f t="shared" si="1"/>
        <v>80</v>
      </c>
      <c r="J9">
        <f t="shared" si="1"/>
        <v>80</v>
      </c>
      <c r="K9">
        <f t="shared" si="1"/>
        <v>80</v>
      </c>
      <c r="L9">
        <f t="shared" si="1"/>
        <v>80</v>
      </c>
      <c r="M9">
        <f t="shared" si="1"/>
        <v>80</v>
      </c>
      <c r="N9">
        <f>SUM(C9:M9)</f>
        <v>480</v>
      </c>
    </row>
    <row r="10" spans="1:19" x14ac:dyDescent="0.2">
      <c r="R10" s="5" t="s">
        <v>11</v>
      </c>
    </row>
    <row r="11" spans="1:19" x14ac:dyDescent="0.2">
      <c r="B11" t="s">
        <v>3</v>
      </c>
      <c r="C11" s="2">
        <f>C6*C9*1000</f>
        <v>0</v>
      </c>
      <c r="D11" s="2">
        <f t="shared" ref="D11:M11" si="2">D6*D9*1000</f>
        <v>0</v>
      </c>
      <c r="E11" s="2">
        <f t="shared" si="2"/>
        <v>0</v>
      </c>
      <c r="F11" s="2">
        <f t="shared" si="2"/>
        <v>0</v>
      </c>
      <c r="G11" s="2">
        <f t="shared" si="2"/>
        <v>0</v>
      </c>
      <c r="H11" s="2">
        <f t="shared" si="2"/>
        <v>5328000</v>
      </c>
      <c r="I11" s="2">
        <f t="shared" si="2"/>
        <v>5328000</v>
      </c>
      <c r="J11" s="2">
        <f t="shared" si="2"/>
        <v>5328000</v>
      </c>
      <c r="K11" s="2">
        <f t="shared" si="2"/>
        <v>5328000</v>
      </c>
      <c r="L11" s="2">
        <f t="shared" si="2"/>
        <v>5328000</v>
      </c>
      <c r="M11" s="2">
        <f t="shared" si="2"/>
        <v>5328000</v>
      </c>
      <c r="R11" s="5" t="s">
        <v>12</v>
      </c>
    </row>
    <row r="12" spans="1:19" x14ac:dyDescent="0.2">
      <c r="B12" t="s">
        <v>20</v>
      </c>
      <c r="C12" s="2">
        <v>5426293</v>
      </c>
      <c r="D12" s="2">
        <v>5426293</v>
      </c>
      <c r="E12" s="2">
        <v>5426293</v>
      </c>
      <c r="F12" s="2">
        <v>5426293</v>
      </c>
      <c r="G12" s="2">
        <v>5426293</v>
      </c>
      <c r="H12" s="2">
        <v>5426293</v>
      </c>
      <c r="I12" s="2">
        <v>5426293</v>
      </c>
      <c r="J12" s="2">
        <v>5426293</v>
      </c>
      <c r="K12" s="2">
        <v>5426293</v>
      </c>
      <c r="L12" s="2">
        <v>5426293</v>
      </c>
      <c r="M12" s="2">
        <v>5426293</v>
      </c>
      <c r="R12" s="9"/>
    </row>
    <row r="13" spans="1:19" x14ac:dyDescent="0.2">
      <c r="B13" t="s">
        <v>21</v>
      </c>
      <c r="C13" s="2">
        <f t="shared" ref="C13:G13" si="3">IF(C11=0,0,IF(C12&gt;C11,C11,C12))</f>
        <v>0</v>
      </c>
      <c r="D13" s="2">
        <f t="shared" si="3"/>
        <v>0</v>
      </c>
      <c r="E13" s="2">
        <f t="shared" si="3"/>
        <v>0</v>
      </c>
      <c r="F13" s="2">
        <f t="shared" si="3"/>
        <v>0</v>
      </c>
      <c r="G13" s="2">
        <f t="shared" si="3"/>
        <v>0</v>
      </c>
      <c r="H13" s="2">
        <f>IF(H11=0,0,IF(H12&gt;H11,H11,H12))</f>
        <v>5328000</v>
      </c>
      <c r="I13" s="2">
        <f t="shared" ref="I13:M13" si="4">IF(I11=0,0,IF(I12&gt;I11,I11,I12))</f>
        <v>5328000</v>
      </c>
      <c r="J13" s="2">
        <f t="shared" si="4"/>
        <v>5328000</v>
      </c>
      <c r="K13" s="2">
        <f t="shared" si="4"/>
        <v>5328000</v>
      </c>
      <c r="L13" s="2">
        <f t="shared" si="4"/>
        <v>5328000</v>
      </c>
      <c r="M13" s="2">
        <f t="shared" si="4"/>
        <v>5328000</v>
      </c>
      <c r="R13" s="9"/>
    </row>
    <row r="14" spans="1:19" x14ac:dyDescent="0.2">
      <c r="R14" s="5" t="s">
        <v>13</v>
      </c>
    </row>
    <row r="15" spans="1:19" x14ac:dyDescent="0.2">
      <c r="C15">
        <v>2020</v>
      </c>
      <c r="D15">
        <f>C15+1</f>
        <v>2021</v>
      </c>
      <c r="E15">
        <f t="shared" ref="E15:M15" si="5">D15+1</f>
        <v>2022</v>
      </c>
      <c r="F15">
        <f t="shared" si="5"/>
        <v>2023</v>
      </c>
      <c r="G15">
        <f t="shared" si="5"/>
        <v>2024</v>
      </c>
      <c r="H15">
        <f t="shared" si="5"/>
        <v>2025</v>
      </c>
      <c r="I15">
        <f t="shared" si="5"/>
        <v>2026</v>
      </c>
      <c r="J15">
        <f t="shared" si="5"/>
        <v>2027</v>
      </c>
      <c r="K15">
        <f t="shared" si="5"/>
        <v>2028</v>
      </c>
      <c r="L15">
        <f t="shared" si="5"/>
        <v>2029</v>
      </c>
      <c r="M15">
        <f t="shared" si="5"/>
        <v>2030</v>
      </c>
      <c r="N15" s="3" t="s">
        <v>4</v>
      </c>
      <c r="R15" s="5" t="s">
        <v>14</v>
      </c>
    </row>
    <row r="16" spans="1:19" x14ac:dyDescent="0.2">
      <c r="B16">
        <v>2020</v>
      </c>
      <c r="C16" s="2">
        <f>IF($B16&lt;C$15,0,C$13*VLOOKUP(($B16-C$15),$Q$16:$R$55,2))</f>
        <v>0</v>
      </c>
      <c r="D16" s="2">
        <f t="shared" ref="D16:M31" si="6">IF($B16&lt;D$15,0,D$13*VLOOKUP(($B16-D$15),$Q$16:$R$55,2))</f>
        <v>0</v>
      </c>
      <c r="E16" s="2">
        <f t="shared" si="6"/>
        <v>0</v>
      </c>
      <c r="F16" s="2">
        <f t="shared" si="6"/>
        <v>0</v>
      </c>
      <c r="G16" s="2">
        <f t="shared" si="6"/>
        <v>0</v>
      </c>
      <c r="H16" s="2">
        <f t="shared" si="6"/>
        <v>0</v>
      </c>
      <c r="I16" s="2">
        <f t="shared" si="6"/>
        <v>0</v>
      </c>
      <c r="J16" s="2">
        <f t="shared" si="6"/>
        <v>0</v>
      </c>
      <c r="K16" s="2">
        <f t="shared" si="6"/>
        <v>0</v>
      </c>
      <c r="L16" s="2">
        <f t="shared" si="6"/>
        <v>0</v>
      </c>
      <c r="M16" s="2">
        <f t="shared" si="6"/>
        <v>0</v>
      </c>
      <c r="N16" s="2">
        <f>SUM(C16:M16)</f>
        <v>0</v>
      </c>
      <c r="Q16">
        <v>0</v>
      </c>
      <c r="R16">
        <v>0.17185586995462301</v>
      </c>
      <c r="S16" s="2">
        <f>R16*$H$11</f>
        <v>915648.07511823147</v>
      </c>
    </row>
    <row r="17" spans="2:19" x14ac:dyDescent="0.2">
      <c r="B17">
        <f>B16+1</f>
        <v>2021</v>
      </c>
      <c r="C17" s="2">
        <f t="shared" ref="C17:M32" si="7">IF($B17&lt;C$15,0,C$13*VLOOKUP(($B17-C$15),$Q$16:$R$55,2))</f>
        <v>0</v>
      </c>
      <c r="D17" s="2">
        <f t="shared" si="6"/>
        <v>0</v>
      </c>
      <c r="E17" s="2">
        <f t="shared" si="6"/>
        <v>0</v>
      </c>
      <c r="F17" s="2">
        <f t="shared" si="6"/>
        <v>0</v>
      </c>
      <c r="G17" s="2">
        <f t="shared" si="6"/>
        <v>0</v>
      </c>
      <c r="H17" s="2">
        <f t="shared" si="6"/>
        <v>0</v>
      </c>
      <c r="I17" s="2">
        <f t="shared" si="6"/>
        <v>0</v>
      </c>
      <c r="J17" s="2">
        <f t="shared" si="6"/>
        <v>0</v>
      </c>
      <c r="K17" s="2">
        <f t="shared" si="6"/>
        <v>0</v>
      </c>
      <c r="L17" s="2">
        <f t="shared" si="6"/>
        <v>0</v>
      </c>
      <c r="M17" s="2">
        <f t="shared" si="6"/>
        <v>0</v>
      </c>
      <c r="N17" s="2">
        <f t="shared" ref="N17:N77" si="8">SUM(C17:M17)</f>
        <v>0</v>
      </c>
      <c r="Q17">
        <f>Q16+1</f>
        <v>1</v>
      </c>
      <c r="R17">
        <v>0.16675883988047738</v>
      </c>
      <c r="S17" s="2">
        <f t="shared" ref="S17:S55" si="9">R17*$H$11</f>
        <v>888491.09888318344</v>
      </c>
    </row>
    <row r="18" spans="2:19" x14ac:dyDescent="0.2">
      <c r="B18">
        <f t="shared" ref="B18:B77" si="10">B17+1</f>
        <v>2022</v>
      </c>
      <c r="C18" s="2">
        <f t="shared" si="7"/>
        <v>0</v>
      </c>
      <c r="D18" s="2">
        <f t="shared" si="6"/>
        <v>0</v>
      </c>
      <c r="E18" s="2">
        <f t="shared" si="6"/>
        <v>0</v>
      </c>
      <c r="F18" s="2">
        <f t="shared" si="6"/>
        <v>0</v>
      </c>
      <c r="G18" s="2">
        <f t="shared" si="6"/>
        <v>0</v>
      </c>
      <c r="H18" s="2">
        <f t="shared" si="6"/>
        <v>0</v>
      </c>
      <c r="I18" s="2">
        <f t="shared" si="6"/>
        <v>0</v>
      </c>
      <c r="J18" s="2">
        <f t="shared" si="6"/>
        <v>0</v>
      </c>
      <c r="K18" s="2">
        <f t="shared" si="6"/>
        <v>0</v>
      </c>
      <c r="L18" s="2">
        <f t="shared" si="6"/>
        <v>0</v>
      </c>
      <c r="M18" s="2">
        <f t="shared" si="6"/>
        <v>0</v>
      </c>
      <c r="N18" s="2">
        <f t="shared" si="8"/>
        <v>0</v>
      </c>
      <c r="Q18">
        <f t="shared" ref="Q18:Q55" si="11">Q17+1</f>
        <v>2</v>
      </c>
      <c r="R18">
        <v>0.16095601571797577</v>
      </c>
      <c r="S18" s="2">
        <f t="shared" si="9"/>
        <v>857573.6517453749</v>
      </c>
    </row>
    <row r="19" spans="2:19" x14ac:dyDescent="0.2">
      <c r="B19">
        <f t="shared" si="10"/>
        <v>2023</v>
      </c>
      <c r="C19" s="2">
        <f t="shared" si="7"/>
        <v>0</v>
      </c>
      <c r="D19" s="2">
        <f t="shared" si="6"/>
        <v>0</v>
      </c>
      <c r="E19" s="2">
        <f t="shared" si="6"/>
        <v>0</v>
      </c>
      <c r="F19" s="2">
        <f t="shared" si="6"/>
        <v>0</v>
      </c>
      <c r="G19" s="2">
        <f t="shared" si="6"/>
        <v>0</v>
      </c>
      <c r="H19" s="2">
        <f t="shared" si="6"/>
        <v>0</v>
      </c>
      <c r="I19" s="2">
        <f t="shared" si="6"/>
        <v>0</v>
      </c>
      <c r="J19" s="2">
        <f t="shared" si="6"/>
        <v>0</v>
      </c>
      <c r="K19" s="2">
        <f t="shared" si="6"/>
        <v>0</v>
      </c>
      <c r="L19" s="2">
        <f t="shared" si="6"/>
        <v>0</v>
      </c>
      <c r="M19" s="2">
        <f t="shared" si="6"/>
        <v>0</v>
      </c>
      <c r="N19" s="2">
        <f t="shared" si="8"/>
        <v>0</v>
      </c>
      <c r="Q19">
        <f t="shared" si="11"/>
        <v>3</v>
      </c>
      <c r="R19">
        <v>0.1554051029921765</v>
      </c>
      <c r="S19" s="2">
        <f t="shared" si="9"/>
        <v>827998.3887423164</v>
      </c>
    </row>
    <row r="20" spans="2:19" x14ac:dyDescent="0.2">
      <c r="B20">
        <f t="shared" si="10"/>
        <v>2024</v>
      </c>
      <c r="C20" s="2">
        <f t="shared" si="7"/>
        <v>0</v>
      </c>
      <c r="D20" s="2">
        <f t="shared" si="6"/>
        <v>0</v>
      </c>
      <c r="E20" s="2">
        <f t="shared" si="6"/>
        <v>0</v>
      </c>
      <c r="F20" s="2">
        <f t="shared" si="6"/>
        <v>0</v>
      </c>
      <c r="G20" s="2">
        <f t="shared" si="6"/>
        <v>0</v>
      </c>
      <c r="H20" s="2">
        <f t="shared" si="6"/>
        <v>0</v>
      </c>
      <c r="I20" s="2">
        <f t="shared" si="6"/>
        <v>0</v>
      </c>
      <c r="J20" s="2">
        <f t="shared" si="6"/>
        <v>0</v>
      </c>
      <c r="K20" s="2">
        <f t="shared" si="6"/>
        <v>0</v>
      </c>
      <c r="L20" s="2">
        <f t="shared" si="6"/>
        <v>0</v>
      </c>
      <c r="M20" s="2">
        <f t="shared" si="6"/>
        <v>0</v>
      </c>
      <c r="N20" s="2">
        <f t="shared" si="8"/>
        <v>0</v>
      </c>
      <c r="Q20">
        <f t="shared" si="11"/>
        <v>4</v>
      </c>
      <c r="R20">
        <v>0.15008725162122563</v>
      </c>
      <c r="S20" s="2">
        <f t="shared" si="9"/>
        <v>799664.87663789012</v>
      </c>
    </row>
    <row r="21" spans="2:19" x14ac:dyDescent="0.2">
      <c r="B21">
        <f t="shared" si="10"/>
        <v>2025</v>
      </c>
      <c r="C21" s="2">
        <f t="shared" si="7"/>
        <v>0</v>
      </c>
      <c r="D21" s="2">
        <f t="shared" si="6"/>
        <v>0</v>
      </c>
      <c r="E21" s="2">
        <f t="shared" si="6"/>
        <v>0</v>
      </c>
      <c r="F21" s="2">
        <f t="shared" si="6"/>
        <v>0</v>
      </c>
      <c r="G21" s="2">
        <f t="shared" si="6"/>
        <v>0</v>
      </c>
      <c r="H21" s="2">
        <f t="shared" si="6"/>
        <v>915648.07511823147</v>
      </c>
      <c r="I21" s="2">
        <f t="shared" si="6"/>
        <v>0</v>
      </c>
      <c r="J21" s="2">
        <f t="shared" si="6"/>
        <v>0</v>
      </c>
      <c r="K21" s="2">
        <f t="shared" si="6"/>
        <v>0</v>
      </c>
      <c r="L21" s="2">
        <f t="shared" si="6"/>
        <v>0</v>
      </c>
      <c r="M21" s="2">
        <f t="shared" si="6"/>
        <v>0</v>
      </c>
      <c r="N21" s="2">
        <f t="shared" si="8"/>
        <v>915648.07511823147</v>
      </c>
      <c r="Q21">
        <f t="shared" si="11"/>
        <v>5</v>
      </c>
      <c r="R21">
        <v>0.14498550948494751</v>
      </c>
      <c r="S21" s="2">
        <f t="shared" si="9"/>
        <v>772482.79453580035</v>
      </c>
    </row>
    <row r="22" spans="2:19" x14ac:dyDescent="0.2">
      <c r="B22">
        <f t="shared" si="10"/>
        <v>2026</v>
      </c>
      <c r="C22" s="2">
        <f t="shared" si="7"/>
        <v>0</v>
      </c>
      <c r="D22" s="2">
        <f t="shared" si="6"/>
        <v>0</v>
      </c>
      <c r="E22" s="2">
        <f t="shared" si="6"/>
        <v>0</v>
      </c>
      <c r="F22" s="2">
        <f t="shared" si="6"/>
        <v>0</v>
      </c>
      <c r="G22" s="2">
        <f t="shared" si="6"/>
        <v>0</v>
      </c>
      <c r="H22" s="2">
        <f t="shared" si="6"/>
        <v>888491.09888318344</v>
      </c>
      <c r="I22" s="2">
        <f t="shared" si="6"/>
        <v>915648.07511823147</v>
      </c>
      <c r="J22" s="2">
        <f t="shared" si="6"/>
        <v>0</v>
      </c>
      <c r="K22" s="2">
        <f t="shared" si="6"/>
        <v>0</v>
      </c>
      <c r="L22" s="2">
        <f t="shared" si="6"/>
        <v>0</v>
      </c>
      <c r="M22" s="2">
        <f t="shared" si="6"/>
        <v>0</v>
      </c>
      <c r="N22" s="2">
        <f t="shared" si="8"/>
        <v>1804139.1740014148</v>
      </c>
      <c r="Q22">
        <f t="shared" si="11"/>
        <v>6</v>
      </c>
      <c r="R22">
        <v>0.14008314468579167</v>
      </c>
      <c r="S22" s="2">
        <f t="shared" si="9"/>
        <v>746362.99488589796</v>
      </c>
    </row>
    <row r="23" spans="2:19" x14ac:dyDescent="0.2">
      <c r="B23">
        <f t="shared" si="10"/>
        <v>2027</v>
      </c>
      <c r="C23" s="2">
        <f t="shared" si="7"/>
        <v>0</v>
      </c>
      <c r="D23" s="2">
        <f t="shared" si="6"/>
        <v>0</v>
      </c>
      <c r="E23" s="2">
        <f t="shared" si="6"/>
        <v>0</v>
      </c>
      <c r="F23" s="2">
        <f t="shared" si="6"/>
        <v>0</v>
      </c>
      <c r="G23" s="2">
        <f t="shared" si="6"/>
        <v>0</v>
      </c>
      <c r="H23" s="2">
        <f t="shared" si="6"/>
        <v>857573.6517453749</v>
      </c>
      <c r="I23" s="2">
        <f t="shared" si="6"/>
        <v>888491.09888318344</v>
      </c>
      <c r="J23" s="2">
        <f t="shared" si="6"/>
        <v>915648.07511823147</v>
      </c>
      <c r="K23" s="2">
        <f t="shared" si="6"/>
        <v>0</v>
      </c>
      <c r="L23" s="2">
        <f t="shared" si="6"/>
        <v>0</v>
      </c>
      <c r="M23" s="2">
        <f t="shared" si="6"/>
        <v>0</v>
      </c>
      <c r="N23" s="2">
        <f t="shared" si="8"/>
        <v>2661712.82574679</v>
      </c>
      <c r="Q23">
        <f t="shared" si="11"/>
        <v>7</v>
      </c>
      <c r="R23">
        <v>0.1353649389473493</v>
      </c>
      <c r="S23" s="2">
        <f t="shared" si="9"/>
        <v>721224.3947114771</v>
      </c>
    </row>
    <row r="24" spans="2:19" x14ac:dyDescent="0.2">
      <c r="B24">
        <f t="shared" si="10"/>
        <v>2028</v>
      </c>
      <c r="C24" s="2">
        <f t="shared" si="7"/>
        <v>0</v>
      </c>
      <c r="D24" s="2">
        <f t="shared" si="6"/>
        <v>0</v>
      </c>
      <c r="E24" s="2">
        <f t="shared" si="6"/>
        <v>0</v>
      </c>
      <c r="F24" s="2">
        <f t="shared" si="6"/>
        <v>0</v>
      </c>
      <c r="G24" s="2">
        <f t="shared" si="6"/>
        <v>0</v>
      </c>
      <c r="H24" s="2">
        <f t="shared" si="6"/>
        <v>827998.3887423164</v>
      </c>
      <c r="I24" s="2">
        <f t="shared" si="6"/>
        <v>857573.6517453749</v>
      </c>
      <c r="J24" s="2">
        <f t="shared" si="6"/>
        <v>888491.09888318344</v>
      </c>
      <c r="K24" s="2">
        <f t="shared" si="6"/>
        <v>915648.07511823147</v>
      </c>
      <c r="L24" s="2">
        <f t="shared" si="6"/>
        <v>0</v>
      </c>
      <c r="M24" s="2">
        <f t="shared" si="6"/>
        <v>0</v>
      </c>
      <c r="N24" s="2">
        <f t="shared" si="8"/>
        <v>3489711.2144891061</v>
      </c>
      <c r="Q24">
        <f t="shared" si="11"/>
        <v>8</v>
      </c>
      <c r="R24">
        <v>0.13075003097035132</v>
      </c>
      <c r="S24" s="2">
        <f t="shared" si="9"/>
        <v>696636.16501003178</v>
      </c>
    </row>
    <row r="25" spans="2:19" x14ac:dyDescent="0.2">
      <c r="B25">
        <f t="shared" si="10"/>
        <v>2029</v>
      </c>
      <c r="C25" s="2">
        <f t="shared" si="7"/>
        <v>0</v>
      </c>
      <c r="D25" s="2">
        <f t="shared" si="6"/>
        <v>0</v>
      </c>
      <c r="E25" s="2">
        <f t="shared" si="6"/>
        <v>0</v>
      </c>
      <c r="F25" s="2">
        <f t="shared" si="6"/>
        <v>0</v>
      </c>
      <c r="G25" s="2">
        <f t="shared" si="6"/>
        <v>0</v>
      </c>
      <c r="H25" s="2">
        <f t="shared" si="6"/>
        <v>799664.87663789012</v>
      </c>
      <c r="I25" s="2">
        <f t="shared" si="6"/>
        <v>827998.3887423164</v>
      </c>
      <c r="J25" s="2">
        <f t="shared" si="6"/>
        <v>857573.6517453749</v>
      </c>
      <c r="K25" s="2">
        <f t="shared" si="6"/>
        <v>888491.09888318344</v>
      </c>
      <c r="L25" s="2">
        <f t="shared" si="6"/>
        <v>915648.07511823147</v>
      </c>
      <c r="M25" s="2">
        <f t="shared" si="6"/>
        <v>0</v>
      </c>
      <c r="N25" s="2">
        <f t="shared" si="8"/>
        <v>4289376.0911269961</v>
      </c>
      <c r="Q25">
        <f t="shared" si="11"/>
        <v>9</v>
      </c>
      <c r="R25">
        <v>0.12615001166379677</v>
      </c>
      <c r="S25" s="2">
        <f t="shared" si="9"/>
        <v>672127.26214470924</v>
      </c>
    </row>
    <row r="26" spans="2:19" x14ac:dyDescent="0.2">
      <c r="B26">
        <f t="shared" si="10"/>
        <v>2030</v>
      </c>
      <c r="C26" s="2">
        <f t="shared" si="7"/>
        <v>0</v>
      </c>
      <c r="D26" s="2">
        <f t="shared" si="6"/>
        <v>0</v>
      </c>
      <c r="E26" s="2">
        <f t="shared" si="6"/>
        <v>0</v>
      </c>
      <c r="F26" s="2">
        <f t="shared" si="6"/>
        <v>0</v>
      </c>
      <c r="G26" s="2">
        <f t="shared" si="6"/>
        <v>0</v>
      </c>
      <c r="H26" s="2">
        <f t="shared" si="6"/>
        <v>772482.79453580035</v>
      </c>
      <c r="I26" s="2">
        <f t="shared" si="6"/>
        <v>799664.87663789012</v>
      </c>
      <c r="J26" s="2">
        <f t="shared" si="6"/>
        <v>827998.3887423164</v>
      </c>
      <c r="K26" s="2">
        <f t="shared" si="6"/>
        <v>857573.6517453749</v>
      </c>
      <c r="L26" s="2">
        <f t="shared" si="6"/>
        <v>888491.09888318344</v>
      </c>
      <c r="M26" s="2">
        <f t="shared" si="6"/>
        <v>915648.07511823147</v>
      </c>
      <c r="N26" s="2">
        <f t="shared" si="8"/>
        <v>5061858.8856627969</v>
      </c>
      <c r="Q26">
        <f t="shared" si="11"/>
        <v>10</v>
      </c>
      <c r="R26">
        <v>0.12155031127440102</v>
      </c>
      <c r="S26" s="2">
        <f t="shared" si="9"/>
        <v>647620.05847000866</v>
      </c>
    </row>
    <row r="27" spans="2:19" x14ac:dyDescent="0.2">
      <c r="B27">
        <f t="shared" si="10"/>
        <v>2031</v>
      </c>
      <c r="C27" s="2">
        <f t="shared" si="7"/>
        <v>0</v>
      </c>
      <c r="D27" s="2">
        <f t="shared" si="6"/>
        <v>0</v>
      </c>
      <c r="E27" s="2">
        <f t="shared" si="6"/>
        <v>0</v>
      </c>
      <c r="F27" s="2">
        <f t="shared" si="6"/>
        <v>0</v>
      </c>
      <c r="G27" s="2">
        <f t="shared" si="6"/>
        <v>0</v>
      </c>
      <c r="H27" s="2">
        <f t="shared" si="6"/>
        <v>746362.99488589796</v>
      </c>
      <c r="I27" s="2">
        <f t="shared" si="6"/>
        <v>772482.79453580035</v>
      </c>
      <c r="J27" s="2">
        <f t="shared" si="6"/>
        <v>799664.87663789012</v>
      </c>
      <c r="K27" s="2">
        <f t="shared" si="6"/>
        <v>827998.3887423164</v>
      </c>
      <c r="L27" s="2">
        <f t="shared" si="6"/>
        <v>857573.6517453749</v>
      </c>
      <c r="M27" s="2">
        <f t="shared" si="6"/>
        <v>888491.09888318344</v>
      </c>
      <c r="N27" s="2">
        <f t="shared" si="8"/>
        <v>4892573.8054304635</v>
      </c>
      <c r="Q27">
        <f t="shared" si="11"/>
        <v>11</v>
      </c>
      <c r="R27">
        <v>0.11695151253407055</v>
      </c>
      <c r="S27" s="2">
        <f t="shared" si="9"/>
        <v>623117.65878152789</v>
      </c>
    </row>
    <row r="28" spans="2:19" x14ac:dyDescent="0.2">
      <c r="B28">
        <f t="shared" si="10"/>
        <v>2032</v>
      </c>
      <c r="C28" s="2">
        <f t="shared" si="7"/>
        <v>0</v>
      </c>
      <c r="D28" s="2">
        <f t="shared" si="6"/>
        <v>0</v>
      </c>
      <c r="E28" s="2">
        <f t="shared" si="6"/>
        <v>0</v>
      </c>
      <c r="F28" s="2">
        <f t="shared" si="6"/>
        <v>0</v>
      </c>
      <c r="G28" s="2">
        <f t="shared" si="6"/>
        <v>0</v>
      </c>
      <c r="H28" s="2">
        <f t="shared" si="6"/>
        <v>721224.3947114771</v>
      </c>
      <c r="I28" s="2">
        <f t="shared" si="6"/>
        <v>746362.99488589796</v>
      </c>
      <c r="J28" s="2">
        <f t="shared" si="6"/>
        <v>772482.79453580035</v>
      </c>
      <c r="K28" s="2">
        <f t="shared" si="6"/>
        <v>799664.87663789012</v>
      </c>
      <c r="L28" s="2">
        <f t="shared" si="6"/>
        <v>827998.3887423164</v>
      </c>
      <c r="M28" s="2">
        <f t="shared" si="6"/>
        <v>857573.6517453749</v>
      </c>
      <c r="N28" s="2">
        <f t="shared" si="8"/>
        <v>4725307.1012587566</v>
      </c>
      <c r="Q28">
        <f t="shared" si="11"/>
        <v>12</v>
      </c>
      <c r="R28">
        <v>0.11235355967828251</v>
      </c>
      <c r="S28" s="2">
        <f t="shared" si="9"/>
        <v>598619.76596588921</v>
      </c>
    </row>
    <row r="29" spans="2:19" x14ac:dyDescent="0.2">
      <c r="B29">
        <f t="shared" si="10"/>
        <v>2033</v>
      </c>
      <c r="C29" s="2">
        <f t="shared" si="7"/>
        <v>0</v>
      </c>
      <c r="D29" s="2">
        <f t="shared" si="6"/>
        <v>0</v>
      </c>
      <c r="E29" s="2">
        <f t="shared" si="6"/>
        <v>0</v>
      </c>
      <c r="F29" s="2">
        <f t="shared" si="6"/>
        <v>0</v>
      </c>
      <c r="G29" s="2">
        <f t="shared" si="6"/>
        <v>0</v>
      </c>
      <c r="H29" s="2">
        <f t="shared" si="6"/>
        <v>696636.16501003178</v>
      </c>
      <c r="I29" s="2">
        <f t="shared" si="6"/>
        <v>721224.3947114771</v>
      </c>
      <c r="J29" s="2">
        <f t="shared" si="6"/>
        <v>746362.99488589796</v>
      </c>
      <c r="K29" s="2">
        <f t="shared" si="6"/>
        <v>772482.79453580035</v>
      </c>
      <c r="L29" s="2">
        <f t="shared" si="6"/>
        <v>799664.87663789012</v>
      </c>
      <c r="M29" s="2">
        <f t="shared" si="6"/>
        <v>827998.3887423164</v>
      </c>
      <c r="N29" s="2">
        <f t="shared" si="8"/>
        <v>4564369.6145234136</v>
      </c>
      <c r="Q29">
        <f t="shared" si="11"/>
        <v>13</v>
      </c>
      <c r="R29">
        <v>0.10775618852444932</v>
      </c>
      <c r="S29" s="2">
        <f t="shared" si="9"/>
        <v>574124.97245826595</v>
      </c>
    </row>
    <row r="30" spans="2:19" x14ac:dyDescent="0.2">
      <c r="B30">
        <f t="shared" si="10"/>
        <v>2034</v>
      </c>
      <c r="C30" s="2">
        <f t="shared" si="7"/>
        <v>0</v>
      </c>
      <c r="D30" s="2">
        <f t="shared" si="6"/>
        <v>0</v>
      </c>
      <c r="E30" s="2">
        <f t="shared" si="6"/>
        <v>0</v>
      </c>
      <c r="F30" s="2">
        <f t="shared" si="6"/>
        <v>0</v>
      </c>
      <c r="G30" s="2">
        <f t="shared" si="6"/>
        <v>0</v>
      </c>
      <c r="H30" s="2">
        <f t="shared" si="6"/>
        <v>672127.26214470924</v>
      </c>
      <c r="I30" s="2">
        <f t="shared" si="6"/>
        <v>696636.16501003178</v>
      </c>
      <c r="J30" s="2">
        <f t="shared" si="6"/>
        <v>721224.3947114771</v>
      </c>
      <c r="K30" s="2">
        <f t="shared" si="6"/>
        <v>746362.99488589796</v>
      </c>
      <c r="L30" s="2">
        <f t="shared" si="6"/>
        <v>772482.79453580035</v>
      </c>
      <c r="M30" s="2">
        <f t="shared" si="6"/>
        <v>799664.87663789012</v>
      </c>
      <c r="N30" s="2">
        <f t="shared" si="8"/>
        <v>4408498.487925807</v>
      </c>
      <c r="Q30">
        <f t="shared" si="11"/>
        <v>14</v>
      </c>
      <c r="R30">
        <v>0.10315895119075728</v>
      </c>
      <c r="S30" s="2">
        <f t="shared" si="9"/>
        <v>549630.89194435487</v>
      </c>
    </row>
    <row r="31" spans="2:19" x14ac:dyDescent="0.2">
      <c r="B31">
        <f t="shared" si="10"/>
        <v>2035</v>
      </c>
      <c r="C31" s="2">
        <f t="shared" si="7"/>
        <v>0</v>
      </c>
      <c r="D31" s="2">
        <f t="shared" si="6"/>
        <v>0</v>
      </c>
      <c r="E31" s="2">
        <f t="shared" si="6"/>
        <v>0</v>
      </c>
      <c r="F31" s="2">
        <f t="shared" si="6"/>
        <v>0</v>
      </c>
      <c r="G31" s="2">
        <f t="shared" si="6"/>
        <v>0</v>
      </c>
      <c r="H31" s="2">
        <f t="shared" si="6"/>
        <v>647620.05847000866</v>
      </c>
      <c r="I31" s="2">
        <f t="shared" si="6"/>
        <v>672127.26214470924</v>
      </c>
      <c r="J31" s="2">
        <f t="shared" si="6"/>
        <v>696636.16501003178</v>
      </c>
      <c r="K31" s="2">
        <f t="shared" si="6"/>
        <v>721224.3947114771</v>
      </c>
      <c r="L31" s="2">
        <f t="shared" si="6"/>
        <v>746362.99488589796</v>
      </c>
      <c r="M31" s="2">
        <f t="shared" si="6"/>
        <v>772482.79453580035</v>
      </c>
      <c r="N31" s="2">
        <f t="shared" si="8"/>
        <v>4256453.669757925</v>
      </c>
      <c r="Q31">
        <f t="shared" si="11"/>
        <v>15</v>
      </c>
      <c r="R31">
        <v>9.8562062642820636E-2</v>
      </c>
      <c r="S31" s="2">
        <f t="shared" si="9"/>
        <v>525138.6697609484</v>
      </c>
    </row>
    <row r="32" spans="2:19" x14ac:dyDescent="0.2">
      <c r="B32">
        <f t="shared" si="10"/>
        <v>2036</v>
      </c>
      <c r="C32" s="2">
        <f t="shared" si="7"/>
        <v>0</v>
      </c>
      <c r="D32" s="2">
        <f t="shared" si="7"/>
        <v>0</v>
      </c>
      <c r="E32" s="2">
        <f t="shared" si="7"/>
        <v>0</v>
      </c>
      <c r="F32" s="2">
        <f t="shared" si="7"/>
        <v>0</v>
      </c>
      <c r="G32" s="2">
        <f t="shared" si="7"/>
        <v>0</v>
      </c>
      <c r="H32" s="2">
        <f t="shared" si="7"/>
        <v>623117.65878152789</v>
      </c>
      <c r="I32" s="2">
        <f t="shared" si="7"/>
        <v>647620.05847000866</v>
      </c>
      <c r="J32" s="2">
        <f t="shared" si="7"/>
        <v>672127.26214470924</v>
      </c>
      <c r="K32" s="2">
        <f t="shared" si="7"/>
        <v>696636.16501003178</v>
      </c>
      <c r="L32" s="2">
        <f t="shared" si="7"/>
        <v>721224.3947114771</v>
      </c>
      <c r="M32" s="2">
        <f t="shared" si="7"/>
        <v>746362.99488589796</v>
      </c>
      <c r="N32" s="2">
        <f t="shared" si="8"/>
        <v>4107088.5340036526</v>
      </c>
      <c r="Q32">
        <f t="shared" si="11"/>
        <v>16</v>
      </c>
      <c r="R32">
        <v>9.3965718497877063E-2</v>
      </c>
      <c r="S32" s="2">
        <f t="shared" si="9"/>
        <v>500649.34815668897</v>
      </c>
    </row>
    <row r="33" spans="2:19" x14ac:dyDescent="0.2">
      <c r="B33">
        <f t="shared" si="10"/>
        <v>2037</v>
      </c>
      <c r="C33" s="2">
        <f t="shared" ref="C33:M48" si="12">IF($B33&lt;C$15,0,C$13*VLOOKUP(($B33-C$15),$Q$16:$R$55,2))</f>
        <v>0</v>
      </c>
      <c r="D33" s="2">
        <f t="shared" si="12"/>
        <v>0</v>
      </c>
      <c r="E33" s="2">
        <f t="shared" si="12"/>
        <v>0</v>
      </c>
      <c r="F33" s="2">
        <f t="shared" si="12"/>
        <v>0</v>
      </c>
      <c r="G33" s="2">
        <f t="shared" si="12"/>
        <v>0</v>
      </c>
      <c r="H33" s="2">
        <f t="shared" si="12"/>
        <v>598619.76596588921</v>
      </c>
      <c r="I33" s="2">
        <f t="shared" si="12"/>
        <v>623117.65878152789</v>
      </c>
      <c r="J33" s="2">
        <f t="shared" si="12"/>
        <v>647620.05847000866</v>
      </c>
      <c r="K33" s="2">
        <f t="shared" si="12"/>
        <v>672127.26214470924</v>
      </c>
      <c r="L33" s="2">
        <f t="shared" si="12"/>
        <v>696636.16501003178</v>
      </c>
      <c r="M33" s="2">
        <f t="shared" si="12"/>
        <v>721224.3947114771</v>
      </c>
      <c r="N33" s="2">
        <f t="shared" si="8"/>
        <v>3959345.3050836441</v>
      </c>
      <c r="Q33">
        <f t="shared" si="11"/>
        <v>17</v>
      </c>
      <c r="R33">
        <v>8.936991396450962E-2</v>
      </c>
      <c r="S33" s="2">
        <f t="shared" si="9"/>
        <v>476162.90160290728</v>
      </c>
    </row>
    <row r="34" spans="2:19" x14ac:dyDescent="0.2">
      <c r="B34">
        <f t="shared" si="10"/>
        <v>2038</v>
      </c>
      <c r="C34" s="2">
        <f t="shared" si="12"/>
        <v>0</v>
      </c>
      <c r="D34" s="2">
        <f t="shared" si="12"/>
        <v>0</v>
      </c>
      <c r="E34" s="2">
        <f t="shared" si="12"/>
        <v>0</v>
      </c>
      <c r="F34" s="2">
        <f t="shared" si="12"/>
        <v>0</v>
      </c>
      <c r="G34" s="2">
        <f t="shared" si="12"/>
        <v>0</v>
      </c>
      <c r="H34" s="2">
        <f t="shared" si="12"/>
        <v>574124.97245826595</v>
      </c>
      <c r="I34" s="2">
        <f t="shared" si="12"/>
        <v>598619.76596588921</v>
      </c>
      <c r="J34" s="2">
        <f t="shared" si="12"/>
        <v>623117.65878152789</v>
      </c>
      <c r="K34" s="2">
        <f t="shared" si="12"/>
        <v>647620.05847000866</v>
      </c>
      <c r="L34" s="2">
        <f t="shared" si="12"/>
        <v>672127.26214470924</v>
      </c>
      <c r="M34" s="2">
        <f t="shared" si="12"/>
        <v>696636.16501003178</v>
      </c>
      <c r="N34" s="2">
        <f t="shared" si="8"/>
        <v>3812245.8828304322</v>
      </c>
      <c r="Q34">
        <f t="shared" si="11"/>
        <v>18</v>
      </c>
      <c r="R34">
        <v>8.4774663007890688E-2</v>
      </c>
      <c r="S34" s="2">
        <f t="shared" si="9"/>
        <v>451679.40450604161</v>
      </c>
    </row>
    <row r="35" spans="2:19" x14ac:dyDescent="0.2">
      <c r="B35">
        <f t="shared" si="10"/>
        <v>2039</v>
      </c>
      <c r="C35" s="2">
        <f t="shared" si="12"/>
        <v>0</v>
      </c>
      <c r="D35" s="2">
        <f t="shared" si="12"/>
        <v>0</v>
      </c>
      <c r="E35" s="2">
        <f t="shared" si="12"/>
        <v>0</v>
      </c>
      <c r="F35" s="2">
        <f t="shared" si="12"/>
        <v>0</v>
      </c>
      <c r="G35" s="2">
        <f t="shared" si="12"/>
        <v>0</v>
      </c>
      <c r="H35" s="2">
        <f t="shared" si="12"/>
        <v>549630.89194435487</v>
      </c>
      <c r="I35" s="2">
        <f t="shared" si="12"/>
        <v>574124.97245826595</v>
      </c>
      <c r="J35" s="2">
        <f t="shared" si="12"/>
        <v>598619.76596588921</v>
      </c>
      <c r="K35" s="2">
        <f t="shared" si="12"/>
        <v>623117.65878152789</v>
      </c>
      <c r="L35" s="2">
        <f t="shared" si="12"/>
        <v>647620.05847000866</v>
      </c>
      <c r="M35" s="2">
        <f t="shared" si="12"/>
        <v>672127.26214470924</v>
      </c>
      <c r="N35" s="2">
        <f t="shared" si="8"/>
        <v>3665240.6097647557</v>
      </c>
      <c r="Q35">
        <f t="shared" si="11"/>
        <v>19</v>
      </c>
      <c r="R35">
        <v>8.0179979954612013E-2</v>
      </c>
      <c r="S35" s="2">
        <f t="shared" si="9"/>
        <v>427198.93319817283</v>
      </c>
    </row>
    <row r="36" spans="2:19" x14ac:dyDescent="0.2">
      <c r="B36">
        <f t="shared" si="10"/>
        <v>2040</v>
      </c>
      <c r="C36" s="2">
        <f t="shared" si="12"/>
        <v>0</v>
      </c>
      <c r="D36" s="2">
        <f t="shared" si="12"/>
        <v>0</v>
      </c>
      <c r="E36" s="2">
        <f t="shared" si="12"/>
        <v>0</v>
      </c>
      <c r="F36" s="2">
        <f t="shared" si="12"/>
        <v>0</v>
      </c>
      <c r="G36" s="2">
        <f t="shared" si="12"/>
        <v>0</v>
      </c>
      <c r="H36" s="2">
        <f t="shared" si="12"/>
        <v>525138.6697609484</v>
      </c>
      <c r="I36" s="2">
        <f t="shared" si="12"/>
        <v>549630.89194435487</v>
      </c>
      <c r="J36" s="2">
        <f t="shared" si="12"/>
        <v>574124.97245826595</v>
      </c>
      <c r="K36" s="2">
        <f t="shared" si="12"/>
        <v>598619.76596588921</v>
      </c>
      <c r="L36" s="2">
        <f t="shared" si="12"/>
        <v>623117.65878152789</v>
      </c>
      <c r="M36" s="2">
        <f t="shared" si="12"/>
        <v>647620.05847000866</v>
      </c>
      <c r="N36" s="2">
        <f t="shared" si="8"/>
        <v>3518252.0173809947</v>
      </c>
      <c r="Q36">
        <f t="shared" si="11"/>
        <v>20</v>
      </c>
      <c r="R36">
        <v>7.6124110105778978E-2</v>
      </c>
      <c r="S36" s="2">
        <f t="shared" si="9"/>
        <v>405589.25864359038</v>
      </c>
    </row>
    <row r="37" spans="2:19" x14ac:dyDescent="0.2">
      <c r="B37">
        <f t="shared" si="10"/>
        <v>2041</v>
      </c>
      <c r="C37" s="2">
        <f t="shared" si="12"/>
        <v>0</v>
      </c>
      <c r="D37" s="2">
        <f t="shared" si="12"/>
        <v>0</v>
      </c>
      <c r="E37" s="2">
        <f t="shared" si="12"/>
        <v>0</v>
      </c>
      <c r="F37" s="2">
        <f t="shared" si="12"/>
        <v>0</v>
      </c>
      <c r="G37" s="2">
        <f t="shared" si="12"/>
        <v>0</v>
      </c>
      <c r="H37" s="2">
        <f t="shared" si="12"/>
        <v>500649.34815668897</v>
      </c>
      <c r="I37" s="2">
        <f t="shared" si="12"/>
        <v>525138.6697609484</v>
      </c>
      <c r="J37" s="2">
        <f t="shared" si="12"/>
        <v>549630.89194435487</v>
      </c>
      <c r="K37" s="2">
        <f t="shared" si="12"/>
        <v>574124.97245826595</v>
      </c>
      <c r="L37" s="2">
        <f t="shared" si="12"/>
        <v>598619.76596588921</v>
      </c>
      <c r="M37" s="2">
        <f t="shared" si="12"/>
        <v>623117.65878152789</v>
      </c>
      <c r="N37" s="2">
        <f t="shared" si="8"/>
        <v>3371281.3070676751</v>
      </c>
      <c r="Q37">
        <f t="shared" si="11"/>
        <v>21</v>
      </c>
      <c r="R37">
        <v>7.3145057892034432E-2</v>
      </c>
      <c r="S37" s="2">
        <f t="shared" si="9"/>
        <v>389716.86844875943</v>
      </c>
    </row>
    <row r="38" spans="2:19" x14ac:dyDescent="0.2">
      <c r="B38">
        <f t="shared" si="10"/>
        <v>2042</v>
      </c>
      <c r="C38" s="2">
        <f t="shared" si="12"/>
        <v>0</v>
      </c>
      <c r="D38" s="2">
        <f t="shared" si="12"/>
        <v>0</v>
      </c>
      <c r="E38" s="2">
        <f t="shared" si="12"/>
        <v>0</v>
      </c>
      <c r="F38" s="2">
        <f t="shared" si="12"/>
        <v>0</v>
      </c>
      <c r="G38" s="2">
        <f t="shared" si="12"/>
        <v>0</v>
      </c>
      <c r="H38" s="2">
        <f t="shared" si="12"/>
        <v>476162.90160290728</v>
      </c>
      <c r="I38" s="2">
        <f t="shared" si="12"/>
        <v>500649.34815668897</v>
      </c>
      <c r="J38" s="2">
        <f t="shared" si="12"/>
        <v>525138.6697609484</v>
      </c>
      <c r="K38" s="2">
        <f t="shared" si="12"/>
        <v>549630.89194435487</v>
      </c>
      <c r="L38" s="2">
        <f t="shared" si="12"/>
        <v>574124.97245826595</v>
      </c>
      <c r="M38" s="2">
        <f t="shared" si="12"/>
        <v>598619.76596588921</v>
      </c>
      <c r="N38" s="2">
        <f t="shared" si="8"/>
        <v>3224326.5498890551</v>
      </c>
      <c r="Q38">
        <f t="shared" si="11"/>
        <v>22</v>
      </c>
      <c r="R38">
        <v>7.0704849428414013E-2</v>
      </c>
      <c r="S38" s="2">
        <f t="shared" si="9"/>
        <v>376715.43775458983</v>
      </c>
    </row>
    <row r="39" spans="2:19" x14ac:dyDescent="0.2">
      <c r="B39">
        <f t="shared" si="10"/>
        <v>2043</v>
      </c>
      <c r="C39" s="2">
        <f t="shared" si="12"/>
        <v>0</v>
      </c>
      <c r="D39" s="2">
        <f t="shared" si="12"/>
        <v>0</v>
      </c>
      <c r="E39" s="2">
        <f t="shared" si="12"/>
        <v>0</v>
      </c>
      <c r="F39" s="2">
        <f t="shared" si="12"/>
        <v>0</v>
      </c>
      <c r="G39" s="2">
        <f t="shared" si="12"/>
        <v>0</v>
      </c>
      <c r="H39" s="2">
        <f t="shared" si="12"/>
        <v>451679.40450604161</v>
      </c>
      <c r="I39" s="2">
        <f t="shared" si="12"/>
        <v>476162.90160290728</v>
      </c>
      <c r="J39" s="2">
        <f t="shared" si="12"/>
        <v>500649.34815668897</v>
      </c>
      <c r="K39" s="2">
        <f t="shared" si="12"/>
        <v>525138.6697609484</v>
      </c>
      <c r="L39" s="2">
        <f t="shared" si="12"/>
        <v>549630.89194435487</v>
      </c>
      <c r="M39" s="2">
        <f t="shared" si="12"/>
        <v>574124.97245826595</v>
      </c>
      <c r="N39" s="2">
        <f t="shared" si="8"/>
        <v>3077386.1884292075</v>
      </c>
      <c r="Q39">
        <f t="shared" si="11"/>
        <v>23</v>
      </c>
      <c r="R39">
        <v>6.8265269979433649E-2</v>
      </c>
      <c r="S39" s="2">
        <f t="shared" si="9"/>
        <v>363717.35845042247</v>
      </c>
    </row>
    <row r="40" spans="2:19" x14ac:dyDescent="0.2">
      <c r="B40">
        <f t="shared" si="10"/>
        <v>2044</v>
      </c>
      <c r="C40" s="2">
        <f t="shared" si="12"/>
        <v>0</v>
      </c>
      <c r="D40" s="2">
        <f t="shared" si="12"/>
        <v>0</v>
      </c>
      <c r="E40" s="2">
        <f t="shared" si="12"/>
        <v>0</v>
      </c>
      <c r="F40" s="2">
        <f t="shared" si="12"/>
        <v>0</v>
      </c>
      <c r="G40" s="2">
        <f t="shared" si="12"/>
        <v>0</v>
      </c>
      <c r="H40" s="2">
        <f t="shared" si="12"/>
        <v>427198.93319817283</v>
      </c>
      <c r="I40" s="2">
        <f t="shared" si="12"/>
        <v>451679.40450604161</v>
      </c>
      <c r="J40" s="2">
        <f t="shared" si="12"/>
        <v>476162.90160290728</v>
      </c>
      <c r="K40" s="2">
        <f t="shared" si="12"/>
        <v>500649.34815668897</v>
      </c>
      <c r="L40" s="2">
        <f t="shared" si="12"/>
        <v>525138.6697609484</v>
      </c>
      <c r="M40" s="2">
        <f t="shared" si="12"/>
        <v>549630.89194435487</v>
      </c>
      <c r="N40" s="2">
        <f t="shared" si="8"/>
        <v>2930460.149169114</v>
      </c>
      <c r="Q40">
        <f t="shared" si="11"/>
        <v>24</v>
      </c>
      <c r="R40">
        <v>6.5826335824021115E-2</v>
      </c>
      <c r="S40" s="2">
        <f t="shared" si="9"/>
        <v>350722.71727038448</v>
      </c>
    </row>
    <row r="41" spans="2:19" x14ac:dyDescent="0.2">
      <c r="B41">
        <f t="shared" si="10"/>
        <v>2045</v>
      </c>
      <c r="C41" s="2">
        <f t="shared" si="12"/>
        <v>0</v>
      </c>
      <c r="D41" s="2">
        <f t="shared" si="12"/>
        <v>0</v>
      </c>
      <c r="E41" s="2">
        <f t="shared" si="12"/>
        <v>0</v>
      </c>
      <c r="F41" s="2">
        <f t="shared" si="12"/>
        <v>0</v>
      </c>
      <c r="G41" s="2">
        <f t="shared" si="12"/>
        <v>0</v>
      </c>
      <c r="H41" s="2">
        <f t="shared" si="12"/>
        <v>405589.25864359038</v>
      </c>
      <c r="I41" s="2">
        <f t="shared" si="12"/>
        <v>427198.93319817283</v>
      </c>
      <c r="J41" s="2">
        <f t="shared" si="12"/>
        <v>451679.40450604161</v>
      </c>
      <c r="K41" s="2">
        <f t="shared" si="12"/>
        <v>476162.90160290728</v>
      </c>
      <c r="L41" s="2">
        <f t="shared" si="12"/>
        <v>500649.34815668897</v>
      </c>
      <c r="M41" s="2">
        <f t="shared" si="12"/>
        <v>525138.6697609484</v>
      </c>
      <c r="N41" s="2">
        <f t="shared" si="8"/>
        <v>2786418.5158683495</v>
      </c>
      <c r="Q41">
        <f t="shared" si="11"/>
        <v>25</v>
      </c>
      <c r="R41">
        <v>6.3388063662403654E-2</v>
      </c>
      <c r="S41" s="2">
        <f t="shared" si="9"/>
        <v>337731.60319328669</v>
      </c>
    </row>
    <row r="42" spans="2:19" x14ac:dyDescent="0.2">
      <c r="B42">
        <f t="shared" si="10"/>
        <v>2046</v>
      </c>
      <c r="C42" s="2">
        <f t="shared" si="12"/>
        <v>0</v>
      </c>
      <c r="D42" s="2">
        <f t="shared" si="12"/>
        <v>0</v>
      </c>
      <c r="E42" s="2">
        <f t="shared" si="12"/>
        <v>0</v>
      </c>
      <c r="F42" s="2">
        <f t="shared" si="12"/>
        <v>0</v>
      </c>
      <c r="G42" s="2">
        <f t="shared" si="12"/>
        <v>0</v>
      </c>
      <c r="H42" s="2">
        <f t="shared" si="12"/>
        <v>389716.86844875943</v>
      </c>
      <c r="I42" s="2">
        <f t="shared" si="12"/>
        <v>405589.25864359038</v>
      </c>
      <c r="J42" s="2">
        <f t="shared" si="12"/>
        <v>427198.93319817283</v>
      </c>
      <c r="K42" s="2">
        <f t="shared" si="12"/>
        <v>451679.40450604161</v>
      </c>
      <c r="L42" s="2">
        <f t="shared" si="12"/>
        <v>476162.90160290728</v>
      </c>
      <c r="M42" s="2">
        <f t="shared" si="12"/>
        <v>500649.34815668897</v>
      </c>
      <c r="N42" s="2">
        <f t="shared" si="8"/>
        <v>2650996.7145561604</v>
      </c>
      <c r="Q42">
        <f t="shared" si="11"/>
        <v>26</v>
      </c>
      <c r="R42">
        <v>6.0950470627011165E-2</v>
      </c>
      <c r="S42" s="2">
        <f t="shared" si="9"/>
        <v>324744.10750071547</v>
      </c>
    </row>
    <row r="43" spans="2:19" x14ac:dyDescent="0.2">
      <c r="B43">
        <f t="shared" si="10"/>
        <v>2047</v>
      </c>
      <c r="C43" s="2">
        <f t="shared" si="12"/>
        <v>0</v>
      </c>
      <c r="D43" s="2">
        <f t="shared" si="12"/>
        <v>0</v>
      </c>
      <c r="E43" s="2">
        <f t="shared" si="12"/>
        <v>0</v>
      </c>
      <c r="F43" s="2">
        <f t="shared" si="12"/>
        <v>0</v>
      </c>
      <c r="G43" s="2">
        <f t="shared" si="12"/>
        <v>0</v>
      </c>
      <c r="H43" s="2">
        <f t="shared" si="12"/>
        <v>376715.43775458983</v>
      </c>
      <c r="I43" s="2">
        <f t="shared" si="12"/>
        <v>389716.86844875943</v>
      </c>
      <c r="J43" s="2">
        <f t="shared" si="12"/>
        <v>405589.25864359038</v>
      </c>
      <c r="K43" s="2">
        <f t="shared" si="12"/>
        <v>427198.93319817283</v>
      </c>
      <c r="L43" s="2">
        <f t="shared" si="12"/>
        <v>451679.40450604161</v>
      </c>
      <c r="M43" s="2">
        <f t="shared" si="12"/>
        <v>476162.90160290728</v>
      </c>
      <c r="N43" s="2">
        <f t="shared" si="8"/>
        <v>2527062.8041540612</v>
      </c>
      <c r="Q43">
        <f t="shared" si="11"/>
        <v>27</v>
      </c>
      <c r="R43">
        <v>5.8513574293661601E-2</v>
      </c>
      <c r="S43" s="2">
        <f t="shared" si="9"/>
        <v>311760.32383662899</v>
      </c>
    </row>
    <row r="44" spans="2:19" x14ac:dyDescent="0.2">
      <c r="B44">
        <f t="shared" si="10"/>
        <v>2048</v>
      </c>
      <c r="C44" s="2">
        <f t="shared" si="12"/>
        <v>0</v>
      </c>
      <c r="D44" s="2">
        <f t="shared" si="12"/>
        <v>0</v>
      </c>
      <c r="E44" s="2">
        <f t="shared" si="12"/>
        <v>0</v>
      </c>
      <c r="F44" s="2">
        <f t="shared" si="12"/>
        <v>0</v>
      </c>
      <c r="G44" s="2">
        <f t="shared" si="12"/>
        <v>0</v>
      </c>
      <c r="H44" s="2">
        <f t="shared" si="12"/>
        <v>363717.35845042247</v>
      </c>
      <c r="I44" s="2">
        <f t="shared" si="12"/>
        <v>376715.43775458983</v>
      </c>
      <c r="J44" s="2">
        <f t="shared" si="12"/>
        <v>389716.86844875943</v>
      </c>
      <c r="K44" s="2">
        <f t="shared" si="12"/>
        <v>405589.25864359038</v>
      </c>
      <c r="L44" s="2">
        <f t="shared" si="12"/>
        <v>427198.93319817283</v>
      </c>
      <c r="M44" s="2">
        <f t="shared" si="12"/>
        <v>451679.40450604161</v>
      </c>
      <c r="N44" s="2">
        <f t="shared" si="8"/>
        <v>2414617.2610015767</v>
      </c>
      <c r="Q44">
        <f t="shared" si="11"/>
        <v>28</v>
      </c>
      <c r="R44">
        <v>5.6077392693035931E-2</v>
      </c>
      <c r="S44" s="2">
        <f t="shared" si="9"/>
        <v>298780.34826849547</v>
      </c>
    </row>
    <row r="45" spans="2:19" x14ac:dyDescent="0.2">
      <c r="B45">
        <f t="shared" si="10"/>
        <v>2049</v>
      </c>
      <c r="C45" s="2">
        <f t="shared" si="12"/>
        <v>0</v>
      </c>
      <c r="D45" s="2">
        <f t="shared" si="12"/>
        <v>0</v>
      </c>
      <c r="E45" s="2">
        <f t="shared" si="12"/>
        <v>0</v>
      </c>
      <c r="F45" s="2">
        <f t="shared" si="12"/>
        <v>0</v>
      </c>
      <c r="G45" s="2">
        <f t="shared" si="12"/>
        <v>0</v>
      </c>
      <c r="H45" s="2">
        <f t="shared" si="12"/>
        <v>350722.71727038448</v>
      </c>
      <c r="I45" s="2">
        <f t="shared" si="12"/>
        <v>363717.35845042247</v>
      </c>
      <c r="J45" s="2">
        <f t="shared" si="12"/>
        <v>376715.43775458983</v>
      </c>
      <c r="K45" s="2">
        <f t="shared" si="12"/>
        <v>389716.86844875943</v>
      </c>
      <c r="L45" s="2">
        <f t="shared" si="12"/>
        <v>405589.25864359038</v>
      </c>
      <c r="M45" s="2">
        <f t="shared" si="12"/>
        <v>427198.93319817283</v>
      </c>
      <c r="N45" s="2">
        <f t="shared" si="8"/>
        <v>2313660.5737659195</v>
      </c>
      <c r="Q45">
        <f t="shared" si="11"/>
        <v>29</v>
      </c>
      <c r="R45">
        <v>5.3641944322449883E-2</v>
      </c>
      <c r="S45" s="2">
        <f t="shared" si="9"/>
        <v>285804.27935001301</v>
      </c>
    </row>
    <row r="46" spans="2:19" x14ac:dyDescent="0.2">
      <c r="B46">
        <f t="shared" si="10"/>
        <v>2050</v>
      </c>
      <c r="C46" s="2">
        <f t="shared" si="12"/>
        <v>0</v>
      </c>
      <c r="D46" s="2">
        <f t="shared" si="12"/>
        <v>0</v>
      </c>
      <c r="E46" s="2">
        <f t="shared" si="12"/>
        <v>0</v>
      </c>
      <c r="F46" s="2">
        <f t="shared" si="12"/>
        <v>0</v>
      </c>
      <c r="G46" s="2">
        <f t="shared" si="12"/>
        <v>0</v>
      </c>
      <c r="H46" s="2">
        <f t="shared" si="12"/>
        <v>337731.60319328669</v>
      </c>
      <c r="I46" s="2">
        <f t="shared" si="12"/>
        <v>350722.71727038448</v>
      </c>
      <c r="J46" s="2">
        <f t="shared" si="12"/>
        <v>363717.35845042247</v>
      </c>
      <c r="K46" s="2">
        <f t="shared" si="12"/>
        <v>376715.43775458983</v>
      </c>
      <c r="L46" s="2">
        <f t="shared" si="12"/>
        <v>389716.86844875943</v>
      </c>
      <c r="M46" s="2">
        <f t="shared" si="12"/>
        <v>405589.25864359038</v>
      </c>
      <c r="N46" s="2">
        <f t="shared" si="8"/>
        <v>2224193.2437610333</v>
      </c>
      <c r="Q46">
        <f t="shared" si="11"/>
        <v>30</v>
      </c>
      <c r="R46">
        <v>5.1207248157930686E-2</v>
      </c>
      <c r="S46" s="2">
        <f t="shared" si="9"/>
        <v>272832.21818545472</v>
      </c>
    </row>
    <row r="47" spans="2:19" x14ac:dyDescent="0.2">
      <c r="B47">
        <f t="shared" si="10"/>
        <v>2051</v>
      </c>
      <c r="C47" s="2">
        <f t="shared" si="12"/>
        <v>0</v>
      </c>
      <c r="D47" s="2">
        <f t="shared" si="12"/>
        <v>0</v>
      </c>
      <c r="E47" s="2">
        <f t="shared" si="12"/>
        <v>0</v>
      </c>
      <c r="F47" s="2">
        <f t="shared" si="12"/>
        <v>0</v>
      </c>
      <c r="G47" s="2">
        <f t="shared" si="12"/>
        <v>0</v>
      </c>
      <c r="H47" s="2">
        <f t="shared" si="12"/>
        <v>324744.10750071547</v>
      </c>
      <c r="I47" s="2">
        <f t="shared" si="12"/>
        <v>337731.60319328669</v>
      </c>
      <c r="J47" s="2">
        <f t="shared" si="12"/>
        <v>350722.71727038448</v>
      </c>
      <c r="K47" s="2">
        <f t="shared" si="12"/>
        <v>363717.35845042247</v>
      </c>
      <c r="L47" s="2">
        <f t="shared" si="12"/>
        <v>376715.43775458983</v>
      </c>
      <c r="M47" s="2">
        <f t="shared" si="12"/>
        <v>389716.86844875943</v>
      </c>
      <c r="N47" s="2">
        <f t="shared" si="8"/>
        <v>2143348.0926181586</v>
      </c>
      <c r="Q47">
        <f t="shared" si="11"/>
        <v>31</v>
      </c>
      <c r="R47">
        <v>4.8773323666605937E-2</v>
      </c>
      <c r="S47" s="2">
        <f t="shared" si="9"/>
        <v>259864.26849567643</v>
      </c>
    </row>
    <row r="48" spans="2:19" x14ac:dyDescent="0.2">
      <c r="B48">
        <f t="shared" si="10"/>
        <v>2052</v>
      </c>
      <c r="C48" s="2">
        <f t="shared" si="12"/>
        <v>0</v>
      </c>
      <c r="D48" s="2">
        <f t="shared" si="12"/>
        <v>0</v>
      </c>
      <c r="E48" s="2">
        <f t="shared" si="12"/>
        <v>0</v>
      </c>
      <c r="F48" s="2">
        <f t="shared" si="12"/>
        <v>0</v>
      </c>
      <c r="G48" s="2">
        <f t="shared" si="12"/>
        <v>0</v>
      </c>
      <c r="H48" s="2">
        <f t="shared" si="12"/>
        <v>311760.32383662899</v>
      </c>
      <c r="I48" s="2">
        <f t="shared" si="12"/>
        <v>324744.10750071547</v>
      </c>
      <c r="J48" s="2">
        <f t="shared" si="12"/>
        <v>337731.60319328669</v>
      </c>
      <c r="K48" s="2">
        <f t="shared" si="12"/>
        <v>350722.71727038448</v>
      </c>
      <c r="L48" s="2">
        <f t="shared" si="12"/>
        <v>363717.35845042247</v>
      </c>
      <c r="M48" s="2">
        <f t="shared" si="12"/>
        <v>376715.43775458983</v>
      </c>
      <c r="N48" s="2">
        <f t="shared" si="8"/>
        <v>2065391.5480060279</v>
      </c>
      <c r="Q48">
        <f t="shared" si="11"/>
        <v>32</v>
      </c>
      <c r="R48">
        <v>4.6340190819413492E-2</v>
      </c>
      <c r="S48" s="2">
        <f t="shared" si="9"/>
        <v>246900.53668583508</v>
      </c>
    </row>
    <row r="49" spans="2:19" x14ac:dyDescent="0.2">
      <c r="B49">
        <f t="shared" si="10"/>
        <v>2053</v>
      </c>
      <c r="C49" s="2">
        <f t="shared" ref="C49:M64" si="13">IF($B49&lt;C$15,0,C$13*VLOOKUP(($B49-C$15),$Q$16:$R$55,2))</f>
        <v>0</v>
      </c>
      <c r="D49" s="2">
        <f t="shared" si="13"/>
        <v>0</v>
      </c>
      <c r="E49" s="2">
        <f t="shared" si="13"/>
        <v>0</v>
      </c>
      <c r="F49" s="2">
        <f t="shared" si="13"/>
        <v>0</v>
      </c>
      <c r="G49" s="2">
        <f t="shared" si="13"/>
        <v>0</v>
      </c>
      <c r="H49" s="2">
        <f t="shared" si="13"/>
        <v>298780.34826849547</v>
      </c>
      <c r="I49" s="2">
        <f t="shared" si="13"/>
        <v>311760.32383662899</v>
      </c>
      <c r="J49" s="2">
        <f t="shared" si="13"/>
        <v>324744.10750071547</v>
      </c>
      <c r="K49" s="2">
        <f t="shared" si="13"/>
        <v>337731.60319328669</v>
      </c>
      <c r="L49" s="2">
        <f t="shared" si="13"/>
        <v>350722.71727038448</v>
      </c>
      <c r="M49" s="2">
        <f t="shared" si="13"/>
        <v>363717.35845042247</v>
      </c>
      <c r="N49" s="2">
        <f t="shared" si="8"/>
        <v>1987456.4585199337</v>
      </c>
      <c r="Q49">
        <f t="shared" si="11"/>
        <v>33</v>
      </c>
      <c r="R49">
        <v>4.4380445174428192E-2</v>
      </c>
      <c r="S49" s="2">
        <f t="shared" si="9"/>
        <v>236459.01188935339</v>
      </c>
    </row>
    <row r="50" spans="2:19" x14ac:dyDescent="0.2">
      <c r="B50">
        <f t="shared" si="10"/>
        <v>2054</v>
      </c>
      <c r="C50" s="2">
        <f t="shared" si="13"/>
        <v>0</v>
      </c>
      <c r="D50" s="2">
        <f t="shared" si="13"/>
        <v>0</v>
      </c>
      <c r="E50" s="2">
        <f t="shared" si="13"/>
        <v>0</v>
      </c>
      <c r="F50" s="2">
        <f t="shared" si="13"/>
        <v>0</v>
      </c>
      <c r="G50" s="2">
        <f t="shared" si="13"/>
        <v>0</v>
      </c>
      <c r="H50" s="2">
        <f t="shared" si="13"/>
        <v>285804.27935001301</v>
      </c>
      <c r="I50" s="2">
        <f t="shared" si="13"/>
        <v>298780.34826849547</v>
      </c>
      <c r="J50" s="2">
        <f t="shared" si="13"/>
        <v>311760.32383662899</v>
      </c>
      <c r="K50" s="2">
        <f t="shared" si="13"/>
        <v>324744.10750071547</v>
      </c>
      <c r="L50" s="2">
        <f t="shared" si="13"/>
        <v>337731.60319328669</v>
      </c>
      <c r="M50" s="2">
        <f t="shared" si="13"/>
        <v>350722.71727038448</v>
      </c>
      <c r="N50" s="2">
        <f t="shared" si="8"/>
        <v>1909543.3794195242</v>
      </c>
      <c r="Q50">
        <f t="shared" si="11"/>
        <v>34</v>
      </c>
      <c r="R50">
        <v>4.2421532679373153E-2</v>
      </c>
      <c r="S50" s="2">
        <f t="shared" si="9"/>
        <v>226021.92611570016</v>
      </c>
    </row>
    <row r="51" spans="2:19" x14ac:dyDescent="0.2">
      <c r="B51">
        <f t="shared" si="10"/>
        <v>2055</v>
      </c>
      <c r="C51" s="2">
        <f t="shared" si="13"/>
        <v>0</v>
      </c>
      <c r="D51" s="2">
        <f t="shared" si="13"/>
        <v>0</v>
      </c>
      <c r="E51" s="2">
        <f t="shared" si="13"/>
        <v>0</v>
      </c>
      <c r="F51" s="2">
        <f t="shared" si="13"/>
        <v>0</v>
      </c>
      <c r="G51" s="2">
        <f t="shared" si="13"/>
        <v>0</v>
      </c>
      <c r="H51" s="2">
        <f t="shared" si="13"/>
        <v>272832.21818545472</v>
      </c>
      <c r="I51" s="2">
        <f t="shared" si="13"/>
        <v>285804.27935001301</v>
      </c>
      <c r="J51" s="2">
        <f t="shared" si="13"/>
        <v>298780.34826849547</v>
      </c>
      <c r="K51" s="2">
        <f t="shared" si="13"/>
        <v>311760.32383662899</v>
      </c>
      <c r="L51" s="2">
        <f t="shared" si="13"/>
        <v>324744.10750071547</v>
      </c>
      <c r="M51" s="2">
        <f t="shared" si="13"/>
        <v>337731.60319328669</v>
      </c>
      <c r="N51" s="2">
        <f t="shared" si="8"/>
        <v>1831652.8803345943</v>
      </c>
      <c r="Q51">
        <f t="shared" si="11"/>
        <v>35</v>
      </c>
      <c r="R51">
        <v>4.0463474896206927E-2</v>
      </c>
      <c r="S51" s="2">
        <f t="shared" si="9"/>
        <v>215589.3942469905</v>
      </c>
    </row>
    <row r="52" spans="2:19" x14ac:dyDescent="0.2">
      <c r="B52">
        <f t="shared" si="10"/>
        <v>2056</v>
      </c>
      <c r="C52" s="2">
        <f t="shared" si="13"/>
        <v>0</v>
      </c>
      <c r="D52" s="2">
        <f t="shared" si="13"/>
        <v>0</v>
      </c>
      <c r="E52" s="2">
        <f t="shared" si="13"/>
        <v>0</v>
      </c>
      <c r="F52" s="2">
        <f t="shared" si="13"/>
        <v>0</v>
      </c>
      <c r="G52" s="2">
        <f t="shared" si="13"/>
        <v>0</v>
      </c>
      <c r="H52" s="2">
        <f t="shared" si="13"/>
        <v>259864.26849567643</v>
      </c>
      <c r="I52" s="2">
        <f t="shared" si="13"/>
        <v>272832.21818545472</v>
      </c>
      <c r="J52" s="2">
        <f t="shared" si="13"/>
        <v>285804.27935001301</v>
      </c>
      <c r="K52" s="2">
        <f t="shared" si="13"/>
        <v>298780.34826849547</v>
      </c>
      <c r="L52" s="2">
        <f t="shared" si="13"/>
        <v>311760.32383662899</v>
      </c>
      <c r="M52" s="2">
        <f t="shared" si="13"/>
        <v>324744.10750071547</v>
      </c>
      <c r="N52" s="2">
        <f t="shared" si="8"/>
        <v>1753785.5456369841</v>
      </c>
      <c r="Q52">
        <f t="shared" si="11"/>
        <v>36</v>
      </c>
      <c r="R52">
        <v>3.8506293944912548E-2</v>
      </c>
      <c r="S52" s="2">
        <f t="shared" si="9"/>
        <v>205161.53413849405</v>
      </c>
    </row>
    <row r="53" spans="2:19" x14ac:dyDescent="0.2">
      <c r="B53">
        <f t="shared" si="10"/>
        <v>2057</v>
      </c>
      <c r="C53" s="2">
        <f t="shared" si="13"/>
        <v>0</v>
      </c>
      <c r="D53" s="2">
        <f t="shared" si="13"/>
        <v>0</v>
      </c>
      <c r="E53" s="2">
        <f t="shared" si="13"/>
        <v>0</v>
      </c>
      <c r="F53" s="2">
        <f t="shared" si="13"/>
        <v>0</v>
      </c>
      <c r="G53" s="2">
        <f t="shared" si="13"/>
        <v>0</v>
      </c>
      <c r="H53" s="2">
        <f t="shared" si="13"/>
        <v>246900.53668583508</v>
      </c>
      <c r="I53" s="2">
        <f t="shared" si="13"/>
        <v>259864.26849567643</v>
      </c>
      <c r="J53" s="2">
        <f t="shared" si="13"/>
        <v>272832.21818545472</v>
      </c>
      <c r="K53" s="2">
        <f t="shared" si="13"/>
        <v>285804.27935001301</v>
      </c>
      <c r="L53" s="2">
        <f t="shared" si="13"/>
        <v>298780.34826849547</v>
      </c>
      <c r="M53" s="2">
        <f t="shared" si="13"/>
        <v>311760.32383662899</v>
      </c>
      <c r="N53" s="2">
        <f t="shared" si="8"/>
        <v>1675941.9748221037</v>
      </c>
      <c r="Q53">
        <f t="shared" si="11"/>
        <v>37</v>
      </c>
      <c r="R53">
        <v>3.6550012517939177E-2</v>
      </c>
      <c r="S53" s="2">
        <f t="shared" si="9"/>
        <v>194738.46669557993</v>
      </c>
    </row>
    <row r="54" spans="2:19" x14ac:dyDescent="0.2">
      <c r="B54">
        <f t="shared" si="10"/>
        <v>2058</v>
      </c>
      <c r="C54" s="2">
        <f t="shared" si="13"/>
        <v>0</v>
      </c>
      <c r="D54" s="2">
        <f t="shared" si="13"/>
        <v>0</v>
      </c>
      <c r="E54" s="2">
        <f t="shared" si="13"/>
        <v>0</v>
      </c>
      <c r="F54" s="2">
        <f t="shared" si="13"/>
        <v>0</v>
      </c>
      <c r="G54" s="2">
        <f t="shared" si="13"/>
        <v>0</v>
      </c>
      <c r="H54" s="2">
        <f t="shared" si="13"/>
        <v>236459.01188935339</v>
      </c>
      <c r="I54" s="2">
        <f t="shared" si="13"/>
        <v>246900.53668583508</v>
      </c>
      <c r="J54" s="2">
        <f t="shared" si="13"/>
        <v>259864.26849567643</v>
      </c>
      <c r="K54" s="2">
        <f t="shared" si="13"/>
        <v>272832.21818545472</v>
      </c>
      <c r="L54" s="2">
        <f t="shared" si="13"/>
        <v>285804.27935001301</v>
      </c>
      <c r="M54" s="2">
        <f t="shared" si="13"/>
        <v>298780.34826849547</v>
      </c>
      <c r="N54" s="2">
        <f t="shared" si="8"/>
        <v>1600640.6628748281</v>
      </c>
      <c r="Q54">
        <f t="shared" si="11"/>
        <v>38</v>
      </c>
      <c r="R54">
        <v>3.4594653895017674E-2</v>
      </c>
      <c r="S54" s="2">
        <f t="shared" si="9"/>
        <v>184320.31595265417</v>
      </c>
    </row>
    <row r="55" spans="2:19" x14ac:dyDescent="0.2">
      <c r="B55">
        <f t="shared" si="10"/>
        <v>2059</v>
      </c>
      <c r="C55" s="2">
        <f t="shared" si="13"/>
        <v>0</v>
      </c>
      <c r="D55" s="2">
        <f t="shared" si="13"/>
        <v>0</v>
      </c>
      <c r="E55" s="2">
        <f t="shared" si="13"/>
        <v>0</v>
      </c>
      <c r="F55" s="2">
        <f t="shared" si="13"/>
        <v>0</v>
      </c>
      <c r="G55" s="2">
        <f t="shared" si="13"/>
        <v>0</v>
      </c>
      <c r="H55" s="2">
        <f t="shared" si="13"/>
        <v>226021.92611570016</v>
      </c>
      <c r="I55" s="2">
        <f t="shared" si="13"/>
        <v>236459.01188935339</v>
      </c>
      <c r="J55" s="2">
        <f t="shared" si="13"/>
        <v>246900.53668583508</v>
      </c>
      <c r="K55" s="2">
        <f t="shared" si="13"/>
        <v>259864.26849567643</v>
      </c>
      <c r="L55" s="2">
        <f t="shared" si="13"/>
        <v>272832.21818545472</v>
      </c>
      <c r="M55" s="2">
        <f t="shared" si="13"/>
        <v>285804.27935001301</v>
      </c>
      <c r="N55" s="2">
        <f t="shared" si="8"/>
        <v>1527882.2407220327</v>
      </c>
      <c r="Q55">
        <f t="shared" si="11"/>
        <v>39</v>
      </c>
      <c r="R55">
        <v>3.2640241958359378E-2</v>
      </c>
      <c r="S55" s="2">
        <f t="shared" si="9"/>
        <v>173907.20915413878</v>
      </c>
    </row>
    <row r="56" spans="2:19" x14ac:dyDescent="0.2">
      <c r="B56">
        <f t="shared" si="10"/>
        <v>2060</v>
      </c>
      <c r="C56" s="2">
        <f t="shared" si="13"/>
        <v>0</v>
      </c>
      <c r="D56" s="2">
        <f t="shared" si="13"/>
        <v>0</v>
      </c>
      <c r="E56" s="2">
        <f t="shared" si="13"/>
        <v>0</v>
      </c>
      <c r="F56" s="2">
        <f t="shared" si="13"/>
        <v>0</v>
      </c>
      <c r="G56" s="2">
        <f t="shared" si="13"/>
        <v>0</v>
      </c>
      <c r="H56" s="2">
        <f t="shared" si="13"/>
        <v>215589.3942469905</v>
      </c>
      <c r="I56" s="2">
        <f t="shared" si="13"/>
        <v>226021.92611570016</v>
      </c>
      <c r="J56" s="2">
        <f t="shared" si="13"/>
        <v>236459.01188935339</v>
      </c>
      <c r="K56" s="2">
        <f t="shared" si="13"/>
        <v>246900.53668583508</v>
      </c>
      <c r="L56" s="2">
        <f t="shared" si="13"/>
        <v>259864.26849567643</v>
      </c>
      <c r="M56" s="2">
        <f t="shared" si="13"/>
        <v>272832.21818545472</v>
      </c>
      <c r="N56" s="2">
        <f t="shared" si="8"/>
        <v>1457667.35561901</v>
      </c>
    </row>
    <row r="57" spans="2:19" x14ac:dyDescent="0.2">
      <c r="B57">
        <f t="shared" si="10"/>
        <v>2061</v>
      </c>
      <c r="C57" s="2">
        <f t="shared" si="13"/>
        <v>0</v>
      </c>
      <c r="D57" s="2">
        <f t="shared" si="13"/>
        <v>0</v>
      </c>
      <c r="E57" s="2">
        <f t="shared" si="13"/>
        <v>0</v>
      </c>
      <c r="F57" s="2">
        <f t="shared" si="13"/>
        <v>0</v>
      </c>
      <c r="G57" s="2">
        <f t="shared" si="13"/>
        <v>0</v>
      </c>
      <c r="H57" s="2">
        <f t="shared" si="13"/>
        <v>205161.53413849405</v>
      </c>
      <c r="I57" s="2">
        <f t="shared" si="13"/>
        <v>215589.3942469905</v>
      </c>
      <c r="J57" s="2">
        <f t="shared" si="13"/>
        <v>226021.92611570016</v>
      </c>
      <c r="K57" s="2">
        <f t="shared" si="13"/>
        <v>236459.01188935339</v>
      </c>
      <c r="L57" s="2">
        <f t="shared" si="13"/>
        <v>246900.53668583508</v>
      </c>
      <c r="M57" s="2">
        <f t="shared" si="13"/>
        <v>259864.26849567643</v>
      </c>
      <c r="N57" s="2">
        <f t="shared" si="8"/>
        <v>1389996.6715720496</v>
      </c>
    </row>
    <row r="58" spans="2:19" x14ac:dyDescent="0.2">
      <c r="B58">
        <f t="shared" si="10"/>
        <v>2062</v>
      </c>
      <c r="C58" s="2">
        <f t="shared" si="13"/>
        <v>0</v>
      </c>
      <c r="D58" s="2">
        <f t="shared" si="13"/>
        <v>0</v>
      </c>
      <c r="E58" s="2">
        <f t="shared" si="13"/>
        <v>0</v>
      </c>
      <c r="F58" s="2">
        <f t="shared" si="13"/>
        <v>0</v>
      </c>
      <c r="G58" s="2">
        <f t="shared" si="13"/>
        <v>0</v>
      </c>
      <c r="H58" s="2">
        <f t="shared" si="13"/>
        <v>194738.46669557993</v>
      </c>
      <c r="I58" s="2">
        <f t="shared" si="13"/>
        <v>205161.53413849405</v>
      </c>
      <c r="J58" s="2">
        <f t="shared" si="13"/>
        <v>215589.3942469905</v>
      </c>
      <c r="K58" s="2">
        <f t="shared" si="13"/>
        <v>226021.92611570016</v>
      </c>
      <c r="L58" s="2">
        <f t="shared" si="13"/>
        <v>236459.01188935339</v>
      </c>
      <c r="M58" s="2">
        <f t="shared" si="13"/>
        <v>246900.53668583508</v>
      </c>
      <c r="N58" s="2">
        <f t="shared" si="8"/>
        <v>1324870.8697719532</v>
      </c>
    </row>
    <row r="59" spans="2:19" x14ac:dyDescent="0.2">
      <c r="B59">
        <f t="shared" si="10"/>
        <v>2063</v>
      </c>
      <c r="C59" s="2">
        <f t="shared" si="13"/>
        <v>0</v>
      </c>
      <c r="D59" s="2">
        <f t="shared" si="13"/>
        <v>0</v>
      </c>
      <c r="E59" s="2">
        <f t="shared" si="13"/>
        <v>0</v>
      </c>
      <c r="F59" s="2">
        <f t="shared" si="13"/>
        <v>0</v>
      </c>
      <c r="G59" s="2">
        <f t="shared" si="13"/>
        <v>0</v>
      </c>
      <c r="H59" s="2">
        <f t="shared" si="13"/>
        <v>184320.31595265417</v>
      </c>
      <c r="I59" s="2">
        <f t="shared" si="13"/>
        <v>194738.46669557993</v>
      </c>
      <c r="J59" s="2">
        <f t="shared" si="13"/>
        <v>205161.53413849405</v>
      </c>
      <c r="K59" s="2">
        <f t="shared" si="13"/>
        <v>215589.3942469905</v>
      </c>
      <c r="L59" s="2">
        <f t="shared" si="13"/>
        <v>226021.92611570016</v>
      </c>
      <c r="M59" s="2">
        <f t="shared" si="13"/>
        <v>236459.01188935339</v>
      </c>
      <c r="N59" s="2">
        <f t="shared" si="8"/>
        <v>1262290.6490387721</v>
      </c>
    </row>
    <row r="60" spans="2:19" x14ac:dyDescent="0.2">
      <c r="B60">
        <f t="shared" si="10"/>
        <v>2064</v>
      </c>
      <c r="C60" s="2">
        <f t="shared" si="13"/>
        <v>0</v>
      </c>
      <c r="D60" s="2">
        <f t="shared" si="13"/>
        <v>0</v>
      </c>
      <c r="E60" s="2">
        <f t="shared" si="13"/>
        <v>0</v>
      </c>
      <c r="F60" s="2">
        <f t="shared" si="13"/>
        <v>0</v>
      </c>
      <c r="G60" s="2">
        <f t="shared" si="13"/>
        <v>0</v>
      </c>
      <c r="H60" s="2">
        <f t="shared" si="13"/>
        <v>173907.20915413878</v>
      </c>
      <c r="I60" s="2">
        <f t="shared" si="13"/>
        <v>184320.31595265417</v>
      </c>
      <c r="J60" s="2">
        <f t="shared" si="13"/>
        <v>194738.46669557993</v>
      </c>
      <c r="K60" s="2">
        <f t="shared" si="13"/>
        <v>205161.53413849405</v>
      </c>
      <c r="L60" s="2">
        <f t="shared" si="13"/>
        <v>215589.3942469905</v>
      </c>
      <c r="M60" s="2">
        <f t="shared" si="13"/>
        <v>226021.92611570016</v>
      </c>
      <c r="N60" s="2">
        <f t="shared" si="8"/>
        <v>1199738.8463035575</v>
      </c>
    </row>
    <row r="61" spans="2:19" x14ac:dyDescent="0.2">
      <c r="B61">
        <f t="shared" si="10"/>
        <v>2065</v>
      </c>
      <c r="C61" s="2">
        <f t="shared" si="13"/>
        <v>0</v>
      </c>
      <c r="D61" s="2">
        <f t="shared" si="13"/>
        <v>0</v>
      </c>
      <c r="E61" s="2">
        <f t="shared" si="13"/>
        <v>0</v>
      </c>
      <c r="F61" s="2">
        <f t="shared" si="13"/>
        <v>0</v>
      </c>
      <c r="G61" s="2">
        <f t="shared" si="13"/>
        <v>0</v>
      </c>
      <c r="H61" s="2">
        <f t="shared" si="13"/>
        <v>173907.20915413878</v>
      </c>
      <c r="I61" s="2">
        <f t="shared" si="13"/>
        <v>173907.20915413878</v>
      </c>
      <c r="J61" s="2">
        <f t="shared" si="13"/>
        <v>184320.31595265417</v>
      </c>
      <c r="K61" s="2">
        <f t="shared" si="13"/>
        <v>194738.46669557993</v>
      </c>
      <c r="L61" s="2">
        <f t="shared" si="13"/>
        <v>205161.53413849405</v>
      </c>
      <c r="M61" s="2">
        <f t="shared" si="13"/>
        <v>215589.3942469905</v>
      </c>
      <c r="N61" s="2">
        <f t="shared" si="8"/>
        <v>1147624.1293419963</v>
      </c>
    </row>
    <row r="62" spans="2:19" x14ac:dyDescent="0.2">
      <c r="B62">
        <f t="shared" si="10"/>
        <v>2066</v>
      </c>
      <c r="C62" s="2">
        <f t="shared" si="13"/>
        <v>0</v>
      </c>
      <c r="D62" s="2">
        <f t="shared" si="13"/>
        <v>0</v>
      </c>
      <c r="E62" s="2">
        <f t="shared" si="13"/>
        <v>0</v>
      </c>
      <c r="F62" s="2">
        <f t="shared" si="13"/>
        <v>0</v>
      </c>
      <c r="G62" s="2">
        <f t="shared" si="13"/>
        <v>0</v>
      </c>
      <c r="H62" s="2">
        <f t="shared" si="13"/>
        <v>173907.20915413878</v>
      </c>
      <c r="I62" s="2">
        <f t="shared" si="13"/>
        <v>173907.20915413878</v>
      </c>
      <c r="J62" s="2">
        <f t="shared" si="13"/>
        <v>173907.20915413878</v>
      </c>
      <c r="K62" s="2">
        <f t="shared" si="13"/>
        <v>184320.31595265417</v>
      </c>
      <c r="L62" s="2">
        <f t="shared" si="13"/>
        <v>194738.46669557993</v>
      </c>
      <c r="M62" s="2">
        <f t="shared" si="13"/>
        <v>205161.53413849405</v>
      </c>
      <c r="N62" s="2">
        <f t="shared" si="8"/>
        <v>1105941.9442491443</v>
      </c>
    </row>
    <row r="63" spans="2:19" x14ac:dyDescent="0.2">
      <c r="B63">
        <f t="shared" si="10"/>
        <v>2067</v>
      </c>
      <c r="C63" s="2">
        <f t="shared" si="13"/>
        <v>0</v>
      </c>
      <c r="D63" s="2">
        <f t="shared" si="13"/>
        <v>0</v>
      </c>
      <c r="E63" s="2">
        <f t="shared" si="13"/>
        <v>0</v>
      </c>
      <c r="F63" s="2">
        <f t="shared" si="13"/>
        <v>0</v>
      </c>
      <c r="G63" s="2">
        <f t="shared" si="13"/>
        <v>0</v>
      </c>
      <c r="H63" s="2">
        <f t="shared" si="13"/>
        <v>173907.20915413878</v>
      </c>
      <c r="I63" s="2">
        <f t="shared" si="13"/>
        <v>173907.20915413878</v>
      </c>
      <c r="J63" s="2">
        <f t="shared" si="13"/>
        <v>173907.20915413878</v>
      </c>
      <c r="K63" s="2">
        <f t="shared" si="13"/>
        <v>173907.20915413878</v>
      </c>
      <c r="L63" s="2">
        <f t="shared" si="13"/>
        <v>184320.31595265417</v>
      </c>
      <c r="M63" s="2">
        <f t="shared" si="13"/>
        <v>194738.46669557993</v>
      </c>
      <c r="N63" s="2">
        <f t="shared" si="8"/>
        <v>1074687.6192647892</v>
      </c>
    </row>
    <row r="64" spans="2:19" x14ac:dyDescent="0.2">
      <c r="B64">
        <f t="shared" si="10"/>
        <v>2068</v>
      </c>
      <c r="C64" s="2">
        <f t="shared" si="13"/>
        <v>0</v>
      </c>
      <c r="D64" s="2">
        <f t="shared" si="13"/>
        <v>0</v>
      </c>
      <c r="E64" s="2">
        <f t="shared" si="13"/>
        <v>0</v>
      </c>
      <c r="F64" s="2">
        <f t="shared" si="13"/>
        <v>0</v>
      </c>
      <c r="G64" s="2">
        <f t="shared" si="13"/>
        <v>0</v>
      </c>
      <c r="H64" s="2">
        <f t="shared" si="13"/>
        <v>173907.20915413878</v>
      </c>
      <c r="I64" s="2">
        <f t="shared" si="13"/>
        <v>173907.20915413878</v>
      </c>
      <c r="J64" s="2">
        <f t="shared" si="13"/>
        <v>173907.20915413878</v>
      </c>
      <c r="K64" s="2">
        <f t="shared" si="13"/>
        <v>173907.20915413878</v>
      </c>
      <c r="L64" s="2">
        <f t="shared" si="13"/>
        <v>173907.20915413878</v>
      </c>
      <c r="M64" s="2">
        <f t="shared" si="13"/>
        <v>184320.31595265417</v>
      </c>
      <c r="N64" s="2">
        <f t="shared" si="8"/>
        <v>1053856.361723348</v>
      </c>
    </row>
    <row r="65" spans="2:14" x14ac:dyDescent="0.2">
      <c r="B65">
        <f t="shared" si="10"/>
        <v>2069</v>
      </c>
      <c r="C65" s="2">
        <f t="shared" ref="C65:M77" si="14">IF($B65&lt;C$15,0,C$13*VLOOKUP(($B65-C$15),$Q$16:$R$55,2))</f>
        <v>0</v>
      </c>
      <c r="D65" s="2">
        <f t="shared" si="14"/>
        <v>0</v>
      </c>
      <c r="E65" s="2">
        <f t="shared" si="14"/>
        <v>0</v>
      </c>
      <c r="F65" s="2">
        <f t="shared" si="14"/>
        <v>0</v>
      </c>
      <c r="G65" s="2">
        <f t="shared" si="14"/>
        <v>0</v>
      </c>
      <c r="H65" s="2">
        <f t="shared" si="14"/>
        <v>173907.20915413878</v>
      </c>
      <c r="I65" s="2">
        <f t="shared" si="14"/>
        <v>173907.20915413878</v>
      </c>
      <c r="J65" s="2">
        <f t="shared" si="14"/>
        <v>173907.20915413878</v>
      </c>
      <c r="K65" s="2">
        <f t="shared" si="14"/>
        <v>173907.20915413878</v>
      </c>
      <c r="L65" s="2">
        <f t="shared" si="14"/>
        <v>173907.20915413878</v>
      </c>
      <c r="M65" s="2">
        <f t="shared" si="14"/>
        <v>173907.20915413878</v>
      </c>
      <c r="N65" s="2">
        <f t="shared" si="8"/>
        <v>1043443.2549248327</v>
      </c>
    </row>
    <row r="66" spans="2:14" x14ac:dyDescent="0.2">
      <c r="B66">
        <f t="shared" si="10"/>
        <v>2070</v>
      </c>
      <c r="C66" s="2">
        <f t="shared" si="14"/>
        <v>0</v>
      </c>
      <c r="D66" s="2">
        <f t="shared" si="14"/>
        <v>0</v>
      </c>
      <c r="E66" s="2">
        <f t="shared" si="14"/>
        <v>0</v>
      </c>
      <c r="F66" s="2">
        <f t="shared" si="14"/>
        <v>0</v>
      </c>
      <c r="G66" s="2">
        <f t="shared" si="14"/>
        <v>0</v>
      </c>
      <c r="H66" s="2">
        <f t="shared" si="14"/>
        <v>173907.20915413878</v>
      </c>
      <c r="I66" s="2">
        <f t="shared" si="14"/>
        <v>173907.20915413878</v>
      </c>
      <c r="J66" s="2">
        <f t="shared" si="14"/>
        <v>173907.20915413878</v>
      </c>
      <c r="K66" s="2">
        <f t="shared" si="14"/>
        <v>173907.20915413878</v>
      </c>
      <c r="L66" s="2">
        <f t="shared" si="14"/>
        <v>173907.20915413878</v>
      </c>
      <c r="M66" s="2">
        <f t="shared" si="14"/>
        <v>173907.20915413878</v>
      </c>
      <c r="N66" s="2">
        <f t="shared" si="8"/>
        <v>1043443.2549248327</v>
      </c>
    </row>
    <row r="67" spans="2:14" x14ac:dyDescent="0.2">
      <c r="B67">
        <f t="shared" si="10"/>
        <v>2071</v>
      </c>
      <c r="C67" s="2">
        <f t="shared" si="14"/>
        <v>0</v>
      </c>
      <c r="D67" s="2">
        <f t="shared" si="14"/>
        <v>0</v>
      </c>
      <c r="E67" s="2">
        <f t="shared" si="14"/>
        <v>0</v>
      </c>
      <c r="F67" s="2">
        <f t="shared" si="14"/>
        <v>0</v>
      </c>
      <c r="G67" s="2">
        <f t="shared" si="14"/>
        <v>0</v>
      </c>
      <c r="H67" s="2">
        <f t="shared" si="14"/>
        <v>173907.20915413878</v>
      </c>
      <c r="I67" s="2">
        <f t="shared" si="14"/>
        <v>173907.20915413878</v>
      </c>
      <c r="J67" s="2">
        <f t="shared" si="14"/>
        <v>173907.20915413878</v>
      </c>
      <c r="K67" s="2">
        <f t="shared" si="14"/>
        <v>173907.20915413878</v>
      </c>
      <c r="L67" s="2">
        <f t="shared" si="14"/>
        <v>173907.20915413878</v>
      </c>
      <c r="M67" s="2">
        <f t="shared" si="14"/>
        <v>173907.20915413878</v>
      </c>
      <c r="N67" s="2">
        <f t="shared" si="8"/>
        <v>1043443.2549248327</v>
      </c>
    </row>
    <row r="68" spans="2:14" x14ac:dyDescent="0.2">
      <c r="B68">
        <f t="shared" si="10"/>
        <v>2072</v>
      </c>
      <c r="C68" s="2">
        <f t="shared" si="14"/>
        <v>0</v>
      </c>
      <c r="D68" s="2">
        <f t="shared" si="14"/>
        <v>0</v>
      </c>
      <c r="E68" s="2">
        <f t="shared" si="14"/>
        <v>0</v>
      </c>
      <c r="F68" s="2">
        <f t="shared" si="14"/>
        <v>0</v>
      </c>
      <c r="G68" s="2">
        <f t="shared" si="14"/>
        <v>0</v>
      </c>
      <c r="H68" s="2">
        <f t="shared" si="14"/>
        <v>173907.20915413878</v>
      </c>
      <c r="I68" s="2">
        <f t="shared" si="14"/>
        <v>173907.20915413878</v>
      </c>
      <c r="J68" s="2">
        <f t="shared" si="14"/>
        <v>173907.20915413878</v>
      </c>
      <c r="K68" s="2">
        <f t="shared" si="14"/>
        <v>173907.20915413878</v>
      </c>
      <c r="L68" s="2">
        <f t="shared" si="14"/>
        <v>173907.20915413878</v>
      </c>
      <c r="M68" s="2">
        <f t="shared" si="14"/>
        <v>173907.20915413878</v>
      </c>
      <c r="N68" s="2">
        <f t="shared" si="8"/>
        <v>1043443.2549248327</v>
      </c>
    </row>
    <row r="69" spans="2:14" x14ac:dyDescent="0.2">
      <c r="B69">
        <f t="shared" si="10"/>
        <v>2073</v>
      </c>
      <c r="C69" s="2">
        <f t="shared" si="14"/>
        <v>0</v>
      </c>
      <c r="D69" s="2">
        <f t="shared" si="14"/>
        <v>0</v>
      </c>
      <c r="E69" s="2">
        <f t="shared" si="14"/>
        <v>0</v>
      </c>
      <c r="F69" s="2">
        <f t="shared" si="14"/>
        <v>0</v>
      </c>
      <c r="G69" s="2">
        <f t="shared" si="14"/>
        <v>0</v>
      </c>
      <c r="H69" s="2">
        <f t="shared" si="14"/>
        <v>173907.20915413878</v>
      </c>
      <c r="I69" s="2">
        <f t="shared" si="14"/>
        <v>173907.20915413878</v>
      </c>
      <c r="J69" s="2">
        <f t="shared" si="14"/>
        <v>173907.20915413878</v>
      </c>
      <c r="K69" s="2">
        <f t="shared" si="14"/>
        <v>173907.20915413878</v>
      </c>
      <c r="L69" s="2">
        <f t="shared" si="14"/>
        <v>173907.20915413878</v>
      </c>
      <c r="M69" s="2">
        <f t="shared" si="14"/>
        <v>173907.20915413878</v>
      </c>
      <c r="N69" s="2">
        <f t="shared" si="8"/>
        <v>1043443.2549248327</v>
      </c>
    </row>
    <row r="70" spans="2:14" x14ac:dyDescent="0.2">
      <c r="B70">
        <f t="shared" si="10"/>
        <v>2074</v>
      </c>
      <c r="C70" s="2">
        <f t="shared" si="14"/>
        <v>0</v>
      </c>
      <c r="D70" s="2">
        <f t="shared" si="14"/>
        <v>0</v>
      </c>
      <c r="E70" s="2">
        <f t="shared" si="14"/>
        <v>0</v>
      </c>
      <c r="F70" s="2">
        <f t="shared" si="14"/>
        <v>0</v>
      </c>
      <c r="G70" s="2">
        <f t="shared" si="14"/>
        <v>0</v>
      </c>
      <c r="H70" s="2">
        <f t="shared" si="14"/>
        <v>173907.20915413878</v>
      </c>
      <c r="I70" s="2">
        <f t="shared" si="14"/>
        <v>173907.20915413878</v>
      </c>
      <c r="J70" s="2">
        <f t="shared" si="14"/>
        <v>173907.20915413878</v>
      </c>
      <c r="K70" s="2">
        <f t="shared" si="14"/>
        <v>173907.20915413878</v>
      </c>
      <c r="L70" s="2">
        <f t="shared" si="14"/>
        <v>173907.20915413878</v>
      </c>
      <c r="M70" s="2">
        <f t="shared" si="14"/>
        <v>173907.20915413878</v>
      </c>
      <c r="N70" s="2">
        <f t="shared" si="8"/>
        <v>1043443.2549248327</v>
      </c>
    </row>
    <row r="71" spans="2:14" x14ac:dyDescent="0.2">
      <c r="B71">
        <f t="shared" si="10"/>
        <v>2075</v>
      </c>
      <c r="C71" s="2">
        <f t="shared" si="14"/>
        <v>0</v>
      </c>
      <c r="D71" s="2">
        <f t="shared" si="14"/>
        <v>0</v>
      </c>
      <c r="E71" s="2">
        <f t="shared" si="14"/>
        <v>0</v>
      </c>
      <c r="F71" s="2">
        <f t="shared" si="14"/>
        <v>0</v>
      </c>
      <c r="G71" s="2">
        <f t="shared" si="14"/>
        <v>0</v>
      </c>
      <c r="H71" s="2">
        <f t="shared" si="14"/>
        <v>173907.20915413878</v>
      </c>
      <c r="I71" s="2">
        <f t="shared" si="14"/>
        <v>173907.20915413878</v>
      </c>
      <c r="J71" s="2">
        <f t="shared" si="14"/>
        <v>173907.20915413878</v>
      </c>
      <c r="K71" s="2">
        <f t="shared" si="14"/>
        <v>173907.20915413878</v>
      </c>
      <c r="L71" s="2">
        <f t="shared" si="14"/>
        <v>173907.20915413878</v>
      </c>
      <c r="M71" s="2">
        <f t="shared" si="14"/>
        <v>173907.20915413878</v>
      </c>
      <c r="N71" s="2">
        <f t="shared" si="8"/>
        <v>1043443.2549248327</v>
      </c>
    </row>
    <row r="72" spans="2:14" x14ac:dyDescent="0.2">
      <c r="B72">
        <f t="shared" si="10"/>
        <v>2076</v>
      </c>
      <c r="C72" s="2">
        <f t="shared" si="14"/>
        <v>0</v>
      </c>
      <c r="D72" s="2">
        <f t="shared" si="14"/>
        <v>0</v>
      </c>
      <c r="E72" s="2">
        <f t="shared" si="14"/>
        <v>0</v>
      </c>
      <c r="F72" s="2">
        <f t="shared" si="14"/>
        <v>0</v>
      </c>
      <c r="G72" s="2">
        <f t="shared" si="14"/>
        <v>0</v>
      </c>
      <c r="H72" s="2">
        <f t="shared" si="14"/>
        <v>173907.20915413878</v>
      </c>
      <c r="I72" s="2">
        <f t="shared" si="14"/>
        <v>173907.20915413878</v>
      </c>
      <c r="J72" s="2">
        <f t="shared" si="14"/>
        <v>173907.20915413878</v>
      </c>
      <c r="K72" s="2">
        <f t="shared" si="14"/>
        <v>173907.20915413878</v>
      </c>
      <c r="L72" s="2">
        <f t="shared" si="14"/>
        <v>173907.20915413878</v>
      </c>
      <c r="M72" s="2">
        <f t="shared" si="14"/>
        <v>173907.20915413878</v>
      </c>
      <c r="N72" s="2">
        <f t="shared" si="8"/>
        <v>1043443.2549248327</v>
      </c>
    </row>
    <row r="73" spans="2:14" x14ac:dyDescent="0.2">
      <c r="B73">
        <f t="shared" si="10"/>
        <v>2077</v>
      </c>
      <c r="C73" s="2">
        <f t="shared" si="14"/>
        <v>0</v>
      </c>
      <c r="D73" s="2">
        <f t="shared" si="14"/>
        <v>0</v>
      </c>
      <c r="E73" s="2">
        <f t="shared" si="14"/>
        <v>0</v>
      </c>
      <c r="F73" s="2">
        <f t="shared" si="14"/>
        <v>0</v>
      </c>
      <c r="G73" s="2">
        <f t="shared" si="14"/>
        <v>0</v>
      </c>
      <c r="H73" s="2">
        <f t="shared" si="14"/>
        <v>173907.20915413878</v>
      </c>
      <c r="I73" s="2">
        <f t="shared" si="14"/>
        <v>173907.20915413878</v>
      </c>
      <c r="J73" s="2">
        <f t="shared" si="14"/>
        <v>173907.20915413878</v>
      </c>
      <c r="K73" s="2">
        <f t="shared" si="14"/>
        <v>173907.20915413878</v>
      </c>
      <c r="L73" s="2">
        <f t="shared" si="14"/>
        <v>173907.20915413878</v>
      </c>
      <c r="M73" s="2">
        <f t="shared" si="14"/>
        <v>173907.20915413878</v>
      </c>
      <c r="N73" s="2">
        <f t="shared" si="8"/>
        <v>1043443.2549248327</v>
      </c>
    </row>
    <row r="74" spans="2:14" x14ac:dyDescent="0.2">
      <c r="B74">
        <f t="shared" si="10"/>
        <v>2078</v>
      </c>
      <c r="C74" s="2">
        <f t="shared" si="14"/>
        <v>0</v>
      </c>
      <c r="D74" s="2">
        <f t="shared" si="14"/>
        <v>0</v>
      </c>
      <c r="E74" s="2">
        <f t="shared" si="14"/>
        <v>0</v>
      </c>
      <c r="F74" s="2">
        <f t="shared" si="14"/>
        <v>0</v>
      </c>
      <c r="G74" s="2">
        <f t="shared" si="14"/>
        <v>0</v>
      </c>
      <c r="H74" s="2">
        <f t="shared" si="14"/>
        <v>173907.20915413878</v>
      </c>
      <c r="I74" s="2">
        <f t="shared" si="14"/>
        <v>173907.20915413878</v>
      </c>
      <c r="J74" s="2">
        <f t="shared" si="14"/>
        <v>173907.20915413878</v>
      </c>
      <c r="K74" s="2">
        <f t="shared" si="14"/>
        <v>173907.20915413878</v>
      </c>
      <c r="L74" s="2">
        <f t="shared" si="14"/>
        <v>173907.20915413878</v>
      </c>
      <c r="M74" s="2">
        <f t="shared" si="14"/>
        <v>173907.20915413878</v>
      </c>
      <c r="N74" s="2">
        <f t="shared" si="8"/>
        <v>1043443.2549248327</v>
      </c>
    </row>
    <row r="75" spans="2:14" x14ac:dyDescent="0.2">
      <c r="B75">
        <f t="shared" si="10"/>
        <v>2079</v>
      </c>
      <c r="C75" s="2">
        <f t="shared" si="14"/>
        <v>0</v>
      </c>
      <c r="D75" s="2">
        <f t="shared" si="14"/>
        <v>0</v>
      </c>
      <c r="E75" s="2">
        <f t="shared" si="14"/>
        <v>0</v>
      </c>
      <c r="F75" s="2">
        <f t="shared" si="14"/>
        <v>0</v>
      </c>
      <c r="G75" s="2">
        <f t="shared" si="14"/>
        <v>0</v>
      </c>
      <c r="H75" s="2">
        <f t="shared" si="14"/>
        <v>173907.20915413878</v>
      </c>
      <c r="I75" s="2">
        <f t="shared" si="14"/>
        <v>173907.20915413878</v>
      </c>
      <c r="J75" s="2">
        <f t="shared" si="14"/>
        <v>173907.20915413878</v>
      </c>
      <c r="K75" s="2">
        <f t="shared" si="14"/>
        <v>173907.20915413878</v>
      </c>
      <c r="L75" s="2">
        <f t="shared" si="14"/>
        <v>173907.20915413878</v>
      </c>
      <c r="M75" s="2">
        <f t="shared" si="14"/>
        <v>173907.20915413878</v>
      </c>
      <c r="N75" s="2">
        <f t="shared" si="8"/>
        <v>1043443.2549248327</v>
      </c>
    </row>
    <row r="76" spans="2:14" x14ac:dyDescent="0.2">
      <c r="B76">
        <f t="shared" si="10"/>
        <v>2080</v>
      </c>
      <c r="C76" s="2">
        <f t="shared" si="14"/>
        <v>0</v>
      </c>
      <c r="D76" s="2">
        <f t="shared" si="14"/>
        <v>0</v>
      </c>
      <c r="E76" s="2">
        <f t="shared" si="14"/>
        <v>0</v>
      </c>
      <c r="F76" s="2">
        <f t="shared" si="14"/>
        <v>0</v>
      </c>
      <c r="G76" s="2">
        <f t="shared" si="14"/>
        <v>0</v>
      </c>
      <c r="H76" s="2">
        <f t="shared" si="14"/>
        <v>173907.20915413878</v>
      </c>
      <c r="I76" s="2">
        <f t="shared" si="14"/>
        <v>173907.20915413878</v>
      </c>
      <c r="J76" s="2">
        <f t="shared" si="14"/>
        <v>173907.20915413878</v>
      </c>
      <c r="K76" s="2">
        <f t="shared" si="14"/>
        <v>173907.20915413878</v>
      </c>
      <c r="L76" s="2">
        <f t="shared" si="14"/>
        <v>173907.20915413878</v>
      </c>
      <c r="M76" s="2">
        <f t="shared" si="14"/>
        <v>173907.20915413878</v>
      </c>
      <c r="N76" s="2">
        <f t="shared" si="8"/>
        <v>1043443.2549248327</v>
      </c>
    </row>
    <row r="77" spans="2:14" x14ac:dyDescent="0.2">
      <c r="B77">
        <f t="shared" si="10"/>
        <v>2081</v>
      </c>
      <c r="C77" s="2">
        <f t="shared" si="14"/>
        <v>0</v>
      </c>
      <c r="D77" s="2">
        <f t="shared" si="14"/>
        <v>0</v>
      </c>
      <c r="E77" s="2">
        <f t="shared" si="14"/>
        <v>0</v>
      </c>
      <c r="F77" s="2">
        <f t="shared" si="14"/>
        <v>0</v>
      </c>
      <c r="G77" s="2">
        <f t="shared" si="14"/>
        <v>0</v>
      </c>
      <c r="H77" s="2">
        <f t="shared" si="14"/>
        <v>173907.20915413878</v>
      </c>
      <c r="I77" s="2">
        <f t="shared" si="14"/>
        <v>173907.20915413878</v>
      </c>
      <c r="J77" s="2">
        <f t="shared" si="14"/>
        <v>173907.20915413878</v>
      </c>
      <c r="K77" s="2">
        <f t="shared" si="14"/>
        <v>173907.20915413878</v>
      </c>
      <c r="L77" s="2">
        <f t="shared" si="14"/>
        <v>173907.20915413878</v>
      </c>
      <c r="M77" s="2">
        <f t="shared" si="14"/>
        <v>173907.20915413878</v>
      </c>
      <c r="N77" s="2">
        <f t="shared" si="8"/>
        <v>1043443.2549248327</v>
      </c>
    </row>
  </sheetData>
  <mergeCells count="2">
    <mergeCell ref="C3:M3"/>
    <mergeCell ref="C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75"/>
  <sheetViews>
    <sheetView workbookViewId="0">
      <selection sqref="A1:XFD2"/>
    </sheetView>
  </sheetViews>
  <sheetFormatPr defaultRowHeight="12.75" x14ac:dyDescent="0.2"/>
  <cols>
    <col min="2" max="2" width="19.85546875" customWidth="1"/>
    <col min="3" max="7" width="9.28515625" bestFit="1" customWidth="1"/>
    <col min="8" max="13" width="10.140625" bestFit="1" customWidth="1"/>
    <col min="14" max="14" width="10" customWidth="1"/>
  </cols>
  <sheetData>
    <row r="3" spans="1:14" x14ac:dyDescent="0.2">
      <c r="C3" s="11" t="s">
        <v>15</v>
      </c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4" x14ac:dyDescent="0.2">
      <c r="C4" s="11" t="s">
        <v>18</v>
      </c>
      <c r="D4" s="11"/>
      <c r="E4" s="11"/>
      <c r="F4" s="11"/>
      <c r="G4" s="11"/>
      <c r="H4" s="11"/>
      <c r="I4" s="11"/>
      <c r="J4" s="11"/>
      <c r="K4" s="11"/>
      <c r="L4" s="11"/>
      <c r="M4" s="11"/>
    </row>
    <row r="6" spans="1:14" x14ac:dyDescent="0.2">
      <c r="A6">
        <v>3.3</v>
      </c>
      <c r="B6" t="s">
        <v>6</v>
      </c>
      <c r="C6" s="1">
        <f>$A$6*(1.025^(C13-2016))</f>
        <v>3.6425825390624991</v>
      </c>
      <c r="D6" s="1">
        <f t="shared" ref="D6:M6" si="0">$A$6*(1.025^(D13-2016))</f>
        <v>3.7336471025390612</v>
      </c>
      <c r="E6" s="1">
        <f t="shared" si="0"/>
        <v>3.8269882801025372</v>
      </c>
      <c r="F6" s="1">
        <f t="shared" si="0"/>
        <v>3.9226629871051011</v>
      </c>
      <c r="G6" s="1">
        <f t="shared" si="0"/>
        <v>4.0207295617827281</v>
      </c>
      <c r="H6" s="1">
        <f t="shared" si="0"/>
        <v>4.1212478008272955</v>
      </c>
      <c r="I6" s="1">
        <f t="shared" si="0"/>
        <v>4.2242789958479783</v>
      </c>
      <c r="J6" s="1">
        <f t="shared" si="0"/>
        <v>4.3298859707441775</v>
      </c>
      <c r="K6" s="1">
        <f t="shared" si="0"/>
        <v>4.4381331200127816</v>
      </c>
      <c r="L6" s="1">
        <f t="shared" si="0"/>
        <v>4.5490864480131012</v>
      </c>
      <c r="M6" s="1">
        <f t="shared" si="0"/>
        <v>4.662813609213428</v>
      </c>
    </row>
    <row r="8" spans="1:14" x14ac:dyDescent="0.2">
      <c r="B8" t="s">
        <v>1</v>
      </c>
      <c r="C8">
        <v>0</v>
      </c>
      <c r="D8">
        <v>0</v>
      </c>
      <c r="E8">
        <v>0</v>
      </c>
      <c r="F8">
        <v>0</v>
      </c>
      <c r="G8">
        <v>0</v>
      </c>
      <c r="H8">
        <f>2*10+3*20+4*30</f>
        <v>200</v>
      </c>
      <c r="I8">
        <f>5*10+3*20+3*30</f>
        <v>200</v>
      </c>
      <c r="J8">
        <f>3*10+4*20+3*30</f>
        <v>200</v>
      </c>
      <c r="K8">
        <f>2*10+3*20+4*30</f>
        <v>200</v>
      </c>
      <c r="L8">
        <f>5*10+3*20+3*30</f>
        <v>200</v>
      </c>
      <c r="M8">
        <f>3*10+4*20+3*30</f>
        <v>200</v>
      </c>
    </row>
    <row r="9" spans="1:14" x14ac:dyDescent="0.2">
      <c r="B9" t="s">
        <v>2</v>
      </c>
      <c r="C9">
        <f>C8*0.6</f>
        <v>0</v>
      </c>
      <c r="D9">
        <f t="shared" ref="D9:M9" si="1">D8*0.6</f>
        <v>0</v>
      </c>
      <c r="E9">
        <f t="shared" si="1"/>
        <v>0</v>
      </c>
      <c r="F9">
        <f t="shared" si="1"/>
        <v>0</v>
      </c>
      <c r="G9">
        <f t="shared" si="1"/>
        <v>0</v>
      </c>
      <c r="H9">
        <f t="shared" si="1"/>
        <v>120</v>
      </c>
      <c r="I9">
        <f t="shared" si="1"/>
        <v>120</v>
      </c>
      <c r="J9">
        <f t="shared" si="1"/>
        <v>120</v>
      </c>
      <c r="K9">
        <f t="shared" si="1"/>
        <v>120</v>
      </c>
      <c r="L9">
        <f t="shared" si="1"/>
        <v>120</v>
      </c>
      <c r="M9">
        <f t="shared" si="1"/>
        <v>120</v>
      </c>
    </row>
    <row r="11" spans="1:14" x14ac:dyDescent="0.2">
      <c r="B11" t="s">
        <v>3</v>
      </c>
      <c r="C11" s="2">
        <f t="shared" ref="C11:G11" si="2">C6*C8*1000</f>
        <v>0</v>
      </c>
      <c r="D11" s="2">
        <f t="shared" si="2"/>
        <v>0</v>
      </c>
      <c r="E11" s="2">
        <f t="shared" si="2"/>
        <v>0</v>
      </c>
      <c r="F11" s="2">
        <f t="shared" si="2"/>
        <v>0</v>
      </c>
      <c r="G11" s="2">
        <f t="shared" si="2"/>
        <v>0</v>
      </c>
      <c r="H11" s="2">
        <f>H6*H8*1000</f>
        <v>824249.56016545906</v>
      </c>
      <c r="I11" s="2">
        <f t="shared" ref="I11:M11" si="3">I6*I8*1000</f>
        <v>844855.7991695957</v>
      </c>
      <c r="J11" s="2">
        <f t="shared" si="3"/>
        <v>865977.19414883549</v>
      </c>
      <c r="K11" s="2">
        <f t="shared" si="3"/>
        <v>887626.62400255632</v>
      </c>
      <c r="L11" s="2">
        <f t="shared" si="3"/>
        <v>909817.28960262018</v>
      </c>
      <c r="M11" s="2">
        <f t="shared" si="3"/>
        <v>932562.7218426856</v>
      </c>
    </row>
    <row r="13" spans="1:14" x14ac:dyDescent="0.2">
      <c r="C13">
        <v>2020</v>
      </c>
      <c r="D13">
        <f>C13+1</f>
        <v>2021</v>
      </c>
      <c r="E13">
        <f t="shared" ref="E13:M13" si="4">D13+1</f>
        <v>2022</v>
      </c>
      <c r="F13">
        <f t="shared" si="4"/>
        <v>2023</v>
      </c>
      <c r="G13">
        <f t="shared" si="4"/>
        <v>2024</v>
      </c>
      <c r="H13">
        <f t="shared" si="4"/>
        <v>2025</v>
      </c>
      <c r="I13">
        <f t="shared" si="4"/>
        <v>2026</v>
      </c>
      <c r="J13">
        <f t="shared" si="4"/>
        <v>2027</v>
      </c>
      <c r="K13">
        <f t="shared" si="4"/>
        <v>2028</v>
      </c>
      <c r="L13">
        <f t="shared" si="4"/>
        <v>2029</v>
      </c>
      <c r="M13">
        <f t="shared" si="4"/>
        <v>2030</v>
      </c>
      <c r="N13" s="3" t="s">
        <v>4</v>
      </c>
    </row>
    <row r="14" spans="1:14" x14ac:dyDescent="0.2">
      <c r="B14">
        <v>2020</v>
      </c>
      <c r="C14" s="2">
        <f t="shared" ref="C14:G29" si="5">IF($B14&lt;C$13,0,C$11*1.025^($B14-C$13))</f>
        <v>0</v>
      </c>
      <c r="D14" s="2">
        <f t="shared" si="5"/>
        <v>0</v>
      </c>
      <c r="E14" s="2">
        <f t="shared" si="5"/>
        <v>0</v>
      </c>
      <c r="F14" s="2">
        <f t="shared" si="5"/>
        <v>0</v>
      </c>
      <c r="G14" s="2">
        <f t="shared" si="5"/>
        <v>0</v>
      </c>
      <c r="H14" s="2">
        <f t="shared" ref="H14:H19" si="6">IF($B14&lt;H$13,0,H$11*1.025^($B14-H$13))</f>
        <v>0</v>
      </c>
      <c r="I14" s="2">
        <f t="shared" ref="I14:M59" si="7">IF($B14&lt;I$13,0,I$11*1.025^($B14-I$13))</f>
        <v>0</v>
      </c>
      <c r="J14" s="2">
        <f t="shared" si="7"/>
        <v>0</v>
      </c>
      <c r="K14" s="2">
        <f t="shared" si="7"/>
        <v>0</v>
      </c>
      <c r="L14" s="2">
        <f t="shared" si="7"/>
        <v>0</v>
      </c>
      <c r="M14" s="2">
        <f t="shared" si="7"/>
        <v>0</v>
      </c>
      <c r="N14" s="2">
        <f>SUM(C14:M14)</f>
        <v>0</v>
      </c>
    </row>
    <row r="15" spans="1:14" x14ac:dyDescent="0.2">
      <c r="B15">
        <f>B14+1</f>
        <v>2021</v>
      </c>
      <c r="C15" s="2">
        <f t="shared" si="5"/>
        <v>0</v>
      </c>
      <c r="D15" s="2">
        <f t="shared" si="5"/>
        <v>0</v>
      </c>
      <c r="E15" s="2">
        <f t="shared" si="5"/>
        <v>0</v>
      </c>
      <c r="F15" s="2">
        <f t="shared" si="5"/>
        <v>0</v>
      </c>
      <c r="G15" s="2">
        <f t="shared" si="5"/>
        <v>0</v>
      </c>
      <c r="H15" s="2">
        <f t="shared" si="6"/>
        <v>0</v>
      </c>
      <c r="I15" s="2">
        <f t="shared" si="7"/>
        <v>0</v>
      </c>
      <c r="J15" s="2">
        <f t="shared" si="7"/>
        <v>0</v>
      </c>
      <c r="K15" s="2">
        <f t="shared" si="7"/>
        <v>0</v>
      </c>
      <c r="L15" s="2">
        <f t="shared" si="7"/>
        <v>0</v>
      </c>
      <c r="M15" s="2">
        <f t="shared" si="7"/>
        <v>0</v>
      </c>
      <c r="N15" s="2">
        <f t="shared" ref="N15:N75" si="8">SUM(C15:M15)</f>
        <v>0</v>
      </c>
    </row>
    <row r="16" spans="1:14" x14ac:dyDescent="0.2">
      <c r="B16">
        <f t="shared" ref="B16:B75" si="9">B15+1</f>
        <v>2022</v>
      </c>
      <c r="C16" s="2">
        <f t="shared" si="5"/>
        <v>0</v>
      </c>
      <c r="D16" s="2">
        <f t="shared" si="5"/>
        <v>0</v>
      </c>
      <c r="E16" s="2">
        <f t="shared" si="5"/>
        <v>0</v>
      </c>
      <c r="F16" s="2">
        <f t="shared" si="5"/>
        <v>0</v>
      </c>
      <c r="G16" s="2">
        <f t="shared" si="5"/>
        <v>0</v>
      </c>
      <c r="H16" s="2">
        <f t="shared" si="6"/>
        <v>0</v>
      </c>
      <c r="I16" s="2">
        <f t="shared" si="7"/>
        <v>0</v>
      </c>
      <c r="J16" s="2">
        <f t="shared" si="7"/>
        <v>0</v>
      </c>
      <c r="K16" s="2">
        <f t="shared" si="7"/>
        <v>0</v>
      </c>
      <c r="L16" s="2">
        <f t="shared" si="7"/>
        <v>0</v>
      </c>
      <c r="M16" s="2">
        <f t="shared" si="7"/>
        <v>0</v>
      </c>
      <c r="N16" s="2">
        <f t="shared" si="8"/>
        <v>0</v>
      </c>
    </row>
    <row r="17" spans="2:14" x14ac:dyDescent="0.2">
      <c r="B17">
        <f t="shared" si="9"/>
        <v>2023</v>
      </c>
      <c r="C17" s="2">
        <f t="shared" si="5"/>
        <v>0</v>
      </c>
      <c r="D17" s="2">
        <f t="shared" si="5"/>
        <v>0</v>
      </c>
      <c r="E17" s="2">
        <f t="shared" si="5"/>
        <v>0</v>
      </c>
      <c r="F17" s="2">
        <f t="shared" si="5"/>
        <v>0</v>
      </c>
      <c r="G17" s="2">
        <f t="shared" si="5"/>
        <v>0</v>
      </c>
      <c r="H17" s="2">
        <f t="shared" si="6"/>
        <v>0</v>
      </c>
      <c r="I17" s="2">
        <f t="shared" si="7"/>
        <v>0</v>
      </c>
      <c r="J17" s="2">
        <f t="shared" si="7"/>
        <v>0</v>
      </c>
      <c r="K17" s="2">
        <f t="shared" si="7"/>
        <v>0</v>
      </c>
      <c r="L17" s="2">
        <f t="shared" si="7"/>
        <v>0</v>
      </c>
      <c r="M17" s="2">
        <f t="shared" si="7"/>
        <v>0</v>
      </c>
      <c r="N17" s="2">
        <f t="shared" si="8"/>
        <v>0</v>
      </c>
    </row>
    <row r="18" spans="2:14" x14ac:dyDescent="0.2">
      <c r="B18">
        <f t="shared" si="9"/>
        <v>2024</v>
      </c>
      <c r="C18" s="2">
        <f t="shared" si="5"/>
        <v>0</v>
      </c>
      <c r="D18" s="2">
        <f t="shared" si="5"/>
        <v>0</v>
      </c>
      <c r="E18" s="2">
        <f t="shared" si="5"/>
        <v>0</v>
      </c>
      <c r="F18" s="2">
        <f t="shared" si="5"/>
        <v>0</v>
      </c>
      <c r="G18" s="2">
        <f t="shared" si="5"/>
        <v>0</v>
      </c>
      <c r="H18" s="2">
        <f t="shared" si="6"/>
        <v>0</v>
      </c>
      <c r="I18" s="2">
        <f t="shared" si="7"/>
        <v>0</v>
      </c>
      <c r="J18" s="2">
        <f t="shared" si="7"/>
        <v>0</v>
      </c>
      <c r="K18" s="2">
        <f t="shared" si="7"/>
        <v>0</v>
      </c>
      <c r="L18" s="2">
        <f t="shared" si="7"/>
        <v>0</v>
      </c>
      <c r="M18" s="2">
        <f t="shared" si="7"/>
        <v>0</v>
      </c>
      <c r="N18" s="2">
        <f t="shared" si="8"/>
        <v>0</v>
      </c>
    </row>
    <row r="19" spans="2:14" x14ac:dyDescent="0.2">
      <c r="B19">
        <f t="shared" si="9"/>
        <v>2025</v>
      </c>
      <c r="C19" s="2">
        <f t="shared" si="5"/>
        <v>0</v>
      </c>
      <c r="D19" s="2">
        <f t="shared" si="5"/>
        <v>0</v>
      </c>
      <c r="E19" s="2">
        <f t="shared" si="5"/>
        <v>0</v>
      </c>
      <c r="F19" s="2">
        <f t="shared" si="5"/>
        <v>0</v>
      </c>
      <c r="G19" s="2">
        <f t="shared" si="5"/>
        <v>0</v>
      </c>
      <c r="H19" s="2">
        <f t="shared" si="6"/>
        <v>824249.56016545906</v>
      </c>
      <c r="I19" s="2">
        <f t="shared" si="7"/>
        <v>0</v>
      </c>
      <c r="J19" s="2">
        <f t="shared" si="7"/>
        <v>0</v>
      </c>
      <c r="K19" s="2">
        <f t="shared" si="7"/>
        <v>0</v>
      </c>
      <c r="L19" s="2">
        <f t="shared" si="7"/>
        <v>0</v>
      </c>
      <c r="M19" s="2">
        <f t="shared" si="7"/>
        <v>0</v>
      </c>
      <c r="N19" s="2">
        <f t="shared" si="8"/>
        <v>824249.56016545906</v>
      </c>
    </row>
    <row r="20" spans="2:14" x14ac:dyDescent="0.2">
      <c r="B20">
        <f t="shared" si="9"/>
        <v>2026</v>
      </c>
      <c r="C20" s="2">
        <f t="shared" si="5"/>
        <v>0</v>
      </c>
      <c r="D20" s="2">
        <f t="shared" si="5"/>
        <v>0</v>
      </c>
      <c r="E20" s="2">
        <f t="shared" si="5"/>
        <v>0</v>
      </c>
      <c r="F20" s="2">
        <f t="shared" si="5"/>
        <v>0</v>
      </c>
      <c r="G20" s="2">
        <f t="shared" si="5"/>
        <v>0</v>
      </c>
      <c r="H20" s="2">
        <f t="shared" ref="H20:H58" si="10">IF($B20&lt;H$13,0,H$11*1.025^($B20-H$13))</f>
        <v>844855.79916959547</v>
      </c>
      <c r="I20" s="2">
        <f t="shared" si="7"/>
        <v>844855.7991695957</v>
      </c>
      <c r="J20" s="2">
        <f t="shared" si="7"/>
        <v>0</v>
      </c>
      <c r="K20" s="2">
        <f t="shared" si="7"/>
        <v>0</v>
      </c>
      <c r="L20" s="2">
        <f t="shared" si="7"/>
        <v>0</v>
      </c>
      <c r="M20" s="2">
        <f t="shared" si="7"/>
        <v>0</v>
      </c>
      <c r="N20" s="2">
        <f t="shared" si="8"/>
        <v>1689711.5983391912</v>
      </c>
    </row>
    <row r="21" spans="2:14" x14ac:dyDescent="0.2">
      <c r="B21">
        <f t="shared" si="9"/>
        <v>2027</v>
      </c>
      <c r="C21" s="2">
        <f t="shared" si="5"/>
        <v>0</v>
      </c>
      <c r="D21" s="2">
        <f t="shared" si="5"/>
        <v>0</v>
      </c>
      <c r="E21" s="2">
        <f t="shared" si="5"/>
        <v>0</v>
      </c>
      <c r="F21" s="2">
        <f t="shared" si="5"/>
        <v>0</v>
      </c>
      <c r="G21" s="2">
        <f t="shared" si="5"/>
        <v>0</v>
      </c>
      <c r="H21" s="2">
        <f t="shared" si="10"/>
        <v>865977.19414883538</v>
      </c>
      <c r="I21" s="2">
        <f t="shared" si="7"/>
        <v>865977.19414883549</v>
      </c>
      <c r="J21" s="2">
        <f t="shared" si="7"/>
        <v>865977.19414883549</v>
      </c>
      <c r="K21" s="2">
        <f t="shared" si="7"/>
        <v>0</v>
      </c>
      <c r="L21" s="2">
        <f t="shared" si="7"/>
        <v>0</v>
      </c>
      <c r="M21" s="2">
        <f t="shared" si="7"/>
        <v>0</v>
      </c>
      <c r="N21" s="2">
        <f t="shared" si="8"/>
        <v>2597931.5824465062</v>
      </c>
    </row>
    <row r="22" spans="2:14" x14ac:dyDescent="0.2">
      <c r="B22">
        <f t="shared" si="9"/>
        <v>2028</v>
      </c>
      <c r="C22" s="2">
        <f t="shared" si="5"/>
        <v>0</v>
      </c>
      <c r="D22" s="2">
        <f t="shared" si="5"/>
        <v>0</v>
      </c>
      <c r="E22" s="2">
        <f t="shared" si="5"/>
        <v>0</v>
      </c>
      <c r="F22" s="2">
        <f t="shared" si="5"/>
        <v>0</v>
      </c>
      <c r="G22" s="2">
        <f t="shared" si="5"/>
        <v>0</v>
      </c>
      <c r="H22" s="2">
        <f t="shared" si="10"/>
        <v>887626.6240025562</v>
      </c>
      <c r="I22" s="2">
        <f t="shared" si="7"/>
        <v>887626.62400255643</v>
      </c>
      <c r="J22" s="2">
        <f t="shared" si="7"/>
        <v>887626.62400255632</v>
      </c>
      <c r="K22" s="2">
        <f t="shared" si="7"/>
        <v>887626.62400255632</v>
      </c>
      <c r="L22" s="2">
        <f t="shared" si="7"/>
        <v>0</v>
      </c>
      <c r="M22" s="2">
        <f t="shared" si="7"/>
        <v>0</v>
      </c>
      <c r="N22" s="2">
        <f t="shared" si="8"/>
        <v>3550506.4960102253</v>
      </c>
    </row>
    <row r="23" spans="2:14" x14ac:dyDescent="0.2">
      <c r="B23">
        <f t="shared" si="9"/>
        <v>2029</v>
      </c>
      <c r="C23" s="2">
        <f t="shared" si="5"/>
        <v>0</v>
      </c>
      <c r="D23" s="2">
        <f t="shared" si="5"/>
        <v>0</v>
      </c>
      <c r="E23" s="2">
        <f t="shared" si="5"/>
        <v>0</v>
      </c>
      <c r="F23" s="2">
        <f t="shared" si="5"/>
        <v>0</v>
      </c>
      <c r="G23" s="2">
        <f t="shared" si="5"/>
        <v>0</v>
      </c>
      <c r="H23" s="2">
        <f t="shared" si="10"/>
        <v>909817.28960262006</v>
      </c>
      <c r="I23" s="2">
        <f t="shared" si="7"/>
        <v>909817.28960262029</v>
      </c>
      <c r="J23" s="2">
        <f t="shared" si="7"/>
        <v>909817.28960262018</v>
      </c>
      <c r="K23" s="2">
        <f t="shared" si="7"/>
        <v>909817.28960262018</v>
      </c>
      <c r="L23" s="2">
        <f t="shared" si="7"/>
        <v>909817.28960262018</v>
      </c>
      <c r="M23" s="2">
        <f t="shared" si="7"/>
        <v>0</v>
      </c>
      <c r="N23" s="2">
        <f t="shared" si="8"/>
        <v>4549086.4480131008</v>
      </c>
    </row>
    <row r="24" spans="2:14" x14ac:dyDescent="0.2">
      <c r="B24">
        <f t="shared" si="9"/>
        <v>2030</v>
      </c>
      <c r="C24" s="2">
        <f t="shared" si="5"/>
        <v>0</v>
      </c>
      <c r="D24" s="2">
        <f t="shared" si="5"/>
        <v>0</v>
      </c>
      <c r="E24" s="2">
        <f t="shared" si="5"/>
        <v>0</v>
      </c>
      <c r="F24" s="2">
        <f t="shared" si="5"/>
        <v>0</v>
      </c>
      <c r="G24" s="2">
        <f t="shared" si="5"/>
        <v>0</v>
      </c>
      <c r="H24" s="2">
        <f t="shared" si="10"/>
        <v>932562.72184268548</v>
      </c>
      <c r="I24" s="2">
        <f t="shared" si="7"/>
        <v>932562.72184268571</v>
      </c>
      <c r="J24" s="2">
        <f t="shared" si="7"/>
        <v>932562.72184268571</v>
      </c>
      <c r="K24" s="2">
        <f t="shared" si="7"/>
        <v>932562.72184268571</v>
      </c>
      <c r="L24" s="2">
        <f t="shared" si="7"/>
        <v>932562.7218426856</v>
      </c>
      <c r="M24" s="2">
        <f t="shared" si="7"/>
        <v>932562.7218426856</v>
      </c>
      <c r="N24" s="2">
        <f t="shared" si="8"/>
        <v>5595376.3310561143</v>
      </c>
    </row>
    <row r="25" spans="2:14" x14ac:dyDescent="0.2">
      <c r="B25">
        <f t="shared" si="9"/>
        <v>2031</v>
      </c>
      <c r="C25" s="2">
        <f t="shared" si="5"/>
        <v>0</v>
      </c>
      <c r="D25" s="2">
        <f t="shared" si="5"/>
        <v>0</v>
      </c>
      <c r="E25" s="2">
        <f t="shared" si="5"/>
        <v>0</v>
      </c>
      <c r="F25" s="2">
        <f t="shared" si="5"/>
        <v>0</v>
      </c>
      <c r="G25" s="2">
        <f t="shared" si="5"/>
        <v>0</v>
      </c>
      <c r="H25" s="2">
        <f t="shared" si="10"/>
        <v>955876.78988875251</v>
      </c>
      <c r="I25" s="2">
        <f t="shared" si="7"/>
        <v>955876.78988875274</v>
      </c>
      <c r="J25" s="2">
        <f t="shared" si="7"/>
        <v>955876.78988875274</v>
      </c>
      <c r="K25" s="2">
        <f t="shared" si="7"/>
        <v>955876.78988875274</v>
      </c>
      <c r="L25" s="2">
        <f t="shared" si="7"/>
        <v>955876.78988875274</v>
      </c>
      <c r="M25" s="2">
        <f t="shared" si="7"/>
        <v>955876.78988875262</v>
      </c>
      <c r="N25" s="2">
        <f t="shared" si="8"/>
        <v>5735260.7393325157</v>
      </c>
    </row>
    <row r="26" spans="2:14" x14ac:dyDescent="0.2">
      <c r="B26">
        <f t="shared" si="9"/>
        <v>2032</v>
      </c>
      <c r="C26" s="2">
        <f t="shared" si="5"/>
        <v>0</v>
      </c>
      <c r="D26" s="2">
        <f t="shared" si="5"/>
        <v>0</v>
      </c>
      <c r="E26" s="2">
        <f t="shared" si="5"/>
        <v>0</v>
      </c>
      <c r="F26" s="2">
        <f t="shared" si="5"/>
        <v>0</v>
      </c>
      <c r="G26" s="2">
        <f t="shared" si="5"/>
        <v>0</v>
      </c>
      <c r="H26" s="2">
        <f t="shared" si="10"/>
        <v>979773.70963597135</v>
      </c>
      <c r="I26" s="2">
        <f t="shared" si="7"/>
        <v>979773.70963597146</v>
      </c>
      <c r="J26" s="2">
        <f t="shared" si="7"/>
        <v>979773.70963597146</v>
      </c>
      <c r="K26" s="2">
        <f t="shared" si="7"/>
        <v>979773.70963597146</v>
      </c>
      <c r="L26" s="2">
        <f t="shared" si="7"/>
        <v>979773.70963597158</v>
      </c>
      <c r="M26" s="2">
        <f t="shared" si="7"/>
        <v>979773.70963597146</v>
      </c>
      <c r="N26" s="2">
        <f t="shared" si="8"/>
        <v>5878642.2578158285</v>
      </c>
    </row>
    <row r="27" spans="2:14" x14ac:dyDescent="0.2">
      <c r="B27">
        <f t="shared" si="9"/>
        <v>2033</v>
      </c>
      <c r="C27" s="2">
        <f t="shared" si="5"/>
        <v>0</v>
      </c>
      <c r="D27" s="2">
        <f t="shared" si="5"/>
        <v>0</v>
      </c>
      <c r="E27" s="2">
        <f t="shared" si="5"/>
        <v>0</v>
      </c>
      <c r="F27" s="2">
        <f t="shared" si="5"/>
        <v>0</v>
      </c>
      <c r="G27" s="2">
        <f t="shared" si="5"/>
        <v>0</v>
      </c>
      <c r="H27" s="2">
        <f t="shared" si="10"/>
        <v>1004268.0523768705</v>
      </c>
      <c r="I27" s="2">
        <f t="shared" si="7"/>
        <v>1004268.0523768709</v>
      </c>
      <c r="J27" s="2">
        <f t="shared" si="7"/>
        <v>1004268.0523768706</v>
      </c>
      <c r="K27" s="2">
        <f t="shared" si="7"/>
        <v>1004268.0523768706</v>
      </c>
      <c r="L27" s="2">
        <f t="shared" si="7"/>
        <v>1004268.0523768708</v>
      </c>
      <c r="M27" s="2">
        <f t="shared" si="7"/>
        <v>1004268.0523768708</v>
      </c>
      <c r="N27" s="2">
        <f t="shared" si="8"/>
        <v>6025608.3142612241</v>
      </c>
    </row>
    <row r="28" spans="2:14" x14ac:dyDescent="0.2">
      <c r="B28">
        <f t="shared" si="9"/>
        <v>2034</v>
      </c>
      <c r="C28" s="2">
        <f t="shared" si="5"/>
        <v>0</v>
      </c>
      <c r="D28" s="2">
        <f t="shared" si="5"/>
        <v>0</v>
      </c>
      <c r="E28" s="2">
        <f t="shared" si="5"/>
        <v>0</v>
      </c>
      <c r="F28" s="2">
        <f t="shared" si="5"/>
        <v>0</v>
      </c>
      <c r="G28" s="2">
        <f t="shared" si="5"/>
        <v>0</v>
      </c>
      <c r="H28" s="2">
        <f t="shared" si="10"/>
        <v>1029374.7536862921</v>
      </c>
      <c r="I28" s="2">
        <f t="shared" si="7"/>
        <v>1029374.7536862926</v>
      </c>
      <c r="J28" s="2">
        <f t="shared" si="7"/>
        <v>1029374.7536862924</v>
      </c>
      <c r="K28" s="2">
        <f t="shared" si="7"/>
        <v>1029374.7536862923</v>
      </c>
      <c r="L28" s="2">
        <f t="shared" si="7"/>
        <v>1029374.7536862924</v>
      </c>
      <c r="M28" s="2">
        <f t="shared" si="7"/>
        <v>1029374.7536862924</v>
      </c>
      <c r="N28" s="2">
        <f t="shared" si="8"/>
        <v>6176248.5221177535</v>
      </c>
    </row>
    <row r="29" spans="2:14" x14ac:dyDescent="0.2">
      <c r="B29">
        <f t="shared" si="9"/>
        <v>2035</v>
      </c>
      <c r="C29" s="2">
        <f t="shared" si="5"/>
        <v>0</v>
      </c>
      <c r="D29" s="2">
        <f t="shared" si="5"/>
        <v>0</v>
      </c>
      <c r="E29" s="2">
        <f t="shared" si="5"/>
        <v>0</v>
      </c>
      <c r="F29" s="2">
        <f t="shared" si="5"/>
        <v>0</v>
      </c>
      <c r="G29" s="2">
        <f t="shared" si="5"/>
        <v>0</v>
      </c>
      <c r="H29" s="2">
        <f t="shared" si="10"/>
        <v>1055109.1225284494</v>
      </c>
      <c r="I29" s="2">
        <f t="shared" si="7"/>
        <v>1055109.1225284496</v>
      </c>
      <c r="J29" s="2">
        <f t="shared" si="7"/>
        <v>1055109.1225284496</v>
      </c>
      <c r="K29" s="2">
        <f t="shared" si="7"/>
        <v>1055109.1225284496</v>
      </c>
      <c r="L29" s="2">
        <f t="shared" si="7"/>
        <v>1055109.1225284496</v>
      </c>
      <c r="M29" s="2">
        <f t="shared" si="7"/>
        <v>1055109.1225284496</v>
      </c>
      <c r="N29" s="2">
        <f t="shared" si="8"/>
        <v>6330654.7351706978</v>
      </c>
    </row>
    <row r="30" spans="2:14" x14ac:dyDescent="0.2">
      <c r="B30">
        <f t="shared" si="9"/>
        <v>2036</v>
      </c>
      <c r="C30" s="2">
        <f t="shared" ref="C30:G45" si="11">IF($B30&lt;C$13,0,C$11*1.025^($B30-C$13))</f>
        <v>0</v>
      </c>
      <c r="D30" s="2">
        <f t="shared" si="11"/>
        <v>0</v>
      </c>
      <c r="E30" s="2">
        <f t="shared" si="11"/>
        <v>0</v>
      </c>
      <c r="F30" s="2">
        <f t="shared" si="11"/>
        <v>0</v>
      </c>
      <c r="G30" s="2">
        <f t="shared" si="11"/>
        <v>0</v>
      </c>
      <c r="H30" s="2">
        <f t="shared" si="10"/>
        <v>1081486.8505916607</v>
      </c>
      <c r="I30" s="2">
        <f t="shared" si="7"/>
        <v>1081486.8505916609</v>
      </c>
      <c r="J30" s="2">
        <f t="shared" si="7"/>
        <v>1081486.8505916607</v>
      </c>
      <c r="K30" s="2">
        <f t="shared" si="7"/>
        <v>1081486.8505916609</v>
      </c>
      <c r="L30" s="2">
        <f t="shared" si="7"/>
        <v>1081486.8505916609</v>
      </c>
      <c r="M30" s="2">
        <f t="shared" si="7"/>
        <v>1081486.8505916607</v>
      </c>
      <c r="N30" s="2">
        <f t="shared" si="8"/>
        <v>6488921.1035499657</v>
      </c>
    </row>
    <row r="31" spans="2:14" x14ac:dyDescent="0.2">
      <c r="B31">
        <f t="shared" si="9"/>
        <v>2037</v>
      </c>
      <c r="C31" s="2">
        <f t="shared" si="11"/>
        <v>0</v>
      </c>
      <c r="D31" s="2">
        <f t="shared" si="11"/>
        <v>0</v>
      </c>
      <c r="E31" s="2">
        <f t="shared" si="11"/>
        <v>0</v>
      </c>
      <c r="F31" s="2">
        <f t="shared" si="11"/>
        <v>0</v>
      </c>
      <c r="G31" s="2">
        <f t="shared" si="11"/>
        <v>0</v>
      </c>
      <c r="H31" s="2">
        <f t="shared" si="10"/>
        <v>1108524.0218564521</v>
      </c>
      <c r="I31" s="2">
        <f t="shared" si="7"/>
        <v>1108524.0218564523</v>
      </c>
      <c r="J31" s="2">
        <f t="shared" si="7"/>
        <v>1108524.0218564523</v>
      </c>
      <c r="K31" s="2">
        <f t="shared" si="7"/>
        <v>1108524.0218564521</v>
      </c>
      <c r="L31" s="2">
        <f t="shared" si="7"/>
        <v>1108524.0218564523</v>
      </c>
      <c r="M31" s="2">
        <f t="shared" si="7"/>
        <v>1108524.0218564523</v>
      </c>
      <c r="N31" s="2">
        <f t="shared" si="8"/>
        <v>6651144.131138714</v>
      </c>
    </row>
    <row r="32" spans="2:14" x14ac:dyDescent="0.2">
      <c r="B32">
        <f t="shared" si="9"/>
        <v>2038</v>
      </c>
      <c r="C32" s="2">
        <f t="shared" si="11"/>
        <v>0</v>
      </c>
      <c r="D32" s="2">
        <f t="shared" si="11"/>
        <v>0</v>
      </c>
      <c r="E32" s="2">
        <f t="shared" si="11"/>
        <v>0</v>
      </c>
      <c r="F32" s="2">
        <f t="shared" si="11"/>
        <v>0</v>
      </c>
      <c r="G32" s="2">
        <f t="shared" si="11"/>
        <v>0</v>
      </c>
      <c r="H32" s="2">
        <f t="shared" si="10"/>
        <v>1136237.1224028633</v>
      </c>
      <c r="I32" s="2">
        <f t="shared" si="7"/>
        <v>1136237.1224028636</v>
      </c>
      <c r="J32" s="2">
        <f t="shared" si="7"/>
        <v>1136237.1224028636</v>
      </c>
      <c r="K32" s="2">
        <f t="shared" si="7"/>
        <v>1136237.1224028636</v>
      </c>
      <c r="L32" s="2">
        <f t="shared" si="7"/>
        <v>1136237.1224028636</v>
      </c>
      <c r="M32" s="2">
        <f t="shared" si="7"/>
        <v>1136237.1224028636</v>
      </c>
      <c r="N32" s="2">
        <f t="shared" si="8"/>
        <v>6817422.7344171815</v>
      </c>
    </row>
    <row r="33" spans="2:14" x14ac:dyDescent="0.2">
      <c r="B33">
        <f t="shared" si="9"/>
        <v>2039</v>
      </c>
      <c r="C33" s="2">
        <f t="shared" si="11"/>
        <v>0</v>
      </c>
      <c r="D33" s="2">
        <f t="shared" si="11"/>
        <v>0</v>
      </c>
      <c r="E33" s="2">
        <f t="shared" si="11"/>
        <v>0</v>
      </c>
      <c r="F33" s="2">
        <f t="shared" si="11"/>
        <v>0</v>
      </c>
      <c r="G33" s="2">
        <f t="shared" si="11"/>
        <v>0</v>
      </c>
      <c r="H33" s="2">
        <f t="shared" si="10"/>
        <v>1164643.0504629349</v>
      </c>
      <c r="I33" s="2">
        <f t="shared" si="7"/>
        <v>1164643.0504629351</v>
      </c>
      <c r="J33" s="2">
        <f t="shared" si="7"/>
        <v>1164643.0504629351</v>
      </c>
      <c r="K33" s="2">
        <f t="shared" si="7"/>
        <v>1164643.0504629351</v>
      </c>
      <c r="L33" s="2">
        <f t="shared" si="7"/>
        <v>1164643.0504629351</v>
      </c>
      <c r="M33" s="2">
        <f t="shared" si="7"/>
        <v>1164643.0504629349</v>
      </c>
      <c r="N33" s="2">
        <f t="shared" si="8"/>
        <v>6987858.3027776107</v>
      </c>
    </row>
    <row r="34" spans="2:14" x14ac:dyDescent="0.2">
      <c r="B34">
        <f t="shared" si="9"/>
        <v>2040</v>
      </c>
      <c r="C34" s="2">
        <f t="shared" si="11"/>
        <v>0</v>
      </c>
      <c r="D34" s="2">
        <f t="shared" si="11"/>
        <v>0</v>
      </c>
      <c r="E34" s="2">
        <f t="shared" si="11"/>
        <v>0</v>
      </c>
      <c r="F34" s="2">
        <f t="shared" si="11"/>
        <v>0</v>
      </c>
      <c r="G34" s="2">
        <f t="shared" si="11"/>
        <v>0</v>
      </c>
      <c r="H34" s="2">
        <f t="shared" si="10"/>
        <v>1193759.1267245084</v>
      </c>
      <c r="I34" s="2">
        <f t="shared" si="7"/>
        <v>1193759.1267245084</v>
      </c>
      <c r="J34" s="2">
        <f t="shared" si="7"/>
        <v>1193759.1267245084</v>
      </c>
      <c r="K34" s="2">
        <f t="shared" si="7"/>
        <v>1193759.1267245084</v>
      </c>
      <c r="L34" s="2">
        <f t="shared" si="7"/>
        <v>1193759.1267245084</v>
      </c>
      <c r="M34" s="2">
        <f t="shared" si="7"/>
        <v>1193759.1267245084</v>
      </c>
      <c r="N34" s="2">
        <f t="shared" si="8"/>
        <v>7162554.7603470506</v>
      </c>
    </row>
    <row r="35" spans="2:14" x14ac:dyDescent="0.2">
      <c r="B35">
        <f t="shared" si="9"/>
        <v>2041</v>
      </c>
      <c r="C35" s="2">
        <f t="shared" si="11"/>
        <v>0</v>
      </c>
      <c r="D35" s="2">
        <f t="shared" si="11"/>
        <v>0</v>
      </c>
      <c r="E35" s="2">
        <f t="shared" si="11"/>
        <v>0</v>
      </c>
      <c r="F35" s="2">
        <f t="shared" si="11"/>
        <v>0</v>
      </c>
      <c r="G35" s="2">
        <f t="shared" si="11"/>
        <v>0</v>
      </c>
      <c r="H35" s="2">
        <f t="shared" si="10"/>
        <v>1223603.104892621</v>
      </c>
      <c r="I35" s="2">
        <f t="shared" si="7"/>
        <v>1223603.1048926213</v>
      </c>
      <c r="J35" s="2">
        <f t="shared" si="7"/>
        <v>1223603.104892621</v>
      </c>
      <c r="K35" s="2">
        <f t="shared" si="7"/>
        <v>1223603.104892621</v>
      </c>
      <c r="L35" s="2">
        <f t="shared" si="7"/>
        <v>1223603.104892621</v>
      </c>
      <c r="M35" s="2">
        <f t="shared" si="7"/>
        <v>1223603.104892621</v>
      </c>
      <c r="N35" s="2">
        <f t="shared" si="8"/>
        <v>7341618.6293557258</v>
      </c>
    </row>
    <row r="36" spans="2:14" x14ac:dyDescent="0.2">
      <c r="B36">
        <f t="shared" si="9"/>
        <v>2042</v>
      </c>
      <c r="C36" s="2">
        <f t="shared" si="11"/>
        <v>0</v>
      </c>
      <c r="D36" s="2">
        <f t="shared" si="11"/>
        <v>0</v>
      </c>
      <c r="E36" s="2">
        <f t="shared" si="11"/>
        <v>0</v>
      </c>
      <c r="F36" s="2">
        <f t="shared" si="11"/>
        <v>0</v>
      </c>
      <c r="G36" s="2">
        <f t="shared" si="11"/>
        <v>0</v>
      </c>
      <c r="H36" s="2">
        <f t="shared" si="10"/>
        <v>1254193.1825149364</v>
      </c>
      <c r="I36" s="2">
        <f t="shared" si="7"/>
        <v>1254193.1825149367</v>
      </c>
      <c r="J36" s="2">
        <f t="shared" si="7"/>
        <v>1254193.1825149367</v>
      </c>
      <c r="K36" s="2">
        <f t="shared" si="7"/>
        <v>1254193.1825149364</v>
      </c>
      <c r="L36" s="2">
        <f t="shared" si="7"/>
        <v>1254193.1825149364</v>
      </c>
      <c r="M36" s="2">
        <f t="shared" si="7"/>
        <v>1254193.1825149364</v>
      </c>
      <c r="N36" s="2">
        <f t="shared" si="8"/>
        <v>7525159.09508962</v>
      </c>
    </row>
    <row r="37" spans="2:14" x14ac:dyDescent="0.2">
      <c r="B37">
        <f t="shared" si="9"/>
        <v>2043</v>
      </c>
      <c r="C37" s="2">
        <f t="shared" si="11"/>
        <v>0</v>
      </c>
      <c r="D37" s="2">
        <f t="shared" si="11"/>
        <v>0</v>
      </c>
      <c r="E37" s="2">
        <f t="shared" si="11"/>
        <v>0</v>
      </c>
      <c r="F37" s="2">
        <f t="shared" si="11"/>
        <v>0</v>
      </c>
      <c r="G37" s="2">
        <f t="shared" si="11"/>
        <v>0</v>
      </c>
      <c r="H37" s="2">
        <f t="shared" si="10"/>
        <v>1285548.0120778098</v>
      </c>
      <c r="I37" s="2">
        <f t="shared" si="7"/>
        <v>1285548.01207781</v>
      </c>
      <c r="J37" s="2">
        <f t="shared" si="7"/>
        <v>1285548.01207781</v>
      </c>
      <c r="K37" s="2">
        <f t="shared" si="7"/>
        <v>1285548.01207781</v>
      </c>
      <c r="L37" s="2">
        <f t="shared" si="7"/>
        <v>1285548.0120778098</v>
      </c>
      <c r="M37" s="2">
        <f t="shared" si="7"/>
        <v>1285548.0120778098</v>
      </c>
      <c r="N37" s="2">
        <f t="shared" si="8"/>
        <v>7713288.0724668596</v>
      </c>
    </row>
    <row r="38" spans="2:14" x14ac:dyDescent="0.2">
      <c r="B38">
        <f t="shared" si="9"/>
        <v>2044</v>
      </c>
      <c r="C38" s="2">
        <f t="shared" si="11"/>
        <v>0</v>
      </c>
      <c r="D38" s="2">
        <f t="shared" si="11"/>
        <v>0</v>
      </c>
      <c r="E38" s="2">
        <f t="shared" si="11"/>
        <v>0</v>
      </c>
      <c r="F38" s="2">
        <f t="shared" si="11"/>
        <v>0</v>
      </c>
      <c r="G38" s="2">
        <f t="shared" si="11"/>
        <v>0</v>
      </c>
      <c r="H38" s="2">
        <f t="shared" si="10"/>
        <v>1317686.712379755</v>
      </c>
      <c r="I38" s="2">
        <f t="shared" si="7"/>
        <v>1317686.7123797552</v>
      </c>
      <c r="J38" s="2">
        <f t="shared" si="7"/>
        <v>1317686.712379755</v>
      </c>
      <c r="K38" s="2">
        <f t="shared" si="7"/>
        <v>1317686.7123797552</v>
      </c>
      <c r="L38" s="2">
        <f t="shared" si="7"/>
        <v>1317686.7123797552</v>
      </c>
      <c r="M38" s="2">
        <f t="shared" si="7"/>
        <v>1317686.712379755</v>
      </c>
      <c r="N38" s="2">
        <f t="shared" si="8"/>
        <v>7906120.2742785309</v>
      </c>
    </row>
    <row r="39" spans="2:14" x14ac:dyDescent="0.2">
      <c r="B39">
        <f t="shared" si="9"/>
        <v>2045</v>
      </c>
      <c r="C39" s="2">
        <f t="shared" si="11"/>
        <v>0</v>
      </c>
      <c r="D39" s="2">
        <f t="shared" si="11"/>
        <v>0</v>
      </c>
      <c r="E39" s="2">
        <f t="shared" si="11"/>
        <v>0</v>
      </c>
      <c r="F39" s="2">
        <f t="shared" si="11"/>
        <v>0</v>
      </c>
      <c r="G39" s="2">
        <f t="shared" si="11"/>
        <v>0</v>
      </c>
      <c r="H39" s="2">
        <f t="shared" si="10"/>
        <v>1350628.8801892488</v>
      </c>
      <c r="I39" s="2">
        <f t="shared" si="7"/>
        <v>1350628.8801892493</v>
      </c>
      <c r="J39" s="2">
        <f t="shared" si="7"/>
        <v>1350628.8801892491</v>
      </c>
      <c r="K39" s="2">
        <f t="shared" si="7"/>
        <v>1350628.8801892488</v>
      </c>
      <c r="L39" s="2">
        <f t="shared" si="7"/>
        <v>1350628.8801892491</v>
      </c>
      <c r="M39" s="2">
        <f t="shared" si="7"/>
        <v>1350628.8801892491</v>
      </c>
      <c r="N39" s="2">
        <f t="shared" si="8"/>
        <v>8103773.2811354939</v>
      </c>
    </row>
    <row r="40" spans="2:14" x14ac:dyDescent="0.2">
      <c r="B40">
        <f t="shared" si="9"/>
        <v>2046</v>
      </c>
      <c r="C40" s="2">
        <f t="shared" si="11"/>
        <v>0</v>
      </c>
      <c r="D40" s="2">
        <f t="shared" si="11"/>
        <v>0</v>
      </c>
      <c r="E40" s="2">
        <f t="shared" si="11"/>
        <v>0</v>
      </c>
      <c r="F40" s="2">
        <f t="shared" si="11"/>
        <v>0</v>
      </c>
      <c r="G40" s="2">
        <f t="shared" si="11"/>
        <v>0</v>
      </c>
      <c r="H40" s="2">
        <f t="shared" si="10"/>
        <v>1384394.6021939798</v>
      </c>
      <c r="I40" s="2">
        <f t="shared" si="7"/>
        <v>1384394.6021939802</v>
      </c>
      <c r="J40" s="2">
        <f t="shared" si="7"/>
        <v>1384394.6021939802</v>
      </c>
      <c r="K40" s="2">
        <f t="shared" si="7"/>
        <v>1384394.6021939802</v>
      </c>
      <c r="L40" s="2">
        <f t="shared" si="7"/>
        <v>1384394.60219398</v>
      </c>
      <c r="M40" s="2">
        <f t="shared" si="7"/>
        <v>1384394.60219398</v>
      </c>
      <c r="N40" s="2">
        <f t="shared" si="8"/>
        <v>8306367.613163881</v>
      </c>
    </row>
    <row r="41" spans="2:14" x14ac:dyDescent="0.2">
      <c r="B41">
        <f t="shared" si="9"/>
        <v>2047</v>
      </c>
      <c r="C41" s="2">
        <f t="shared" si="11"/>
        <v>0</v>
      </c>
      <c r="D41" s="2">
        <f t="shared" si="11"/>
        <v>0</v>
      </c>
      <c r="E41" s="2">
        <f t="shared" si="11"/>
        <v>0</v>
      </c>
      <c r="F41" s="2">
        <f t="shared" si="11"/>
        <v>0</v>
      </c>
      <c r="G41" s="2">
        <f t="shared" si="11"/>
        <v>0</v>
      </c>
      <c r="H41" s="2">
        <f t="shared" si="10"/>
        <v>1419004.4672488293</v>
      </c>
      <c r="I41" s="2">
        <f t="shared" si="7"/>
        <v>1419004.4672488295</v>
      </c>
      <c r="J41" s="2">
        <f t="shared" si="7"/>
        <v>1419004.4672488295</v>
      </c>
      <c r="K41" s="2">
        <f t="shared" si="7"/>
        <v>1419004.4672488295</v>
      </c>
      <c r="L41" s="2">
        <f t="shared" si="7"/>
        <v>1419004.4672488295</v>
      </c>
      <c r="M41" s="2">
        <f t="shared" si="7"/>
        <v>1419004.4672488293</v>
      </c>
      <c r="N41" s="2">
        <f t="shared" si="8"/>
        <v>8514026.8034929764</v>
      </c>
    </row>
    <row r="42" spans="2:14" x14ac:dyDescent="0.2">
      <c r="B42">
        <f t="shared" si="9"/>
        <v>2048</v>
      </c>
      <c r="C42" s="2">
        <f t="shared" si="11"/>
        <v>0</v>
      </c>
      <c r="D42" s="2">
        <f t="shared" si="11"/>
        <v>0</v>
      </c>
      <c r="E42" s="2">
        <f t="shared" si="11"/>
        <v>0</v>
      </c>
      <c r="F42" s="2">
        <f t="shared" si="11"/>
        <v>0</v>
      </c>
      <c r="G42" s="2">
        <f t="shared" si="11"/>
        <v>0</v>
      </c>
      <c r="H42" s="2">
        <f t="shared" si="10"/>
        <v>1454479.5789300501</v>
      </c>
      <c r="I42" s="2">
        <f t="shared" si="7"/>
        <v>1454479.5789300504</v>
      </c>
      <c r="J42" s="2">
        <f t="shared" si="7"/>
        <v>1454479.5789300501</v>
      </c>
      <c r="K42" s="2">
        <f t="shared" si="7"/>
        <v>1454479.5789300501</v>
      </c>
      <c r="L42" s="2">
        <f t="shared" si="7"/>
        <v>1454479.5789300504</v>
      </c>
      <c r="M42" s="2">
        <f t="shared" si="7"/>
        <v>1454479.5789300501</v>
      </c>
      <c r="N42" s="2">
        <f t="shared" si="8"/>
        <v>8726877.4735803008</v>
      </c>
    </row>
    <row r="43" spans="2:14" x14ac:dyDescent="0.2">
      <c r="B43">
        <f t="shared" si="9"/>
        <v>2049</v>
      </c>
      <c r="C43" s="2">
        <f t="shared" si="11"/>
        <v>0</v>
      </c>
      <c r="D43" s="2">
        <f t="shared" si="11"/>
        <v>0</v>
      </c>
      <c r="E43" s="2">
        <f t="shared" si="11"/>
        <v>0</v>
      </c>
      <c r="F43" s="2">
        <f t="shared" si="11"/>
        <v>0</v>
      </c>
      <c r="G43" s="2">
        <f t="shared" si="11"/>
        <v>0</v>
      </c>
      <c r="H43" s="2">
        <f t="shared" si="10"/>
        <v>1490841.5684033013</v>
      </c>
      <c r="I43" s="2">
        <f t="shared" si="7"/>
        <v>1490841.5684033015</v>
      </c>
      <c r="J43" s="2">
        <f t="shared" si="7"/>
        <v>1490841.5684033013</v>
      </c>
      <c r="K43" s="2">
        <f t="shared" si="7"/>
        <v>1490841.5684033013</v>
      </c>
      <c r="L43" s="2">
        <f t="shared" si="7"/>
        <v>1490841.5684033013</v>
      </c>
      <c r="M43" s="2">
        <f t="shared" si="7"/>
        <v>1490841.5684033015</v>
      </c>
      <c r="N43" s="2">
        <f t="shared" si="8"/>
        <v>8945049.4104198087</v>
      </c>
    </row>
    <row r="44" spans="2:14" x14ac:dyDescent="0.2">
      <c r="B44">
        <f t="shared" si="9"/>
        <v>2050</v>
      </c>
      <c r="C44" s="2">
        <f t="shared" si="11"/>
        <v>0</v>
      </c>
      <c r="D44" s="2">
        <f t="shared" si="11"/>
        <v>0</v>
      </c>
      <c r="E44" s="2">
        <f t="shared" si="11"/>
        <v>0</v>
      </c>
      <c r="F44" s="2">
        <f t="shared" si="11"/>
        <v>0</v>
      </c>
      <c r="G44" s="2">
        <f t="shared" si="11"/>
        <v>0</v>
      </c>
      <c r="H44" s="2">
        <f t="shared" si="10"/>
        <v>1528112.6076133836</v>
      </c>
      <c r="I44" s="2">
        <f t="shared" si="7"/>
        <v>1528112.607613384</v>
      </c>
      <c r="J44" s="2">
        <f t="shared" si="7"/>
        <v>1528112.607613384</v>
      </c>
      <c r="K44" s="2">
        <f t="shared" si="7"/>
        <v>1528112.6076133838</v>
      </c>
      <c r="L44" s="2">
        <f t="shared" si="7"/>
        <v>1528112.6076133838</v>
      </c>
      <c r="M44" s="2">
        <f t="shared" si="7"/>
        <v>1528112.6076133838</v>
      </c>
      <c r="N44" s="2">
        <f t="shared" si="8"/>
        <v>9168675.6456803028</v>
      </c>
    </row>
    <row r="45" spans="2:14" x14ac:dyDescent="0.2">
      <c r="B45">
        <f t="shared" si="9"/>
        <v>2051</v>
      </c>
      <c r="C45" s="2">
        <f t="shared" si="11"/>
        <v>0</v>
      </c>
      <c r="D45" s="2">
        <f t="shared" si="11"/>
        <v>0</v>
      </c>
      <c r="E45" s="2">
        <f t="shared" si="11"/>
        <v>0</v>
      </c>
      <c r="F45" s="2">
        <f t="shared" si="11"/>
        <v>0</v>
      </c>
      <c r="G45" s="2">
        <f t="shared" si="11"/>
        <v>0</v>
      </c>
      <c r="H45" s="2">
        <f t="shared" si="10"/>
        <v>1566315.4228037179</v>
      </c>
      <c r="I45" s="2">
        <f t="shared" si="7"/>
        <v>1566315.4228037184</v>
      </c>
      <c r="J45" s="2">
        <f t="shared" si="7"/>
        <v>1566315.4228037184</v>
      </c>
      <c r="K45" s="2">
        <f t="shared" si="7"/>
        <v>1566315.4228037184</v>
      </c>
      <c r="L45" s="2">
        <f t="shared" si="7"/>
        <v>1566315.4228037184</v>
      </c>
      <c r="M45" s="2">
        <f t="shared" si="7"/>
        <v>1566315.4228037181</v>
      </c>
      <c r="N45" s="2">
        <f t="shared" si="8"/>
        <v>9397892.5368223097</v>
      </c>
    </row>
    <row r="46" spans="2:14" x14ac:dyDescent="0.2">
      <c r="B46">
        <f t="shared" si="9"/>
        <v>2052</v>
      </c>
      <c r="C46" s="2">
        <f t="shared" ref="C46:G61" si="12">IF($B46&lt;C$13,0,C$11*1.025^($B46-C$13))</f>
        <v>0</v>
      </c>
      <c r="D46" s="2">
        <f t="shared" si="12"/>
        <v>0</v>
      </c>
      <c r="E46" s="2">
        <f t="shared" si="12"/>
        <v>0</v>
      </c>
      <c r="F46" s="2">
        <f t="shared" si="12"/>
        <v>0</v>
      </c>
      <c r="G46" s="2">
        <f t="shared" si="12"/>
        <v>0</v>
      </c>
      <c r="H46" s="2">
        <f t="shared" si="10"/>
        <v>1605473.308373811</v>
      </c>
      <c r="I46" s="2">
        <f t="shared" si="7"/>
        <v>1605473.3083738112</v>
      </c>
      <c r="J46" s="2">
        <f t="shared" si="7"/>
        <v>1605473.3083738112</v>
      </c>
      <c r="K46" s="2">
        <f t="shared" si="7"/>
        <v>1605473.3083738112</v>
      </c>
      <c r="L46" s="2">
        <f t="shared" si="7"/>
        <v>1605473.3083738114</v>
      </c>
      <c r="M46" s="2">
        <f t="shared" si="7"/>
        <v>1605473.3083738112</v>
      </c>
      <c r="N46" s="2">
        <f t="shared" si="8"/>
        <v>9632839.8502428681</v>
      </c>
    </row>
    <row r="47" spans="2:14" x14ac:dyDescent="0.2">
      <c r="B47">
        <f t="shared" si="9"/>
        <v>2053</v>
      </c>
      <c r="C47" s="2">
        <f t="shared" si="12"/>
        <v>0</v>
      </c>
      <c r="D47" s="2">
        <f t="shared" si="12"/>
        <v>0</v>
      </c>
      <c r="E47" s="2">
        <f t="shared" si="12"/>
        <v>0</v>
      </c>
      <c r="F47" s="2">
        <f t="shared" si="12"/>
        <v>0</v>
      </c>
      <c r="G47" s="2">
        <f t="shared" si="12"/>
        <v>0</v>
      </c>
      <c r="H47" s="2">
        <f t="shared" si="10"/>
        <v>1645610.141083156</v>
      </c>
      <c r="I47" s="2">
        <f t="shared" si="7"/>
        <v>1645610.1410831565</v>
      </c>
      <c r="J47" s="2">
        <f t="shared" si="7"/>
        <v>1645610.1410831562</v>
      </c>
      <c r="K47" s="2">
        <f t="shared" si="7"/>
        <v>1645610.1410831562</v>
      </c>
      <c r="L47" s="2">
        <f t="shared" si="7"/>
        <v>1645610.1410831565</v>
      </c>
      <c r="M47" s="2">
        <f t="shared" si="7"/>
        <v>1645610.1410831565</v>
      </c>
      <c r="N47" s="2">
        <f t="shared" si="8"/>
        <v>9873660.8464989383</v>
      </c>
    </row>
    <row r="48" spans="2:14" x14ac:dyDescent="0.2">
      <c r="B48">
        <f t="shared" si="9"/>
        <v>2054</v>
      </c>
      <c r="C48" s="2">
        <f t="shared" si="12"/>
        <v>0</v>
      </c>
      <c r="D48" s="2">
        <f t="shared" si="12"/>
        <v>0</v>
      </c>
      <c r="E48" s="2">
        <f t="shared" si="12"/>
        <v>0</v>
      </c>
      <c r="F48" s="2">
        <f t="shared" si="12"/>
        <v>0</v>
      </c>
      <c r="G48" s="2">
        <f t="shared" si="12"/>
        <v>0</v>
      </c>
      <c r="H48" s="2">
        <f t="shared" si="10"/>
        <v>1686750.394610235</v>
      </c>
      <c r="I48" s="2">
        <f t="shared" si="7"/>
        <v>1686750.3946102352</v>
      </c>
      <c r="J48" s="2">
        <f t="shared" si="7"/>
        <v>1686750.3946102352</v>
      </c>
      <c r="K48" s="2">
        <f t="shared" si="7"/>
        <v>1686750.394610235</v>
      </c>
      <c r="L48" s="2">
        <f t="shared" si="7"/>
        <v>1686750.3946102352</v>
      </c>
      <c r="M48" s="2">
        <f t="shared" si="7"/>
        <v>1686750.3946102352</v>
      </c>
      <c r="N48" s="2">
        <f t="shared" si="8"/>
        <v>10120502.367661411</v>
      </c>
    </row>
    <row r="49" spans="2:14" x14ac:dyDescent="0.2">
      <c r="B49">
        <f t="shared" si="9"/>
        <v>2055</v>
      </c>
      <c r="C49" s="2">
        <f t="shared" si="12"/>
        <v>0</v>
      </c>
      <c r="D49" s="2">
        <f t="shared" si="12"/>
        <v>0</v>
      </c>
      <c r="E49" s="2">
        <f t="shared" si="12"/>
        <v>0</v>
      </c>
      <c r="F49" s="2">
        <f t="shared" si="12"/>
        <v>0</v>
      </c>
      <c r="G49" s="2">
        <f t="shared" si="12"/>
        <v>0</v>
      </c>
      <c r="H49" s="2">
        <f t="shared" si="10"/>
        <v>1728919.1544754906</v>
      </c>
      <c r="I49" s="2">
        <f t="shared" si="7"/>
        <v>1728919.1544754913</v>
      </c>
      <c r="J49" s="2">
        <f t="shared" si="7"/>
        <v>1728919.1544754908</v>
      </c>
      <c r="K49" s="2">
        <f t="shared" si="7"/>
        <v>1728919.154475491</v>
      </c>
      <c r="L49" s="2">
        <f t="shared" si="7"/>
        <v>1728919.1544754908</v>
      </c>
      <c r="M49" s="2">
        <f t="shared" si="7"/>
        <v>1728919.1544754908</v>
      </c>
      <c r="N49" s="2">
        <f t="shared" si="8"/>
        <v>10373514.926852947</v>
      </c>
    </row>
    <row r="50" spans="2:14" x14ac:dyDescent="0.2">
      <c r="B50">
        <f t="shared" si="9"/>
        <v>2056</v>
      </c>
      <c r="C50" s="2">
        <f t="shared" si="12"/>
        <v>0</v>
      </c>
      <c r="D50" s="2">
        <f t="shared" si="12"/>
        <v>0</v>
      </c>
      <c r="E50" s="2">
        <f t="shared" si="12"/>
        <v>0</v>
      </c>
      <c r="F50" s="2">
        <f t="shared" si="12"/>
        <v>0</v>
      </c>
      <c r="G50" s="2">
        <f t="shared" si="12"/>
        <v>0</v>
      </c>
      <c r="H50" s="2">
        <f t="shared" si="10"/>
        <v>1772142.1333373783</v>
      </c>
      <c r="I50" s="2">
        <f t="shared" si="7"/>
        <v>1772142.1333373783</v>
      </c>
      <c r="J50" s="2">
        <f t="shared" si="7"/>
        <v>1772142.1333373783</v>
      </c>
      <c r="K50" s="2">
        <f t="shared" si="7"/>
        <v>1772142.133337378</v>
      </c>
      <c r="L50" s="2">
        <f t="shared" si="7"/>
        <v>1772142.133337378</v>
      </c>
      <c r="M50" s="2">
        <f t="shared" si="7"/>
        <v>1772142.133337378</v>
      </c>
      <c r="N50" s="2">
        <f t="shared" si="8"/>
        <v>10632852.800024269</v>
      </c>
    </row>
    <row r="51" spans="2:14" x14ac:dyDescent="0.2">
      <c r="B51">
        <f t="shared" si="9"/>
        <v>2057</v>
      </c>
      <c r="C51" s="2">
        <f t="shared" si="12"/>
        <v>0</v>
      </c>
      <c r="D51" s="2">
        <f t="shared" si="12"/>
        <v>0</v>
      </c>
      <c r="E51" s="2">
        <f t="shared" si="12"/>
        <v>0</v>
      </c>
      <c r="F51" s="2">
        <f t="shared" si="12"/>
        <v>0</v>
      </c>
      <c r="G51" s="2">
        <f t="shared" si="12"/>
        <v>0</v>
      </c>
      <c r="H51" s="2">
        <f t="shared" si="10"/>
        <v>1816445.6866708123</v>
      </c>
      <c r="I51" s="2">
        <f t="shared" si="7"/>
        <v>1816445.686670813</v>
      </c>
      <c r="J51" s="2">
        <f t="shared" si="7"/>
        <v>1816445.6866708123</v>
      </c>
      <c r="K51" s="2">
        <f t="shared" si="7"/>
        <v>1816445.6866708128</v>
      </c>
      <c r="L51" s="2">
        <f t="shared" si="7"/>
        <v>1816445.6866708123</v>
      </c>
      <c r="M51" s="2">
        <f t="shared" si="7"/>
        <v>1816445.6866708123</v>
      </c>
      <c r="N51" s="2">
        <f t="shared" si="8"/>
        <v>10898674.120024875</v>
      </c>
    </row>
    <row r="52" spans="2:14" x14ac:dyDescent="0.2">
      <c r="B52">
        <f t="shared" si="9"/>
        <v>2058</v>
      </c>
      <c r="C52" s="2">
        <f t="shared" si="12"/>
        <v>0</v>
      </c>
      <c r="D52" s="2">
        <f t="shared" si="12"/>
        <v>0</v>
      </c>
      <c r="E52" s="2">
        <f t="shared" si="12"/>
        <v>0</v>
      </c>
      <c r="F52" s="2">
        <f t="shared" si="12"/>
        <v>0</v>
      </c>
      <c r="G52" s="2">
        <f t="shared" si="12"/>
        <v>0</v>
      </c>
      <c r="H52" s="2">
        <f t="shared" si="10"/>
        <v>1861856.8288375826</v>
      </c>
      <c r="I52" s="2">
        <f t="shared" si="7"/>
        <v>1861856.8288375831</v>
      </c>
      <c r="J52" s="2">
        <f t="shared" si="7"/>
        <v>1861856.8288375833</v>
      </c>
      <c r="K52" s="2">
        <f t="shared" si="7"/>
        <v>1861856.8288375826</v>
      </c>
      <c r="L52" s="2">
        <f t="shared" si="7"/>
        <v>1861856.8288375828</v>
      </c>
      <c r="M52" s="2">
        <f t="shared" si="7"/>
        <v>1861856.8288375826</v>
      </c>
      <c r="N52" s="2">
        <f t="shared" si="8"/>
        <v>11171140.973025497</v>
      </c>
    </row>
    <row r="53" spans="2:14" x14ac:dyDescent="0.2">
      <c r="B53">
        <f t="shared" si="9"/>
        <v>2059</v>
      </c>
      <c r="C53" s="2">
        <f t="shared" si="12"/>
        <v>0</v>
      </c>
      <c r="D53" s="2">
        <f t="shared" si="12"/>
        <v>0</v>
      </c>
      <c r="E53" s="2">
        <f t="shared" si="12"/>
        <v>0</v>
      </c>
      <c r="F53" s="2">
        <f t="shared" si="12"/>
        <v>0</v>
      </c>
      <c r="G53" s="2">
        <f t="shared" si="12"/>
        <v>0</v>
      </c>
      <c r="H53" s="2">
        <f t="shared" si="10"/>
        <v>1908403.2495585221</v>
      </c>
      <c r="I53" s="2">
        <f t="shared" si="7"/>
        <v>1908403.2495585226</v>
      </c>
      <c r="J53" s="2">
        <f t="shared" si="7"/>
        <v>1908403.2495585224</v>
      </c>
      <c r="K53" s="2">
        <f t="shared" si="7"/>
        <v>1908403.2495585226</v>
      </c>
      <c r="L53" s="2">
        <f t="shared" si="7"/>
        <v>1908403.2495585221</v>
      </c>
      <c r="M53" s="2">
        <f t="shared" si="7"/>
        <v>1908403.2495585224</v>
      </c>
      <c r="N53" s="2">
        <f t="shared" si="8"/>
        <v>11450419.497351132</v>
      </c>
    </row>
    <row r="54" spans="2:14" x14ac:dyDescent="0.2">
      <c r="B54">
        <f t="shared" si="9"/>
        <v>2060</v>
      </c>
      <c r="C54" s="2">
        <f t="shared" si="12"/>
        <v>0</v>
      </c>
      <c r="D54" s="2">
        <f t="shared" si="12"/>
        <v>0</v>
      </c>
      <c r="E54" s="2">
        <f t="shared" si="12"/>
        <v>0</v>
      </c>
      <c r="F54" s="2">
        <f t="shared" si="12"/>
        <v>0</v>
      </c>
      <c r="G54" s="2">
        <f t="shared" si="12"/>
        <v>0</v>
      </c>
      <c r="H54" s="2">
        <f t="shared" si="10"/>
        <v>1956113.3307974848</v>
      </c>
      <c r="I54" s="2">
        <f t="shared" si="7"/>
        <v>1956113.3307974855</v>
      </c>
      <c r="J54" s="2">
        <f t="shared" si="7"/>
        <v>1956113.3307974853</v>
      </c>
      <c r="K54" s="2">
        <f t="shared" si="7"/>
        <v>1956113.3307974853</v>
      </c>
      <c r="L54" s="2">
        <f t="shared" si="7"/>
        <v>1956113.3307974855</v>
      </c>
      <c r="M54" s="2">
        <f t="shared" si="7"/>
        <v>1956113.3307974848</v>
      </c>
      <c r="N54" s="2">
        <f t="shared" si="8"/>
        <v>11736679.98478491</v>
      </c>
    </row>
    <row r="55" spans="2:14" x14ac:dyDescent="0.2">
      <c r="B55">
        <f t="shared" si="9"/>
        <v>2061</v>
      </c>
      <c r="C55" s="2">
        <f t="shared" si="12"/>
        <v>0</v>
      </c>
      <c r="D55" s="2">
        <f t="shared" si="12"/>
        <v>0</v>
      </c>
      <c r="E55" s="2">
        <f t="shared" si="12"/>
        <v>0</v>
      </c>
      <c r="F55" s="2">
        <f t="shared" si="12"/>
        <v>0</v>
      </c>
      <c r="G55" s="2">
        <f t="shared" si="12"/>
        <v>0</v>
      </c>
      <c r="H55" s="2">
        <f t="shared" si="10"/>
        <v>2005016.1640674223</v>
      </c>
      <c r="I55" s="2">
        <f t="shared" si="7"/>
        <v>2005016.1640674225</v>
      </c>
      <c r="J55" s="2">
        <f t="shared" si="7"/>
        <v>2005016.1640674225</v>
      </c>
      <c r="K55" s="2">
        <f t="shared" si="7"/>
        <v>2005016.1640674223</v>
      </c>
      <c r="L55" s="2">
        <f t="shared" si="7"/>
        <v>2005016.1640674223</v>
      </c>
      <c r="M55" s="2">
        <f t="shared" si="7"/>
        <v>2005016.1640674225</v>
      </c>
      <c r="N55" s="2">
        <f t="shared" si="8"/>
        <v>12030096.984404534</v>
      </c>
    </row>
    <row r="56" spans="2:14" x14ac:dyDescent="0.2">
      <c r="B56">
        <f t="shared" si="9"/>
        <v>2062</v>
      </c>
      <c r="C56" s="2">
        <f t="shared" si="12"/>
        <v>0</v>
      </c>
      <c r="D56" s="2">
        <f t="shared" si="12"/>
        <v>0</v>
      </c>
      <c r="E56" s="2">
        <f t="shared" si="12"/>
        <v>0</v>
      </c>
      <c r="F56" s="2">
        <f t="shared" si="12"/>
        <v>0</v>
      </c>
      <c r="G56" s="2">
        <f t="shared" si="12"/>
        <v>0</v>
      </c>
      <c r="H56" s="2">
        <f t="shared" si="10"/>
        <v>2055141.5681691074</v>
      </c>
      <c r="I56" s="2">
        <f t="shared" si="7"/>
        <v>2055141.5681691081</v>
      </c>
      <c r="J56" s="2">
        <f t="shared" si="7"/>
        <v>2055141.5681691077</v>
      </c>
      <c r="K56" s="2">
        <f t="shared" si="7"/>
        <v>2055141.5681691079</v>
      </c>
      <c r="L56" s="2">
        <f t="shared" si="7"/>
        <v>2055141.5681691079</v>
      </c>
      <c r="M56" s="2">
        <f t="shared" si="7"/>
        <v>2055141.5681691077</v>
      </c>
      <c r="N56" s="2">
        <f t="shared" si="8"/>
        <v>12330849.409014646</v>
      </c>
    </row>
    <row r="57" spans="2:14" x14ac:dyDescent="0.2">
      <c r="B57">
        <f t="shared" si="9"/>
        <v>2063</v>
      </c>
      <c r="C57" s="2">
        <f t="shared" si="12"/>
        <v>0</v>
      </c>
      <c r="D57" s="2">
        <f t="shared" si="12"/>
        <v>0</v>
      </c>
      <c r="E57" s="2">
        <f t="shared" si="12"/>
        <v>0</v>
      </c>
      <c r="F57" s="2">
        <f t="shared" si="12"/>
        <v>0</v>
      </c>
      <c r="G57" s="2">
        <f t="shared" si="12"/>
        <v>0</v>
      </c>
      <c r="H57" s="2">
        <f t="shared" si="10"/>
        <v>2106520.1073733349</v>
      </c>
      <c r="I57" s="2">
        <f t="shared" si="7"/>
        <v>2106520.1073733354</v>
      </c>
      <c r="J57" s="2">
        <f t="shared" si="7"/>
        <v>2106520.1073733354</v>
      </c>
      <c r="K57" s="2">
        <f t="shared" si="7"/>
        <v>2106520.1073733354</v>
      </c>
      <c r="L57" s="2">
        <f t="shared" si="7"/>
        <v>2106520.1073733354</v>
      </c>
      <c r="M57" s="2">
        <f t="shared" si="7"/>
        <v>2106520.1073733354</v>
      </c>
      <c r="N57" s="2">
        <f t="shared" si="8"/>
        <v>12639120.644240011</v>
      </c>
    </row>
    <row r="58" spans="2:14" x14ac:dyDescent="0.2">
      <c r="B58">
        <f t="shared" si="9"/>
        <v>2064</v>
      </c>
      <c r="C58" s="2">
        <f t="shared" si="12"/>
        <v>0</v>
      </c>
      <c r="D58" s="2">
        <f t="shared" si="12"/>
        <v>0</v>
      </c>
      <c r="E58" s="2">
        <f t="shared" si="12"/>
        <v>0</v>
      </c>
      <c r="F58" s="2">
        <f t="shared" si="12"/>
        <v>0</v>
      </c>
      <c r="G58" s="2">
        <f t="shared" si="12"/>
        <v>0</v>
      </c>
      <c r="H58" s="2">
        <f t="shared" si="10"/>
        <v>2159183.1100576683</v>
      </c>
      <c r="I58" s="2">
        <f t="shared" si="7"/>
        <v>2159183.1100576683</v>
      </c>
      <c r="J58" s="2">
        <f t="shared" si="7"/>
        <v>2159183.1100576688</v>
      </c>
      <c r="K58" s="2">
        <f t="shared" si="7"/>
        <v>2159183.1100576688</v>
      </c>
      <c r="L58" s="2">
        <f t="shared" si="7"/>
        <v>2159183.1100576688</v>
      </c>
      <c r="M58" s="2">
        <f t="shared" si="7"/>
        <v>2159183.1100576688</v>
      </c>
      <c r="N58" s="2">
        <f t="shared" si="8"/>
        <v>12955098.660346013</v>
      </c>
    </row>
    <row r="59" spans="2:14" x14ac:dyDescent="0.2">
      <c r="B59">
        <f t="shared" si="9"/>
        <v>2065</v>
      </c>
      <c r="C59" s="2">
        <f t="shared" si="12"/>
        <v>0</v>
      </c>
      <c r="D59" s="2">
        <f t="shared" si="12"/>
        <v>0</v>
      </c>
      <c r="E59" s="2">
        <f t="shared" si="12"/>
        <v>0</v>
      </c>
      <c r="F59" s="2">
        <f t="shared" si="12"/>
        <v>0</v>
      </c>
      <c r="G59" s="2">
        <f t="shared" si="12"/>
        <v>0</v>
      </c>
      <c r="H59" s="2"/>
      <c r="I59" s="2">
        <f t="shared" si="7"/>
        <v>2213162.6878091106</v>
      </c>
      <c r="J59" s="2">
        <f t="shared" si="7"/>
        <v>2213162.6878091102</v>
      </c>
      <c r="K59" s="2">
        <f t="shared" si="7"/>
        <v>2213162.6878091102</v>
      </c>
      <c r="L59" s="2">
        <f t="shared" si="7"/>
        <v>2213162.6878091106</v>
      </c>
      <c r="M59" s="2">
        <f t="shared" si="7"/>
        <v>2213162.6878091102</v>
      </c>
      <c r="N59" s="2">
        <f t="shared" si="8"/>
        <v>11065813.439045552</v>
      </c>
    </row>
    <row r="60" spans="2:14" x14ac:dyDescent="0.2">
      <c r="B60">
        <f t="shared" si="9"/>
        <v>2066</v>
      </c>
      <c r="C60" s="2">
        <f t="shared" si="12"/>
        <v>0</v>
      </c>
      <c r="D60" s="2">
        <f t="shared" si="12"/>
        <v>0</v>
      </c>
      <c r="E60" s="2">
        <f t="shared" si="12"/>
        <v>0</v>
      </c>
      <c r="F60" s="2">
        <f t="shared" si="12"/>
        <v>0</v>
      </c>
      <c r="G60" s="2">
        <f t="shared" si="12"/>
        <v>0</v>
      </c>
      <c r="H60" s="2"/>
      <c r="I60" s="2"/>
      <c r="J60" s="2">
        <f t="shared" ref="J60:M63" si="13">IF($B60&lt;J$13,0,J$11*1.025^($B60-J$13))</f>
        <v>2268491.755004338</v>
      </c>
      <c r="K60" s="2">
        <f t="shared" si="13"/>
        <v>2268491.7550043375</v>
      </c>
      <c r="L60" s="2">
        <f t="shared" si="13"/>
        <v>2268491.755004338</v>
      </c>
      <c r="M60" s="2">
        <f t="shared" si="13"/>
        <v>2268491.755004338</v>
      </c>
      <c r="N60" s="2">
        <f t="shared" si="8"/>
        <v>9073967.020017352</v>
      </c>
    </row>
    <row r="61" spans="2:14" x14ac:dyDescent="0.2">
      <c r="B61">
        <f t="shared" si="9"/>
        <v>2067</v>
      </c>
      <c r="C61" s="2">
        <f t="shared" si="12"/>
        <v>0</v>
      </c>
      <c r="D61" s="2">
        <f t="shared" si="12"/>
        <v>0</v>
      </c>
      <c r="E61" s="2">
        <f t="shared" si="12"/>
        <v>0</v>
      </c>
      <c r="F61" s="2">
        <f t="shared" si="12"/>
        <v>0</v>
      </c>
      <c r="G61" s="2">
        <f t="shared" si="12"/>
        <v>0</v>
      </c>
      <c r="H61" s="2"/>
      <c r="I61" s="2"/>
      <c r="J61" s="2"/>
      <c r="K61" s="2">
        <f t="shared" si="13"/>
        <v>2325204.048879446</v>
      </c>
      <c r="L61" s="2">
        <f t="shared" si="13"/>
        <v>2325204.048879446</v>
      </c>
      <c r="M61" s="2">
        <f t="shared" si="13"/>
        <v>2325204.048879446</v>
      </c>
      <c r="N61" s="2">
        <f t="shared" si="8"/>
        <v>6975612.1466383375</v>
      </c>
    </row>
    <row r="62" spans="2:14" x14ac:dyDescent="0.2">
      <c r="B62">
        <f t="shared" si="9"/>
        <v>2068</v>
      </c>
      <c r="C62" s="2">
        <f t="shared" ref="C62:G75" si="14">IF($B62&lt;C$13,0,C$11*1.025^($B62-C$13))</f>
        <v>0</v>
      </c>
      <c r="D62" s="2">
        <f t="shared" si="14"/>
        <v>0</v>
      </c>
      <c r="E62" s="2">
        <f t="shared" si="14"/>
        <v>0</v>
      </c>
      <c r="F62" s="2">
        <f t="shared" si="14"/>
        <v>0</v>
      </c>
      <c r="G62" s="2">
        <f t="shared" si="14"/>
        <v>0</v>
      </c>
      <c r="H62" s="2"/>
      <c r="I62" s="2"/>
      <c r="J62" s="2"/>
      <c r="K62" s="2"/>
      <c r="L62" s="2">
        <f t="shared" si="13"/>
        <v>2383334.1501014321</v>
      </c>
      <c r="M62" s="2">
        <f t="shared" si="13"/>
        <v>2383334.1501014316</v>
      </c>
      <c r="N62" s="2">
        <f t="shared" si="8"/>
        <v>4766668.3002028633</v>
      </c>
    </row>
    <row r="63" spans="2:14" x14ac:dyDescent="0.2">
      <c r="B63">
        <f t="shared" si="9"/>
        <v>2069</v>
      </c>
      <c r="C63" s="2">
        <f t="shared" si="14"/>
        <v>0</v>
      </c>
      <c r="D63" s="2">
        <f t="shared" si="14"/>
        <v>0</v>
      </c>
      <c r="E63" s="2">
        <f t="shared" si="14"/>
        <v>0</v>
      </c>
      <c r="F63" s="2">
        <f t="shared" si="14"/>
        <v>0</v>
      </c>
      <c r="G63" s="2">
        <f t="shared" si="14"/>
        <v>0</v>
      </c>
      <c r="H63" s="2"/>
      <c r="I63" s="2"/>
      <c r="J63" s="2"/>
      <c r="K63" s="2"/>
      <c r="L63" s="2"/>
      <c r="M63" s="2">
        <f t="shared" si="13"/>
        <v>2442917.5038539679</v>
      </c>
      <c r="N63" s="2">
        <f t="shared" si="8"/>
        <v>2442917.5038539679</v>
      </c>
    </row>
    <row r="64" spans="2:14" x14ac:dyDescent="0.2">
      <c r="B64">
        <f t="shared" si="9"/>
        <v>2070</v>
      </c>
      <c r="C64" s="2">
        <f t="shared" si="14"/>
        <v>0</v>
      </c>
      <c r="D64" s="2">
        <f t="shared" si="14"/>
        <v>0</v>
      </c>
      <c r="E64" s="2">
        <f t="shared" si="14"/>
        <v>0</v>
      </c>
      <c r="F64" s="2">
        <f t="shared" si="14"/>
        <v>0</v>
      </c>
      <c r="G64" s="2">
        <f t="shared" si="14"/>
        <v>0</v>
      </c>
      <c r="H64" s="2"/>
      <c r="I64" s="2"/>
      <c r="J64" s="2"/>
      <c r="K64" s="2"/>
      <c r="L64" s="2"/>
      <c r="M64" s="2"/>
      <c r="N64" s="2">
        <f t="shared" si="8"/>
        <v>0</v>
      </c>
    </row>
    <row r="65" spans="2:14" x14ac:dyDescent="0.2">
      <c r="B65">
        <f t="shared" si="9"/>
        <v>2071</v>
      </c>
      <c r="C65" s="2">
        <f t="shared" si="14"/>
        <v>0</v>
      </c>
      <c r="D65" s="2">
        <f t="shared" si="14"/>
        <v>0</v>
      </c>
      <c r="E65" s="2">
        <f t="shared" si="14"/>
        <v>0</v>
      </c>
      <c r="F65" s="2">
        <f t="shared" si="14"/>
        <v>0</v>
      </c>
      <c r="G65" s="2">
        <f t="shared" si="14"/>
        <v>0</v>
      </c>
      <c r="H65" s="2"/>
      <c r="I65" s="2"/>
      <c r="J65" s="2"/>
      <c r="K65" s="2"/>
      <c r="L65" s="2"/>
      <c r="M65" s="2"/>
      <c r="N65" s="2">
        <f t="shared" si="8"/>
        <v>0</v>
      </c>
    </row>
    <row r="66" spans="2:14" x14ac:dyDescent="0.2">
      <c r="B66">
        <f t="shared" si="9"/>
        <v>2072</v>
      </c>
      <c r="C66" s="2">
        <f t="shared" si="14"/>
        <v>0</v>
      </c>
      <c r="D66" s="2">
        <f t="shared" si="14"/>
        <v>0</v>
      </c>
      <c r="E66" s="2">
        <f t="shared" si="14"/>
        <v>0</v>
      </c>
      <c r="F66" s="2">
        <f t="shared" si="14"/>
        <v>0</v>
      </c>
      <c r="G66" s="2">
        <f t="shared" si="14"/>
        <v>0</v>
      </c>
      <c r="H66" s="2"/>
      <c r="I66" s="2"/>
      <c r="J66" s="2"/>
      <c r="K66" s="2"/>
      <c r="L66" s="2"/>
      <c r="M66" s="2"/>
      <c r="N66" s="2">
        <f t="shared" si="8"/>
        <v>0</v>
      </c>
    </row>
    <row r="67" spans="2:14" x14ac:dyDescent="0.2">
      <c r="B67">
        <f t="shared" si="9"/>
        <v>2073</v>
      </c>
      <c r="C67" s="2">
        <f t="shared" si="14"/>
        <v>0</v>
      </c>
      <c r="D67" s="2">
        <f t="shared" si="14"/>
        <v>0</v>
      </c>
      <c r="E67" s="2">
        <f t="shared" si="14"/>
        <v>0</v>
      </c>
      <c r="F67" s="2">
        <f t="shared" si="14"/>
        <v>0</v>
      </c>
      <c r="G67" s="2">
        <f t="shared" si="14"/>
        <v>0</v>
      </c>
      <c r="H67" s="2"/>
      <c r="I67" s="2"/>
      <c r="J67" s="2"/>
      <c r="K67" s="2"/>
      <c r="L67" s="2"/>
      <c r="M67" s="2"/>
      <c r="N67" s="2">
        <f t="shared" si="8"/>
        <v>0</v>
      </c>
    </row>
    <row r="68" spans="2:14" x14ac:dyDescent="0.2">
      <c r="B68">
        <f t="shared" si="9"/>
        <v>2074</v>
      </c>
      <c r="C68" s="2">
        <f t="shared" si="14"/>
        <v>0</v>
      </c>
      <c r="D68" s="2">
        <f t="shared" si="14"/>
        <v>0</v>
      </c>
      <c r="E68" s="2">
        <f t="shared" si="14"/>
        <v>0</v>
      </c>
      <c r="F68" s="2">
        <f t="shared" si="14"/>
        <v>0</v>
      </c>
      <c r="G68" s="2">
        <f t="shared" si="14"/>
        <v>0</v>
      </c>
      <c r="H68" s="2"/>
      <c r="I68" s="2"/>
      <c r="J68" s="2"/>
      <c r="K68" s="2"/>
      <c r="L68" s="2"/>
      <c r="M68" s="2"/>
      <c r="N68" s="2">
        <f t="shared" si="8"/>
        <v>0</v>
      </c>
    </row>
    <row r="69" spans="2:14" x14ac:dyDescent="0.2">
      <c r="B69">
        <f t="shared" si="9"/>
        <v>2075</v>
      </c>
      <c r="C69" s="2">
        <f t="shared" si="14"/>
        <v>0</v>
      </c>
      <c r="D69" s="2">
        <f t="shared" si="14"/>
        <v>0</v>
      </c>
      <c r="E69" s="2">
        <f t="shared" si="14"/>
        <v>0</v>
      </c>
      <c r="F69" s="2">
        <f t="shared" si="14"/>
        <v>0</v>
      </c>
      <c r="G69" s="2">
        <f t="shared" si="14"/>
        <v>0</v>
      </c>
      <c r="H69" s="2"/>
      <c r="I69" s="2"/>
      <c r="J69" s="2"/>
      <c r="K69" s="2"/>
      <c r="L69" s="2"/>
      <c r="M69" s="2"/>
      <c r="N69" s="2">
        <f t="shared" si="8"/>
        <v>0</v>
      </c>
    </row>
    <row r="70" spans="2:14" x14ac:dyDescent="0.2">
      <c r="B70">
        <f t="shared" si="9"/>
        <v>2076</v>
      </c>
      <c r="C70" s="2">
        <f t="shared" si="14"/>
        <v>0</v>
      </c>
      <c r="D70" s="2">
        <f t="shared" si="14"/>
        <v>0</v>
      </c>
      <c r="E70" s="2">
        <f t="shared" si="14"/>
        <v>0</v>
      </c>
      <c r="F70" s="2">
        <f t="shared" si="14"/>
        <v>0</v>
      </c>
      <c r="G70" s="2">
        <f t="shared" si="14"/>
        <v>0</v>
      </c>
      <c r="H70" s="2"/>
      <c r="I70" s="2"/>
      <c r="J70" s="2"/>
      <c r="K70" s="2"/>
      <c r="L70" s="2"/>
      <c r="M70" s="2"/>
      <c r="N70" s="2">
        <f t="shared" si="8"/>
        <v>0</v>
      </c>
    </row>
    <row r="71" spans="2:14" x14ac:dyDescent="0.2">
      <c r="B71">
        <f t="shared" si="9"/>
        <v>2077</v>
      </c>
      <c r="C71" s="2">
        <f t="shared" si="14"/>
        <v>0</v>
      </c>
      <c r="D71" s="2">
        <f t="shared" si="14"/>
        <v>0</v>
      </c>
      <c r="E71" s="2">
        <f t="shared" si="14"/>
        <v>0</v>
      </c>
      <c r="F71" s="2">
        <f t="shared" si="14"/>
        <v>0</v>
      </c>
      <c r="G71" s="2">
        <f t="shared" si="14"/>
        <v>0</v>
      </c>
      <c r="H71" s="2"/>
      <c r="I71" s="2"/>
      <c r="J71" s="2"/>
      <c r="K71" s="2"/>
      <c r="L71" s="2"/>
      <c r="M71" s="2"/>
      <c r="N71" s="2">
        <f t="shared" si="8"/>
        <v>0</v>
      </c>
    </row>
    <row r="72" spans="2:14" x14ac:dyDescent="0.2">
      <c r="B72">
        <f t="shared" si="9"/>
        <v>2078</v>
      </c>
      <c r="C72" s="2">
        <f t="shared" si="14"/>
        <v>0</v>
      </c>
      <c r="D72" s="2">
        <f t="shared" si="14"/>
        <v>0</v>
      </c>
      <c r="E72" s="2">
        <f t="shared" si="14"/>
        <v>0</v>
      </c>
      <c r="F72" s="2">
        <f t="shared" si="14"/>
        <v>0</v>
      </c>
      <c r="G72" s="2">
        <f t="shared" si="14"/>
        <v>0</v>
      </c>
      <c r="H72" s="2"/>
      <c r="I72" s="2"/>
      <c r="J72" s="2"/>
      <c r="K72" s="2"/>
      <c r="L72" s="2"/>
      <c r="M72" s="2"/>
      <c r="N72" s="2">
        <f t="shared" si="8"/>
        <v>0</v>
      </c>
    </row>
    <row r="73" spans="2:14" x14ac:dyDescent="0.2">
      <c r="B73">
        <f t="shared" si="9"/>
        <v>2079</v>
      </c>
      <c r="C73" s="2">
        <f t="shared" si="14"/>
        <v>0</v>
      </c>
      <c r="D73" s="2">
        <f t="shared" si="14"/>
        <v>0</v>
      </c>
      <c r="E73" s="2">
        <f t="shared" si="14"/>
        <v>0</v>
      </c>
      <c r="F73" s="2">
        <f t="shared" si="14"/>
        <v>0</v>
      </c>
      <c r="G73" s="2">
        <f t="shared" si="14"/>
        <v>0</v>
      </c>
      <c r="H73" s="2"/>
      <c r="I73" s="2"/>
      <c r="J73" s="2"/>
      <c r="K73" s="2"/>
      <c r="L73" s="2"/>
      <c r="M73" s="2"/>
      <c r="N73" s="2">
        <f t="shared" si="8"/>
        <v>0</v>
      </c>
    </row>
    <row r="74" spans="2:14" x14ac:dyDescent="0.2">
      <c r="B74">
        <f t="shared" si="9"/>
        <v>2080</v>
      </c>
      <c r="C74" s="2">
        <f t="shared" si="14"/>
        <v>0</v>
      </c>
      <c r="D74" s="2">
        <f t="shared" si="14"/>
        <v>0</v>
      </c>
      <c r="E74" s="2">
        <f t="shared" si="14"/>
        <v>0</v>
      </c>
      <c r="F74" s="2">
        <f t="shared" si="14"/>
        <v>0</v>
      </c>
      <c r="G74" s="2">
        <f t="shared" si="14"/>
        <v>0</v>
      </c>
      <c r="H74" s="2"/>
      <c r="I74" s="2"/>
      <c r="J74" s="2"/>
      <c r="K74" s="2"/>
      <c r="L74" s="2"/>
      <c r="M74" s="2"/>
      <c r="N74" s="2">
        <f t="shared" si="8"/>
        <v>0</v>
      </c>
    </row>
    <row r="75" spans="2:14" x14ac:dyDescent="0.2">
      <c r="B75">
        <f t="shared" si="9"/>
        <v>2081</v>
      </c>
      <c r="C75" s="2">
        <f t="shared" si="14"/>
        <v>0</v>
      </c>
      <c r="D75" s="2">
        <f t="shared" si="14"/>
        <v>0</v>
      </c>
      <c r="E75" s="2">
        <f t="shared" si="14"/>
        <v>0</v>
      </c>
      <c r="F75" s="2">
        <f t="shared" si="14"/>
        <v>0</v>
      </c>
      <c r="G75" s="2">
        <f t="shared" si="14"/>
        <v>0</v>
      </c>
      <c r="H75" s="2"/>
      <c r="I75" s="2"/>
      <c r="J75" s="2"/>
      <c r="K75" s="2"/>
      <c r="L75" s="2"/>
      <c r="M75" s="2"/>
      <c r="N75" s="2">
        <f t="shared" si="8"/>
        <v>0</v>
      </c>
    </row>
  </sheetData>
  <mergeCells count="2">
    <mergeCell ref="C3:M3"/>
    <mergeCell ref="C4:M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6"/>
  <sheetViews>
    <sheetView tabSelected="1" workbookViewId="0">
      <selection sqref="A1:XFD2"/>
    </sheetView>
  </sheetViews>
  <sheetFormatPr defaultRowHeight="12.75" x14ac:dyDescent="0.2"/>
  <cols>
    <col min="3" max="3" width="14.42578125" style="5" bestFit="1" customWidth="1"/>
    <col min="4" max="5" width="13.85546875" style="5" bestFit="1" customWidth="1"/>
    <col min="7" max="7" width="17.5703125" bestFit="1" customWidth="1"/>
  </cols>
  <sheetData>
    <row r="1" spans="2:7" x14ac:dyDescent="0.2">
      <c r="C1" s="10"/>
      <c r="D1" s="10"/>
      <c r="E1" s="10"/>
    </row>
    <row r="2" spans="2:7" x14ac:dyDescent="0.2">
      <c r="C2" s="10"/>
      <c r="D2" s="10"/>
      <c r="E2" s="10"/>
    </row>
    <row r="7" spans="2:7" x14ac:dyDescent="0.2">
      <c r="B7" s="3" t="s">
        <v>19</v>
      </c>
      <c r="C7" s="7">
        <f>NPV(0.0755,C12:C56)+C11</f>
        <v>59955397.804209121</v>
      </c>
      <c r="D7" s="7">
        <f>NPV(0.0755,D12:D56)+D11</f>
        <v>22567138.542784721</v>
      </c>
      <c r="E7" s="7">
        <f>NPV(0.0755,E12:E56)+E11</f>
        <v>82522536.346993849</v>
      </c>
      <c r="G7" s="7">
        <f>NPV(0.0755,G12:G56)+G11</f>
        <v>39441735.027553529</v>
      </c>
    </row>
    <row r="9" spans="2:7" x14ac:dyDescent="0.2">
      <c r="C9" s="5" t="s">
        <v>7</v>
      </c>
      <c r="D9" s="5" t="s">
        <v>7</v>
      </c>
      <c r="E9" s="5" t="s">
        <v>7</v>
      </c>
      <c r="G9" s="5" t="s">
        <v>10</v>
      </c>
    </row>
    <row r="10" spans="2:7" x14ac:dyDescent="0.2">
      <c r="C10" s="5" t="s">
        <v>8</v>
      </c>
      <c r="D10" s="5" t="s">
        <v>9</v>
      </c>
      <c r="E10" s="5" t="s">
        <v>4</v>
      </c>
      <c r="G10" s="5" t="s">
        <v>4</v>
      </c>
    </row>
    <row r="11" spans="2:7" x14ac:dyDescent="0.2">
      <c r="B11">
        <v>2016</v>
      </c>
      <c r="C11" s="5">
        <v>0</v>
      </c>
      <c r="D11" s="5">
        <v>0</v>
      </c>
      <c r="E11" s="5">
        <f>C11+D11</f>
        <v>0</v>
      </c>
      <c r="G11" s="5">
        <v>0</v>
      </c>
    </row>
    <row r="12" spans="2:7" x14ac:dyDescent="0.2">
      <c r="B12">
        <f>B11+1</f>
        <v>2017</v>
      </c>
      <c r="C12" s="5">
        <v>0</v>
      </c>
      <c r="D12" s="5">
        <v>0</v>
      </c>
      <c r="E12" s="5">
        <f t="shared" ref="E12:E56" si="0">C12+D12</f>
        <v>0</v>
      </c>
      <c r="G12" s="5">
        <v>0</v>
      </c>
    </row>
    <row r="13" spans="2:7" x14ac:dyDescent="0.2">
      <c r="B13">
        <f t="shared" ref="B13:B56" si="1">B12+1</f>
        <v>2018</v>
      </c>
      <c r="C13" s="5">
        <v>0</v>
      </c>
      <c r="D13" s="5">
        <v>0</v>
      </c>
      <c r="E13" s="5">
        <f t="shared" si="0"/>
        <v>0</v>
      </c>
      <c r="G13" s="5">
        <v>0</v>
      </c>
    </row>
    <row r="14" spans="2:7" x14ac:dyDescent="0.2">
      <c r="B14">
        <f t="shared" si="1"/>
        <v>2019</v>
      </c>
      <c r="C14" s="5">
        <v>0</v>
      </c>
      <c r="D14" s="5">
        <v>0</v>
      </c>
      <c r="E14" s="5">
        <f t="shared" si="0"/>
        <v>0</v>
      </c>
      <c r="G14" s="5">
        <v>0</v>
      </c>
    </row>
    <row r="15" spans="2:7" x14ac:dyDescent="0.2">
      <c r="B15">
        <f t="shared" si="1"/>
        <v>2020</v>
      </c>
      <c r="C15" s="6">
        <f>'Avoided Capital - Dade'!N16</f>
        <v>0</v>
      </c>
      <c r="D15" s="6">
        <f>'Avoided Capital - Broward'!N16</f>
        <v>0</v>
      </c>
      <c r="E15" s="5">
        <f t="shared" si="0"/>
        <v>0</v>
      </c>
      <c r="G15" s="5">
        <f>'Avoided O&amp;M'!N14</f>
        <v>0</v>
      </c>
    </row>
    <row r="16" spans="2:7" x14ac:dyDescent="0.2">
      <c r="B16">
        <f t="shared" si="1"/>
        <v>2021</v>
      </c>
      <c r="C16" s="6">
        <f>'Avoided Capital - Dade'!N17</f>
        <v>0</v>
      </c>
      <c r="D16" s="6">
        <f>'Avoided Capital - Broward'!N17</f>
        <v>0</v>
      </c>
      <c r="E16" s="5">
        <f t="shared" si="0"/>
        <v>0</v>
      </c>
      <c r="G16" s="5">
        <f>'Avoided O&amp;M'!N15</f>
        <v>0</v>
      </c>
    </row>
    <row r="17" spans="2:7" x14ac:dyDescent="0.2">
      <c r="B17">
        <f t="shared" si="1"/>
        <v>2022</v>
      </c>
      <c r="C17" s="6">
        <f>'Avoided Capital - Dade'!N18</f>
        <v>0</v>
      </c>
      <c r="D17" s="6">
        <f>'Avoided Capital - Broward'!N18</f>
        <v>0</v>
      </c>
      <c r="E17" s="5">
        <f t="shared" si="0"/>
        <v>0</v>
      </c>
      <c r="G17" s="5">
        <f>'Avoided O&amp;M'!N16</f>
        <v>0</v>
      </c>
    </row>
    <row r="18" spans="2:7" x14ac:dyDescent="0.2">
      <c r="B18">
        <f t="shared" si="1"/>
        <v>2023</v>
      </c>
      <c r="C18" s="6">
        <f>'Avoided Capital - Dade'!N19</f>
        <v>0</v>
      </c>
      <c r="D18" s="6">
        <f>'Avoided Capital - Broward'!N19</f>
        <v>0</v>
      </c>
      <c r="E18" s="5">
        <f t="shared" si="0"/>
        <v>0</v>
      </c>
      <c r="G18" s="5">
        <f>'Avoided O&amp;M'!N17</f>
        <v>0</v>
      </c>
    </row>
    <row r="19" spans="2:7" x14ac:dyDescent="0.2">
      <c r="B19">
        <f t="shared" si="1"/>
        <v>2024</v>
      </c>
      <c r="C19" s="6">
        <f>'Avoided Capital - Dade'!N20</f>
        <v>0</v>
      </c>
      <c r="D19" s="6">
        <f>'Avoided Capital - Broward'!N20</f>
        <v>0</v>
      </c>
      <c r="E19" s="5">
        <f t="shared" si="0"/>
        <v>0</v>
      </c>
      <c r="G19" s="5">
        <f>'Avoided O&amp;M'!N18</f>
        <v>0</v>
      </c>
    </row>
    <row r="20" spans="2:7" x14ac:dyDescent="0.2">
      <c r="B20">
        <f t="shared" si="1"/>
        <v>2025</v>
      </c>
      <c r="C20" s="6">
        <f>'Avoided Capital - Dade'!N21</f>
        <v>2432654.2103816792</v>
      </c>
      <c r="D20" s="6">
        <f>'Avoided Capital - Broward'!N21</f>
        <v>915648.07511823147</v>
      </c>
      <c r="E20" s="6">
        <f t="shared" si="0"/>
        <v>3348302.2854999108</v>
      </c>
      <c r="G20" s="6">
        <f>'Avoided O&amp;M'!N19</f>
        <v>824249.56016545906</v>
      </c>
    </row>
    <row r="21" spans="2:7" x14ac:dyDescent="0.2">
      <c r="B21">
        <f t="shared" si="1"/>
        <v>2026</v>
      </c>
      <c r="C21" s="6">
        <f>'Avoided Capital - Dade'!N22</f>
        <v>4793158.9406578122</v>
      </c>
      <c r="D21" s="6">
        <f>'Avoided Capital - Broward'!N22</f>
        <v>1804139.1740014148</v>
      </c>
      <c r="E21" s="6">
        <f t="shared" si="0"/>
        <v>6597298.1146592274</v>
      </c>
      <c r="G21" s="6">
        <f>'Avoided O&amp;M'!N20</f>
        <v>1689711.5983391912</v>
      </c>
    </row>
    <row r="22" spans="2:7" x14ac:dyDescent="0.2">
      <c r="B22">
        <f t="shared" si="1"/>
        <v>2027</v>
      </c>
      <c r="C22" s="6">
        <f>'Avoided Capital - Dade'!N23</f>
        <v>7071523.5343489023</v>
      </c>
      <c r="D22" s="6">
        <f>'Avoided Capital - Broward'!N23</f>
        <v>2661712.82574679</v>
      </c>
      <c r="E22" s="6">
        <f t="shared" si="0"/>
        <v>9733236.3600956928</v>
      </c>
      <c r="G22" s="6">
        <f>'Avoided O&amp;M'!N21</f>
        <v>2597931.5824465062</v>
      </c>
    </row>
    <row r="23" spans="2:7" x14ac:dyDescent="0.2">
      <c r="B23">
        <f t="shared" si="1"/>
        <v>2028</v>
      </c>
      <c r="C23" s="6">
        <f>'Avoided Capital - Dade'!N24</f>
        <v>9271313.8482237589</v>
      </c>
      <c r="D23" s="6">
        <f>'Avoided Capital - Broward'!N24</f>
        <v>3489711.2144891061</v>
      </c>
      <c r="E23" s="6">
        <f t="shared" si="0"/>
        <v>12761025.062712865</v>
      </c>
      <c r="G23" s="6">
        <f>'Avoided O&amp;M'!N22</f>
        <v>3550506.4960102253</v>
      </c>
    </row>
    <row r="24" spans="2:7" x14ac:dyDescent="0.2">
      <c r="B24">
        <f t="shared" si="1"/>
        <v>2029</v>
      </c>
      <c r="C24" s="6">
        <f>'Avoided Capital - Dade'!N25</f>
        <v>11395828.912372533</v>
      </c>
      <c r="D24" s="6">
        <f>'Avoided Capital - Broward'!N25</f>
        <v>4289376.0911269961</v>
      </c>
      <c r="E24" s="6">
        <f t="shared" si="0"/>
        <v>15685205.00349953</v>
      </c>
      <c r="G24" s="6">
        <f>'Avoided O&amp;M'!N23</f>
        <v>4549086.4480131008</v>
      </c>
    </row>
    <row r="25" spans="2:7" x14ac:dyDescent="0.2">
      <c r="B25">
        <f t="shared" si="1"/>
        <v>2030</v>
      </c>
      <c r="C25" s="6">
        <f>'Avoided Capital - Dade'!N26</f>
        <v>13448127.796233863</v>
      </c>
      <c r="D25" s="6">
        <f>'Avoided Capital - Broward'!N26</f>
        <v>5061858.8856627969</v>
      </c>
      <c r="E25" s="6">
        <f t="shared" si="0"/>
        <v>18509986.68189666</v>
      </c>
      <c r="G25" s="6">
        <f>'Avoided O&amp;M'!N24</f>
        <v>5595376.3310561143</v>
      </c>
    </row>
    <row r="26" spans="2:7" x14ac:dyDescent="0.2">
      <c r="B26">
        <f t="shared" si="1"/>
        <v>2031</v>
      </c>
      <c r="C26" s="6">
        <f>'Avoided Capital - Dade'!N27</f>
        <v>12998378.515508499</v>
      </c>
      <c r="D26" s="6">
        <f>'Avoided Capital - Broward'!N27</f>
        <v>4892573.8054304635</v>
      </c>
      <c r="E26" s="6">
        <f t="shared" si="0"/>
        <v>17890952.320938963</v>
      </c>
      <c r="G26" s="6">
        <f>'Avoided O&amp;M'!N25</f>
        <v>5735260.7393325157</v>
      </c>
    </row>
    <row r="27" spans="2:7" x14ac:dyDescent="0.2">
      <c r="B27">
        <f t="shared" si="1"/>
        <v>2032</v>
      </c>
      <c r="C27" s="6">
        <f>'Avoided Capital - Dade'!N28</f>
        <v>12553991.569019886</v>
      </c>
      <c r="D27" s="6">
        <f>'Avoided Capital - Broward'!N28</f>
        <v>4725307.1012587566</v>
      </c>
      <c r="E27" s="6">
        <f t="shared" si="0"/>
        <v>17279298.670278642</v>
      </c>
      <c r="G27" s="6">
        <f>'Avoided O&amp;M'!N26</f>
        <v>5878642.2578158285</v>
      </c>
    </row>
    <row r="28" spans="2:7" x14ac:dyDescent="0.2">
      <c r="B28">
        <f t="shared" si="1"/>
        <v>2033</v>
      </c>
      <c r="C28" s="6">
        <f>'Avoided Capital - Dade'!N29</f>
        <v>12126419.813720312</v>
      </c>
      <c r="D28" s="6">
        <f>'Avoided Capital - Broward'!N29</f>
        <v>4564369.6145234136</v>
      </c>
      <c r="E28" s="6">
        <f t="shared" si="0"/>
        <v>16690789.428243726</v>
      </c>
      <c r="G28" s="6">
        <f>'Avoided O&amp;M'!N27</f>
        <v>6025608.3142612241</v>
      </c>
    </row>
    <row r="29" spans="2:7" x14ac:dyDescent="0.2">
      <c r="B29">
        <f t="shared" si="1"/>
        <v>2034</v>
      </c>
      <c r="C29" s="6">
        <f>'Avoided Capital - Dade'!N30</f>
        <v>11712308.144948831</v>
      </c>
      <c r="D29" s="6">
        <f>'Avoided Capital - Broward'!N30</f>
        <v>4408498.487925807</v>
      </c>
      <c r="E29" s="6">
        <f t="shared" si="0"/>
        <v>16120806.632874638</v>
      </c>
      <c r="G29" s="6">
        <f>'Avoided O&amp;M'!N28</f>
        <v>6176248.5221177535</v>
      </c>
    </row>
    <row r="30" spans="2:7" x14ac:dyDescent="0.2">
      <c r="B30">
        <f t="shared" si="1"/>
        <v>2035</v>
      </c>
      <c r="C30" s="6">
        <f>'Avoided Capital - Dade'!N31</f>
        <v>11308362.04695146</v>
      </c>
      <c r="D30" s="6">
        <f>'Avoided Capital - Broward'!N31</f>
        <v>4256453.669757925</v>
      </c>
      <c r="E30" s="6">
        <f t="shared" si="0"/>
        <v>15564815.716709385</v>
      </c>
      <c r="G30" s="6">
        <f>'Avoided O&amp;M'!N29</f>
        <v>6330654.7351706978</v>
      </c>
    </row>
    <row r="31" spans="2:7" x14ac:dyDescent="0.2">
      <c r="B31">
        <f t="shared" si="1"/>
        <v>2036</v>
      </c>
      <c r="C31" s="6">
        <f>'Avoided Capital - Dade'!N32</f>
        <v>10911535.213312404</v>
      </c>
      <c r="D31" s="6">
        <f>'Avoided Capital - Broward'!N32</f>
        <v>4107088.5340036526</v>
      </c>
      <c r="E31" s="6">
        <f t="shared" si="0"/>
        <v>15018623.747316057</v>
      </c>
      <c r="G31" s="6">
        <f>'Avoided O&amp;M'!N30</f>
        <v>6488921.1035499657</v>
      </c>
    </row>
    <row r="32" spans="2:7" x14ac:dyDescent="0.2">
      <c r="B32">
        <f t="shared" si="1"/>
        <v>2037</v>
      </c>
      <c r="C32" s="6">
        <f>'Avoided Capital - Dade'!N33</f>
        <v>10519017.391614111</v>
      </c>
      <c r="D32" s="6">
        <f>'Avoided Capital - Broward'!N33</f>
        <v>3959345.3050836441</v>
      </c>
      <c r="E32" s="6">
        <f t="shared" si="0"/>
        <v>14478362.696697755</v>
      </c>
      <c r="G32" s="6">
        <f>'Avoided O&amp;M'!N31</f>
        <v>6651144.131138714</v>
      </c>
    </row>
    <row r="33" spans="2:7" x14ac:dyDescent="0.2">
      <c r="B33">
        <f t="shared" si="1"/>
        <v>2038</v>
      </c>
      <c r="C33" s="6">
        <f>'Avoided Capital - Dade'!N34</f>
        <v>10128210.007627878</v>
      </c>
      <c r="D33" s="6">
        <f>'Avoided Capital - Broward'!N34</f>
        <v>3812245.8828304322</v>
      </c>
      <c r="E33" s="6">
        <f t="shared" si="0"/>
        <v>13940455.89045831</v>
      </c>
      <c r="G33" s="6">
        <f>'Avoided O&amp;M'!N32</f>
        <v>6817422.7344171815</v>
      </c>
    </row>
    <row r="34" spans="2:7" x14ac:dyDescent="0.2">
      <c r="B34">
        <f t="shared" si="1"/>
        <v>2039</v>
      </c>
      <c r="C34" s="6">
        <f>'Avoided Capital - Dade'!N35</f>
        <v>9737652.7551317681</v>
      </c>
      <c r="D34" s="6">
        <f>'Avoided Capital - Broward'!N35</f>
        <v>3665240.6097647557</v>
      </c>
      <c r="E34" s="6">
        <f t="shared" si="0"/>
        <v>13402893.364896525</v>
      </c>
      <c r="G34" s="6">
        <f>'Avoided O&amp;M'!N33</f>
        <v>6987858.3027776107</v>
      </c>
    </row>
    <row r="35" spans="2:7" x14ac:dyDescent="0.2">
      <c r="B35">
        <f t="shared" si="1"/>
        <v>2040</v>
      </c>
      <c r="C35" s="6">
        <f>'Avoided Capital - Dade'!N36</f>
        <v>9347139.8191500474</v>
      </c>
      <c r="D35" s="6">
        <f>'Avoided Capital - Broward'!N36</f>
        <v>3518252.0173809947</v>
      </c>
      <c r="E35" s="6">
        <f t="shared" si="0"/>
        <v>12865391.836531043</v>
      </c>
      <c r="G35" s="6">
        <f>'Avoided O&amp;M'!N34</f>
        <v>7162554.7603470506</v>
      </c>
    </row>
    <row r="36" spans="2:7" x14ac:dyDescent="0.2">
      <c r="B36">
        <f t="shared" si="1"/>
        <v>2041</v>
      </c>
      <c r="C36" s="6">
        <f>'Avoided Capital - Dade'!N37</f>
        <v>8956674.3914797958</v>
      </c>
      <c r="D36" s="6">
        <f>'Avoided Capital - Broward'!N37</f>
        <v>3371281.3070676751</v>
      </c>
      <c r="E36" s="6">
        <f t="shared" si="0"/>
        <v>12327955.698547471</v>
      </c>
      <c r="G36" s="6">
        <f>'Avoided O&amp;M'!N35</f>
        <v>7341618.6293557258</v>
      </c>
    </row>
    <row r="37" spans="2:7" x14ac:dyDescent="0.2">
      <c r="B37">
        <f t="shared" si="1"/>
        <v>2042</v>
      </c>
      <c r="C37" s="6">
        <f>'Avoided Capital - Dade'!N38</f>
        <v>8566251.3474079464</v>
      </c>
      <c r="D37" s="6">
        <f>'Avoided Capital - Broward'!N38</f>
        <v>3224326.5498890551</v>
      </c>
      <c r="E37" s="6">
        <f t="shared" si="0"/>
        <v>11790577.897297002</v>
      </c>
      <c r="G37" s="6">
        <f>'Avoided O&amp;M'!N36</f>
        <v>7525159.09508962</v>
      </c>
    </row>
    <row r="38" spans="2:7" x14ac:dyDescent="0.2">
      <c r="B38">
        <f t="shared" si="1"/>
        <v>2043</v>
      </c>
      <c r="C38" s="6">
        <f>'Avoided Capital - Dade'!N39</f>
        <v>8175866.5492592165</v>
      </c>
      <c r="D38" s="6">
        <f>'Avoided Capital - Broward'!N39</f>
        <v>3077386.1884292075</v>
      </c>
      <c r="E38" s="6">
        <f t="shared" si="0"/>
        <v>11253252.737688424</v>
      </c>
      <c r="G38" s="6">
        <f>'Avoided O&amp;M'!N37</f>
        <v>7713288.0724668596</v>
      </c>
    </row>
    <row r="39" spans="2:7" x14ac:dyDescent="0.2">
      <c r="B39">
        <f t="shared" si="1"/>
        <v>2044</v>
      </c>
      <c r="C39" s="6">
        <f>'Avoided Capital - Dade'!N40</f>
        <v>7785519.801711455</v>
      </c>
      <c r="D39" s="6">
        <f>'Avoided Capital - Broward'!N40</f>
        <v>2930460.149169114</v>
      </c>
      <c r="E39" s="6">
        <f t="shared" si="0"/>
        <v>10715979.950880568</v>
      </c>
      <c r="G39" s="6">
        <f>'Avoided O&amp;M'!N38</f>
        <v>7906120.2742785309</v>
      </c>
    </row>
    <row r="40" spans="2:7" x14ac:dyDescent="0.2">
      <c r="B40">
        <f t="shared" si="1"/>
        <v>2045</v>
      </c>
      <c r="C40" s="6">
        <f>'Avoided Capital - Dade'!N41</f>
        <v>7402836.219185371</v>
      </c>
      <c r="D40" s="6">
        <f>'Avoided Capital - Broward'!N41</f>
        <v>2786418.5158683495</v>
      </c>
      <c r="E40" s="6">
        <f t="shared" si="0"/>
        <v>10189254.73505372</v>
      </c>
      <c r="G40" s="6">
        <f>'Avoided O&amp;M'!N39</f>
        <v>8103773.2811354939</v>
      </c>
    </row>
    <row r="41" spans="2:7" x14ac:dyDescent="0.2">
      <c r="B41">
        <f t="shared" si="1"/>
        <v>2046</v>
      </c>
      <c r="C41" s="6">
        <f>'Avoided Capital - Dade'!N42</f>
        <v>7043053.4335370408</v>
      </c>
      <c r="D41" s="6">
        <f>'Avoided Capital - Broward'!N42</f>
        <v>2650996.7145561604</v>
      </c>
      <c r="E41" s="6">
        <f t="shared" si="0"/>
        <v>9694050.1480932012</v>
      </c>
      <c r="G41" s="6">
        <f>'Avoided O&amp;M'!N40</f>
        <v>8306367.613163881</v>
      </c>
    </row>
    <row r="42" spans="2:7" x14ac:dyDescent="0.2">
      <c r="B42">
        <f t="shared" si="1"/>
        <v>2047</v>
      </c>
      <c r="C42" s="6">
        <f>'Avoided Capital - Dade'!N43</f>
        <v>6713791.179684978</v>
      </c>
      <c r="D42" s="6">
        <f>'Avoided Capital - Broward'!N43</f>
        <v>2527062.8041540612</v>
      </c>
      <c r="E42" s="6">
        <f t="shared" si="0"/>
        <v>9240853.9838390388</v>
      </c>
      <c r="G42" s="6">
        <f>'Avoided O&amp;M'!N41</f>
        <v>8514026.8034929764</v>
      </c>
    </row>
    <row r="43" spans="2:7" x14ac:dyDescent="0.2">
      <c r="B43">
        <f t="shared" si="1"/>
        <v>2048</v>
      </c>
      <c r="C43" s="6">
        <f>'Avoided Capital - Dade'!N44</f>
        <v>6415050.7231474314</v>
      </c>
      <c r="D43" s="6">
        <f>'Avoided Capital - Broward'!N44</f>
        <v>2414617.2610015767</v>
      </c>
      <c r="E43" s="6">
        <f t="shared" si="0"/>
        <v>8829667.984149009</v>
      </c>
      <c r="G43" s="6">
        <f>'Avoided O&amp;M'!N42</f>
        <v>8726877.4735803008</v>
      </c>
    </row>
    <row r="44" spans="2:7" x14ac:dyDescent="0.2">
      <c r="B44">
        <f t="shared" si="1"/>
        <v>2049</v>
      </c>
      <c r="C44" s="6">
        <f>'Avoided Capital - Dade'!N45</f>
        <v>6146833.3621943202</v>
      </c>
      <c r="D44" s="6">
        <f>'Avoided Capital - Broward'!N45</f>
        <v>2313660.5737659195</v>
      </c>
      <c r="E44" s="6">
        <f t="shared" si="0"/>
        <v>8460493.9359602407</v>
      </c>
      <c r="G44" s="6">
        <f>'Avoided O&amp;M'!N43</f>
        <v>8945049.4104198087</v>
      </c>
    </row>
    <row r="45" spans="2:7" x14ac:dyDescent="0.2">
      <c r="B45">
        <f t="shared" si="1"/>
        <v>2050</v>
      </c>
      <c r="C45" s="6">
        <f>'Avoided Capital - Dade'!N46</f>
        <v>5909140.4286948536</v>
      </c>
      <c r="D45" s="6">
        <f>'Avoided Capital - Broward'!N46</f>
        <v>2224193.2437610333</v>
      </c>
      <c r="E45" s="6">
        <f t="shared" si="0"/>
        <v>8133333.6724558864</v>
      </c>
      <c r="G45" s="6">
        <f>'Avoided O&amp;M'!N44</f>
        <v>9168675.6456803028</v>
      </c>
    </row>
    <row r="46" spans="2:7" x14ac:dyDescent="0.2">
      <c r="B46">
        <f t="shared" si="1"/>
        <v>2051</v>
      </c>
      <c r="C46" s="6">
        <f>'Avoided Capital - Dade'!N47</f>
        <v>5694354.5271449983</v>
      </c>
      <c r="D46" s="6">
        <f>'Avoided Capital - Broward'!N47</f>
        <v>2143348.0926181586</v>
      </c>
      <c r="E46" s="6">
        <f t="shared" si="0"/>
        <v>7837702.6197631564</v>
      </c>
      <c r="G46" s="6">
        <f>'Avoided O&amp;M'!N45</f>
        <v>9397892.5368223097</v>
      </c>
    </row>
    <row r="47" spans="2:7" x14ac:dyDescent="0.2">
      <c r="B47">
        <f t="shared" si="1"/>
        <v>2052</v>
      </c>
      <c r="C47" s="6">
        <f>'Avoided Capital - Dade'!N48</f>
        <v>5487242.9505133117</v>
      </c>
      <c r="D47" s="6">
        <f>'Avoided Capital - Broward'!N48</f>
        <v>2065391.5480060279</v>
      </c>
      <c r="E47" s="6">
        <f t="shared" si="0"/>
        <v>7552634.4985193396</v>
      </c>
      <c r="G47" s="6">
        <f>'Avoided O&amp;M'!N46</f>
        <v>9632839.8502428681</v>
      </c>
    </row>
    <row r="48" spans="2:7" x14ac:dyDescent="0.2">
      <c r="B48">
        <f t="shared" si="1"/>
        <v>2053</v>
      </c>
      <c r="C48" s="6">
        <f>'Avoided Capital - Dade'!N49</f>
        <v>5280188.3749326868</v>
      </c>
      <c r="D48" s="6">
        <f>'Avoided Capital - Broward'!N49</f>
        <v>1987456.4585199337</v>
      </c>
      <c r="E48" s="6">
        <f t="shared" si="0"/>
        <v>7267644.8334526205</v>
      </c>
      <c r="G48" s="6">
        <f>'Avoided O&amp;M'!N47</f>
        <v>9873660.8464989383</v>
      </c>
    </row>
    <row r="49" spans="2:7" x14ac:dyDescent="0.2">
      <c r="B49">
        <f t="shared" si="1"/>
        <v>2054</v>
      </c>
      <c r="C49" s="6">
        <f>'Avoided Capital - Dade'!N50</f>
        <v>5073192.2755929511</v>
      </c>
      <c r="D49" s="6">
        <f>'Avoided Capital - Broward'!N50</f>
        <v>1909543.3794195242</v>
      </c>
      <c r="E49" s="6">
        <f t="shared" si="0"/>
        <v>6982735.6550124753</v>
      </c>
      <c r="G49" s="6">
        <f>'Avoided O&amp;M'!N48</f>
        <v>10120502.367661411</v>
      </c>
    </row>
    <row r="50" spans="2:7" x14ac:dyDescent="0.2">
      <c r="B50">
        <f t="shared" si="1"/>
        <v>2055</v>
      </c>
      <c r="C50" s="6">
        <f>'Avoided Capital - Dade'!N51</f>
        <v>4866256.1658619074</v>
      </c>
      <c r="D50" s="6">
        <f>'Avoided Capital - Broward'!N51</f>
        <v>1831652.8803345943</v>
      </c>
      <c r="E50" s="6">
        <f t="shared" si="0"/>
        <v>6697909.0461965017</v>
      </c>
      <c r="G50" s="6">
        <f>'Avoided O&amp;M'!N49</f>
        <v>10373514.926852947</v>
      </c>
    </row>
    <row r="51" spans="2:7" x14ac:dyDescent="0.2">
      <c r="B51">
        <f t="shared" si="1"/>
        <v>2056</v>
      </c>
      <c r="C51" s="6">
        <f>'Avoided Capital - Dade'!N52</f>
        <v>4659381.5982733918</v>
      </c>
      <c r="D51" s="6">
        <f>'Avoided Capital - Broward'!N52</f>
        <v>1753785.5456369841</v>
      </c>
      <c r="E51" s="6">
        <f t="shared" si="0"/>
        <v>6413167.1439103764</v>
      </c>
      <c r="G51" s="6">
        <f>'Avoided O&amp;M'!N50</f>
        <v>10632852.800024269</v>
      </c>
    </row>
    <row r="52" spans="2:7" x14ac:dyDescent="0.2">
      <c r="B52">
        <f t="shared" si="1"/>
        <v>2057</v>
      </c>
      <c r="C52" s="6">
        <f>'Avoided Capital - Dade'!N53</f>
        <v>4452570.1655408861</v>
      </c>
      <c r="D52" s="6">
        <f>'Avoided Capital - Broward'!N53</f>
        <v>1675941.9748221037</v>
      </c>
      <c r="E52" s="6">
        <f t="shared" si="0"/>
        <v>6128512.1403629901</v>
      </c>
      <c r="G52" s="6">
        <f>'Avoided O&amp;M'!N51</f>
        <v>10898674.120024875</v>
      </c>
    </row>
    <row r="53" spans="2:7" x14ac:dyDescent="0.2">
      <c r="B53">
        <f t="shared" si="1"/>
        <v>2058</v>
      </c>
      <c r="C53" s="6">
        <f>'Avoided Capital - Dade'!N54</f>
        <v>4252512.8962323125</v>
      </c>
      <c r="D53" s="6">
        <f>'Avoided Capital - Broward'!N54</f>
        <v>1600640.6628748281</v>
      </c>
      <c r="E53" s="6">
        <f t="shared" si="0"/>
        <v>5853153.5591071406</v>
      </c>
      <c r="G53" s="6">
        <f>'Avoided O&amp;M'!N52</f>
        <v>11171140.973025497</v>
      </c>
    </row>
    <row r="54" spans="2:7" x14ac:dyDescent="0.2">
      <c r="B54">
        <f t="shared" si="1"/>
        <v>2059</v>
      </c>
      <c r="C54" s="6">
        <f>'Avoided Capital - Dade'!N55</f>
        <v>4059211.4665669138</v>
      </c>
      <c r="D54" s="6">
        <f>'Avoided Capital - Broward'!N55</f>
        <v>1527882.2407220327</v>
      </c>
      <c r="E54" s="6">
        <f t="shared" si="0"/>
        <v>5587093.707288947</v>
      </c>
      <c r="G54" s="6">
        <f>'Avoided O&amp;M'!N53</f>
        <v>11450419.497351132</v>
      </c>
    </row>
    <row r="55" spans="2:7" x14ac:dyDescent="0.2">
      <c r="B55">
        <f>B54+1</f>
        <v>2060</v>
      </c>
      <c r="C55" s="6">
        <f>'Avoided Capital - Dade'!N56</f>
        <v>3872667.5961445598</v>
      </c>
      <c r="D55" s="6">
        <f>'Avoided Capital - Broward'!N56</f>
        <v>1457667.35561901</v>
      </c>
      <c r="E55" s="6">
        <f t="shared" si="0"/>
        <v>5330334.9517635703</v>
      </c>
      <c r="G55" s="6">
        <f>'Avoided O&amp;M'!N54</f>
        <v>11736679.98478491</v>
      </c>
    </row>
    <row r="56" spans="2:7" x14ac:dyDescent="0.2">
      <c r="B56">
        <f t="shared" si="1"/>
        <v>2061</v>
      </c>
      <c r="C56" s="6">
        <f>'Avoided Capital - Dade'!N57</f>
        <v>3692883.0490684453</v>
      </c>
      <c r="D56" s="6">
        <f>'Avoided Capital - Broward'!N57</f>
        <v>1389996.6715720496</v>
      </c>
      <c r="E56" s="6">
        <f t="shared" si="0"/>
        <v>5082879.7206404954</v>
      </c>
      <c r="G56" s="6">
        <f>'Avoided O&amp;M'!N55</f>
        <v>12030096.984404534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53BF83C119B2448700BF3728B4E953" ma:contentTypeVersion="" ma:contentTypeDescription="Create a new document." ma:contentTypeScope="" ma:versionID="121ecc0020511ba330dba224a4b69c62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 xsi:nil="true"/>
    <Document_x0020_Type xmlns="c85253b9-0a55-49a1-98ad-b5b6252d7079" xsi:nil="true"/>
    <Comments xmlns="c85253b9-0a55-49a1-98ad-b5b6252d7079">Scrubbed</Comments>
  </documentManagement>
</p:properties>
</file>

<file path=customXml/itemProps1.xml><?xml version="1.0" encoding="utf-8"?>
<ds:datastoreItem xmlns:ds="http://schemas.openxmlformats.org/officeDocument/2006/customXml" ds:itemID="{444D6ECD-496C-4F42-A35C-CA54F7A6168B}"/>
</file>

<file path=customXml/itemProps2.xml><?xml version="1.0" encoding="utf-8"?>
<ds:datastoreItem xmlns:ds="http://schemas.openxmlformats.org/officeDocument/2006/customXml" ds:itemID="{52C4FE4F-FAEB-454B-9F9D-B8593BF290D6}"/>
</file>

<file path=customXml/itemProps3.xml><?xml version="1.0" encoding="utf-8"?>
<ds:datastoreItem xmlns:ds="http://schemas.openxmlformats.org/officeDocument/2006/customXml" ds:itemID="{F966040B-6D62-40A8-9F83-81CFB65196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Avoided Capital - Dade</vt:lpstr>
      <vt:lpstr>Avoided Capital - Broward</vt:lpstr>
      <vt:lpstr>Avoided O&amp;M</vt:lpstr>
      <vt:lpstr>Summary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2017-11-17T17:47:49Z</dcterms:created>
  <dcterms:modified xsi:type="dcterms:W3CDTF">2017-11-17T17:47:54Z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0x0101003853BF83C119B2448700BF3728B4E953</vt:lpwstr>
  </property>
</Properties>
</file>