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756" yWindow="396" windowWidth="17496" windowHeight="11016" tabRatio="673"/>
  </bookViews>
  <sheets>
    <sheet name="Summary" sheetId="13" r:id="rId1"/>
    <sheet name="Cap Rev Req for FCSS" sheetId="1" r:id="rId2"/>
    <sheet name="Land Rev Req for FCSS" sheetId="15" r:id="rId3"/>
    <sheet name="Interconnectio Rev Req for FCSS" sheetId="16" r:id="rId4"/>
    <sheet name="Solar from EDM" sheetId="5" r:id="rId5"/>
    <sheet name="Land from EDM" sheetId="4" r:id="rId6"/>
  </sheets>
  <externalReferences>
    <externalReference r:id="rId7"/>
    <externalReference r:id="rId8"/>
    <externalReference r:id="rId9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3" hidden="1">'[1]ST Corrections'!#REF!</definedName>
    <definedName name="_ATPRegress_Range1" localSheetId="2" hidden="1">'[1]ST Corrections'!#REF!</definedName>
    <definedName name="_ATPRegress_Range1" hidden="1">'[1]ST Corrections'!#REF!</definedName>
    <definedName name="_ATPRegress_Range2" localSheetId="3" hidden="1">'[1]ST Corrections'!#REF!</definedName>
    <definedName name="_ATPRegress_Range2" localSheetId="2" hidden="1">'[1]ST Corrections'!#REF!</definedName>
    <definedName name="_ATPRegress_Range2" hidden="1">'[1]ST Corrections'!#REF!</definedName>
    <definedName name="_ATPRegress_Range3" localSheetId="3" hidden="1">'[1]ST Corrections'!#REF!</definedName>
    <definedName name="_ATPRegress_Range3" localSheetId="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3" hidden="1">#REF!</definedName>
    <definedName name="_Fill" localSheetId="2" hidden="1">#REF!</definedName>
    <definedName name="_Fill" hidden="1">#REF!</definedName>
    <definedName name="_unknown" localSheetId="3" hidden="1">'[1]ST Corrections'!#REF!</definedName>
    <definedName name="_unknown" localSheetId="2" hidden="1">'[1]ST Corrections'!#REF!</definedName>
    <definedName name="_unknown" hidden="1">'[1]ST Corrections'!#REF!</definedName>
    <definedName name="_unknown2" localSheetId="3" hidden="1">#REF!</definedName>
    <definedName name="_unknown2" localSheetId="2" hidden="1">#REF!</definedName>
    <definedName name="_unknown2" hidden="1">#REF!</definedName>
    <definedName name="Add_Eq_Filler" localSheetId="3">#REF!</definedName>
    <definedName name="Add_Eq_Filler" localSheetId="2">#REF!</definedName>
    <definedName name="Add_Eq_Filler">#REF!</definedName>
    <definedName name="Add_small_filler_MW" localSheetId="3">#REF!</definedName>
    <definedName name="Add_small_filler_MW" localSheetId="2">#REF!</definedName>
    <definedName name="Add_small_filler_MW">#REF!</definedName>
    <definedName name="disc">'[2]System Inputs'!$G$8</definedName>
    <definedName name="End_Year" localSheetId="3">#REF!</definedName>
    <definedName name="End_Year" localSheetId="2">#REF!</definedName>
    <definedName name="End_Year">#REF!</definedName>
    <definedName name="Eq_filler_Year" localSheetId="3">#REF!</definedName>
    <definedName name="Eq_filler_Year" localSheetId="2">#REF!</definedName>
    <definedName name="Eq_filler_Year">#REF!</definedName>
    <definedName name="EqFiller_Size" localSheetId="3">#REF!</definedName>
    <definedName name="EqFiller_Size" localSheetId="2">#REF!</definedName>
    <definedName name="EqFiller_Size">#REF!</definedName>
    <definedName name="eqfillersizetest" localSheetId="3">#REF!</definedName>
    <definedName name="eqfillersizetest" localSheetId="2">#REF!</definedName>
    <definedName name="eqfillersizetest">#REF!</definedName>
    <definedName name="ID_List">[3]Options!$B$6:$B$25</definedName>
    <definedName name="Interconnection_cap_table">#REF!</definedName>
    <definedName name="land_cap_table">#REF!</definedName>
    <definedName name="Large_filler_End_Year" localSheetId="3">#REF!</definedName>
    <definedName name="Large_filler_End_Year" localSheetId="2">#REF!</definedName>
    <definedName name="Large_filler_End_Year">#REF!</definedName>
    <definedName name="Large_filler_MW" localSheetId="3">#REF!</definedName>
    <definedName name="Large_filler_MW" localSheetId="2">#REF!</definedName>
    <definedName name="Large_filler_MW">#REF!</definedName>
    <definedName name="Large_Filler_Start_Year" localSheetId="3">#REF!</definedName>
    <definedName name="Large_Filler_Start_Year" localSheetId="2">#REF!</definedName>
    <definedName name="Large_Filler_Start_Year">#REF!</definedName>
    <definedName name="NewUnit_Table" localSheetId="3">#REF!</definedName>
    <definedName name="NewUnit_Table" localSheetId="2">#REF!</definedName>
    <definedName name="NewUnit_Table">#REF!</definedName>
    <definedName name="No_of_PPAs" localSheetId="3">#REF!</definedName>
    <definedName name="No_of_PPAs" localSheetId="2">#REF!</definedName>
    <definedName name="No_of_PPAs">#REF!</definedName>
    <definedName name="No_Other_PPA" localSheetId="3">#REF!</definedName>
    <definedName name="No_Other_PPA" localSheetId="2">#REF!</definedName>
    <definedName name="No_Other_PPA">#REF!</definedName>
    <definedName name="Option_List">[3]Options!$B$6:$W$25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PA_ONLYOPTION_YR" localSheetId="3">#REF!</definedName>
    <definedName name="PPA_ONLYOPTION_YR" localSheetId="2">#REF!</definedName>
    <definedName name="PPA_ONLYOPTION_YR">#REF!</definedName>
    <definedName name="PPA_TRIGGER" localSheetId="3">#REF!</definedName>
    <definedName name="PPA_TRIGGER" localSheetId="2">#REF!</definedName>
    <definedName name="PPA_TRIGGER">#REF!</definedName>
    <definedName name="Reserve_Margin" localSheetId="3">#REF!</definedName>
    <definedName name="Reserve_Margin" localSheetId="2">#REF!</definedName>
    <definedName name="Reserve_Margin">#REF!</definedName>
    <definedName name="Reserve_Margin_Gen_Only" localSheetId="3">#REF!</definedName>
    <definedName name="Reserve_Margin_Gen_Only" localSheetId="2">#REF!</definedName>
    <definedName name="Reserve_Margin_Gen_Only">#REF!</definedName>
    <definedName name="Small_Filler_Start_Year" localSheetId="3">#REF!</definedName>
    <definedName name="Small_Filler_Start_Year" localSheetId="2">#REF!</definedName>
    <definedName name="Small_Filler_Start_Year">#REF!</definedName>
    <definedName name="Solar_add_Table" localSheetId="3">#REF!</definedName>
    <definedName name="Solar_add_Table" localSheetId="2">#REF!</definedName>
    <definedName name="Solar_add_Table">#REF!</definedName>
    <definedName name="solar_cap_table" localSheetId="3">'Interconnectio Rev Req for FCSS'!$A$4:$S$58</definedName>
    <definedName name="solar_cap_table" localSheetId="2">'Land Rev Req for FCSS'!$A$4:$S$58</definedName>
    <definedName name="solar_cap_table">'Cap Rev Req for FCSS'!$A$4:$S$58</definedName>
    <definedName name="Solar_Degradation" localSheetId="3">#REF!</definedName>
    <definedName name="Solar_Degradation" localSheetId="2">#REF!</definedName>
    <definedName name="Solar_Degradation">#REF!</definedName>
    <definedName name="Start_Year" localSheetId="3">#REF!</definedName>
    <definedName name="Start_Year" localSheetId="2">#REF!</definedName>
    <definedName name="Start_Year">#REF!</definedName>
    <definedName name="Start_Year_GenOnlyRM" localSheetId="3">#REF!</definedName>
    <definedName name="Start_Year_GenOnlyRM" localSheetId="2">#REF!</definedName>
    <definedName name="Start_Year_GenOnlyRM">#REF!</definedName>
    <definedName name="Title_Description" localSheetId="3">#REF!</definedName>
    <definedName name="Title_Description" localSheetId="2">#REF!</definedName>
    <definedName name="Title_Description">#REF!</definedName>
    <definedName name="wrn.ACTUAL._.ALL._.PAGES." hidden="1">{"ACTUAL",#N/A,FALSE,"OVER_UND"}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C51" i="13" l="1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X5" i="1"/>
  <c r="W5" i="1"/>
  <c r="W50" i="1" s="1"/>
  <c r="X50" i="1" l="1"/>
  <c r="W51" i="1"/>
  <c r="V6" i="1"/>
  <c r="V42" i="15"/>
  <c r="V6" i="15"/>
  <c r="V6" i="16"/>
  <c r="U49" i="16" l="1"/>
  <c r="J51" i="13" l="1"/>
  <c r="J11" i="13"/>
  <c r="J10" i="13"/>
  <c r="J9" i="13"/>
  <c r="J8" i="13"/>
  <c r="J7" i="13"/>
  <c r="U48" i="16" l="1"/>
  <c r="J50" i="13" s="1"/>
  <c r="U47" i="16"/>
  <c r="J49" i="13" s="1"/>
  <c r="U46" i="16"/>
  <c r="J48" i="13" s="1"/>
  <c r="U45" i="16"/>
  <c r="J47" i="13" s="1"/>
  <c r="U44" i="16"/>
  <c r="J46" i="13" s="1"/>
  <c r="U43" i="16"/>
  <c r="J45" i="13" s="1"/>
  <c r="U42" i="16"/>
  <c r="J44" i="13" s="1"/>
  <c r="U41" i="16"/>
  <c r="J43" i="13" s="1"/>
  <c r="U40" i="16"/>
  <c r="J42" i="13" s="1"/>
  <c r="U39" i="16"/>
  <c r="J41" i="13" s="1"/>
  <c r="U38" i="16"/>
  <c r="J40" i="13" s="1"/>
  <c r="U37" i="16"/>
  <c r="J39" i="13" s="1"/>
  <c r="U36" i="16"/>
  <c r="J38" i="13" s="1"/>
  <c r="U35" i="16"/>
  <c r="J37" i="13" s="1"/>
  <c r="U34" i="16"/>
  <c r="J36" i="13" s="1"/>
  <c r="U33" i="16"/>
  <c r="J35" i="13" s="1"/>
  <c r="U32" i="16"/>
  <c r="J34" i="13" s="1"/>
  <c r="U31" i="16"/>
  <c r="J33" i="13" s="1"/>
  <c r="U30" i="16"/>
  <c r="J32" i="13" s="1"/>
  <c r="U29" i="16"/>
  <c r="J31" i="13" s="1"/>
  <c r="U28" i="16"/>
  <c r="J30" i="13" s="1"/>
  <c r="U27" i="16"/>
  <c r="J29" i="13" s="1"/>
  <c r="U26" i="16"/>
  <c r="J28" i="13" s="1"/>
  <c r="U25" i="16"/>
  <c r="J27" i="13" s="1"/>
  <c r="U24" i="16"/>
  <c r="J26" i="13" s="1"/>
  <c r="U23" i="16"/>
  <c r="J25" i="13" s="1"/>
  <c r="U22" i="16"/>
  <c r="J24" i="13" s="1"/>
  <c r="U21" i="16"/>
  <c r="J23" i="13" s="1"/>
  <c r="U20" i="16"/>
  <c r="J22" i="13" s="1"/>
  <c r="U19" i="16"/>
  <c r="J21" i="13" s="1"/>
  <c r="U18" i="16"/>
  <c r="J20" i="13" s="1"/>
  <c r="U17" i="16"/>
  <c r="J19" i="13" s="1"/>
  <c r="U16" i="16"/>
  <c r="J18" i="13" s="1"/>
  <c r="U15" i="16"/>
  <c r="J17" i="13" s="1"/>
  <c r="U14" i="16"/>
  <c r="J16" i="13" s="1"/>
  <c r="U13" i="16"/>
  <c r="J15" i="13" s="1"/>
  <c r="U12" i="16"/>
  <c r="J14" i="13" s="1"/>
  <c r="U11" i="16"/>
  <c r="J13" i="13" s="1"/>
  <c r="U10" i="16"/>
  <c r="U9" i="16"/>
  <c r="U8" i="16"/>
  <c r="U7" i="16"/>
  <c r="U6" i="16"/>
  <c r="U5" i="16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G54" i="13" l="1"/>
  <c r="V42" i="16"/>
  <c r="U51" i="16"/>
  <c r="V50" i="16" s="1"/>
  <c r="J12" i="13"/>
  <c r="J54" i="13" s="1"/>
  <c r="U50" i="15"/>
  <c r="V50" i="15" s="1"/>
  <c r="D42" i="13"/>
  <c r="D40" i="13"/>
  <c r="D38" i="13"/>
  <c r="D36" i="13"/>
  <c r="D34" i="13"/>
  <c r="D32" i="13"/>
  <c r="D30" i="13"/>
  <c r="D28" i="13"/>
  <c r="D26" i="13"/>
  <c r="D24" i="13"/>
  <c r="D22" i="13"/>
  <c r="D20" i="13"/>
  <c r="D18" i="13"/>
  <c r="D16" i="13"/>
  <c r="D14" i="13"/>
  <c r="D12" i="13"/>
  <c r="D11" i="13"/>
  <c r="D10" i="13"/>
  <c r="D9" i="13"/>
  <c r="D8" i="13"/>
  <c r="D7" i="13"/>
  <c r="D43" i="13"/>
  <c r="D44" i="13"/>
  <c r="D45" i="13"/>
  <c r="D46" i="13"/>
  <c r="D47" i="13"/>
  <c r="D48" i="13"/>
  <c r="D49" i="13"/>
  <c r="D50" i="13"/>
  <c r="D51" i="13"/>
  <c r="U5" i="1"/>
  <c r="U7" i="1"/>
  <c r="U8" i="1"/>
  <c r="U9" i="1"/>
  <c r="U10" i="1"/>
  <c r="U11" i="1"/>
  <c r="D13" i="13" s="1"/>
  <c r="U12" i="1"/>
  <c r="U13" i="1"/>
  <c r="D15" i="13" s="1"/>
  <c r="U14" i="1"/>
  <c r="U15" i="1"/>
  <c r="D17" i="13" s="1"/>
  <c r="U16" i="1"/>
  <c r="U17" i="1"/>
  <c r="D19" i="13" s="1"/>
  <c r="U18" i="1"/>
  <c r="U19" i="1"/>
  <c r="D21" i="13" s="1"/>
  <c r="U20" i="1"/>
  <c r="U21" i="1"/>
  <c r="D23" i="13" s="1"/>
  <c r="U22" i="1"/>
  <c r="U23" i="1"/>
  <c r="D25" i="13" s="1"/>
  <c r="U24" i="1"/>
  <c r="U25" i="1"/>
  <c r="D27" i="13" s="1"/>
  <c r="U26" i="1"/>
  <c r="U27" i="1"/>
  <c r="D29" i="13" s="1"/>
  <c r="U28" i="1"/>
  <c r="U29" i="1"/>
  <c r="D31" i="13" s="1"/>
  <c r="U30" i="1"/>
  <c r="U31" i="1"/>
  <c r="D33" i="13" s="1"/>
  <c r="U32" i="1"/>
  <c r="U33" i="1"/>
  <c r="D35" i="13" s="1"/>
  <c r="U34" i="1"/>
  <c r="U35" i="1"/>
  <c r="D37" i="13" s="1"/>
  <c r="U36" i="1"/>
  <c r="U37" i="1"/>
  <c r="D39" i="13" s="1"/>
  <c r="U38" i="1"/>
  <c r="U39" i="1"/>
  <c r="D41" i="13" s="1"/>
  <c r="U40" i="1"/>
  <c r="U41" i="1"/>
  <c r="U42" i="1"/>
  <c r="U43" i="1"/>
  <c r="U44" i="1"/>
  <c r="U45" i="1"/>
  <c r="U46" i="1"/>
  <c r="U47" i="1"/>
  <c r="U48" i="1"/>
  <c r="U6" i="1"/>
  <c r="D54" i="13" l="1"/>
  <c r="V42" i="1"/>
  <c r="U50" i="1"/>
  <c r="V50" i="1" s="1"/>
  <c r="I8" i="13"/>
  <c r="I9" i="13" s="1"/>
  <c r="I10" i="13" s="1"/>
  <c r="I11" i="13" s="1"/>
  <c r="I12" i="13" s="1"/>
  <c r="I13" i="13" s="1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F8" i="13" l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</calcChain>
</file>

<file path=xl/sharedStrings.xml><?xml version="1.0" encoding="utf-8"?>
<sst xmlns="http://schemas.openxmlformats.org/spreadsheetml/2006/main" count="151" uniqueCount="75">
  <si>
    <t>DG 50 MW 2019</t>
  </si>
  <si>
    <t>DG 50 MW 2020</t>
  </si>
  <si>
    <t>DG 50 MW 2021</t>
  </si>
  <si>
    <t>DG 50 MW 2022</t>
  </si>
  <si>
    <t>DG 50 MW 2023</t>
  </si>
  <si>
    <t>DG 50 MW 2024</t>
  </si>
  <si>
    <t>DG 50 MW 2025</t>
  </si>
  <si>
    <t>DG 50 MW 2026</t>
  </si>
  <si>
    <t>DG 50 MW 2027</t>
  </si>
  <si>
    <t>DG 50 MW 2028</t>
  </si>
  <si>
    <t>DG 50 MW 2029</t>
  </si>
  <si>
    <t>DG 50 MW 2030</t>
  </si>
  <si>
    <t>Krome 2019</t>
  </si>
  <si>
    <t>Krome 2020</t>
  </si>
  <si>
    <t>Krome 2021</t>
  </si>
  <si>
    <t>TP 2019</t>
  </si>
  <si>
    <t>TP 2020</t>
  </si>
  <si>
    <t>TP 2021</t>
  </si>
  <si>
    <t>TP 2022</t>
  </si>
  <si>
    <t>Generic Solar 2019</t>
  </si>
  <si>
    <t>Generic Solar 2020</t>
  </si>
  <si>
    <t>Generic Solar 2021</t>
  </si>
  <si>
    <t>Generic Solar 2022</t>
  </si>
  <si>
    <t>Generic Solar 2023</t>
  </si>
  <si>
    <t>Generic Solar 2024</t>
  </si>
  <si>
    <t>Generic Solar 2025</t>
  </si>
  <si>
    <t>Generic Solar 2026</t>
  </si>
  <si>
    <t>Year</t>
  </si>
  <si>
    <t>Quantity</t>
  </si>
  <si>
    <t>GenericB 2025</t>
  </si>
  <si>
    <t>GenericB 2030</t>
  </si>
  <si>
    <t>GenericA 2030</t>
  </si>
  <si>
    <t>Krome 2025</t>
  </si>
  <si>
    <t>TP2025</t>
  </si>
  <si>
    <t>TP 2025</t>
  </si>
  <si>
    <t>Plan #</t>
  </si>
  <si>
    <t>CPVRR through 2061</t>
  </si>
  <si>
    <t>LAND REV REQ for FCSS</t>
  </si>
  <si>
    <t>TX Interconnection REV REQ for FCSS</t>
  </si>
  <si>
    <t>Check</t>
  </si>
  <si>
    <t>GenericA 2022</t>
  </si>
  <si>
    <t>Turkey Point 2022</t>
  </si>
  <si>
    <t>22 total</t>
  </si>
  <si>
    <t xml:space="preserve"> This "land" cost has been removed and only counted in O&amp;M. </t>
  </si>
  <si>
    <t xml:space="preserve"> ** Rooftop Solar has a lease payment NOT "land payment". </t>
  </si>
  <si>
    <t>DG Solar 2018 - 250 KW</t>
  </si>
  <si>
    <t>DG Solar 2018 - 300 KW</t>
  </si>
  <si>
    <t>DG Solar 2018 - 500 KW</t>
  </si>
  <si>
    <t>DG Solar 2019 - 250 KW</t>
  </si>
  <si>
    <t>DG Solar 2019 - 300 KW</t>
  </si>
  <si>
    <t>DG Solar 2019 - 500 KW</t>
  </si>
  <si>
    <t>DG Solar 2020 - 250 KW</t>
  </si>
  <si>
    <t>DG Solar 2020 - 300 KW</t>
  </si>
  <si>
    <t>DG Solar 2020 - 500 KW</t>
  </si>
  <si>
    <t>DG Solar 2021 - 250 KW</t>
  </si>
  <si>
    <t>DG Solar 2021 - 300 KW</t>
  </si>
  <si>
    <t>DG Solar 2021 - 500 KW</t>
  </si>
  <si>
    <t>DG Solar 2022 - 250 KW</t>
  </si>
  <si>
    <t>DG Solar 2022 - 300 KW</t>
  </si>
  <si>
    <t>DG Solar 2022 - 500 KW</t>
  </si>
  <si>
    <t>Plan 3 Total</t>
  </si>
  <si>
    <t>DG Solar Total</t>
  </si>
  <si>
    <t>Universal Solar Total</t>
  </si>
  <si>
    <t>FCSS</t>
  </si>
  <si>
    <t>DG Solar</t>
  </si>
  <si>
    <t>Universal Solar</t>
  </si>
  <si>
    <t>Total SOLAR REV REQ for FCSS</t>
  </si>
  <si>
    <t>NO DG Land Cost</t>
  </si>
  <si>
    <t>NO DG Interconneciton Cost</t>
  </si>
  <si>
    <t>DBCEC 001457</t>
  </si>
  <si>
    <t>DBCEC 001458</t>
  </si>
  <si>
    <t>DBCEC 001459</t>
  </si>
  <si>
    <t>DBCEC 001460</t>
  </si>
  <si>
    <t>DBCEC 001461</t>
  </si>
  <si>
    <t>DBCEC 001462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</si>
</sst>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_)"/>
    <numFmt numFmtId="167" formatCode="0.00_)"/>
    <numFmt numFmtId="168" formatCode="0.000000"/>
    <numFmt numFmtId="169" formatCode="&quot;$&quot;#,##0.00000000_);[Red]\(&quot;$&quot;#,##0.00000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/>
    <xf numFmtId="0" fontId="3" fillId="0" borderId="0"/>
    <xf numFmtId="0" fontId="3" fillId="0" borderId="0"/>
    <xf numFmtId="0" fontId="1" fillId="0" borderId="0"/>
    <xf numFmtId="168" fontId="5" fillId="0" borderId="0">
      <alignment horizontal="left" wrapText="1"/>
    </xf>
    <xf numFmtId="0" fontId="6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" fillId="0" borderId="0">
      <alignment horizontal="left" wrapText="1"/>
    </xf>
  </cellStyleXfs>
  <cellXfs count="27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0" fontId="0" fillId="3" borderId="0" xfId="0" applyFill="1" applyAlignment="1">
      <alignment horizontal="center" wrapText="1"/>
    </xf>
    <xf numFmtId="0" fontId="0" fillId="0" borderId="0" xfId="0" applyNumberFormat="1" applyAlignment="1"/>
    <xf numFmtId="0" fontId="0" fillId="0" borderId="0" xfId="0" applyNumberFormat="1" applyAlignment="1">
      <alignment horizontal="center"/>
    </xf>
    <xf numFmtId="0" fontId="3" fillId="0" borderId="1" xfId="0" applyNumberFormat="1" applyFont="1" applyBorder="1" applyAlignment="1">
      <alignment wrapText="1"/>
    </xf>
    <xf numFmtId="164" fontId="0" fillId="0" borderId="1" xfId="12" applyNumberFormat="1" applyFont="1" applyBorder="1" applyAlignment="1"/>
    <xf numFmtId="0" fontId="0" fillId="2" borderId="0" xfId="0" applyFill="1" applyAlignment="1">
      <alignment horizontal="center"/>
    </xf>
    <xf numFmtId="164" fontId="0" fillId="0" borderId="0" xfId="0" applyNumberFormat="1"/>
    <xf numFmtId="164" fontId="0" fillId="4" borderId="0" xfId="12" applyNumberFormat="1" applyFont="1" applyFill="1" applyAlignment="1"/>
    <xf numFmtId="165" fontId="0" fillId="5" borderId="0" xfId="1" applyNumberFormat="1" applyFont="1" applyFill="1"/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1" applyNumberFormat="1" applyFont="1"/>
    <xf numFmtId="165" fontId="0" fillId="0" borderId="0" xfId="1" applyNumberFormat="1" applyFont="1"/>
    <xf numFmtId="164" fontId="0" fillId="0" borderId="0" xfId="0" applyNumberFormat="1"/>
    <xf numFmtId="164" fontId="0" fillId="4" borderId="0" xfId="12" applyNumberFormat="1" applyFont="1" applyFill="1" applyAlignment="1"/>
    <xf numFmtId="43" fontId="0" fillId="0" borderId="0" xfId="0" applyNumberFormat="1"/>
    <xf numFmtId="8" fontId="0" fillId="0" borderId="0" xfId="0" applyNumberFormat="1"/>
    <xf numFmtId="43" fontId="0" fillId="0" borderId="1" xfId="12" applyNumberFormat="1" applyFont="1" applyBorder="1" applyAlignment="1"/>
    <xf numFmtId="169" fontId="0" fillId="0" borderId="0" xfId="0" applyNumberFormat="1"/>
    <xf numFmtId="1" fontId="0" fillId="6" borderId="0" xfId="0" applyNumberFormat="1" applyFill="1"/>
    <xf numFmtId="0" fontId="0" fillId="6" borderId="0" xfId="0" applyFill="1" applyAlignment="1">
      <alignment horizontal="center"/>
    </xf>
    <xf numFmtId="0" fontId="7" fillId="0" borderId="0" xfId="0" applyFont="1"/>
  </cellXfs>
  <cellStyles count="22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Comma 2" xfId="10"/>
    <cellStyle name="Comma 3" xfId="11"/>
    <cellStyle name="Comma 5" xfId="12"/>
    <cellStyle name="Normal" xfId="0" builtinId="0"/>
    <cellStyle name="Normal - Style1" xfId="13"/>
    <cellStyle name="Normal 2" xfId="14"/>
    <cellStyle name="Normal 2 2" xfId="15"/>
    <cellStyle name="Normal 3" xfId="16"/>
    <cellStyle name="Normal 3 2" xfId="17"/>
    <cellStyle name="Normal 4" xfId="18"/>
    <cellStyle name="Percent 2" xfId="19"/>
    <cellStyle name="Percent 3" xfId="20"/>
    <cellStyle name="Style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2016%20South%20Florida%20Imbalance/03%20-%20Fixed%20Costs/Iteration%20#2/FCSS 2-IT2-SFL Analysis - Hen25 TP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d02kj/AppData/Local/Microsoft/Windows/Temporary%20Internet%20Files/Content.Outlook/OCYNWVOG/MD%20Iteration%203%20Pl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  <sheetName val="PickList"/>
      <sheetName val="LookUp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Resource Plan"/>
      <sheetName val="Units"/>
      <sheetName val="System Inputs"/>
      <sheetName val="UPLAN"/>
      <sheetName val="Gen Input"/>
      <sheetName val="Land Input"/>
      <sheetName val="Tx Interconnect Input"/>
      <sheetName val="Tx Integration Input"/>
      <sheetName val="TX Integration by Plan"/>
      <sheetName val="Pipeline Input"/>
      <sheetName val="Pipeline by Plan"/>
      <sheetName val="FOM Input"/>
      <sheetName val="Cap Rep Input"/>
      <sheetName val="Incremental Gas"/>
      <sheetName val="PPAs"/>
      <sheetName val="Gen"/>
      <sheetName val="Land"/>
      <sheetName val="Tx Interconnect"/>
      <sheetName val="Tx Integration"/>
      <sheetName val="Pipeline"/>
      <sheetName val="FOM"/>
      <sheetName val="Cap Rep"/>
      <sheetName val="Gas Transport"/>
      <sheetName val="P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G8">
            <v>7.5499999999999998E-2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3 RP"/>
      <sheetName val="Plan 1"/>
      <sheetName val="Plan 2"/>
      <sheetName val="Plan 3"/>
      <sheetName val="Plan 4"/>
      <sheetName val="Plan 5"/>
      <sheetName val="Options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Solar Generic</v>
          </cell>
          <cell r="C6" t="str">
            <v>Solar</v>
          </cell>
          <cell r="D6" t="str">
            <v>Large</v>
          </cell>
          <cell r="E6" t="str">
            <v>Generic</v>
          </cell>
          <cell r="F6">
            <v>74.5</v>
          </cell>
          <cell r="G6">
            <v>6</v>
          </cell>
          <cell r="H6">
            <v>447</v>
          </cell>
          <cell r="I6">
            <v>6</v>
          </cell>
          <cell r="K6">
            <v>149.24</v>
          </cell>
          <cell r="L6">
            <v>143.11125388000002</v>
          </cell>
          <cell r="M6">
            <v>137.3006193258</v>
          </cell>
          <cell r="N6">
            <v>132.12906988105198</v>
          </cell>
          <cell r="O6">
            <v>127.39965434369938</v>
          </cell>
          <cell r="P6">
            <v>128.05637647486239</v>
          </cell>
          <cell r="Q6">
            <v>128.71672868115948</v>
          </cell>
          <cell r="R6">
            <v>129.38087820556751</v>
          </cell>
          <cell r="S6">
            <v>130.67468698762318</v>
          </cell>
          <cell r="T6">
            <v>131.98143385749941</v>
          </cell>
          <cell r="U6">
            <v>133.3012481960744</v>
          </cell>
          <cell r="V6">
            <v>134.63426067803513</v>
          </cell>
          <cell r="W6">
            <v>135.98060328481549</v>
          </cell>
        </row>
        <row r="7">
          <cell r="B7" t="str">
            <v>Solar Krome</v>
          </cell>
          <cell r="C7" t="str">
            <v>Solar</v>
          </cell>
          <cell r="D7" t="str">
            <v>Large</v>
          </cell>
          <cell r="E7" t="str">
            <v>Krome</v>
          </cell>
          <cell r="F7">
            <v>74.5</v>
          </cell>
          <cell r="G7">
            <v>1</v>
          </cell>
          <cell r="H7">
            <v>74.5</v>
          </cell>
          <cell r="I7">
            <v>1</v>
          </cell>
          <cell r="K7">
            <v>114.03999999999999</v>
          </cell>
          <cell r="L7">
            <v>107.30889999999999</v>
          </cell>
          <cell r="M7">
            <v>101.089738</v>
          </cell>
          <cell r="N7">
            <v>99.067943239999991</v>
          </cell>
          <cell r="O7">
            <v>97.08658437519999</v>
          </cell>
          <cell r="P7">
            <v>95.144852687695987</v>
          </cell>
          <cell r="Q7">
            <v>93.241955633942069</v>
          </cell>
        </row>
        <row r="8">
          <cell r="B8" t="str">
            <v>Solar TP-H</v>
          </cell>
          <cell r="C8" t="str">
            <v>Solar</v>
          </cell>
          <cell r="D8" t="str">
            <v>Large</v>
          </cell>
          <cell r="E8" t="str">
            <v>TP-Homestead</v>
          </cell>
          <cell r="F8">
            <v>60</v>
          </cell>
          <cell r="G8">
            <v>1</v>
          </cell>
          <cell r="H8">
            <v>60</v>
          </cell>
          <cell r="I8">
            <v>1</v>
          </cell>
          <cell r="K8">
            <v>108.893</v>
          </cell>
          <cell r="L8">
            <v>103.904</v>
          </cell>
          <cell r="M8">
            <v>99.115600000000001</v>
          </cell>
          <cell r="N8">
            <v>94.722871999999995</v>
          </cell>
          <cell r="O8">
            <v>93.775643279999997</v>
          </cell>
          <cell r="P8">
            <v>92.837886847199997</v>
          </cell>
          <cell r="Q8">
            <v>91.909507978728001</v>
          </cell>
        </row>
        <row r="9">
          <cell r="B9" t="str">
            <v>Solar DG</v>
          </cell>
          <cell r="C9" t="str">
            <v>Solar</v>
          </cell>
          <cell r="D9" t="str">
            <v>Small</v>
          </cell>
          <cell r="E9" t="str">
            <v>Various</v>
          </cell>
          <cell r="F9">
            <v>50</v>
          </cell>
          <cell r="G9">
            <v>12</v>
          </cell>
          <cell r="H9">
            <v>600</v>
          </cell>
          <cell r="I9">
            <v>2</v>
          </cell>
          <cell r="K9">
            <v>127.70700658920407</v>
          </cell>
          <cell r="L9">
            <v>117.52270243043834</v>
          </cell>
          <cell r="M9">
            <v>112.49762371012304</v>
          </cell>
          <cell r="N9">
            <v>107.20379918677466</v>
          </cell>
          <cell r="O9">
            <v>102.98099445869035</v>
          </cell>
          <cell r="P9">
            <v>100.30007826493754</v>
          </cell>
          <cell r="Q9">
            <v>98.014054512705215</v>
          </cell>
          <cell r="R9">
            <v>95.885743386805828</v>
          </cell>
          <cell r="S9">
            <v>94.069186038595234</v>
          </cell>
          <cell r="T9">
            <v>92.34422868502817</v>
          </cell>
          <cell r="U9">
            <v>90.732255367124097</v>
          </cell>
          <cell r="V9">
            <v>89.222148148774082</v>
          </cell>
          <cell r="W9">
            <v>90.11436963026182</v>
          </cell>
        </row>
        <row r="10">
          <cell r="B10" t="str">
            <v>Batt Davis</v>
          </cell>
          <cell r="C10" t="str">
            <v>Battery</v>
          </cell>
          <cell r="D10" t="str">
            <v>Large</v>
          </cell>
          <cell r="E10" t="str">
            <v>Davis East (#1)</v>
          </cell>
          <cell r="F10">
            <v>50</v>
          </cell>
          <cell r="G10">
            <v>1</v>
          </cell>
          <cell r="H10">
            <v>50</v>
          </cell>
          <cell r="I10">
            <v>1</v>
          </cell>
          <cell r="K10">
            <v>91.66189709999999</v>
          </cell>
          <cell r="L10">
            <v>84.259395041999994</v>
          </cell>
          <cell r="M10">
            <v>77.168505942840014</v>
          </cell>
          <cell r="N10">
            <v>70.409765211696808</v>
          </cell>
          <cell r="O10">
            <v>63.813734123430734</v>
          </cell>
          <cell r="P10">
            <v>63.911001093774345</v>
          </cell>
          <cell r="Q10">
            <v>64.042183017918589</v>
          </cell>
          <cell r="R10">
            <v>64.237926675659153</v>
          </cell>
          <cell r="S10">
            <v>64.428910206423637</v>
          </cell>
          <cell r="T10">
            <v>64.625844657665965</v>
          </cell>
          <cell r="U10">
            <v>64.948973880954284</v>
          </cell>
          <cell r="V10">
            <v>65.273718750359052</v>
          </cell>
          <cell r="W10">
            <v>65.600087344110847</v>
          </cell>
        </row>
        <row r="11">
          <cell r="B11" t="str">
            <v>Batt Hacienda</v>
          </cell>
          <cell r="C11" t="str">
            <v>Battery</v>
          </cell>
          <cell r="D11" t="str">
            <v>Large</v>
          </cell>
          <cell r="E11" t="str">
            <v>Hacienda Sub (#2)</v>
          </cell>
          <cell r="F11">
            <v>75</v>
          </cell>
          <cell r="G11">
            <v>1</v>
          </cell>
          <cell r="H11">
            <v>75</v>
          </cell>
          <cell r="I11">
            <v>1</v>
          </cell>
          <cell r="K11">
            <v>127.969605</v>
          </cell>
          <cell r="L11">
            <v>116.4823971</v>
          </cell>
          <cell r="M11">
            <v>105.42664504199999</v>
          </cell>
          <cell r="N11">
            <v>94.902377942840005</v>
          </cell>
          <cell r="O11">
            <v>84.589625501696801</v>
          </cell>
          <cell r="P11">
            <v>84.308418011730737</v>
          </cell>
          <cell r="Q11">
            <v>84.028786371965353</v>
          </cell>
          <cell r="R11">
            <v>83.820762099404661</v>
          </cell>
          <cell r="S11">
            <v>83.574377341392761</v>
          </cell>
          <cell r="T11">
            <v>83.359664888220607</v>
          </cell>
          <cell r="U11">
            <v>83.776463212661696</v>
          </cell>
          <cell r="V11">
            <v>84.195345528724999</v>
          </cell>
          <cell r="W11">
            <v>84.616322256368619</v>
          </cell>
        </row>
        <row r="12">
          <cell r="B12" t="str">
            <v>Batt Krome</v>
          </cell>
          <cell r="C12" t="str">
            <v>Battery</v>
          </cell>
          <cell r="D12" t="str">
            <v>Large</v>
          </cell>
          <cell r="E12" t="str">
            <v>Krome (#3)</v>
          </cell>
          <cell r="F12">
            <v>150</v>
          </cell>
          <cell r="G12">
            <v>1</v>
          </cell>
          <cell r="H12">
            <v>150</v>
          </cell>
          <cell r="I12">
            <v>1</v>
          </cell>
          <cell r="K12">
            <v>246.42484059999998</v>
          </cell>
          <cell r="L12">
            <v>223.30073741199999</v>
          </cell>
          <cell r="M12">
            <v>201.02875216024003</v>
          </cell>
          <cell r="N12">
            <v>179.75892720344481</v>
          </cell>
          <cell r="O12">
            <v>158.92130574751371</v>
          </cell>
          <cell r="P12">
            <v>158.15593186246394</v>
          </cell>
          <cell r="Q12">
            <v>157.42285049971323</v>
          </cell>
          <cell r="R12">
            <v>156.79210750970751</v>
          </cell>
          <cell r="S12">
            <v>156.13374965990167</v>
          </cell>
          <cell r="T12">
            <v>155.44782465309973</v>
          </cell>
          <cell r="U12">
            <v>156.2250637763652</v>
          </cell>
          <cell r="V12">
            <v>157.00618909524701</v>
          </cell>
          <cell r="W12">
            <v>157.79122004072323</v>
          </cell>
        </row>
        <row r="13">
          <cell r="B13" t="str">
            <v>Batt TP-H</v>
          </cell>
          <cell r="C13" t="str">
            <v>Battery</v>
          </cell>
          <cell r="D13" t="str">
            <v>Large</v>
          </cell>
          <cell r="E13" t="str">
            <v>TP-Homestead (#4)</v>
          </cell>
          <cell r="F13">
            <v>50</v>
          </cell>
          <cell r="G13">
            <v>1</v>
          </cell>
          <cell r="H13">
            <v>50</v>
          </cell>
          <cell r="I13">
            <v>1</v>
          </cell>
          <cell r="K13">
            <v>86.148281400000002</v>
          </cell>
          <cell r="L13">
            <v>78.506247028000004</v>
          </cell>
          <cell r="M13">
            <v>71.155771968560003</v>
          </cell>
          <cell r="N13">
            <v>64.136887407931198</v>
          </cell>
          <cell r="O13">
            <v>57.259625156089825</v>
          </cell>
          <cell r="P13">
            <v>57.094017659211623</v>
          </cell>
          <cell r="Q13">
            <v>56.94009801239585</v>
          </cell>
          <cell r="R13">
            <v>56.82789997264377</v>
          </cell>
          <cell r="S13">
            <v>56.677457972096647</v>
          </cell>
          <cell r="T13">
            <v>56.528807131538578</v>
          </cell>
          <cell r="U13">
            <v>56.811451167196267</v>
          </cell>
          <cell r="V13">
            <v>57.095508423032243</v>
          </cell>
          <cell r="W13">
            <v>57.380985965147396</v>
          </cell>
        </row>
        <row r="14">
          <cell r="B14" t="str">
            <v>Batt AndySm</v>
          </cell>
          <cell r="C14" t="str">
            <v>Battery</v>
          </cell>
          <cell r="D14" t="str">
            <v>Large</v>
          </cell>
          <cell r="E14" t="str">
            <v>Andytown South (#5a)</v>
          </cell>
          <cell r="F14">
            <v>62.5</v>
          </cell>
          <cell r="G14">
            <v>1</v>
          </cell>
          <cell r="H14">
            <v>62.5</v>
          </cell>
          <cell r="I14">
            <v>1</v>
          </cell>
          <cell r="K14">
            <v>108.8847318</v>
          </cell>
          <cell r="L14">
            <v>99.345826435999996</v>
          </cell>
          <cell r="M14">
            <v>90.158542964720013</v>
          </cell>
          <cell r="N14">
            <v>81.422913824014401</v>
          </cell>
          <cell r="O14">
            <v>72.868972100494688</v>
          </cell>
          <cell r="P14">
            <v>72.686751542504581</v>
          </cell>
          <cell r="Q14">
            <v>72.496286573354666</v>
          </cell>
          <cell r="R14">
            <v>72.377612304821781</v>
          </cell>
          <cell r="S14">
            <v>72.2407645509182</v>
          </cell>
          <cell r="T14">
            <v>72.085779841936557</v>
          </cell>
          <cell r="U14">
            <v>72.446208741146236</v>
          </cell>
          <cell r="V14">
            <v>72.808439784851956</v>
          </cell>
          <cell r="W14">
            <v>73.172481983776208</v>
          </cell>
        </row>
        <row r="15">
          <cell r="B15" t="str">
            <v>Batt AndyLg</v>
          </cell>
          <cell r="C15" t="str">
            <v>Battery</v>
          </cell>
          <cell r="D15" t="str">
            <v>Large</v>
          </cell>
          <cell r="E15" t="str">
            <v>Andytown South (#5b)</v>
          </cell>
          <cell r="F15">
            <v>150</v>
          </cell>
          <cell r="G15">
            <v>3</v>
          </cell>
          <cell r="H15">
            <v>450</v>
          </cell>
          <cell r="I15">
            <v>1</v>
          </cell>
          <cell r="K15">
            <v>247.83853893333333</v>
          </cell>
          <cell r="L15">
            <v>224.70870971199997</v>
          </cell>
          <cell r="M15">
            <v>202.43008390624001</v>
          </cell>
          <cell r="N15">
            <v>181.1826855843648</v>
          </cell>
          <cell r="O15">
            <v>160.3765392960521</v>
          </cell>
          <cell r="P15">
            <v>159.64167008197313</v>
          </cell>
          <cell r="Q15">
            <v>158.90810348361259</v>
          </cell>
          <cell r="R15">
            <v>158.31586555328485</v>
          </cell>
          <cell r="S15">
            <v>157.66498286435055</v>
          </cell>
          <cell r="T15">
            <v>156.99548252163757</v>
          </cell>
          <cell r="U15">
            <v>157.78045993424573</v>
          </cell>
          <cell r="V15">
            <v>158.56936223391693</v>
          </cell>
          <cell r="W15">
            <v>159.3622090450865</v>
          </cell>
        </row>
        <row r="16">
          <cell r="B16" t="str">
            <v>Batt Cutler</v>
          </cell>
          <cell r="C16" t="str">
            <v>Battery</v>
          </cell>
          <cell r="D16" t="str">
            <v>Large</v>
          </cell>
          <cell r="E16" t="str">
            <v>Cutler Bay (#6)</v>
          </cell>
          <cell r="F16">
            <v>150</v>
          </cell>
          <cell r="G16">
            <v>1</v>
          </cell>
          <cell r="H16">
            <v>150</v>
          </cell>
          <cell r="I16">
            <v>1</v>
          </cell>
          <cell r="K16">
            <v>251.23344599999999</v>
          </cell>
          <cell r="L16">
            <v>228.14971491999998</v>
          </cell>
          <cell r="M16">
            <v>205.9081092184</v>
          </cell>
          <cell r="N16">
            <v>184.72867140276801</v>
          </cell>
          <cell r="O16">
            <v>163.98144483082336</v>
          </cell>
          <cell r="P16">
            <v>163.31647372743981</v>
          </cell>
          <cell r="Q16">
            <v>162.65380320198864</v>
          </cell>
          <cell r="R16">
            <v>162.13347926602842</v>
          </cell>
          <cell r="S16">
            <v>161.54554885134897</v>
          </cell>
          <cell r="T16">
            <v>160.96005982837593</v>
          </cell>
          <cell r="U16">
            <v>161.76486012751781</v>
          </cell>
          <cell r="V16">
            <v>162.57368442815539</v>
          </cell>
          <cell r="W16">
            <v>163.38655285029614</v>
          </cell>
        </row>
        <row r="17">
          <cell r="B17" t="str">
            <v>Batt PFL</v>
          </cell>
          <cell r="C17" t="str">
            <v>Battery</v>
          </cell>
          <cell r="D17" t="str">
            <v>Large</v>
          </cell>
          <cell r="E17" t="str">
            <v>Lauderdale Plant (#7)</v>
          </cell>
          <cell r="F17">
            <v>20</v>
          </cell>
          <cell r="G17">
            <v>1</v>
          </cell>
          <cell r="H17">
            <v>20</v>
          </cell>
          <cell r="I17">
            <v>1</v>
          </cell>
          <cell r="K17">
            <v>35.232626000000003</v>
          </cell>
          <cell r="L17">
            <v>32.388878519999999</v>
          </cell>
          <cell r="M17">
            <v>29.646456090400005</v>
          </cell>
          <cell r="N17">
            <v>26.985385212207998</v>
          </cell>
          <cell r="O17">
            <v>27.005692916452158</v>
          </cell>
          <cell r="P17">
            <v>27.027406774781205</v>
          </cell>
          <cell r="Q17">
            <v>27.060554910276828</v>
          </cell>
          <cell r="R17">
            <v>27.105166008482364</v>
          </cell>
          <cell r="S17">
            <v>27.13126932865201</v>
          </cell>
          <cell r="T17">
            <v>27.188894715225054</v>
          </cell>
          <cell r="U17">
            <v>27.324839188801175</v>
          </cell>
          <cell r="V17">
            <v>27.461463384745176</v>
          </cell>
          <cell r="W17">
            <v>27.598770701668901</v>
          </cell>
        </row>
        <row r="18">
          <cell r="B18" t="str">
            <v>Batt Pennsuco</v>
          </cell>
          <cell r="C18" t="str">
            <v>Battery</v>
          </cell>
          <cell r="D18" t="str">
            <v>Large</v>
          </cell>
          <cell r="E18" t="str">
            <v>Pennsuco East (#8)</v>
          </cell>
          <cell r="F18">
            <v>150</v>
          </cell>
          <cell r="G18">
            <v>1</v>
          </cell>
          <cell r="H18">
            <v>150</v>
          </cell>
          <cell r="I18">
            <v>1</v>
          </cell>
          <cell r="K18">
            <v>258.62003874999999</v>
          </cell>
          <cell r="L18">
            <v>235.939389525</v>
          </cell>
          <cell r="M18">
            <v>214.12022481550002</v>
          </cell>
          <cell r="N18">
            <v>193.37354918681001</v>
          </cell>
          <cell r="O18">
            <v>173.07041603929622</v>
          </cell>
          <cell r="P18">
            <v>172.8619300222696</v>
          </cell>
          <cell r="Q18">
            <v>172.69924956801188</v>
          </cell>
          <cell r="R18">
            <v>172.69358955193383</v>
          </cell>
          <cell r="S18">
            <v>172.64622408516234</v>
          </cell>
          <cell r="T18">
            <v>172.62848944616488</v>
          </cell>
          <cell r="U18">
            <v>173.49163189339569</v>
          </cell>
          <cell r="V18">
            <v>174.35909005286265</v>
          </cell>
          <cell r="W18">
            <v>175.23088550312696</v>
          </cell>
        </row>
        <row r="19">
          <cell r="B19" t="str">
            <v>Batt Deerfield</v>
          </cell>
          <cell r="C19" t="str">
            <v>Battery</v>
          </cell>
          <cell r="D19" t="str">
            <v>Large</v>
          </cell>
          <cell r="E19" t="str">
            <v>Deerfield Beach SC (#9)</v>
          </cell>
          <cell r="F19">
            <v>50</v>
          </cell>
          <cell r="G19">
            <v>1</v>
          </cell>
          <cell r="H19">
            <v>50</v>
          </cell>
          <cell r="I19">
            <v>1</v>
          </cell>
          <cell r="K19">
            <v>93.201176854545466</v>
          </cell>
          <cell r="L19">
            <v>85.353536755272728</v>
          </cell>
          <cell r="M19">
            <v>77.819850672196367</v>
          </cell>
          <cell r="N19">
            <v>70.930273026549401</v>
          </cell>
          <cell r="O19">
            <v>64.15496509503491</v>
          </cell>
          <cell r="P19">
            <v>64.064095335287888</v>
          </cell>
          <cell r="Q19">
            <v>63.977839727263536</v>
          </cell>
          <cell r="R19">
            <v>63.956382131342181</v>
          </cell>
          <cell r="S19">
            <v>63.909914663979073</v>
          </cell>
          <cell r="T19">
            <v>63.868638091769213</v>
          </cell>
          <cell r="U19">
            <v>64.187981282228051</v>
          </cell>
          <cell r="V19">
            <v>64.508921188639178</v>
          </cell>
          <cell r="W19">
            <v>64.831465794582371</v>
          </cell>
        </row>
        <row r="20">
          <cell r="B20" t="str">
            <v>Batt Jasmine</v>
          </cell>
          <cell r="C20" t="str">
            <v>Battery</v>
          </cell>
          <cell r="D20" t="str">
            <v>Large</v>
          </cell>
          <cell r="E20" t="str">
            <v>Jasmine Sub (#10)</v>
          </cell>
          <cell r="F20">
            <v>50</v>
          </cell>
          <cell r="G20">
            <v>1</v>
          </cell>
          <cell r="H20">
            <v>50</v>
          </cell>
          <cell r="I20">
            <v>1</v>
          </cell>
          <cell r="K20">
            <v>88.636115000000004</v>
          </cell>
          <cell r="L20">
            <v>81.043837299999993</v>
          </cell>
          <cell r="M20">
            <v>73.743114046000002</v>
          </cell>
          <cell r="N20">
            <v>66.783976326919998</v>
          </cell>
          <cell r="O20">
            <v>59.976455853458404</v>
          </cell>
          <cell r="P20">
            <v>59.860584970527576</v>
          </cell>
          <cell r="Q20">
            <v>59.75639666993812</v>
          </cell>
          <cell r="R20">
            <v>59.703924603336887</v>
          </cell>
          <cell r="S20">
            <v>59.623203095403625</v>
          </cell>
          <cell r="T20">
            <v>59.544267157311694</v>
          </cell>
          <cell r="U20">
            <v>59.841988493098249</v>
          </cell>
          <cell r="V20">
            <v>60.141198435563737</v>
          </cell>
          <cell r="W20">
            <v>60.441904427741548</v>
          </cell>
        </row>
        <row r="21">
          <cell r="B21" t="str">
            <v>DGBatt 10</v>
          </cell>
          <cell r="C21" t="str">
            <v>Battery</v>
          </cell>
          <cell r="D21" t="str">
            <v>Small</v>
          </cell>
          <cell r="E21" t="str">
            <v>Generic</v>
          </cell>
          <cell r="F21">
            <v>10</v>
          </cell>
          <cell r="G21">
            <v>30</v>
          </cell>
          <cell r="H21">
            <v>300</v>
          </cell>
          <cell r="I21">
            <v>20</v>
          </cell>
          <cell r="K21">
            <v>17.530920184999999</v>
          </cell>
          <cell r="L21">
            <v>16.175825988700002</v>
          </cell>
          <cell r="M21">
            <v>14.864079179274</v>
          </cell>
          <cell r="N21">
            <v>13.585811773833081</v>
          </cell>
          <cell r="O21">
            <v>13.641161162744234</v>
          </cell>
          <cell r="P21">
            <v>13.715270331877859</v>
          </cell>
          <cell r="Q21">
            <v>13.798288094121062</v>
          </cell>
          <cell r="R21">
            <v>13.880369330544568</v>
          </cell>
          <cell r="S21">
            <v>13.966675241627268</v>
          </cell>
          <cell r="T21">
            <v>14.04737360895944</v>
          </cell>
          <cell r="U21">
            <v>14.187847345049034</v>
          </cell>
          <cell r="V21">
            <v>14.329725818499524</v>
          </cell>
          <cell r="W21">
            <v>14.47302307668452</v>
          </cell>
        </row>
        <row r="22">
          <cell r="B22" t="str">
            <v>DGBatt 20</v>
          </cell>
          <cell r="C22" t="str">
            <v>Battery</v>
          </cell>
          <cell r="D22" t="str">
            <v>Small</v>
          </cell>
          <cell r="E22" t="str">
            <v>Generic</v>
          </cell>
          <cell r="F22">
            <v>20</v>
          </cell>
          <cell r="G22">
            <v>30</v>
          </cell>
          <cell r="H22">
            <v>600</v>
          </cell>
          <cell r="I22">
            <v>20</v>
          </cell>
          <cell r="K22">
            <v>36.463056870909092</v>
          </cell>
          <cell r="L22">
            <v>33.807709208327275</v>
          </cell>
          <cell r="M22">
            <v>31.205372222893818</v>
          </cell>
          <cell r="N22">
            <v>28.681345468628493</v>
          </cell>
          <cell r="O22">
            <v>28.845940342931492</v>
          </cell>
          <cell r="P22">
            <v>29.019480569247623</v>
          </cell>
          <cell r="Q22">
            <v>29.217302699707297</v>
          </cell>
          <cell r="R22">
            <v>29.419756638577297</v>
          </cell>
          <cell r="S22">
            <v>29.632206187389485</v>
          </cell>
          <cell r="T22">
            <v>29.865029612651625</v>
          </cell>
          <cell r="U22">
            <v>30.163679908778143</v>
          </cell>
          <cell r="V22">
            <v>30.465316707865924</v>
          </cell>
          <cell r="W22">
            <v>30.769969874944582</v>
          </cell>
        </row>
        <row r="23">
          <cell r="B23" t="str">
            <v>DGBatt 30</v>
          </cell>
          <cell r="C23" t="str">
            <v>Battery</v>
          </cell>
          <cell r="D23" t="str">
            <v>Small</v>
          </cell>
          <cell r="E23" t="str">
            <v>Generic</v>
          </cell>
          <cell r="F23">
            <v>30</v>
          </cell>
          <cell r="G23">
            <v>30</v>
          </cell>
          <cell r="H23">
            <v>900</v>
          </cell>
          <cell r="I23">
            <v>20</v>
          </cell>
          <cell r="K23">
            <v>55.459539265909086</v>
          </cell>
          <cell r="L23">
            <v>51.19421705122727</v>
          </cell>
          <cell r="M23">
            <v>47.097922446251815</v>
          </cell>
          <cell r="N23">
            <v>43.100997033444855</v>
          </cell>
          <cell r="O23">
            <v>39.218795990189015</v>
          </cell>
          <cell r="P23">
            <v>39.361688644743211</v>
          </cell>
          <cell r="Q23">
            <v>39.515059055248003</v>
          </cell>
          <cell r="R23">
            <v>39.704306612742513</v>
          </cell>
          <cell r="S23">
            <v>39.894846669195275</v>
          </cell>
          <cell r="T23">
            <v>40.102111191593409</v>
          </cell>
          <cell r="U23">
            <v>40.503132303509346</v>
          </cell>
          <cell r="V23">
            <v>40.908163626544443</v>
          </cell>
          <cell r="W23">
            <v>41.317245262809891</v>
          </cell>
        </row>
        <row r="24">
          <cell r="B24" t="str">
            <v>Fossil Martin</v>
          </cell>
          <cell r="C24" t="str">
            <v>Fossil</v>
          </cell>
          <cell r="D24" t="str">
            <v>N/A</v>
          </cell>
          <cell r="E24" t="str">
            <v>Martin</v>
          </cell>
          <cell r="F24">
            <v>1751</v>
          </cell>
          <cell r="G24">
            <v>1</v>
          </cell>
          <cell r="H24">
            <v>1751</v>
          </cell>
          <cell r="I24">
            <v>1</v>
          </cell>
          <cell r="R24">
            <v>1215.6343530267181</v>
          </cell>
          <cell r="S24">
            <v>1239.9470400872526</v>
          </cell>
          <cell r="T24">
            <v>1264.7459808889978</v>
          </cell>
          <cell r="U24">
            <v>1290.0409005067777</v>
          </cell>
          <cell r="V24">
            <v>1315.8417185169133</v>
          </cell>
          <cell r="W24">
            <v>1342.1585528872515</v>
          </cell>
        </row>
        <row r="25">
          <cell r="B25" t="str">
            <v>Fossil OCEC</v>
          </cell>
          <cell r="C25" t="str">
            <v>Fossil</v>
          </cell>
          <cell r="D25" t="str">
            <v>N/A</v>
          </cell>
          <cell r="E25" t="str">
            <v>Okeechobee</v>
          </cell>
          <cell r="F25">
            <v>1751</v>
          </cell>
          <cell r="G25">
            <v>1</v>
          </cell>
          <cell r="H25">
            <v>1751</v>
          </cell>
          <cell r="I25">
            <v>1</v>
          </cell>
          <cell r="R25">
            <v>1235.4761223309474</v>
          </cell>
          <cell r="S25">
            <v>1260.1856447775665</v>
          </cell>
          <cell r="T25">
            <v>1285.389357673118</v>
          </cell>
          <cell r="U25">
            <v>1311.0971448265802</v>
          </cell>
          <cell r="V25">
            <v>1337.3190877231118</v>
          </cell>
          <cell r="W25">
            <v>1364.065469477574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4"/>
  <sheetViews>
    <sheetView tabSelected="1" workbookViewId="0"/>
  </sheetViews>
  <sheetFormatPr defaultRowHeight="14.4" x14ac:dyDescent="0.3"/>
  <cols>
    <col min="2" max="2" width="9.109375" style="14"/>
    <col min="3" max="3" width="14.33203125" style="14" bestFit="1" customWidth="1"/>
    <col min="4" max="4" width="28.33203125" customWidth="1"/>
    <col min="7" max="7" width="21.6640625" bestFit="1" customWidth="1"/>
    <col min="10" max="10" width="34" bestFit="1" customWidth="1"/>
  </cols>
  <sheetData>
    <row r="1" spans="1:12" s="14" customFormat="1" x14ac:dyDescent="0.3">
      <c r="A1" s="26" t="s">
        <v>69</v>
      </c>
    </row>
    <row r="2" spans="1:12" s="14" customFormat="1" ht="15" x14ac:dyDescent="0.25"/>
    <row r="3" spans="1:12" s="14" customFormat="1" ht="15" x14ac:dyDescent="0.25">
      <c r="G3" s="14" t="s">
        <v>67</v>
      </c>
      <c r="J3" s="14" t="s">
        <v>68</v>
      </c>
    </row>
    <row r="4" spans="1:12" ht="15" x14ac:dyDescent="0.25">
      <c r="B4" s="14" t="s">
        <v>64</v>
      </c>
      <c r="C4" s="14" t="s">
        <v>65</v>
      </c>
      <c r="D4" s="10" t="s">
        <v>66</v>
      </c>
      <c r="G4" s="10" t="s">
        <v>37</v>
      </c>
      <c r="J4" s="10" t="s">
        <v>38</v>
      </c>
    </row>
    <row r="5" spans="1:12" ht="15" x14ac:dyDescent="0.25">
      <c r="A5" s="6" t="s">
        <v>35</v>
      </c>
      <c r="B5" s="6"/>
      <c r="C5" s="6"/>
      <c r="D5" s="7">
        <v>3</v>
      </c>
      <c r="F5" s="6" t="s">
        <v>35</v>
      </c>
      <c r="G5" s="7">
        <v>3</v>
      </c>
      <c r="I5" s="6" t="s">
        <v>35</v>
      </c>
      <c r="J5" s="7">
        <v>3</v>
      </c>
      <c r="L5">
        <v>1000000</v>
      </c>
    </row>
    <row r="6" spans="1:12" ht="15" x14ac:dyDescent="0.25">
      <c r="A6" s="7" t="s">
        <v>27</v>
      </c>
      <c r="B6" s="7"/>
      <c r="C6" s="7"/>
      <c r="D6" s="6"/>
      <c r="F6" s="7" t="s">
        <v>27</v>
      </c>
      <c r="I6" s="7" t="s">
        <v>27</v>
      </c>
    </row>
    <row r="7" spans="1:12" ht="15" x14ac:dyDescent="0.25">
      <c r="A7" s="6">
        <v>2017</v>
      </c>
      <c r="B7" s="24">
        <f>('Cap Rev Req for FCSS'!W5)/1000000</f>
        <v>0</v>
      </c>
      <c r="C7" s="24">
        <f>('Cap Rev Req for FCSS'!X5)/1000000</f>
        <v>0</v>
      </c>
      <c r="D7" s="12">
        <f>('Cap Rev Req for FCSS'!U5)/1000000</f>
        <v>0</v>
      </c>
      <c r="F7" s="6">
        <v>2017</v>
      </c>
      <c r="G7" s="19">
        <f>('Land Rev Req for FCSS'!U5)/1000000</f>
        <v>0</v>
      </c>
      <c r="I7" s="6">
        <v>2017</v>
      </c>
      <c r="J7" s="19">
        <f>('Interconnectio Rev Req for FCSS'!U5)/1000000</f>
        <v>0</v>
      </c>
    </row>
    <row r="8" spans="1:12" ht="15" x14ac:dyDescent="0.25">
      <c r="A8" s="6">
        <f t="shared" ref="A8:A51" si="0">A7+1</f>
        <v>2018</v>
      </c>
      <c r="B8" s="24">
        <f>('Cap Rev Req for FCSS'!W6)/1000000</f>
        <v>52.67980592591497</v>
      </c>
      <c r="C8" s="24">
        <f>('Cap Rev Req for FCSS'!X6)/1000000</f>
        <v>0</v>
      </c>
      <c r="D8" s="19">
        <f>('Cap Rev Req for FCSS'!U6)/1000000</f>
        <v>52.67980592591497</v>
      </c>
      <c r="F8" s="6">
        <f t="shared" ref="F8:F51" si="1">F7+1</f>
        <v>2018</v>
      </c>
      <c r="G8" s="19">
        <f>('Land Rev Req for FCSS'!U6)/1000000</f>
        <v>0</v>
      </c>
      <c r="I8" s="6">
        <f t="shared" ref="I8:I51" si="2">I7+1</f>
        <v>2018</v>
      </c>
      <c r="J8" s="19">
        <f>('Interconnectio Rev Req for FCSS'!U6)/1000000</f>
        <v>0</v>
      </c>
    </row>
    <row r="9" spans="1:12" ht="15" x14ac:dyDescent="0.25">
      <c r="A9" s="6">
        <f t="shared" si="0"/>
        <v>2019</v>
      </c>
      <c r="B9" s="24">
        <f>('Cap Rev Req for FCSS'!W7)/1000000</f>
        <v>96.895874079545706</v>
      </c>
      <c r="C9" s="24">
        <f>('Cap Rev Req for FCSS'!X7)/1000000</f>
        <v>0</v>
      </c>
      <c r="D9" s="19">
        <f>('Cap Rev Req for FCSS'!U7)/1000000</f>
        <v>96.895874079545706</v>
      </c>
      <c r="F9" s="6">
        <f t="shared" si="1"/>
        <v>2019</v>
      </c>
      <c r="G9" s="19">
        <f>('Land Rev Req for FCSS'!U7)/1000000</f>
        <v>0</v>
      </c>
      <c r="I9" s="6">
        <f t="shared" si="2"/>
        <v>2019</v>
      </c>
      <c r="J9" s="19">
        <f>('Interconnectio Rev Req for FCSS'!U7)/1000000</f>
        <v>0</v>
      </c>
    </row>
    <row r="10" spans="1:12" ht="15" x14ac:dyDescent="0.25">
      <c r="A10" s="6">
        <f t="shared" si="0"/>
        <v>2020</v>
      </c>
      <c r="B10" s="24">
        <f>('Cap Rev Req for FCSS'!W8)/1000000</f>
        <v>130.25066642312177</v>
      </c>
      <c r="C10" s="24">
        <f>('Cap Rev Req for FCSS'!X8)/1000000</f>
        <v>0</v>
      </c>
      <c r="D10" s="19">
        <f>('Cap Rev Req for FCSS'!U8)/1000000</f>
        <v>130.25066642312177</v>
      </c>
      <c r="F10" s="6">
        <f t="shared" si="1"/>
        <v>2020</v>
      </c>
      <c r="G10" s="19">
        <f>('Land Rev Req for FCSS'!U8)/1000000</f>
        <v>0</v>
      </c>
      <c r="I10" s="6">
        <f t="shared" si="2"/>
        <v>2020</v>
      </c>
      <c r="J10" s="19">
        <f>('Interconnectio Rev Req for FCSS'!U8)/1000000</f>
        <v>0</v>
      </c>
    </row>
    <row r="11" spans="1:12" ht="15" x14ac:dyDescent="0.25">
      <c r="A11" s="6">
        <f t="shared" si="0"/>
        <v>2021</v>
      </c>
      <c r="B11" s="24">
        <f>('Cap Rev Req for FCSS'!W9)/1000000</f>
        <v>153.0298192528505</v>
      </c>
      <c r="C11" s="24">
        <f>('Cap Rev Req for FCSS'!X9)/1000000</f>
        <v>0</v>
      </c>
      <c r="D11" s="19">
        <f>('Cap Rev Req for FCSS'!U9)/1000000</f>
        <v>153.0298192528505</v>
      </c>
      <c r="F11" s="6">
        <f t="shared" si="1"/>
        <v>2021</v>
      </c>
      <c r="G11" s="19">
        <f>('Land Rev Req for FCSS'!U9)/1000000</f>
        <v>0</v>
      </c>
      <c r="I11" s="6">
        <f t="shared" si="2"/>
        <v>2021</v>
      </c>
      <c r="J11" s="19">
        <f>('Interconnectio Rev Req for FCSS'!U9)/1000000</f>
        <v>0</v>
      </c>
    </row>
    <row r="12" spans="1:12" ht="15" x14ac:dyDescent="0.25">
      <c r="A12" s="6">
        <f t="shared" si="0"/>
        <v>2022</v>
      </c>
      <c r="B12" s="24">
        <f>('Cap Rev Req for FCSS'!W10)/1000000</f>
        <v>165.50527485029886</v>
      </c>
      <c r="C12" s="24">
        <f>('Cap Rev Req for FCSS'!X10)/1000000</f>
        <v>62.533885213078882</v>
      </c>
      <c r="D12" s="19">
        <f>('Cap Rev Req for FCSS'!U10)/1000000</f>
        <v>228.03916006337775</v>
      </c>
      <c r="F12" s="6">
        <f t="shared" si="1"/>
        <v>2022</v>
      </c>
      <c r="G12" s="19">
        <f>('Land Rev Req for FCSS'!U10)/1000000</f>
        <v>24.503667488068938</v>
      </c>
      <c r="I12" s="6">
        <f t="shared" si="2"/>
        <v>2022</v>
      </c>
      <c r="J12" s="19">
        <f>('Interconnectio Rev Req for FCSS'!U10)/1000000</f>
        <v>9.605850893804126</v>
      </c>
    </row>
    <row r="13" spans="1:12" ht="15" x14ac:dyDescent="0.25">
      <c r="A13" s="6">
        <f t="shared" si="0"/>
        <v>2023</v>
      </c>
      <c r="B13" s="24">
        <f>('Cap Rev Req for FCSS'!W11)/1000000</f>
        <v>153.1223572827349</v>
      </c>
      <c r="C13" s="24">
        <f>('Cap Rev Req for FCSS'!X11)/1000000</f>
        <v>56.611806568429664</v>
      </c>
      <c r="D13" s="19">
        <f>('Cap Rev Req for FCSS'!U11)/1000000</f>
        <v>209.73416385116454</v>
      </c>
      <c r="F13" s="6">
        <f t="shared" si="1"/>
        <v>2023</v>
      </c>
      <c r="G13" s="19">
        <f>('Land Rev Req for FCSS'!U11)/1000000</f>
        <v>24.503667488068938</v>
      </c>
      <c r="I13" s="6">
        <f t="shared" si="2"/>
        <v>2023</v>
      </c>
      <c r="J13" s="19">
        <f>('Interconnectio Rev Req for FCSS'!U11)/1000000</f>
        <v>9.2673565413250589</v>
      </c>
    </row>
    <row r="14" spans="1:12" ht="15" x14ac:dyDescent="0.25">
      <c r="A14" s="6">
        <f t="shared" si="0"/>
        <v>2024</v>
      </c>
      <c r="B14" s="24">
        <f>('Cap Rev Req for FCSS'!W12)/1000000</f>
        <v>143.04585875784858</v>
      </c>
      <c r="C14" s="24">
        <f>('Cap Rev Req for FCSS'!X12)/1000000</f>
        <v>50.761655677467196</v>
      </c>
      <c r="D14" s="19">
        <f>('Cap Rev Req for FCSS'!U12)/1000000</f>
        <v>193.8075144353158</v>
      </c>
      <c r="F14" s="6">
        <f t="shared" si="1"/>
        <v>2024</v>
      </c>
      <c r="G14" s="19">
        <f>('Land Rev Req for FCSS'!U12)/1000000</f>
        <v>24.503667488068938</v>
      </c>
      <c r="I14" s="6">
        <f t="shared" si="2"/>
        <v>2024</v>
      </c>
      <c r="J14" s="19">
        <f>('Interconnectio Rev Req for FCSS'!U12)/1000000</f>
        <v>8.8796563382041285</v>
      </c>
    </row>
    <row r="15" spans="1:12" ht="15" x14ac:dyDescent="0.25">
      <c r="A15" s="6">
        <f t="shared" si="0"/>
        <v>2025</v>
      </c>
      <c r="B15" s="24">
        <f>('Cap Rev Req for FCSS'!W13)/1000000</f>
        <v>135.27962428595052</v>
      </c>
      <c r="C15" s="24">
        <f>('Cap Rev Req for FCSS'!X13)/1000000</f>
        <v>46.752855280882976</v>
      </c>
      <c r="D15" s="19">
        <f>('Cap Rev Req for FCSS'!U13)/1000000</f>
        <v>182.0324795668335</v>
      </c>
      <c r="F15" s="6">
        <f t="shared" si="1"/>
        <v>2025</v>
      </c>
      <c r="G15" s="19">
        <f>('Land Rev Req for FCSS'!U13)/1000000</f>
        <v>24.503667488068938</v>
      </c>
      <c r="I15" s="6">
        <f t="shared" si="2"/>
        <v>2025</v>
      </c>
      <c r="J15" s="19">
        <f>('Interconnectio Rev Req for FCSS'!U13)/1000000</f>
        <v>8.5169055804790741</v>
      </c>
    </row>
    <row r="16" spans="1:12" ht="15" x14ac:dyDescent="0.25">
      <c r="A16" s="6">
        <f t="shared" si="0"/>
        <v>2026</v>
      </c>
      <c r="B16" s="24">
        <f>('Cap Rev Req for FCSS'!W14)/1000000</f>
        <v>129.06059252192804</v>
      </c>
      <c r="C16" s="24">
        <f>('Cap Rev Req for FCSS'!X14)/1000000</f>
        <v>43.434561319690587</v>
      </c>
      <c r="D16" s="19">
        <f>('Cap Rev Req for FCSS'!U14)/1000000</f>
        <v>172.49515384161865</v>
      </c>
      <c r="F16" s="6">
        <f t="shared" si="1"/>
        <v>2026</v>
      </c>
      <c r="G16" s="19">
        <f>('Land Rev Req for FCSS'!U14)/1000000</f>
        <v>24.503667488068938</v>
      </c>
      <c r="I16" s="6">
        <f t="shared" si="2"/>
        <v>2026</v>
      </c>
      <c r="J16" s="19">
        <f>('Interconnectio Rev Req for FCSS'!U14)/1000000</f>
        <v>8.1766093236103075</v>
      </c>
    </row>
    <row r="17" spans="1:10" ht="15" x14ac:dyDescent="0.25">
      <c r="A17" s="6">
        <f t="shared" si="0"/>
        <v>2027</v>
      </c>
      <c r="B17" s="24">
        <f>('Cap Rev Req for FCSS'!W15)/1000000</f>
        <v>123.93892741209463</v>
      </c>
      <c r="C17" s="24">
        <f>('Cap Rev Req for FCSS'!X15)/1000000</f>
        <v>40.634147185042075</v>
      </c>
      <c r="D17" s="19">
        <f>('Cap Rev Req for FCSS'!U15)/1000000</f>
        <v>164.57307459713667</v>
      </c>
      <c r="F17" s="6">
        <f t="shared" si="1"/>
        <v>2027</v>
      </c>
      <c r="G17" s="19">
        <f>('Land Rev Req for FCSS'!U15)/1000000</f>
        <v>24.503667488068938</v>
      </c>
      <c r="I17" s="6">
        <f t="shared" si="2"/>
        <v>2027</v>
      </c>
      <c r="J17" s="19">
        <f>('Interconnectio Rev Req for FCSS'!U15)/1000000</f>
        <v>7.8566884471481702</v>
      </c>
    </row>
    <row r="18" spans="1:10" ht="15" x14ac:dyDescent="0.25">
      <c r="A18" s="6">
        <f t="shared" si="0"/>
        <v>2028</v>
      </c>
      <c r="B18" s="24">
        <f>('Cap Rev Req for FCSS'!W16)/1000000</f>
        <v>119.49452422262466</v>
      </c>
      <c r="C18" s="24">
        <f>('Cap Rev Req for FCSS'!X16)/1000000</f>
        <v>38.869492703481328</v>
      </c>
      <c r="D18" s="19">
        <f>('Cap Rev Req for FCSS'!U16)/1000000</f>
        <v>158.36401692610599</v>
      </c>
      <c r="F18" s="6">
        <f t="shared" si="1"/>
        <v>2028</v>
      </c>
      <c r="G18" s="19">
        <f>('Land Rev Req for FCSS'!U16)/1000000</f>
        <v>24.503667488068938</v>
      </c>
      <c r="I18" s="6">
        <f t="shared" si="2"/>
        <v>2028</v>
      </c>
      <c r="J18" s="19">
        <f>('Interconnectio Rev Req for FCSS'!U16)/1000000</f>
        <v>7.5510441977736731</v>
      </c>
    </row>
    <row r="19" spans="1:10" ht="15" x14ac:dyDescent="0.25">
      <c r="A19" s="6">
        <f t="shared" si="0"/>
        <v>2029</v>
      </c>
      <c r="B19" s="24">
        <f>('Cap Rev Req for FCSS'!W17)/1000000</f>
        <v>115.25301773757899</v>
      </c>
      <c r="C19" s="24">
        <f>('Cap Rev Req for FCSS'!X17)/1000000</f>
        <v>37.622718048464449</v>
      </c>
      <c r="D19" s="19">
        <f>('Cap Rev Req for FCSS'!U17)/1000000</f>
        <v>152.87573578604344</v>
      </c>
      <c r="F19" s="6">
        <f t="shared" si="1"/>
        <v>2029</v>
      </c>
      <c r="G19" s="19">
        <f>('Land Rev Req for FCSS'!U17)/1000000</f>
        <v>24.503667488068938</v>
      </c>
      <c r="I19" s="6">
        <f t="shared" si="2"/>
        <v>2029</v>
      </c>
      <c r="J19" s="19">
        <f>('Interconnectio Rev Req for FCSS'!U17)/1000000</f>
        <v>7.2499740133884183</v>
      </c>
    </row>
    <row r="20" spans="1:10" ht="15" x14ac:dyDescent="0.25">
      <c r="A20" s="6">
        <f t="shared" si="0"/>
        <v>2030</v>
      </c>
      <c r="B20" s="24">
        <f>('Cap Rev Req for FCSS'!W18)/1000000</f>
        <v>111.0115112525333</v>
      </c>
      <c r="C20" s="24">
        <f>('Cap Rev Req for FCSS'!X18)/1000000</f>
        <v>36.375943393447578</v>
      </c>
      <c r="D20" s="19">
        <f>('Cap Rev Req for FCSS'!U18)/1000000</f>
        <v>147.38745464598088</v>
      </c>
      <c r="F20" s="6">
        <f t="shared" si="1"/>
        <v>2030</v>
      </c>
      <c r="G20" s="19">
        <f>('Land Rev Req for FCSS'!U18)/1000000</f>
        <v>24.503667488068938</v>
      </c>
      <c r="I20" s="6">
        <f t="shared" si="2"/>
        <v>2030</v>
      </c>
      <c r="J20" s="19">
        <f>('Interconnectio Rev Req for FCSS'!U18)/1000000</f>
        <v>6.9487652209731881</v>
      </c>
    </row>
    <row r="21" spans="1:10" ht="15" x14ac:dyDescent="0.25">
      <c r="A21" s="6">
        <f t="shared" si="0"/>
        <v>2031</v>
      </c>
      <c r="B21" s="24">
        <f>('Cap Rev Req for FCSS'!W19)/1000000</f>
        <v>106.77000476748766</v>
      </c>
      <c r="C21" s="24">
        <f>('Cap Rev Req for FCSS'!X19)/1000000</f>
        <v>35.1291687384307</v>
      </c>
      <c r="D21" s="19">
        <f>('Cap Rev Req for FCSS'!U19)/1000000</f>
        <v>141.89917350591836</v>
      </c>
      <c r="F21" s="6">
        <f t="shared" si="1"/>
        <v>2031</v>
      </c>
      <c r="G21" s="19">
        <f>('Land Rev Req for FCSS'!U19)/1000000</f>
        <v>24.503667488068938</v>
      </c>
      <c r="I21" s="6">
        <f t="shared" si="2"/>
        <v>2031</v>
      </c>
      <c r="J21" s="19">
        <f>('Interconnectio Rev Req for FCSS'!U19)/1000000</f>
        <v>6.6475564285579569</v>
      </c>
    </row>
    <row r="22" spans="1:10" ht="15" x14ac:dyDescent="0.25">
      <c r="A22" s="6">
        <f t="shared" si="0"/>
        <v>2032</v>
      </c>
      <c r="B22" s="24">
        <f>('Cap Rev Req for FCSS'!W20)/1000000</f>
        <v>102.52849828244196</v>
      </c>
      <c r="C22" s="24">
        <f>('Cap Rev Req for FCSS'!X20)/1000000</f>
        <v>33.882394083413828</v>
      </c>
      <c r="D22" s="19">
        <f>('Cap Rev Req for FCSS'!U20)/1000000</f>
        <v>136.41089236585577</v>
      </c>
      <c r="F22" s="6">
        <f t="shared" si="1"/>
        <v>2032</v>
      </c>
      <c r="G22" s="19">
        <f>('Land Rev Req for FCSS'!U20)/1000000</f>
        <v>24.503667488068938</v>
      </c>
      <c r="I22" s="6">
        <f t="shared" si="2"/>
        <v>2032</v>
      </c>
      <c r="J22" s="19">
        <f>('Interconnectio Rev Req for FCSS'!U20)/1000000</f>
        <v>6.3463476361427267</v>
      </c>
    </row>
    <row r="23" spans="1:10" ht="15" x14ac:dyDescent="0.25">
      <c r="A23" s="6">
        <f t="shared" si="0"/>
        <v>2033</v>
      </c>
      <c r="B23" s="24">
        <f>('Cap Rev Req for FCSS'!W21)/1000000</f>
        <v>98.286991797396311</v>
      </c>
      <c r="C23" s="24">
        <f>('Cap Rev Req for FCSS'!X21)/1000000</f>
        <v>32.635619428396957</v>
      </c>
      <c r="D23" s="19">
        <f>('Cap Rev Req for FCSS'!U21)/1000000</f>
        <v>130.92261122579328</v>
      </c>
      <c r="F23" s="6">
        <f t="shared" si="1"/>
        <v>2033</v>
      </c>
      <c r="G23" s="19">
        <f>('Land Rev Req for FCSS'!U21)/1000000</f>
        <v>24.503667488068938</v>
      </c>
      <c r="I23" s="6">
        <f t="shared" si="2"/>
        <v>2033</v>
      </c>
      <c r="J23" s="19">
        <f>('Interconnectio Rev Req for FCSS'!U21)/1000000</f>
        <v>6.0451388437274955</v>
      </c>
    </row>
    <row r="24" spans="1:10" ht="15" x14ac:dyDescent="0.25">
      <c r="A24" s="6">
        <f t="shared" si="0"/>
        <v>2034</v>
      </c>
      <c r="B24" s="24">
        <f>('Cap Rev Req for FCSS'!W22)/1000000</f>
        <v>94.045485312350635</v>
      </c>
      <c r="C24" s="24">
        <f>('Cap Rev Req for FCSS'!X22)/1000000</f>
        <v>31.388844773380079</v>
      </c>
      <c r="D24" s="19">
        <f>('Cap Rev Req for FCSS'!U22)/1000000</f>
        <v>125.43433008573071</v>
      </c>
      <c r="F24" s="6">
        <f t="shared" si="1"/>
        <v>2034</v>
      </c>
      <c r="G24" s="19">
        <f>('Land Rev Req for FCSS'!U22)/1000000</f>
        <v>24.503667488068938</v>
      </c>
      <c r="I24" s="6">
        <f t="shared" si="2"/>
        <v>2034</v>
      </c>
      <c r="J24" s="19">
        <f>('Interconnectio Rev Req for FCSS'!U22)/1000000</f>
        <v>5.7439300513122653</v>
      </c>
    </row>
    <row r="25" spans="1:10" ht="15" x14ac:dyDescent="0.25">
      <c r="A25" s="6">
        <f t="shared" si="0"/>
        <v>2035</v>
      </c>
      <c r="B25" s="24">
        <f>('Cap Rev Req for FCSS'!W23)/1000000</f>
        <v>89.803978827304974</v>
      </c>
      <c r="C25" s="24">
        <f>('Cap Rev Req for FCSS'!X23)/1000000</f>
        <v>30.142070118363208</v>
      </c>
      <c r="D25" s="19">
        <f>('Cap Rev Req for FCSS'!U23)/1000000</f>
        <v>119.9460489456682</v>
      </c>
      <c r="F25" s="6">
        <f t="shared" si="1"/>
        <v>2035</v>
      </c>
      <c r="G25" s="19">
        <f>('Land Rev Req for FCSS'!U23)/1000000</f>
        <v>24.503667488068938</v>
      </c>
      <c r="I25" s="6">
        <f t="shared" si="2"/>
        <v>2035</v>
      </c>
      <c r="J25" s="19">
        <f>('Interconnectio Rev Req for FCSS'!U23)/1000000</f>
        <v>5.4427212588970333</v>
      </c>
    </row>
    <row r="26" spans="1:10" ht="15" x14ac:dyDescent="0.25">
      <c r="A26" s="6">
        <f t="shared" si="0"/>
        <v>2036</v>
      </c>
      <c r="B26" s="24">
        <f>('Cap Rev Req for FCSS'!W24)/1000000</f>
        <v>85.562472342259312</v>
      </c>
      <c r="C26" s="24">
        <f>('Cap Rev Req for FCSS'!X24)/1000000</f>
        <v>28.89529546334634</v>
      </c>
      <c r="D26" s="19">
        <f>('Cap Rev Req for FCSS'!U24)/1000000</f>
        <v>114.45776780560566</v>
      </c>
      <c r="F26" s="6">
        <f t="shared" si="1"/>
        <v>2036</v>
      </c>
      <c r="G26" s="19">
        <f>('Land Rev Req for FCSS'!U24)/1000000</f>
        <v>24.503667488068938</v>
      </c>
      <c r="I26" s="6">
        <f t="shared" si="2"/>
        <v>2036</v>
      </c>
      <c r="J26" s="19">
        <f>('Interconnectio Rev Req for FCSS'!U24)/1000000</f>
        <v>5.141512466481803</v>
      </c>
    </row>
    <row r="27" spans="1:10" ht="15" x14ac:dyDescent="0.25">
      <c r="A27" s="6">
        <f t="shared" si="0"/>
        <v>2037</v>
      </c>
      <c r="B27" s="24">
        <f>('Cap Rev Req for FCSS'!W25)/1000000</f>
        <v>81.320965857213665</v>
      </c>
      <c r="C27" s="24">
        <f>('Cap Rev Req for FCSS'!X25)/1000000</f>
        <v>27.648520808329472</v>
      </c>
      <c r="D27" s="19">
        <f>('Cap Rev Req for FCSS'!U25)/1000000</f>
        <v>108.96948666554313</v>
      </c>
      <c r="F27" s="6">
        <f t="shared" si="1"/>
        <v>2037</v>
      </c>
      <c r="G27" s="19">
        <f>('Land Rev Req for FCSS'!U25)/1000000</f>
        <v>24.503667488068938</v>
      </c>
      <c r="I27" s="6">
        <f t="shared" si="2"/>
        <v>2037</v>
      </c>
      <c r="J27" s="19">
        <f>('Interconnectio Rev Req for FCSS'!U25)/1000000</f>
        <v>4.8811930429098114</v>
      </c>
    </row>
    <row r="28" spans="1:10" ht="15" x14ac:dyDescent="0.25">
      <c r="A28" s="6">
        <f t="shared" si="0"/>
        <v>2038</v>
      </c>
      <c r="B28" s="24">
        <f>('Cap Rev Req for FCSS'!W26)/1000000</f>
        <v>85.285854234301297</v>
      </c>
      <c r="C28" s="24">
        <f>('Cap Rev Req for FCSS'!X26)/1000000</f>
        <v>29.339339509259265</v>
      </c>
      <c r="D28" s="19">
        <f>('Cap Rev Req for FCSS'!U26)/1000000</f>
        <v>114.62519374356057</v>
      </c>
      <c r="F28" s="6">
        <f t="shared" si="1"/>
        <v>2038</v>
      </c>
      <c r="G28" s="19">
        <f>('Land Rev Req for FCSS'!U26)/1000000</f>
        <v>24.503667488068938</v>
      </c>
      <c r="I28" s="6">
        <f t="shared" si="2"/>
        <v>2038</v>
      </c>
      <c r="J28" s="19">
        <f>('Interconnectio Rev Req for FCSS'!U26)/1000000</f>
        <v>4.7027909650542759</v>
      </c>
    </row>
    <row r="29" spans="1:10" ht="15" x14ac:dyDescent="0.25">
      <c r="A29" s="6">
        <f t="shared" si="0"/>
        <v>2039</v>
      </c>
      <c r="B29" s="24">
        <f>('Cap Rev Req for FCSS'!W27)/1000000</f>
        <v>80.337420441522312</v>
      </c>
      <c r="C29" s="24">
        <f>('Cap Rev Req for FCSS'!X27)/1000000</f>
        <v>27.882736757389061</v>
      </c>
      <c r="D29" s="19">
        <f>('Cap Rev Req for FCSS'!U27)/1000000</f>
        <v>108.22015719891138</v>
      </c>
      <c r="F29" s="6">
        <f t="shared" si="1"/>
        <v>2039</v>
      </c>
      <c r="G29" s="19">
        <f>('Land Rev Req for FCSS'!U27)/1000000</f>
        <v>24.503667488068938</v>
      </c>
      <c r="I29" s="6">
        <f t="shared" si="2"/>
        <v>2039</v>
      </c>
      <c r="J29" s="19">
        <f>('Interconnectio Rev Req for FCSS'!U27)/1000000</f>
        <v>4.5652782560419798</v>
      </c>
    </row>
    <row r="30" spans="1:10" ht="15" x14ac:dyDescent="0.25">
      <c r="A30" s="6">
        <f t="shared" si="0"/>
        <v>2040</v>
      </c>
      <c r="B30" s="24">
        <f>('Cap Rev Req for FCSS'!W28)/1000000</f>
        <v>75.388986648743284</v>
      </c>
      <c r="C30" s="24">
        <f>('Cap Rev Req for FCSS'!X28)/1000000</f>
        <v>26.426134005518861</v>
      </c>
      <c r="D30" s="19">
        <f>('Cap Rev Req for FCSS'!U28)/1000000</f>
        <v>101.81512065426215</v>
      </c>
      <c r="F30" s="6">
        <f t="shared" si="1"/>
        <v>2040</v>
      </c>
      <c r="G30" s="19">
        <f>('Land Rev Req for FCSS'!U28)/1000000</f>
        <v>24.503667488068938</v>
      </c>
      <c r="I30" s="6">
        <f t="shared" si="2"/>
        <v>2040</v>
      </c>
      <c r="J30" s="19">
        <f>('Interconnectio Rev Req for FCSS'!U28)/1000000</f>
        <v>4.4277655470296819</v>
      </c>
    </row>
    <row r="31" spans="1:10" ht="15" x14ac:dyDescent="0.25">
      <c r="A31" s="6">
        <f t="shared" si="0"/>
        <v>2041</v>
      </c>
      <c r="B31" s="24">
        <f>('Cap Rev Req for FCSS'!W29)/1000000</f>
        <v>70.44055285596427</v>
      </c>
      <c r="C31" s="24">
        <f>('Cap Rev Req for FCSS'!X29)/1000000</f>
        <v>24.96953125364865</v>
      </c>
      <c r="D31" s="19">
        <f>('Cap Rev Req for FCSS'!U29)/1000000</f>
        <v>95.410084109612924</v>
      </c>
      <c r="F31" s="6">
        <f t="shared" si="1"/>
        <v>2041</v>
      </c>
      <c r="G31" s="19">
        <f>('Land Rev Req for FCSS'!U29)/1000000</f>
        <v>24.503667488068938</v>
      </c>
      <c r="I31" s="6">
        <f t="shared" si="2"/>
        <v>2041</v>
      </c>
      <c r="J31" s="19">
        <f>('Interconnectio Rev Req for FCSS'!U29)/1000000</f>
        <v>4.2902528380173859</v>
      </c>
    </row>
    <row r="32" spans="1:10" ht="15" x14ac:dyDescent="0.25">
      <c r="A32" s="6">
        <f t="shared" si="0"/>
        <v>2042</v>
      </c>
      <c r="B32" s="24">
        <f>('Cap Rev Req for FCSS'!W30)/1000000</f>
        <v>65.492119063185285</v>
      </c>
      <c r="C32" s="24">
        <f>('Cap Rev Req for FCSS'!X30)/1000000</f>
        <v>23.512928501778454</v>
      </c>
      <c r="D32" s="19">
        <f>('Cap Rev Req for FCSS'!U30)/1000000</f>
        <v>89.005047564963732</v>
      </c>
      <c r="F32" s="6">
        <f t="shared" si="1"/>
        <v>2042</v>
      </c>
      <c r="G32" s="19">
        <f>('Land Rev Req for FCSS'!U30)/1000000</f>
        <v>24.503667488068938</v>
      </c>
      <c r="I32" s="6">
        <f t="shared" si="2"/>
        <v>2042</v>
      </c>
      <c r="J32" s="19">
        <f>('Interconnectio Rev Req for FCSS'!U30)/1000000</f>
        <v>4.1527401290050898</v>
      </c>
    </row>
    <row r="33" spans="1:10" ht="15" x14ac:dyDescent="0.25">
      <c r="A33" s="6">
        <f t="shared" si="0"/>
        <v>2043</v>
      </c>
      <c r="B33" s="24">
        <f>('Cap Rev Req for FCSS'!W31)/1000000</f>
        <v>60.784748838506275</v>
      </c>
      <c r="C33" s="24">
        <f>('Cap Rev Req for FCSS'!X31)/1000000</f>
        <v>22.05632574990825</v>
      </c>
      <c r="D33" s="19">
        <f>('Cap Rev Req for FCSS'!U31)/1000000</f>
        <v>82.841074588414514</v>
      </c>
      <c r="F33" s="6">
        <f t="shared" si="1"/>
        <v>2043</v>
      </c>
      <c r="G33" s="19">
        <f>('Land Rev Req for FCSS'!U31)/1000000</f>
        <v>24.503667488068938</v>
      </c>
      <c r="I33" s="6">
        <f t="shared" si="2"/>
        <v>2043</v>
      </c>
      <c r="J33" s="19">
        <f>('Interconnectio Rev Req for FCSS'!U31)/1000000</f>
        <v>4.015227419992792</v>
      </c>
    </row>
    <row r="34" spans="1:10" x14ac:dyDescent="0.3">
      <c r="A34" s="6">
        <f t="shared" si="0"/>
        <v>2044</v>
      </c>
      <c r="B34" s="24">
        <f>('Cap Rev Req for FCSS'!W32)/1000000</f>
        <v>56.307675780727273</v>
      </c>
      <c r="C34" s="24">
        <f>('Cap Rev Req for FCSS'!X32)/1000000</f>
        <v>20.599722998038047</v>
      </c>
      <c r="D34" s="19">
        <f>('Cap Rev Req for FCSS'!U32)/1000000</f>
        <v>76.907398778765327</v>
      </c>
      <c r="F34" s="6">
        <f t="shared" si="1"/>
        <v>2044</v>
      </c>
      <c r="G34" s="19">
        <f>('Land Rev Req for FCSS'!U32)/1000000</f>
        <v>24.503667488068938</v>
      </c>
      <c r="I34" s="6">
        <f t="shared" si="2"/>
        <v>2044</v>
      </c>
      <c r="J34" s="19">
        <f>('Interconnectio Rev Req for FCSS'!U32)/1000000</f>
        <v>3.8777147109804959</v>
      </c>
    </row>
    <row r="35" spans="1:10" x14ac:dyDescent="0.3">
      <c r="A35" s="6">
        <f t="shared" si="0"/>
        <v>2045</v>
      </c>
      <c r="B35" s="24">
        <f>('Cap Rev Req for FCSS'!W33)/1000000</f>
        <v>52.018164905448273</v>
      </c>
      <c r="C35" s="24">
        <f>('Cap Rev Req for FCSS'!X33)/1000000</f>
        <v>19.143120246167847</v>
      </c>
      <c r="D35" s="19">
        <f>('Cap Rev Req for FCSS'!U33)/1000000</f>
        <v>71.161285151616113</v>
      </c>
      <c r="F35" s="6">
        <f t="shared" si="1"/>
        <v>2045</v>
      </c>
      <c r="G35" s="19">
        <f>('Land Rev Req for FCSS'!U33)/1000000</f>
        <v>24.503667488068938</v>
      </c>
      <c r="I35" s="6">
        <f t="shared" si="2"/>
        <v>2045</v>
      </c>
      <c r="J35" s="19">
        <f>('Interconnectio Rev Req for FCSS'!U33)/1000000</f>
        <v>3.7402020019681994</v>
      </c>
    </row>
    <row r="36" spans="1:10" x14ac:dyDescent="0.3">
      <c r="A36" s="6">
        <f t="shared" si="0"/>
        <v>2046</v>
      </c>
      <c r="B36" s="24">
        <f>('Cap Rev Req for FCSS'!W34)/1000000</f>
        <v>47.873497436369263</v>
      </c>
      <c r="C36" s="24">
        <f>('Cap Rev Req for FCSS'!X34)/1000000</f>
        <v>17.686517494297643</v>
      </c>
      <c r="D36" s="19">
        <f>('Cap Rev Req for FCSS'!U34)/1000000</f>
        <v>65.560014930666895</v>
      </c>
      <c r="F36" s="6">
        <f t="shared" si="1"/>
        <v>2046</v>
      </c>
      <c r="G36" s="19">
        <f>('Land Rev Req for FCSS'!U34)/1000000</f>
        <v>24.503667488068938</v>
      </c>
      <c r="I36" s="6">
        <f t="shared" si="2"/>
        <v>2046</v>
      </c>
      <c r="J36" s="19">
        <f>('Interconnectio Rev Req for FCSS'!U34)/1000000</f>
        <v>3.6026892929559029</v>
      </c>
    </row>
    <row r="37" spans="1:10" x14ac:dyDescent="0.3">
      <c r="A37" s="6">
        <f t="shared" si="0"/>
        <v>2047</v>
      </c>
      <c r="B37" s="24">
        <f>('Cap Rev Req for FCSS'!W35)/1000000</f>
        <v>43.834597879990262</v>
      </c>
      <c r="C37" s="24">
        <f>('Cap Rev Req for FCSS'!X35)/1000000</f>
        <v>16.499880035547438</v>
      </c>
      <c r="D37" s="19">
        <f>('Cap Rev Req for FCSS'!U35)/1000000</f>
        <v>60.334477915537704</v>
      </c>
      <c r="F37" s="6">
        <f t="shared" si="1"/>
        <v>2047</v>
      </c>
      <c r="G37" s="19">
        <f>('Land Rev Req for FCSS'!U35)/1000000</f>
        <v>24.503667488068938</v>
      </c>
      <c r="I37" s="6">
        <f t="shared" si="2"/>
        <v>2047</v>
      </c>
      <c r="J37" s="19">
        <f>('Interconnectio Rev Req for FCSS'!U35)/1000000</f>
        <v>3.4651765839436064</v>
      </c>
    </row>
    <row r="38" spans="1:10" x14ac:dyDescent="0.3">
      <c r="A38" s="6">
        <f t="shared" si="0"/>
        <v>2048</v>
      </c>
      <c r="B38" s="24">
        <f>('Cap Rev Req for FCSS'!W36)/1000000</f>
        <v>32.49288191266367</v>
      </c>
      <c r="C38" s="24">
        <f>('Cap Rev Req for FCSS'!X36)/1000000</f>
        <v>15.313242576797238</v>
      </c>
      <c r="D38" s="19">
        <f>('Cap Rev Req for FCSS'!U36)/1000000</f>
        <v>47.806124489460906</v>
      </c>
      <c r="F38" s="6">
        <f t="shared" si="1"/>
        <v>2048</v>
      </c>
      <c r="G38" s="19">
        <f>('Land Rev Req for FCSS'!U36)/1000000</f>
        <v>24.503667488068938</v>
      </c>
      <c r="I38" s="6">
        <f t="shared" si="2"/>
        <v>2048</v>
      </c>
      <c r="J38" s="19">
        <f>('Interconnectio Rev Req for FCSS'!U36)/1000000</f>
        <v>3.3276638749313099</v>
      </c>
    </row>
    <row r="39" spans="1:10" x14ac:dyDescent="0.3">
      <c r="A39" s="6">
        <f t="shared" si="0"/>
        <v>2049</v>
      </c>
      <c r="B39" s="24">
        <f>('Cap Rev Req for FCSS'!W37)/1000000</f>
        <v>21.102847016609214</v>
      </c>
      <c r="C39" s="24">
        <f>('Cap Rev Req for FCSS'!X37)/1000000</f>
        <v>14.126605118047033</v>
      </c>
      <c r="D39" s="19">
        <f>('Cap Rev Req for FCSS'!U37)/1000000</f>
        <v>35.229452134656242</v>
      </c>
      <c r="F39" s="6">
        <f t="shared" si="1"/>
        <v>2049</v>
      </c>
      <c r="G39" s="19">
        <f>('Land Rev Req for FCSS'!U37)/1000000</f>
        <v>24.503667488068938</v>
      </c>
      <c r="I39" s="6">
        <f t="shared" si="2"/>
        <v>2049</v>
      </c>
      <c r="J39" s="19">
        <f>('Interconnectio Rev Req for FCSS'!U37)/1000000</f>
        <v>3.1901511659190134</v>
      </c>
    </row>
    <row r="40" spans="1:10" x14ac:dyDescent="0.3">
      <c r="A40" s="6">
        <f t="shared" si="0"/>
        <v>2050</v>
      </c>
      <c r="B40" s="24">
        <f>('Cap Rev Req for FCSS'!W38)/1000000</f>
        <v>12.096060688390798</v>
      </c>
      <c r="C40" s="24">
        <f>('Cap Rev Req for FCSS'!X38)/1000000</f>
        <v>12.93996765929683</v>
      </c>
      <c r="D40" s="19">
        <f>('Cap Rev Req for FCSS'!U38)/1000000</f>
        <v>25.03602834768763</v>
      </c>
      <c r="F40" s="6">
        <f t="shared" si="1"/>
        <v>2050</v>
      </c>
      <c r="G40" s="19">
        <f>('Land Rev Req for FCSS'!U38)/1000000</f>
        <v>24.503667488068938</v>
      </c>
      <c r="I40" s="6">
        <f t="shared" si="2"/>
        <v>2050</v>
      </c>
      <c r="J40" s="19">
        <f>('Interconnectio Rev Req for FCSS'!U38)/1000000</f>
        <v>3.0526384569067173</v>
      </c>
    </row>
    <row r="41" spans="1:10" x14ac:dyDescent="0.3">
      <c r="A41" s="6">
        <f t="shared" si="0"/>
        <v>2051</v>
      </c>
      <c r="B41" s="24">
        <f>('Cap Rev Req for FCSS'!W39)/1000000</f>
        <v>5.4738197683674992</v>
      </c>
      <c r="C41" s="24">
        <f>('Cap Rev Req for FCSS'!X39)/1000000</f>
        <v>11.753330200546625</v>
      </c>
      <c r="D41" s="19">
        <f>('Cap Rev Req for FCSS'!U39)/1000000</f>
        <v>17.227149968914123</v>
      </c>
      <c r="F41" s="6">
        <f t="shared" si="1"/>
        <v>2051</v>
      </c>
      <c r="G41" s="19">
        <f>('Land Rev Req for FCSS'!U39)/1000000</f>
        <v>24.503667488068938</v>
      </c>
      <c r="I41" s="6">
        <f t="shared" si="2"/>
        <v>2051</v>
      </c>
      <c r="J41" s="19">
        <f>('Interconnectio Rev Req for FCSS'!U39)/1000000</f>
        <v>2.9151257478944208</v>
      </c>
    </row>
    <row r="42" spans="1:10" x14ac:dyDescent="0.3">
      <c r="A42" s="6">
        <f t="shared" si="0"/>
        <v>2052</v>
      </c>
      <c r="B42" s="24">
        <f>('Cap Rev Req for FCSS'!W40)/1000000</f>
        <v>0.63460747620000779</v>
      </c>
      <c r="C42" s="24">
        <f>('Cap Rev Req for FCSS'!X40)/1000000</f>
        <v>1.6197917587200545</v>
      </c>
      <c r="D42" s="19">
        <f>('Cap Rev Req for FCSS'!U40)/1000000</f>
        <v>2.2543992349200628</v>
      </c>
      <c r="F42" s="6">
        <f t="shared" si="1"/>
        <v>2052</v>
      </c>
      <c r="G42" s="19">
        <f>('Land Rev Req for FCSS'!U40)/1000000</f>
        <v>24.503667488068938</v>
      </c>
      <c r="I42" s="6">
        <f t="shared" si="2"/>
        <v>2052</v>
      </c>
      <c r="J42" s="19">
        <f>('Interconnectio Rev Req for FCSS'!U40)/1000000</f>
        <v>2.7776130388821243</v>
      </c>
    </row>
    <row r="43" spans="1:10" x14ac:dyDescent="0.3">
      <c r="A43" s="6">
        <f t="shared" si="0"/>
        <v>2053</v>
      </c>
      <c r="B43" s="24">
        <f>('Cap Rev Req for FCSS'!W41)/1000000</f>
        <v>0</v>
      </c>
      <c r="C43" s="24">
        <f>('Cap Rev Req for FCSS'!X41)/1000000</f>
        <v>0</v>
      </c>
      <c r="D43" s="19">
        <f>'Cap Rev Req for FCSS'!U41</f>
        <v>0</v>
      </c>
      <c r="F43" s="6">
        <f t="shared" si="1"/>
        <v>2053</v>
      </c>
      <c r="G43" s="19">
        <f>('Land Rev Req for FCSS'!U41)/1000000</f>
        <v>0</v>
      </c>
      <c r="I43" s="6">
        <f t="shared" si="2"/>
        <v>2053</v>
      </c>
      <c r="J43" s="19">
        <f>('Interconnectio Rev Req for FCSS'!U41)/1000000</f>
        <v>2.6401003298698273</v>
      </c>
    </row>
    <row r="44" spans="1:10" x14ac:dyDescent="0.3">
      <c r="A44" s="6">
        <f t="shared" si="0"/>
        <v>2054</v>
      </c>
      <c r="B44" s="24">
        <f>('Cap Rev Req for FCSS'!W42)/1000000</f>
        <v>0</v>
      </c>
      <c r="C44" s="24">
        <f>('Cap Rev Req for FCSS'!X42)/1000000</f>
        <v>0</v>
      </c>
      <c r="D44" s="19">
        <f>'Cap Rev Req for FCSS'!U42</f>
        <v>0</v>
      </c>
      <c r="F44" s="6">
        <f t="shared" si="1"/>
        <v>2054</v>
      </c>
      <c r="G44" s="19">
        <f>('Land Rev Req for FCSS'!U42)/1000000</f>
        <v>0</v>
      </c>
      <c r="I44" s="6">
        <f t="shared" si="2"/>
        <v>2054</v>
      </c>
      <c r="J44" s="19">
        <f>('Interconnectio Rev Req for FCSS'!U42)/1000000</f>
        <v>2.5025876208575313</v>
      </c>
    </row>
    <row r="45" spans="1:10" x14ac:dyDescent="0.3">
      <c r="A45" s="6">
        <f t="shared" si="0"/>
        <v>2055</v>
      </c>
      <c r="B45" s="24">
        <f>('Cap Rev Req for FCSS'!W43)/1000000</f>
        <v>0</v>
      </c>
      <c r="C45" s="24">
        <f>('Cap Rev Req for FCSS'!X43)/1000000</f>
        <v>0</v>
      </c>
      <c r="D45" s="19">
        <f>'Cap Rev Req for FCSS'!U43</f>
        <v>0</v>
      </c>
      <c r="F45" s="6">
        <f t="shared" si="1"/>
        <v>2055</v>
      </c>
      <c r="G45" s="19">
        <f>('Land Rev Req for FCSS'!U43)/1000000</f>
        <v>0</v>
      </c>
      <c r="I45" s="6">
        <f t="shared" si="2"/>
        <v>2055</v>
      </c>
      <c r="J45" s="19">
        <f>('Interconnectio Rev Req for FCSS'!U43)/1000000</f>
        <v>2.3922311951758428</v>
      </c>
    </row>
    <row r="46" spans="1:10" x14ac:dyDescent="0.3">
      <c r="A46" s="6">
        <f t="shared" si="0"/>
        <v>2056</v>
      </c>
      <c r="B46" s="24">
        <f>('Cap Rev Req for FCSS'!W44)/1000000</f>
        <v>0</v>
      </c>
      <c r="C46" s="24">
        <f>('Cap Rev Req for FCSS'!X44)/1000000</f>
        <v>0</v>
      </c>
      <c r="D46" s="19">
        <f>'Cap Rev Req for FCSS'!U44</f>
        <v>0</v>
      </c>
      <c r="F46" s="6">
        <f t="shared" si="1"/>
        <v>2056</v>
      </c>
      <c r="G46" s="19">
        <f>('Land Rev Req for FCSS'!U44)/1000000</f>
        <v>0</v>
      </c>
      <c r="I46" s="6">
        <f t="shared" si="2"/>
        <v>2056</v>
      </c>
      <c r="J46" s="19">
        <f>('Interconnectio Rev Req for FCSS'!U44)/1000000</f>
        <v>2.2818747694941544</v>
      </c>
    </row>
    <row r="47" spans="1:10" x14ac:dyDescent="0.3">
      <c r="A47" s="6">
        <f t="shared" si="0"/>
        <v>2057</v>
      </c>
      <c r="B47" s="24">
        <f>('Cap Rev Req for FCSS'!W45)/1000000</f>
        <v>0</v>
      </c>
      <c r="C47" s="24">
        <f>('Cap Rev Req for FCSS'!X45)/1000000</f>
        <v>0</v>
      </c>
      <c r="D47" s="19">
        <f>'Cap Rev Req for FCSS'!U45</f>
        <v>0</v>
      </c>
      <c r="F47" s="6">
        <f t="shared" si="1"/>
        <v>2057</v>
      </c>
      <c r="G47" s="19">
        <f>('Land Rev Req for FCSS'!U45)/1000000</f>
        <v>0</v>
      </c>
      <c r="I47" s="6">
        <f t="shared" si="2"/>
        <v>2057</v>
      </c>
      <c r="J47" s="19">
        <f>('Interconnectio Rev Req for FCSS'!U45)/1000000</f>
        <v>2.1715183438124663</v>
      </c>
    </row>
    <row r="48" spans="1:10" x14ac:dyDescent="0.3">
      <c r="A48" s="6">
        <f t="shared" si="0"/>
        <v>2058</v>
      </c>
      <c r="B48" s="24">
        <f>('Cap Rev Req for FCSS'!W46)/1000000</f>
        <v>0</v>
      </c>
      <c r="C48" s="24">
        <f>('Cap Rev Req for FCSS'!X46)/1000000</f>
        <v>0</v>
      </c>
      <c r="D48" s="19">
        <f>'Cap Rev Req for FCSS'!U46</f>
        <v>0</v>
      </c>
      <c r="F48" s="6">
        <f t="shared" si="1"/>
        <v>2058</v>
      </c>
      <c r="G48" s="19">
        <f>('Land Rev Req for FCSS'!U46)/1000000</f>
        <v>0</v>
      </c>
      <c r="I48" s="6">
        <f t="shared" si="2"/>
        <v>2058</v>
      </c>
      <c r="J48" s="19">
        <f>('Interconnectio Rev Req for FCSS'!U46)/1000000</f>
        <v>2.0611619181307779</v>
      </c>
    </row>
    <row r="49" spans="1:10" x14ac:dyDescent="0.3">
      <c r="A49" s="6">
        <f t="shared" si="0"/>
        <v>2059</v>
      </c>
      <c r="B49" s="24">
        <f>('Cap Rev Req for FCSS'!W47)/1000000</f>
        <v>0</v>
      </c>
      <c r="C49" s="24">
        <f>('Cap Rev Req for FCSS'!X47)/1000000</f>
        <v>0</v>
      </c>
      <c r="D49" s="19">
        <f>'Cap Rev Req for FCSS'!U47</f>
        <v>0</v>
      </c>
      <c r="F49" s="6">
        <f t="shared" si="1"/>
        <v>2059</v>
      </c>
      <c r="G49" s="19">
        <f>('Land Rev Req for FCSS'!U47)/1000000</f>
        <v>0</v>
      </c>
      <c r="I49" s="6">
        <f t="shared" si="2"/>
        <v>2059</v>
      </c>
      <c r="J49" s="19">
        <f>('Interconnectio Rev Req for FCSS'!U47)/1000000</f>
        <v>1.9508054924490894</v>
      </c>
    </row>
    <row r="50" spans="1:10" x14ac:dyDescent="0.3">
      <c r="A50" s="6">
        <f t="shared" si="0"/>
        <v>2060</v>
      </c>
      <c r="B50" s="24">
        <f>('Cap Rev Req for FCSS'!W48)/1000000</f>
        <v>0</v>
      </c>
      <c r="C50" s="24">
        <f>('Cap Rev Req for FCSS'!X48)/1000000</f>
        <v>0</v>
      </c>
      <c r="D50" s="19">
        <f>'Cap Rev Req for FCSS'!U48</f>
        <v>0</v>
      </c>
      <c r="F50" s="6">
        <f t="shared" si="1"/>
        <v>2060</v>
      </c>
      <c r="G50" s="19">
        <f>('Land Rev Req for FCSS'!U48)/1000000</f>
        <v>0</v>
      </c>
      <c r="I50" s="6">
        <f t="shared" si="2"/>
        <v>2060</v>
      </c>
      <c r="J50" s="19">
        <f>('Interconnectio Rev Req for FCSS'!U48)/1000000</f>
        <v>1.8404490667674007</v>
      </c>
    </row>
    <row r="51" spans="1:10" x14ac:dyDescent="0.3">
      <c r="A51" s="6">
        <f t="shared" si="0"/>
        <v>2061</v>
      </c>
      <c r="B51" s="24">
        <f>('Cap Rev Req for FCSS'!W49)/1000000</f>
        <v>0</v>
      </c>
      <c r="C51" s="24">
        <f>('Cap Rev Req for FCSS'!X49)/1000000</f>
        <v>0</v>
      </c>
      <c r="D51" s="19">
        <f>'Cap Rev Req for FCSS'!U49</f>
        <v>0</v>
      </c>
      <c r="F51" s="6">
        <f t="shared" si="1"/>
        <v>2061</v>
      </c>
      <c r="G51" s="19">
        <f>('Land Rev Req for FCSS'!U49)/1000000</f>
        <v>0</v>
      </c>
      <c r="I51" s="6">
        <f t="shared" si="2"/>
        <v>2061</v>
      </c>
      <c r="J51" s="19">
        <f>('Interconnectio Rev Req for FCSS'!U49)/1000000</f>
        <v>1.7300926410856827</v>
      </c>
    </row>
    <row r="52" spans="1:10" x14ac:dyDescent="0.3">
      <c r="A52" s="6"/>
      <c r="B52" s="6"/>
      <c r="C52" s="6"/>
      <c r="D52" s="6"/>
      <c r="F52" s="6"/>
      <c r="I52" s="6"/>
    </row>
    <row r="53" spans="1:10" x14ac:dyDescent="0.3">
      <c r="A53" s="6"/>
      <c r="B53" s="6"/>
      <c r="C53" s="6"/>
      <c r="D53" s="6"/>
      <c r="F53" s="6"/>
      <c r="I53" s="6"/>
    </row>
    <row r="54" spans="1:10" ht="40.200000000000003" x14ac:dyDescent="0.3">
      <c r="A54" s="8" t="s">
        <v>36</v>
      </c>
      <c r="B54" s="8"/>
      <c r="C54" s="8"/>
      <c r="D54" s="9">
        <f>NPV(0.0757,D8:D51)+D7</f>
        <v>1639.3109938029606</v>
      </c>
      <c r="F54" s="8" t="s">
        <v>36</v>
      </c>
      <c r="G54" s="9">
        <f>NPV(0.0757,G8:G51)+G7</f>
        <v>216.57871554123003</v>
      </c>
      <c r="I54" s="8" t="s">
        <v>36</v>
      </c>
      <c r="J54" s="22">
        <f>NPV(0.0757,J8:J51)+J7</f>
        <v>60.909785386916298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</sheetPr>
  <dimension ref="A1:AB52"/>
  <sheetViews>
    <sheetView zoomScale="84" zoomScaleNormal="84" workbookViewId="0">
      <pane xSplit="1" ySplit="4" topLeftCell="B5" activePane="bottomRight" state="frozen"/>
      <selection activeCell="Q26" sqref="Q26"/>
      <selection pane="topRight" activeCell="Q26" sqref="Q26"/>
      <selection pane="bottomLeft" activeCell="Q26" sqref="Q26"/>
      <selection pane="bottomRight"/>
    </sheetView>
  </sheetViews>
  <sheetFormatPr defaultRowHeight="14.4" x14ac:dyDescent="0.3"/>
  <cols>
    <col min="2" max="2" width="12.88671875" customWidth="1"/>
    <col min="3" max="3" width="13.33203125" bestFit="1" customWidth="1"/>
    <col min="4" max="16" width="13.33203125" style="14" customWidth="1"/>
    <col min="17" max="18" width="13.33203125" customWidth="1"/>
    <col min="19" max="20" width="13.33203125" bestFit="1" customWidth="1"/>
    <col min="21" max="21" width="17.33203125" bestFit="1" customWidth="1"/>
    <col min="22" max="22" width="17" customWidth="1"/>
    <col min="23" max="23" width="17.88671875" customWidth="1"/>
    <col min="24" max="24" width="15.88671875" bestFit="1" customWidth="1"/>
    <col min="26" max="26" width="10.5546875" bestFit="1" customWidth="1"/>
  </cols>
  <sheetData>
    <row r="1" spans="1:28" s="14" customFormat="1" x14ac:dyDescent="0.3">
      <c r="A1" s="26" t="s">
        <v>70</v>
      </c>
    </row>
    <row r="2" spans="1:28" s="14" customFormat="1" ht="15" x14ac:dyDescent="0.25"/>
    <row r="3" spans="1:28" s="14" customFormat="1" ht="15" x14ac:dyDescent="0.25">
      <c r="A3" s="14" t="s">
        <v>28</v>
      </c>
      <c r="B3" s="14">
        <v>1</v>
      </c>
      <c r="C3" s="14">
        <v>1</v>
      </c>
      <c r="D3" s="14">
        <v>1</v>
      </c>
      <c r="E3" s="14">
        <v>1</v>
      </c>
      <c r="F3" s="14">
        <v>1</v>
      </c>
      <c r="G3" s="14">
        <v>1</v>
      </c>
      <c r="H3" s="14">
        <v>1</v>
      </c>
      <c r="I3" s="14">
        <v>1</v>
      </c>
      <c r="J3" s="14">
        <v>1</v>
      </c>
      <c r="K3" s="14">
        <v>1</v>
      </c>
      <c r="L3" s="14">
        <v>1</v>
      </c>
      <c r="M3" s="14">
        <v>1</v>
      </c>
      <c r="N3" s="14">
        <v>1</v>
      </c>
      <c r="O3" s="14">
        <v>1</v>
      </c>
      <c r="P3" s="14">
        <v>1</v>
      </c>
      <c r="Q3" s="14">
        <v>5</v>
      </c>
      <c r="R3" s="14">
        <v>1</v>
      </c>
      <c r="W3" s="25" t="s">
        <v>63</v>
      </c>
      <c r="X3" s="25"/>
    </row>
    <row r="4" spans="1:28" ht="45" x14ac:dyDescent="0.25">
      <c r="B4" s="15" t="s">
        <v>45</v>
      </c>
      <c r="C4" s="15" t="s">
        <v>46</v>
      </c>
      <c r="D4" s="15" t="s">
        <v>47</v>
      </c>
      <c r="E4" s="15" t="s">
        <v>48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53</v>
      </c>
      <c r="K4" s="15" t="s">
        <v>54</v>
      </c>
      <c r="L4" s="15" t="s">
        <v>55</v>
      </c>
      <c r="M4" s="15" t="s">
        <v>56</v>
      </c>
      <c r="N4" s="15" t="s">
        <v>57</v>
      </c>
      <c r="O4" s="15" t="s">
        <v>58</v>
      </c>
      <c r="P4" s="15" t="s">
        <v>59</v>
      </c>
      <c r="Q4" s="1" t="s">
        <v>40</v>
      </c>
      <c r="R4" s="1" t="s">
        <v>41</v>
      </c>
      <c r="S4" s="1"/>
      <c r="U4" s="1" t="s">
        <v>42</v>
      </c>
      <c r="V4" s="1" t="s">
        <v>39</v>
      </c>
      <c r="W4" s="15" t="s">
        <v>61</v>
      </c>
      <c r="X4" s="15" t="s">
        <v>62</v>
      </c>
      <c r="Z4">
        <v>1000000</v>
      </c>
    </row>
    <row r="5" spans="1:28" s="14" customFormat="1" ht="15" x14ac:dyDescent="0.25">
      <c r="A5" s="14">
        <v>2017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5"/>
      <c r="U5" s="17">
        <f>SUMPRODUCT($B$3:$R$3,B5:R5)</f>
        <v>0</v>
      </c>
      <c r="V5" s="15"/>
      <c r="W5" s="17">
        <f>SUMPRODUCT($B$3:$P$3,B5:P5)</f>
        <v>0</v>
      </c>
      <c r="X5" s="17">
        <f>SUMPRODUCT($Q$3:$R$3,Q5:R5)</f>
        <v>0</v>
      </c>
    </row>
    <row r="6" spans="1:28" ht="15" x14ac:dyDescent="0.25">
      <c r="A6">
        <v>2018</v>
      </c>
      <c r="B6" s="3">
        <v>18672850.759322349</v>
      </c>
      <c r="C6" s="3">
        <v>17818109.979980219</v>
      </c>
      <c r="D6" s="17">
        <v>16188845.186612403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3">
        <v>0</v>
      </c>
      <c r="R6" s="3">
        <v>0</v>
      </c>
      <c r="S6" s="3">
        <v>0</v>
      </c>
      <c r="T6" s="3"/>
      <c r="U6" s="3">
        <f>SUMPRODUCT($B$3:$R$3,B6:R6)</f>
        <v>52679805.925914973</v>
      </c>
      <c r="V6" s="20">
        <f>SUM(B6:P49,R6:R49)+SUM(Q6:Q49)*5</f>
        <v>3913638238.8070779</v>
      </c>
      <c r="W6" s="17">
        <f t="shared" ref="W6:W40" si="0">SUMPRODUCT($B$3:$P$3,B6:P6)</f>
        <v>52679805.925914973</v>
      </c>
      <c r="X6" s="17">
        <f t="shared" ref="X6:X40" si="1">SUMPRODUCT($Q$3:$R$3,Q6:R6)</f>
        <v>0</v>
      </c>
      <c r="Y6" s="2"/>
      <c r="Z6" s="2"/>
      <c r="AA6" s="2"/>
    </row>
    <row r="7" spans="1:28" ht="15" x14ac:dyDescent="0.25">
      <c r="A7">
        <v>2019</v>
      </c>
      <c r="B7" s="3">
        <v>16294275.683848677</v>
      </c>
      <c r="C7" s="3">
        <v>15548413.036717778</v>
      </c>
      <c r="D7" s="17">
        <v>14126686.378731715</v>
      </c>
      <c r="E7" s="17">
        <v>18101667.306358974</v>
      </c>
      <c r="F7" s="17">
        <v>17236758.799073953</v>
      </c>
      <c r="G7" s="17">
        <v>15588072.874814622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3">
        <v>0</v>
      </c>
      <c r="R7" s="3">
        <v>0</v>
      </c>
      <c r="S7" s="3">
        <v>0</v>
      </c>
      <c r="T7" s="3"/>
      <c r="U7" s="17">
        <f t="shared" ref="U7:U48" si="2">SUMPRODUCT($B$3:$R$3,B7:R7)</f>
        <v>96895874.079545707</v>
      </c>
      <c r="V7" s="18"/>
      <c r="W7" s="17">
        <f t="shared" si="0"/>
        <v>96895874.079545707</v>
      </c>
      <c r="X7" s="17">
        <f t="shared" si="1"/>
        <v>0</v>
      </c>
      <c r="Y7" s="2"/>
      <c r="Z7" s="2"/>
      <c r="AA7" s="2"/>
    </row>
    <row r="8" spans="1:28" s="14" customFormat="1" ht="15" x14ac:dyDescent="0.25">
      <c r="A8" s="14">
        <v>2020</v>
      </c>
      <c r="B8" s="17">
        <v>15041178.045781525</v>
      </c>
      <c r="C8" s="17">
        <v>14352675.34146592</v>
      </c>
      <c r="D8" s="17">
        <v>13040285.382555433</v>
      </c>
      <c r="E8" s="17">
        <v>15950844.034599407</v>
      </c>
      <c r="F8" s="17">
        <v>15188703.151640235</v>
      </c>
      <c r="G8" s="17">
        <v>13735912.555347392</v>
      </c>
      <c r="H8" s="17">
        <v>15285304.140422506</v>
      </c>
      <c r="I8" s="17">
        <v>14539091.434698734</v>
      </c>
      <c r="J8" s="17">
        <v>13116672.33661063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/>
      <c r="R8" s="17"/>
      <c r="S8" s="17"/>
      <c r="T8" s="17"/>
      <c r="U8" s="17">
        <f t="shared" si="2"/>
        <v>130250666.42312178</v>
      </c>
      <c r="V8" s="18"/>
      <c r="W8" s="17">
        <f t="shared" si="0"/>
        <v>130250666.42312178</v>
      </c>
      <c r="X8" s="17">
        <f t="shared" si="1"/>
        <v>0</v>
      </c>
      <c r="Y8" s="16"/>
      <c r="Z8" s="16"/>
      <c r="AA8" s="16"/>
    </row>
    <row r="9" spans="1:28" ht="15" x14ac:dyDescent="0.25">
      <c r="A9">
        <v>2021</v>
      </c>
      <c r="B9" s="3">
        <v>14129727.313614847</v>
      </c>
      <c r="C9" s="3">
        <v>13482945.829009371</v>
      </c>
      <c r="D9" s="17">
        <v>12250082.805109976</v>
      </c>
      <c r="E9" s="17">
        <v>14614003.045167278</v>
      </c>
      <c r="F9" s="17">
        <v>13915737.225487003</v>
      </c>
      <c r="G9" s="17">
        <v>12584705.077460159</v>
      </c>
      <c r="H9" s="17">
        <v>13843897.825905995</v>
      </c>
      <c r="I9" s="17">
        <v>13168053.08251529</v>
      </c>
      <c r="J9" s="17">
        <v>11879768.30396951</v>
      </c>
      <c r="K9" s="17">
        <v>11851994.921447596</v>
      </c>
      <c r="L9" s="17">
        <v>11239212.201686129</v>
      </c>
      <c r="M9" s="17">
        <v>10069691.621477356</v>
      </c>
      <c r="N9" s="17">
        <v>0</v>
      </c>
      <c r="O9" s="17">
        <v>0</v>
      </c>
      <c r="P9" s="17">
        <v>0</v>
      </c>
      <c r="Q9" s="3">
        <v>0</v>
      </c>
      <c r="R9" s="3">
        <v>0</v>
      </c>
      <c r="S9" s="3">
        <v>0</v>
      </c>
      <c r="U9" s="17">
        <f t="shared" si="2"/>
        <v>153029819.2528505</v>
      </c>
      <c r="V9" s="18"/>
      <c r="W9" s="17">
        <f t="shared" si="0"/>
        <v>153029819.2528505</v>
      </c>
      <c r="X9" s="17">
        <f t="shared" si="1"/>
        <v>0</v>
      </c>
      <c r="Y9" s="2"/>
      <c r="Z9" s="2"/>
      <c r="AA9" s="2"/>
    </row>
    <row r="10" spans="1:28" ht="15" x14ac:dyDescent="0.25">
      <c r="A10">
        <v>2022</v>
      </c>
      <c r="B10" s="3">
        <v>13346394.171160849</v>
      </c>
      <c r="C10" s="3">
        <v>12735469.385101061</v>
      </c>
      <c r="D10" s="17">
        <v>11570954.634688584</v>
      </c>
      <c r="E10" s="17">
        <v>13659009.241580905</v>
      </c>
      <c r="F10" s="17">
        <v>13006373.597903045</v>
      </c>
      <c r="G10" s="17">
        <v>11762321.55038742</v>
      </c>
      <c r="H10" s="17">
        <v>12419870.910521789</v>
      </c>
      <c r="I10" s="17">
        <v>11813545.685211338</v>
      </c>
      <c r="J10" s="17">
        <v>10657777.934918685</v>
      </c>
      <c r="K10" s="17">
        <v>10734350.145625692</v>
      </c>
      <c r="L10" s="17">
        <v>10179352.921892067</v>
      </c>
      <c r="M10" s="17">
        <v>9120118.2956808936</v>
      </c>
      <c r="N10" s="17">
        <v>8756406.679445209</v>
      </c>
      <c r="O10" s="17">
        <v>8303405.5128432857</v>
      </c>
      <c r="P10" s="17">
        <v>7439924.183338007</v>
      </c>
      <c r="Q10" s="3">
        <v>10463959.277038099</v>
      </c>
      <c r="R10" s="3">
        <v>10214088.827888386</v>
      </c>
      <c r="S10" s="3">
        <v>0</v>
      </c>
      <c r="U10" s="17">
        <f t="shared" si="2"/>
        <v>228039160.06337774</v>
      </c>
      <c r="V10" s="18"/>
      <c r="W10" s="17">
        <f t="shared" si="0"/>
        <v>165505274.85029885</v>
      </c>
      <c r="X10" s="17">
        <f t="shared" si="1"/>
        <v>62533885.213078879</v>
      </c>
      <c r="Y10" s="2"/>
      <c r="Z10" s="2"/>
      <c r="AA10" s="2"/>
    </row>
    <row r="11" spans="1:28" ht="15" x14ac:dyDescent="0.25">
      <c r="A11">
        <v>2023</v>
      </c>
      <c r="B11" s="3">
        <v>12659149.22099136</v>
      </c>
      <c r="C11" s="3">
        <v>12079682.742603933</v>
      </c>
      <c r="D11" s="17">
        <v>10975132.269535229</v>
      </c>
      <c r="E11" s="17">
        <v>12847208.132686689</v>
      </c>
      <c r="F11" s="17">
        <v>12233360.832282562</v>
      </c>
      <c r="G11" s="17">
        <v>11063247.004870111</v>
      </c>
      <c r="H11" s="17">
        <v>11440756.612924494</v>
      </c>
      <c r="I11" s="17">
        <v>10882230.732822407</v>
      </c>
      <c r="J11" s="17">
        <v>9817577.3537793551</v>
      </c>
      <c r="K11" s="17">
        <v>9630181.0944842715</v>
      </c>
      <c r="L11" s="17">
        <v>9132272.6324923895</v>
      </c>
      <c r="M11" s="17">
        <v>8181994.2147421753</v>
      </c>
      <c r="N11" s="17">
        <v>7927158.2036227016</v>
      </c>
      <c r="O11" s="17">
        <v>7517057.1147241415</v>
      </c>
      <c r="P11" s="17">
        <v>6735349.1201730603</v>
      </c>
      <c r="Q11" s="3">
        <v>9473002.3012820818</v>
      </c>
      <c r="R11" s="3">
        <v>9246795.062019255</v>
      </c>
      <c r="S11" s="3">
        <v>0</v>
      </c>
      <c r="U11" s="17">
        <f t="shared" si="2"/>
        <v>209734163.85116455</v>
      </c>
      <c r="V11" s="18"/>
      <c r="W11" s="17">
        <f t="shared" si="0"/>
        <v>153122357.2827349</v>
      </c>
      <c r="X11" s="17">
        <f t="shared" si="1"/>
        <v>56611806.568429664</v>
      </c>
      <c r="Y11" s="2"/>
      <c r="Z11" s="2"/>
      <c r="AA11" s="2"/>
      <c r="AB11" s="2"/>
    </row>
    <row r="12" spans="1:28" ht="15" x14ac:dyDescent="0.25">
      <c r="A12">
        <v>2024</v>
      </c>
      <c r="B12" s="3">
        <v>12164080.655390888</v>
      </c>
      <c r="C12" s="3">
        <v>11607275.702929165</v>
      </c>
      <c r="D12" s="17">
        <v>10545921.514917968</v>
      </c>
      <c r="E12" s="17">
        <v>12142801.544811593</v>
      </c>
      <c r="F12" s="17">
        <v>11562611.213134693</v>
      </c>
      <c r="G12" s="17">
        <v>10456654.195519382</v>
      </c>
      <c r="H12" s="17">
        <v>10628484.546997294</v>
      </c>
      <c r="I12" s="17">
        <v>10109612.947276613</v>
      </c>
      <c r="J12" s="17">
        <v>9120547.9431068394</v>
      </c>
      <c r="K12" s="17">
        <v>8870990.5951633267</v>
      </c>
      <c r="L12" s="17">
        <v>8412334.4971890077</v>
      </c>
      <c r="M12" s="17">
        <v>7536970.8021618072</v>
      </c>
      <c r="N12" s="17">
        <v>7107981.5258449353</v>
      </c>
      <c r="O12" s="17">
        <v>6740259.4634433417</v>
      </c>
      <c r="P12" s="17">
        <v>6039331.6099617342</v>
      </c>
      <c r="Q12" s="3">
        <v>8494081.1854906678</v>
      </c>
      <c r="R12" s="3">
        <v>8291249.750013859</v>
      </c>
      <c r="S12" s="3">
        <v>0</v>
      </c>
      <c r="U12" s="17">
        <f t="shared" si="2"/>
        <v>193807514.43531579</v>
      </c>
      <c r="V12" s="18"/>
      <c r="W12" s="17">
        <f t="shared" si="0"/>
        <v>143045858.75784859</v>
      </c>
      <c r="X12" s="17">
        <f t="shared" si="1"/>
        <v>50761655.677467197</v>
      </c>
      <c r="Y12" s="2"/>
      <c r="Z12" s="2"/>
      <c r="AA12" s="2"/>
      <c r="AB12" s="2"/>
    </row>
    <row r="13" spans="1:28" ht="15" x14ac:dyDescent="0.25">
      <c r="A13">
        <v>2025</v>
      </c>
      <c r="B13" s="3">
        <v>11765100.28207493</v>
      </c>
      <c r="C13" s="3">
        <v>11226558.464665579</v>
      </c>
      <c r="D13" s="17">
        <v>10200016.565568751</v>
      </c>
      <c r="E13" s="17">
        <v>11653183.998974729</v>
      </c>
      <c r="F13" s="17">
        <v>11096387.886932036</v>
      </c>
      <c r="G13" s="17">
        <v>10035024.858501807</v>
      </c>
      <c r="H13" s="17">
        <v>9941344.1548226625</v>
      </c>
      <c r="I13" s="17">
        <v>9456018.0368631668</v>
      </c>
      <c r="J13" s="17">
        <v>8530896.9102844317</v>
      </c>
      <c r="K13" s="17">
        <v>8241167.0527750626</v>
      </c>
      <c r="L13" s="17">
        <v>7815074.6696717376</v>
      </c>
      <c r="M13" s="17">
        <v>7001860.1402158206</v>
      </c>
      <c r="N13" s="17">
        <v>6546642.878012591</v>
      </c>
      <c r="O13" s="17">
        <v>6207960.9312241413</v>
      </c>
      <c r="P13" s="17">
        <v>5562387.455363065</v>
      </c>
      <c r="Q13" s="3">
        <v>7823278.0847925823</v>
      </c>
      <c r="R13" s="3">
        <v>7636464.8569200644</v>
      </c>
      <c r="S13" s="3">
        <v>0</v>
      </c>
      <c r="U13" s="17">
        <f t="shared" si="2"/>
        <v>182032479.5668335</v>
      </c>
      <c r="V13" s="18"/>
      <c r="W13" s="17">
        <f t="shared" si="0"/>
        <v>135279624.28595051</v>
      </c>
      <c r="X13" s="17">
        <f t="shared" si="1"/>
        <v>46752855.280882977</v>
      </c>
      <c r="Y13" s="2"/>
      <c r="Z13" s="2"/>
      <c r="AA13" s="2"/>
      <c r="AB13" s="2"/>
    </row>
    <row r="14" spans="1:28" ht="15" x14ac:dyDescent="0.25">
      <c r="A14">
        <v>2026</v>
      </c>
      <c r="B14" s="3">
        <v>11366119.908758968</v>
      </c>
      <c r="C14" s="3">
        <v>10845841.226401992</v>
      </c>
      <c r="D14" s="17">
        <v>9854111.6162195336</v>
      </c>
      <c r="E14" s="17">
        <v>11270960.974156985</v>
      </c>
      <c r="F14" s="17">
        <v>10732427.707201991</v>
      </c>
      <c r="G14" s="17">
        <v>9705877.2576508019</v>
      </c>
      <c r="H14" s="17">
        <v>9504467.1101531703</v>
      </c>
      <c r="I14" s="17">
        <v>9040468.8767144233</v>
      </c>
      <c r="J14" s="17">
        <v>8156002.6331622405</v>
      </c>
      <c r="K14" s="17">
        <v>7708368.7280863021</v>
      </c>
      <c r="L14" s="17">
        <v>7309823.5729940459</v>
      </c>
      <c r="M14" s="17">
        <v>6549184.041245616</v>
      </c>
      <c r="N14" s="17">
        <v>6081993.4914097777</v>
      </c>
      <c r="O14" s="17">
        <v>5767349.5686530415</v>
      </c>
      <c r="P14" s="17">
        <v>5167595.8091191463</v>
      </c>
      <c r="Q14" s="4">
        <v>7268019.2397544933</v>
      </c>
      <c r="R14" s="3">
        <v>7094465.1209181193</v>
      </c>
      <c r="S14" s="4">
        <v>0</v>
      </c>
      <c r="U14" s="17">
        <f t="shared" si="2"/>
        <v>172495153.84161866</v>
      </c>
      <c r="V14" s="18"/>
      <c r="W14" s="17">
        <f t="shared" si="0"/>
        <v>129060592.52192806</v>
      </c>
      <c r="X14" s="17">
        <f t="shared" si="1"/>
        <v>43434561.319690585</v>
      </c>
      <c r="Z14" s="2"/>
      <c r="AA14" s="2"/>
      <c r="AB14" s="2"/>
    </row>
    <row r="15" spans="1:28" ht="15" x14ac:dyDescent="0.25">
      <c r="A15">
        <v>2027</v>
      </c>
      <c r="B15" s="3">
        <v>10967139.535443008</v>
      </c>
      <c r="C15" s="3">
        <v>10465123.9881384</v>
      </c>
      <c r="D15" s="17">
        <v>9508206.6668703146</v>
      </c>
      <c r="E15" s="17">
        <v>10888737.949339241</v>
      </c>
      <c r="F15" s="17">
        <v>10368467.527471945</v>
      </c>
      <c r="G15" s="17">
        <v>9376729.6567997988</v>
      </c>
      <c r="H15" s="17">
        <v>9192721.7392362487</v>
      </c>
      <c r="I15" s="17">
        <v>8743942.59169803</v>
      </c>
      <c r="J15" s="17">
        <v>7888486.7338901581</v>
      </c>
      <c r="K15" s="17">
        <v>7369620.8387965625</v>
      </c>
      <c r="L15" s="17">
        <v>6988589.9379955214</v>
      </c>
      <c r="M15" s="17">
        <v>6261377.0682269856</v>
      </c>
      <c r="N15" s="17">
        <v>5689861.0507291146</v>
      </c>
      <c r="O15" s="17">
        <v>5395503.5833180137</v>
      </c>
      <c r="P15" s="17">
        <v>4834418.5441412861</v>
      </c>
      <c r="Q15" s="4">
        <v>6799418.5864614025</v>
      </c>
      <c r="R15" s="3">
        <v>6637054.2527350616</v>
      </c>
      <c r="S15" s="4">
        <v>0</v>
      </c>
      <c r="U15" s="17">
        <f t="shared" si="2"/>
        <v>164573074.59713668</v>
      </c>
      <c r="V15" s="18"/>
      <c r="W15" s="17">
        <f t="shared" si="0"/>
        <v>123938927.41209462</v>
      </c>
      <c r="X15" s="17">
        <f t="shared" si="1"/>
        <v>40634147.185042076</v>
      </c>
      <c r="Z15" s="2"/>
      <c r="AA15" s="2"/>
      <c r="AB15" s="2"/>
    </row>
    <row r="16" spans="1:28" ht="15" x14ac:dyDescent="0.25">
      <c r="A16">
        <v>2028</v>
      </c>
      <c r="B16" s="3">
        <v>10568159.16212705</v>
      </c>
      <c r="C16" s="3">
        <v>10084406.74987481</v>
      </c>
      <c r="D16" s="17">
        <v>9162301.7175210938</v>
      </c>
      <c r="E16" s="17">
        <v>10506514.924521497</v>
      </c>
      <c r="F16" s="17">
        <v>10004507.347741896</v>
      </c>
      <c r="G16" s="17">
        <v>9047582.0559487976</v>
      </c>
      <c r="H16" s="17">
        <v>8880976.368319327</v>
      </c>
      <c r="I16" s="17">
        <v>8447416.3066816367</v>
      </c>
      <c r="J16" s="17">
        <v>7620970.8346180758</v>
      </c>
      <c r="K16" s="17">
        <v>7127898.167206333</v>
      </c>
      <c r="L16" s="17">
        <v>6759365.033836578</v>
      </c>
      <c r="M16" s="17">
        <v>6056004.6581841381</v>
      </c>
      <c r="N16" s="17">
        <v>5442762.5018927502</v>
      </c>
      <c r="O16" s="17">
        <v>5161188.3524551392</v>
      </c>
      <c r="P16" s="17">
        <v>4624470.0416955473</v>
      </c>
      <c r="Q16" s="4">
        <v>6504134.3166583087</v>
      </c>
      <c r="R16" s="3">
        <v>6348821.1201897766</v>
      </c>
      <c r="S16" s="4">
        <v>0</v>
      </c>
      <c r="U16" s="17">
        <f t="shared" si="2"/>
        <v>158364016.92610598</v>
      </c>
      <c r="V16" s="18"/>
      <c r="W16" s="17">
        <f t="shared" si="0"/>
        <v>119494524.22262466</v>
      </c>
      <c r="X16" s="17">
        <f t="shared" si="1"/>
        <v>38869492.703481324</v>
      </c>
      <c r="Z16" s="2"/>
      <c r="AA16" s="2"/>
      <c r="AB16" s="2"/>
    </row>
    <row r="17" spans="1:28" ht="15" x14ac:dyDescent="0.25">
      <c r="A17">
        <v>2029</v>
      </c>
      <c r="B17" s="3">
        <v>10169178.788811086</v>
      </c>
      <c r="C17" s="3">
        <v>9703689.5116112232</v>
      </c>
      <c r="D17" s="17">
        <v>8816396.7681718767</v>
      </c>
      <c r="E17" s="17">
        <v>10124291.899703752</v>
      </c>
      <c r="F17" s="17">
        <v>9640547.1680118516</v>
      </c>
      <c r="G17" s="17">
        <v>8718434.4550977983</v>
      </c>
      <c r="H17" s="17">
        <v>8569230.9974024054</v>
      </c>
      <c r="I17" s="17">
        <v>8150890.0216652434</v>
      </c>
      <c r="J17" s="17">
        <v>7353454.9353459934</v>
      </c>
      <c r="K17" s="17">
        <v>6886175.4956160989</v>
      </c>
      <c r="L17" s="17">
        <v>6530140.1296776365</v>
      </c>
      <c r="M17" s="17">
        <v>5850632.2481412906</v>
      </c>
      <c r="N17" s="17">
        <v>5268180.8989785369</v>
      </c>
      <c r="O17" s="17">
        <v>4995638.4988283375</v>
      </c>
      <c r="P17" s="17">
        <v>4476135.9205158679</v>
      </c>
      <c r="Q17" s="4">
        <v>6295508.2386002121</v>
      </c>
      <c r="R17" s="3">
        <v>6145176.8554633828</v>
      </c>
      <c r="S17" s="4">
        <v>0</v>
      </c>
      <c r="U17" s="17">
        <f t="shared" si="2"/>
        <v>152875735.78604344</v>
      </c>
      <c r="V17" s="18"/>
      <c r="W17" s="17">
        <f t="shared" si="0"/>
        <v>115253017.73757899</v>
      </c>
      <c r="X17" s="17">
        <f t="shared" si="1"/>
        <v>37622718.048464447</v>
      </c>
      <c r="Z17" s="2"/>
      <c r="AA17" s="2"/>
      <c r="AB17" s="2"/>
    </row>
    <row r="18" spans="1:28" ht="15" x14ac:dyDescent="0.25">
      <c r="A18">
        <v>2030</v>
      </c>
      <c r="B18" s="3">
        <v>9770198.4154951256</v>
      </c>
      <c r="C18" s="3">
        <v>9322972.2733476348</v>
      </c>
      <c r="D18" s="17">
        <v>8470491.8188226614</v>
      </c>
      <c r="E18" s="17">
        <v>9742068.874886008</v>
      </c>
      <c r="F18" s="17">
        <v>9276586.9882818051</v>
      </c>
      <c r="G18" s="17">
        <v>8389286.8542467933</v>
      </c>
      <c r="H18" s="17">
        <v>8257485.6264854847</v>
      </c>
      <c r="I18" s="17">
        <v>7854363.7366488492</v>
      </c>
      <c r="J18" s="17">
        <v>7085939.0360739119</v>
      </c>
      <c r="K18" s="17">
        <v>6644452.8240258703</v>
      </c>
      <c r="L18" s="17">
        <v>6300915.2255186951</v>
      </c>
      <c r="M18" s="17">
        <v>5645259.8380984431</v>
      </c>
      <c r="N18" s="17">
        <v>5093599.2960643237</v>
      </c>
      <c r="O18" s="17">
        <v>4830088.6452015368</v>
      </c>
      <c r="P18" s="17">
        <v>4327801.7993361894</v>
      </c>
      <c r="Q18" s="4">
        <v>6086882.1605421184</v>
      </c>
      <c r="R18" s="3">
        <v>5941532.590736988</v>
      </c>
      <c r="S18" s="4">
        <v>0</v>
      </c>
      <c r="T18" s="4"/>
      <c r="U18" s="17">
        <f t="shared" si="2"/>
        <v>147387454.64598089</v>
      </c>
      <c r="V18" s="18"/>
      <c r="W18" s="17">
        <f t="shared" si="0"/>
        <v>111011511.2525333</v>
      </c>
      <c r="X18" s="17">
        <f t="shared" si="1"/>
        <v>36375943.393447578</v>
      </c>
      <c r="Z18" s="2"/>
      <c r="AA18" s="2"/>
      <c r="AB18" s="2"/>
    </row>
    <row r="19" spans="1:28" ht="15" x14ac:dyDescent="0.25">
      <c r="A19">
        <v>2031</v>
      </c>
      <c r="B19" s="3">
        <v>9371218.0421791654</v>
      </c>
      <c r="C19" s="3">
        <v>8942255.0350840464</v>
      </c>
      <c r="D19" s="17">
        <v>8124586.8694734415</v>
      </c>
      <c r="E19" s="17">
        <v>9359845.8500682637</v>
      </c>
      <c r="F19" s="17">
        <v>8912626.8085517604</v>
      </c>
      <c r="G19" s="17">
        <v>8060139.2533957921</v>
      </c>
      <c r="H19" s="17">
        <v>7945740.2555685611</v>
      </c>
      <c r="I19" s="17">
        <v>7557837.4516324559</v>
      </c>
      <c r="J19" s="17">
        <v>6818423.1368018286</v>
      </c>
      <c r="K19" s="17">
        <v>6402730.152435638</v>
      </c>
      <c r="L19" s="17">
        <v>6071690.3213597517</v>
      </c>
      <c r="M19" s="17">
        <v>5439887.4280555965</v>
      </c>
      <c r="N19" s="17">
        <v>4919017.6931501087</v>
      </c>
      <c r="O19" s="17">
        <v>4664538.7915747343</v>
      </c>
      <c r="P19" s="17">
        <v>4179467.6781565109</v>
      </c>
      <c r="Q19" s="4">
        <v>5878256.0824840218</v>
      </c>
      <c r="R19" s="3">
        <v>5737888.3260105914</v>
      </c>
      <c r="S19" s="4">
        <v>0</v>
      </c>
      <c r="T19" s="4"/>
      <c r="U19" s="17">
        <f t="shared" si="2"/>
        <v>141899173.50591835</v>
      </c>
      <c r="V19" s="18"/>
      <c r="W19" s="17">
        <f t="shared" si="0"/>
        <v>106770004.76748766</v>
      </c>
      <c r="X19" s="17">
        <f t="shared" si="1"/>
        <v>35129168.738430701</v>
      </c>
      <c r="Z19" s="2"/>
      <c r="AA19" s="2"/>
      <c r="AB19" s="2"/>
    </row>
    <row r="20" spans="1:28" ht="15" x14ac:dyDescent="0.25">
      <c r="A20">
        <v>2032</v>
      </c>
      <c r="B20" s="3">
        <v>8972237.6688632052</v>
      </c>
      <c r="C20" s="3">
        <v>8561537.7968204562</v>
      </c>
      <c r="D20" s="17">
        <v>7778681.9201242225</v>
      </c>
      <c r="E20" s="17">
        <v>8977622.8252505194</v>
      </c>
      <c r="F20" s="17">
        <v>8548666.6288217138</v>
      </c>
      <c r="G20" s="17">
        <v>7730991.6525447918</v>
      </c>
      <c r="H20" s="17">
        <v>7633994.8846516423</v>
      </c>
      <c r="I20" s="17">
        <v>7261311.1666160608</v>
      </c>
      <c r="J20" s="17">
        <v>6550907.2375297472</v>
      </c>
      <c r="K20" s="17">
        <v>6161007.4808454076</v>
      </c>
      <c r="L20" s="17">
        <v>5842465.4172008093</v>
      </c>
      <c r="M20" s="17">
        <v>5234515.01801275</v>
      </c>
      <c r="N20" s="17">
        <v>4744436.0902358955</v>
      </c>
      <c r="O20" s="17">
        <v>4498988.9379479326</v>
      </c>
      <c r="P20" s="17">
        <v>4031133.5569768315</v>
      </c>
      <c r="Q20" s="4">
        <v>5669630.0044259271</v>
      </c>
      <c r="R20" s="3">
        <v>5534244.0612841956</v>
      </c>
      <c r="S20" s="4">
        <v>0</v>
      </c>
      <c r="T20" s="4"/>
      <c r="U20" s="17">
        <f t="shared" si="2"/>
        <v>136410892.36585578</v>
      </c>
      <c r="V20" s="18"/>
      <c r="W20" s="17">
        <f t="shared" si="0"/>
        <v>102528498.28244196</v>
      </c>
      <c r="X20" s="17">
        <f t="shared" si="1"/>
        <v>33882394.083413832</v>
      </c>
      <c r="Z20" s="2"/>
      <c r="AA20" s="2"/>
      <c r="AB20" s="2"/>
    </row>
    <row r="21" spans="1:28" ht="15" x14ac:dyDescent="0.25">
      <c r="A21">
        <v>2033</v>
      </c>
      <c r="B21" s="3">
        <v>8573257.2955472432</v>
      </c>
      <c r="C21" s="3">
        <v>8180820.5585568696</v>
      </c>
      <c r="D21" s="17">
        <v>7432776.9707750035</v>
      </c>
      <c r="E21" s="17">
        <v>8595399.8004327733</v>
      </c>
      <c r="F21" s="17">
        <v>8184706.4490916673</v>
      </c>
      <c r="G21" s="17">
        <v>7401844.0516937878</v>
      </c>
      <c r="H21" s="17">
        <v>7322249.5137347206</v>
      </c>
      <c r="I21" s="17">
        <v>6964784.8815996666</v>
      </c>
      <c r="J21" s="17">
        <v>6283391.3382576648</v>
      </c>
      <c r="K21" s="17">
        <v>5919284.8092551762</v>
      </c>
      <c r="L21" s="17">
        <v>5613240.5130418679</v>
      </c>
      <c r="M21" s="17">
        <v>5029142.6079699034</v>
      </c>
      <c r="N21" s="17">
        <v>4569854.4873216823</v>
      </c>
      <c r="O21" s="17">
        <v>4333439.0843211319</v>
      </c>
      <c r="P21" s="17">
        <v>3882799.435797153</v>
      </c>
      <c r="Q21" s="4">
        <v>5461003.9263678305</v>
      </c>
      <c r="R21" s="3">
        <v>5330599.7965578008</v>
      </c>
      <c r="S21" s="4">
        <v>0</v>
      </c>
      <c r="T21" s="4"/>
      <c r="U21" s="17">
        <f t="shared" si="2"/>
        <v>130922611.22579327</v>
      </c>
      <c r="V21" s="18"/>
      <c r="W21" s="17">
        <f t="shared" si="0"/>
        <v>98286991.797396317</v>
      </c>
      <c r="X21" s="17">
        <f t="shared" si="1"/>
        <v>32635619.428396955</v>
      </c>
      <c r="Z21" s="2"/>
      <c r="AA21" s="2"/>
      <c r="AB21" s="2"/>
    </row>
    <row r="22" spans="1:28" ht="15" x14ac:dyDescent="0.25">
      <c r="A22">
        <v>2034</v>
      </c>
      <c r="B22" s="3">
        <v>8174276.922231284</v>
      </c>
      <c r="C22" s="3">
        <v>7800103.3202932831</v>
      </c>
      <c r="D22" s="17">
        <v>7086872.0214257864</v>
      </c>
      <c r="E22" s="17">
        <v>8213176.7756150309</v>
      </c>
      <c r="F22" s="17">
        <v>7820746.2693616208</v>
      </c>
      <c r="G22" s="17">
        <v>7072696.4508427875</v>
      </c>
      <c r="H22" s="17">
        <v>7010504.1428178009</v>
      </c>
      <c r="I22" s="17">
        <v>6668258.5965832733</v>
      </c>
      <c r="J22" s="17">
        <v>6015875.4389855834</v>
      </c>
      <c r="K22" s="17">
        <v>5677562.1376649449</v>
      </c>
      <c r="L22" s="17">
        <v>5384015.6088829245</v>
      </c>
      <c r="M22" s="17">
        <v>4823770.1979270568</v>
      </c>
      <c r="N22" s="17">
        <v>4395272.8844074672</v>
      </c>
      <c r="O22" s="17">
        <v>4167889.2306943303</v>
      </c>
      <c r="P22" s="17">
        <v>3734465.314617475</v>
      </c>
      <c r="Q22" s="4">
        <v>5252377.8483097348</v>
      </c>
      <c r="R22" s="3">
        <v>5126955.5318314061</v>
      </c>
      <c r="S22" s="4">
        <v>0</v>
      </c>
      <c r="T22" s="4"/>
      <c r="U22" s="17">
        <f t="shared" si="2"/>
        <v>125434330.0857307</v>
      </c>
      <c r="V22" s="18"/>
      <c r="W22" s="17">
        <f t="shared" si="0"/>
        <v>94045485.312350631</v>
      </c>
      <c r="X22" s="17">
        <f t="shared" si="1"/>
        <v>31388844.773380078</v>
      </c>
      <c r="Z22" s="2"/>
      <c r="AA22" s="2"/>
      <c r="AB22" s="2"/>
    </row>
    <row r="23" spans="1:28" ht="15" x14ac:dyDescent="0.25">
      <c r="A23">
        <v>2035</v>
      </c>
      <c r="B23" s="3">
        <v>7775296.5489153219</v>
      </c>
      <c r="C23" s="3">
        <v>7419386.0820296966</v>
      </c>
      <c r="D23" s="17">
        <v>6740967.0720765656</v>
      </c>
      <c r="E23" s="17">
        <v>7830953.7507972866</v>
      </c>
      <c r="F23" s="17">
        <v>7456786.0896315752</v>
      </c>
      <c r="G23" s="17">
        <v>6743548.8499917863</v>
      </c>
      <c r="H23" s="17">
        <v>6698758.7719008783</v>
      </c>
      <c r="I23" s="17">
        <v>6371732.3115668781</v>
      </c>
      <c r="J23" s="17">
        <v>5748359.5397135019</v>
      </c>
      <c r="K23" s="17">
        <v>5435839.4660747135</v>
      </c>
      <c r="L23" s="17">
        <v>5154790.7047239821</v>
      </c>
      <c r="M23" s="17">
        <v>4618397.7878842093</v>
      </c>
      <c r="N23" s="17">
        <v>4220691.2814932531</v>
      </c>
      <c r="O23" s="17">
        <v>4002339.3770675291</v>
      </c>
      <c r="P23" s="17">
        <v>3586131.193437797</v>
      </c>
      <c r="Q23" s="4">
        <v>5043751.7702516401</v>
      </c>
      <c r="R23" s="3">
        <v>4923311.2671050094</v>
      </c>
      <c r="S23" s="4">
        <v>0</v>
      </c>
      <c r="T23" s="4"/>
      <c r="U23" s="17">
        <f t="shared" si="2"/>
        <v>119946048.94566819</v>
      </c>
      <c r="V23" s="18"/>
      <c r="W23" s="17">
        <f t="shared" si="0"/>
        <v>89803978.827304974</v>
      </c>
      <c r="X23" s="17">
        <f t="shared" si="1"/>
        <v>30142070.118363209</v>
      </c>
      <c r="Z23" s="2"/>
      <c r="AA23" s="2"/>
      <c r="AB23" s="2"/>
    </row>
    <row r="24" spans="1:28" ht="15" x14ac:dyDescent="0.25">
      <c r="A24">
        <v>2036</v>
      </c>
      <c r="B24" s="3">
        <v>7376316.1755993608</v>
      </c>
      <c r="C24" s="3">
        <v>7038668.8437661082</v>
      </c>
      <c r="D24" s="17">
        <v>6395062.1227273485</v>
      </c>
      <c r="E24" s="17">
        <v>7448730.7259795424</v>
      </c>
      <c r="F24" s="17">
        <v>7092825.9099015268</v>
      </c>
      <c r="G24" s="17">
        <v>6414401.2491407841</v>
      </c>
      <c r="H24" s="17">
        <v>6387013.4009839566</v>
      </c>
      <c r="I24" s="17">
        <v>6075206.026550483</v>
      </c>
      <c r="J24" s="17">
        <v>5480843.6404414196</v>
      </c>
      <c r="K24" s="17">
        <v>5194116.7944844821</v>
      </c>
      <c r="L24" s="17">
        <v>4925565.8005650407</v>
      </c>
      <c r="M24" s="17">
        <v>4413025.3778413637</v>
      </c>
      <c r="N24" s="17">
        <v>4046109.6785790403</v>
      </c>
      <c r="O24" s="17">
        <v>3836789.523440728</v>
      </c>
      <c r="P24" s="17">
        <v>3437797.0722581176</v>
      </c>
      <c r="Q24" s="4">
        <v>4835125.6921935454</v>
      </c>
      <c r="R24" s="3">
        <v>4719667.0023786137</v>
      </c>
      <c r="S24" s="4">
        <v>0</v>
      </c>
      <c r="T24" s="4"/>
      <c r="U24" s="17">
        <f t="shared" si="2"/>
        <v>114457767.80560565</v>
      </c>
      <c r="V24" s="18"/>
      <c r="W24" s="17">
        <f t="shared" si="0"/>
        <v>85562472.342259318</v>
      </c>
      <c r="X24" s="17">
        <f t="shared" si="1"/>
        <v>28895295.46334634</v>
      </c>
      <c r="Z24" s="2"/>
      <c r="AA24" s="2"/>
      <c r="AB24" s="2"/>
    </row>
    <row r="25" spans="1:28" ht="15" x14ac:dyDescent="0.25">
      <c r="A25">
        <v>2037</v>
      </c>
      <c r="B25" s="3">
        <v>6977335.8022833997</v>
      </c>
      <c r="C25" s="3">
        <v>6657951.6055025207</v>
      </c>
      <c r="D25" s="17">
        <v>6049157.1733781314</v>
      </c>
      <c r="E25" s="17">
        <v>7066507.7011617981</v>
      </c>
      <c r="F25" s="17">
        <v>6728865.7301714802</v>
      </c>
      <c r="G25" s="17">
        <v>6085253.648289782</v>
      </c>
      <c r="H25" s="17">
        <v>6075268.030067035</v>
      </c>
      <c r="I25" s="17">
        <v>5778679.7415340887</v>
      </c>
      <c r="J25" s="17">
        <v>5213327.7411693381</v>
      </c>
      <c r="K25" s="17">
        <v>4952394.1228942517</v>
      </c>
      <c r="L25" s="17">
        <v>4696340.8964060983</v>
      </c>
      <c r="M25" s="17">
        <v>4207652.9677985171</v>
      </c>
      <c r="N25" s="17">
        <v>3871528.0756648271</v>
      </c>
      <c r="O25" s="17">
        <v>3671239.6698139254</v>
      </c>
      <c r="P25" s="17">
        <v>3289462.9510784401</v>
      </c>
      <c r="Q25" s="4">
        <v>4626499.6141354498</v>
      </c>
      <c r="R25" s="3">
        <v>4516022.737652218</v>
      </c>
      <c r="S25" s="4">
        <v>0</v>
      </c>
      <c r="T25" s="4"/>
      <c r="U25" s="17">
        <f t="shared" si="2"/>
        <v>108969486.66554312</v>
      </c>
      <c r="V25" s="18"/>
      <c r="W25" s="17">
        <f t="shared" si="0"/>
        <v>81320965.857213661</v>
      </c>
      <c r="X25" s="17">
        <f t="shared" si="1"/>
        <v>27648520.80832947</v>
      </c>
      <c r="Z25" s="2"/>
      <c r="AA25" s="2"/>
      <c r="AB25" s="2"/>
    </row>
    <row r="26" spans="1:28" ht="15" x14ac:dyDescent="0.25">
      <c r="A26">
        <v>2038</v>
      </c>
      <c r="B26" s="3">
        <v>7242486.4209674411</v>
      </c>
      <c r="C26" s="3">
        <v>6910965.0819055988</v>
      </c>
      <c r="D26" s="17">
        <v>6279035.4266955797</v>
      </c>
      <c r="E26" s="17">
        <v>7384145.5992773883</v>
      </c>
      <c r="F26" s="17">
        <v>7031326.6992414342</v>
      </c>
      <c r="G26" s="17">
        <v>6358784.402105445</v>
      </c>
      <c r="H26" s="17">
        <v>6386229.2671501143</v>
      </c>
      <c r="I26" s="17">
        <v>6074460.1733176941</v>
      </c>
      <c r="J26" s="17">
        <v>5480170.7570972564</v>
      </c>
      <c r="K26" s="17">
        <v>5233745.2337040203</v>
      </c>
      <c r="L26" s="17">
        <v>4963145.3338471558</v>
      </c>
      <c r="M26" s="17">
        <v>4446694.4913556697</v>
      </c>
      <c r="N26" s="17">
        <v>4108287.6519506117</v>
      </c>
      <c r="O26" s="17">
        <v>3895750.801253791</v>
      </c>
      <c r="P26" s="17">
        <v>3490626.8944320953</v>
      </c>
      <c r="Q26" s="4">
        <v>4909428.7488133553</v>
      </c>
      <c r="R26" s="3">
        <v>4792195.7651924891</v>
      </c>
      <c r="S26" s="4">
        <v>0</v>
      </c>
      <c r="T26" s="4"/>
      <c r="U26" s="17">
        <f t="shared" si="2"/>
        <v>114625193.74356057</v>
      </c>
      <c r="V26" s="18"/>
      <c r="W26" s="17">
        <f t="shared" si="0"/>
        <v>85285854.234301299</v>
      </c>
      <c r="X26" s="17">
        <f t="shared" si="1"/>
        <v>29339339.509259265</v>
      </c>
      <c r="Z26" s="2"/>
      <c r="AA26" s="2"/>
      <c r="AB26" s="2"/>
    </row>
    <row r="27" spans="1:28" ht="15" x14ac:dyDescent="0.25">
      <c r="A27">
        <v>2039</v>
      </c>
      <c r="B27" s="3">
        <v>6777092.948451479</v>
      </c>
      <c r="C27" s="3">
        <v>6466874.7721753437</v>
      </c>
      <c r="D27" s="17">
        <v>5875552.1570796957</v>
      </c>
      <c r="E27" s="17">
        <v>6938298.8541929778</v>
      </c>
      <c r="F27" s="17">
        <v>6606782.7787113888</v>
      </c>
      <c r="G27" s="17">
        <v>5974847.8599211099</v>
      </c>
      <c r="H27" s="17">
        <v>6022591.6788998591</v>
      </c>
      <c r="I27" s="17">
        <v>5728574.9952346329</v>
      </c>
      <c r="J27" s="17">
        <v>5168124.9482251741</v>
      </c>
      <c r="K27" s="17">
        <v>4951786.1173137892</v>
      </c>
      <c r="L27" s="17">
        <v>4695764.3264882136</v>
      </c>
      <c r="M27" s="17">
        <v>4207136.3941128235</v>
      </c>
      <c r="N27" s="17">
        <v>3904324.5362363984</v>
      </c>
      <c r="O27" s="17">
        <v>3702339.4486936564</v>
      </c>
      <c r="P27" s="17">
        <v>3317328.6257857494</v>
      </c>
      <c r="Q27" s="4">
        <v>4665691.5841312604</v>
      </c>
      <c r="R27" s="3">
        <v>4554278.8367327619</v>
      </c>
      <c r="S27" s="4">
        <v>0</v>
      </c>
      <c r="T27" s="4"/>
      <c r="U27" s="17">
        <f t="shared" si="2"/>
        <v>108220157.19891138</v>
      </c>
      <c r="V27" s="18"/>
      <c r="W27" s="17">
        <f t="shared" si="0"/>
        <v>80337420.441522315</v>
      </c>
      <c r="X27" s="17">
        <f t="shared" si="1"/>
        <v>27882736.757389061</v>
      </c>
      <c r="Z27" s="2"/>
      <c r="AA27" s="2"/>
      <c r="AB27" s="2"/>
    </row>
    <row r="28" spans="1:28" ht="15" x14ac:dyDescent="0.25">
      <c r="A28">
        <v>2040</v>
      </c>
      <c r="B28" s="3">
        <v>6311699.4759355187</v>
      </c>
      <c r="C28" s="3">
        <v>6022784.4624450896</v>
      </c>
      <c r="D28" s="17">
        <v>5472068.8874638118</v>
      </c>
      <c r="E28" s="17">
        <v>6492452.1091085663</v>
      </c>
      <c r="F28" s="17">
        <v>6182238.8581813425</v>
      </c>
      <c r="G28" s="17">
        <v>5590911.3177367738</v>
      </c>
      <c r="H28" s="17">
        <v>5658954.0906496039</v>
      </c>
      <c r="I28" s="17">
        <v>5382689.8171515716</v>
      </c>
      <c r="J28" s="17">
        <v>4856079.1393530918</v>
      </c>
      <c r="K28" s="17">
        <v>4669827.0009235581</v>
      </c>
      <c r="L28" s="17">
        <v>4428383.3191292714</v>
      </c>
      <c r="M28" s="17">
        <v>3967578.2968699764</v>
      </c>
      <c r="N28" s="17">
        <v>3700361.4205221855</v>
      </c>
      <c r="O28" s="17">
        <v>3508928.0961335218</v>
      </c>
      <c r="P28" s="17">
        <v>3144030.3571394058</v>
      </c>
      <c r="Q28" s="4">
        <v>4421954.4194491655</v>
      </c>
      <c r="R28" s="3">
        <v>4316361.9082730329</v>
      </c>
      <c r="S28" s="4">
        <v>0</v>
      </c>
      <c r="T28" s="4"/>
      <c r="U28" s="17">
        <f t="shared" si="2"/>
        <v>101815120.65426214</v>
      </c>
      <c r="V28" s="18"/>
      <c r="W28" s="17">
        <f t="shared" si="0"/>
        <v>75388986.648743287</v>
      </c>
      <c r="X28" s="17">
        <f t="shared" si="1"/>
        <v>26426134.005518861</v>
      </c>
      <c r="Z28" s="2"/>
      <c r="AA28" s="2"/>
      <c r="AB28" s="2"/>
    </row>
    <row r="29" spans="1:28" ht="15" x14ac:dyDescent="0.25">
      <c r="A29">
        <v>2041</v>
      </c>
      <c r="B29" s="3">
        <v>5846306.0034195585</v>
      </c>
      <c r="C29" s="3">
        <v>5578694.1527148355</v>
      </c>
      <c r="D29" s="17">
        <v>5068585.617847926</v>
      </c>
      <c r="E29" s="17">
        <v>6046605.3640241567</v>
      </c>
      <c r="F29" s="17">
        <v>5757694.9376512961</v>
      </c>
      <c r="G29" s="17">
        <v>5206974.7755524367</v>
      </c>
      <c r="H29" s="17">
        <v>5295316.5023993468</v>
      </c>
      <c r="I29" s="17">
        <v>5036804.6390685113</v>
      </c>
      <c r="J29" s="17">
        <v>4544033.3304810096</v>
      </c>
      <c r="K29" s="17">
        <v>4387867.8845333261</v>
      </c>
      <c r="L29" s="17">
        <v>4161002.3117703283</v>
      </c>
      <c r="M29" s="17">
        <v>3728020.1996271289</v>
      </c>
      <c r="N29" s="17">
        <v>3496398.3048079712</v>
      </c>
      <c r="O29" s="17">
        <v>3315516.7435733872</v>
      </c>
      <c r="P29" s="17">
        <v>2970732.0884930608</v>
      </c>
      <c r="Q29" s="4">
        <v>4178217.2547670696</v>
      </c>
      <c r="R29" s="3">
        <v>4078444.9798133043</v>
      </c>
      <c r="S29" s="4">
        <v>0</v>
      </c>
      <c r="T29" s="4"/>
      <c r="U29" s="17">
        <f t="shared" si="2"/>
        <v>95410084.109612927</v>
      </c>
      <c r="V29" s="18"/>
      <c r="W29" s="17">
        <f t="shared" si="0"/>
        <v>70440552.855964273</v>
      </c>
      <c r="X29" s="17">
        <f t="shared" si="1"/>
        <v>24969531.25364865</v>
      </c>
      <c r="Z29" s="2"/>
      <c r="AA29" s="2"/>
      <c r="AB29" s="2"/>
    </row>
    <row r="30" spans="1:28" ht="15" x14ac:dyDescent="0.25">
      <c r="A30">
        <v>2042</v>
      </c>
      <c r="B30" s="3">
        <v>5380912.5309035974</v>
      </c>
      <c r="C30" s="3">
        <v>5134603.8429845814</v>
      </c>
      <c r="D30" s="17">
        <v>4665102.348232042</v>
      </c>
      <c r="E30" s="17">
        <v>5600758.6189397462</v>
      </c>
      <c r="F30" s="17">
        <v>5333151.0171212498</v>
      </c>
      <c r="G30" s="17">
        <v>4823038.2333681015</v>
      </c>
      <c r="H30" s="17">
        <v>4931678.9141490916</v>
      </c>
      <c r="I30" s="17">
        <v>4690919.460985451</v>
      </c>
      <c r="J30" s="17">
        <v>4231987.5216089273</v>
      </c>
      <c r="K30" s="17">
        <v>4105908.768143096</v>
      </c>
      <c r="L30" s="17">
        <v>3893621.3044113866</v>
      </c>
      <c r="M30" s="17">
        <v>3488462.1023842823</v>
      </c>
      <c r="N30" s="17">
        <v>3292435.1890937579</v>
      </c>
      <c r="O30" s="17">
        <v>3122105.3910132525</v>
      </c>
      <c r="P30" s="17">
        <v>2797433.8198467148</v>
      </c>
      <c r="Q30" s="4">
        <v>3934480.0900849751</v>
      </c>
      <c r="R30" s="3">
        <v>3840528.0513535761</v>
      </c>
      <c r="S30" s="4">
        <v>0</v>
      </c>
      <c r="T30" s="4"/>
      <c r="U30" s="17">
        <f t="shared" si="2"/>
        <v>89005047.564963728</v>
      </c>
      <c r="V30" s="18"/>
      <c r="W30" s="17">
        <f t="shared" si="0"/>
        <v>65492119.063185282</v>
      </c>
      <c r="X30" s="17">
        <f t="shared" si="1"/>
        <v>23512928.501778454</v>
      </c>
      <c r="Z30" s="2"/>
      <c r="AA30" s="2"/>
      <c r="AB30" s="2"/>
    </row>
    <row r="31" spans="1:28" ht="15" x14ac:dyDescent="0.25">
      <c r="A31">
        <v>2043</v>
      </c>
      <c r="B31" s="3">
        <v>5000966.2985876361</v>
      </c>
      <c r="C31" s="3">
        <v>4772049.4670543261</v>
      </c>
      <c r="D31" s="17">
        <v>4335699.4727161573</v>
      </c>
      <c r="E31" s="17">
        <v>5154911.8738553356</v>
      </c>
      <c r="F31" s="17">
        <v>4908607.0965912016</v>
      </c>
      <c r="G31" s="17">
        <v>4439101.6911837645</v>
      </c>
      <c r="H31" s="17">
        <v>4568041.3258988364</v>
      </c>
      <c r="I31" s="17">
        <v>4345034.2829023907</v>
      </c>
      <c r="J31" s="17">
        <v>3919941.7127368464</v>
      </c>
      <c r="K31" s="17">
        <v>3823949.651752864</v>
      </c>
      <c r="L31" s="17">
        <v>3626240.2970524449</v>
      </c>
      <c r="M31" s="17">
        <v>3248904.0051414361</v>
      </c>
      <c r="N31" s="17">
        <v>3088472.0733795436</v>
      </c>
      <c r="O31" s="17">
        <v>2928694.0384531189</v>
      </c>
      <c r="P31" s="17">
        <v>2624135.5512003698</v>
      </c>
      <c r="Q31" s="4">
        <v>3690742.9254028806</v>
      </c>
      <c r="R31" s="3">
        <v>3602611.1228938475</v>
      </c>
      <c r="S31" s="4">
        <v>0</v>
      </c>
      <c r="T31" s="4"/>
      <c r="U31" s="17">
        <f t="shared" si="2"/>
        <v>82841074.58841452</v>
      </c>
      <c r="V31" s="18"/>
      <c r="W31" s="17">
        <f t="shared" si="0"/>
        <v>60784748.838506274</v>
      </c>
      <c r="X31" s="17">
        <f t="shared" si="1"/>
        <v>22056325.74990825</v>
      </c>
      <c r="Z31" s="2"/>
      <c r="AA31" s="2"/>
      <c r="AB31" s="2"/>
    </row>
    <row r="32" spans="1:28" ht="15" x14ac:dyDescent="0.25">
      <c r="A32">
        <v>2044</v>
      </c>
      <c r="B32" s="3">
        <v>4621020.0662716758</v>
      </c>
      <c r="C32" s="3">
        <v>4409495.0911240727</v>
      </c>
      <c r="D32" s="17">
        <v>4006296.5972002726</v>
      </c>
      <c r="E32" s="17">
        <v>4790923.5478709256</v>
      </c>
      <c r="F32" s="17">
        <v>4562010.3508611564</v>
      </c>
      <c r="G32" s="17">
        <v>4125656.7219994292</v>
      </c>
      <c r="H32" s="17">
        <v>4204403.7376485802</v>
      </c>
      <c r="I32" s="17">
        <v>3999149.1048193309</v>
      </c>
      <c r="J32" s="17">
        <v>3607895.9038647641</v>
      </c>
      <c r="K32" s="17">
        <v>3541990.5353626329</v>
      </c>
      <c r="L32" s="17">
        <v>3358859.2896935022</v>
      </c>
      <c r="M32" s="17">
        <v>3009345.9078985886</v>
      </c>
      <c r="N32" s="17">
        <v>2884508.9576653307</v>
      </c>
      <c r="O32" s="17">
        <v>2735282.6858929847</v>
      </c>
      <c r="P32" s="17">
        <v>2450837.2825540248</v>
      </c>
      <c r="Q32" s="4">
        <v>3447005.7607207852</v>
      </c>
      <c r="R32" s="3">
        <v>3364694.1944341199</v>
      </c>
      <c r="S32" s="4">
        <v>0</v>
      </c>
      <c r="T32" s="4"/>
      <c r="U32" s="17">
        <f t="shared" si="2"/>
        <v>76907398.778765321</v>
      </c>
      <c r="V32" s="18"/>
      <c r="W32" s="17">
        <f t="shared" si="0"/>
        <v>56307675.780727275</v>
      </c>
      <c r="X32" s="17">
        <f t="shared" si="1"/>
        <v>20599722.998038046</v>
      </c>
      <c r="Z32" s="2"/>
      <c r="AA32" s="2"/>
      <c r="AB32" s="2"/>
    </row>
    <row r="33" spans="1:28" ht="15" x14ac:dyDescent="0.25">
      <c r="A33">
        <v>2045</v>
      </c>
      <c r="B33" s="3">
        <v>4241073.8339557154</v>
      </c>
      <c r="C33" s="3">
        <v>4046940.7151938179</v>
      </c>
      <c r="D33" s="17">
        <v>3676893.7216843888</v>
      </c>
      <c r="E33" s="17">
        <v>4426935.2218865147</v>
      </c>
      <c r="F33" s="17">
        <v>4215413.6051311102</v>
      </c>
      <c r="G33" s="17">
        <v>3812211.7528150929</v>
      </c>
      <c r="H33" s="17">
        <v>3907530.7908983249</v>
      </c>
      <c r="I33" s="17">
        <v>3716769.1876362707</v>
      </c>
      <c r="J33" s="17">
        <v>3353142.375092682</v>
      </c>
      <c r="K33" s="17">
        <v>3260031.4189724019</v>
      </c>
      <c r="L33" s="17">
        <v>3091478.2823345596</v>
      </c>
      <c r="M33" s="17">
        <v>2769787.8106557424</v>
      </c>
      <c r="N33" s="17">
        <v>2680545.8419511169</v>
      </c>
      <c r="O33" s="17">
        <v>2541871.3333328501</v>
      </c>
      <c r="P33" s="17">
        <v>2277539.0139076794</v>
      </c>
      <c r="Q33" s="4">
        <v>3203268.5960386908</v>
      </c>
      <c r="R33" s="3">
        <v>3126777.2659743913</v>
      </c>
      <c r="S33" s="4">
        <v>0</v>
      </c>
      <c r="T33" s="4"/>
      <c r="U33" s="17">
        <f t="shared" si="2"/>
        <v>71161285.151616111</v>
      </c>
      <c r="V33" s="18"/>
      <c r="W33" s="17">
        <f t="shared" si="0"/>
        <v>52018164.905448273</v>
      </c>
      <c r="X33" s="17">
        <f t="shared" si="1"/>
        <v>19143120.246167846</v>
      </c>
      <c r="Z33" s="2"/>
      <c r="AA33" s="2"/>
      <c r="AB33" s="2"/>
    </row>
    <row r="34" spans="1:28" ht="15" x14ac:dyDescent="0.25">
      <c r="A34">
        <v>2046</v>
      </c>
      <c r="B34" s="3">
        <v>3861127.6016397541</v>
      </c>
      <c r="C34" s="3">
        <v>3684386.3392635635</v>
      </c>
      <c r="D34" s="17">
        <v>3347490.8461685041</v>
      </c>
      <c r="E34" s="17">
        <v>4062946.8959021033</v>
      </c>
      <c r="F34" s="17">
        <v>3868816.8594010626</v>
      </c>
      <c r="G34" s="17">
        <v>3498766.7836307567</v>
      </c>
      <c r="H34" s="17">
        <v>3610657.8441480696</v>
      </c>
      <c r="I34" s="17">
        <v>3434389.2704532105</v>
      </c>
      <c r="J34" s="17">
        <v>3098388.8463206007</v>
      </c>
      <c r="K34" s="17">
        <v>3029840.6013821708</v>
      </c>
      <c r="L34" s="17">
        <v>2873189.0016756179</v>
      </c>
      <c r="M34" s="17">
        <v>2574213.0941128954</v>
      </c>
      <c r="N34" s="17">
        <v>2476582.7262369031</v>
      </c>
      <c r="O34" s="17">
        <v>2348459.980772716</v>
      </c>
      <c r="P34" s="17">
        <v>2104240.7452613339</v>
      </c>
      <c r="Q34" s="4">
        <v>2959531.4313565963</v>
      </c>
      <c r="R34" s="3">
        <v>2888860.3375146626</v>
      </c>
      <c r="S34" s="4">
        <v>0</v>
      </c>
      <c r="T34" s="4"/>
      <c r="U34" s="17">
        <f t="shared" si="2"/>
        <v>65560014.930666901</v>
      </c>
      <c r="V34" s="18"/>
      <c r="W34" s="17">
        <f t="shared" si="0"/>
        <v>47873497.436369263</v>
      </c>
      <c r="X34" s="17">
        <f t="shared" si="1"/>
        <v>17686517.494297642</v>
      </c>
      <c r="Z34" s="2"/>
      <c r="AA34" s="2"/>
      <c r="AB34" s="2"/>
    </row>
    <row r="35" spans="1:28" ht="15" x14ac:dyDescent="0.25">
      <c r="A35">
        <v>2047</v>
      </c>
      <c r="B35" s="3">
        <v>3481181.3693237938</v>
      </c>
      <c r="C35" s="3">
        <v>3321831.9633333092</v>
      </c>
      <c r="D35" s="17">
        <v>3018087.9706526194</v>
      </c>
      <c r="E35" s="17">
        <v>3698958.5699176933</v>
      </c>
      <c r="F35" s="17">
        <v>3522220.1136710164</v>
      </c>
      <c r="G35" s="17">
        <v>3185321.8144464213</v>
      </c>
      <c r="H35" s="17">
        <v>3313784.8973978143</v>
      </c>
      <c r="I35" s="17">
        <v>3152009.3532701503</v>
      </c>
      <c r="J35" s="17">
        <v>2843635.3175485185</v>
      </c>
      <c r="K35" s="17">
        <v>2799649.7837919397</v>
      </c>
      <c r="L35" s="17">
        <v>2654899.7210166752</v>
      </c>
      <c r="M35" s="17">
        <v>2378638.3775700484</v>
      </c>
      <c r="N35" s="17">
        <v>2310421.9298226899</v>
      </c>
      <c r="O35" s="17">
        <v>2190895.2943125819</v>
      </c>
      <c r="P35" s="17">
        <v>1963061.4039149887</v>
      </c>
      <c r="Q35" s="4">
        <v>2760968.2683185008</v>
      </c>
      <c r="R35" s="3">
        <v>2695038.6939549344</v>
      </c>
      <c r="S35" s="4">
        <v>0</v>
      </c>
      <c r="T35" s="4"/>
      <c r="U35" s="17">
        <f t="shared" si="2"/>
        <v>60334477.915537708</v>
      </c>
      <c r="V35" s="18"/>
      <c r="W35" s="17">
        <f t="shared" si="0"/>
        <v>43834597.879990265</v>
      </c>
      <c r="X35" s="17">
        <f t="shared" si="1"/>
        <v>16499880.035547439</v>
      </c>
      <c r="Z35" s="2"/>
      <c r="AA35" s="2"/>
      <c r="AB35" s="2"/>
    </row>
    <row r="36" spans="1:28" ht="15" x14ac:dyDescent="0.25">
      <c r="A36">
        <v>2048</v>
      </c>
      <c r="B36" s="3">
        <v>512683.44120000949</v>
      </c>
      <c r="C36" s="3">
        <v>489215.60280001827</v>
      </c>
      <c r="D36" s="17">
        <v>444482.3646000165</v>
      </c>
      <c r="E36" s="17">
        <v>3334970.2439332823</v>
      </c>
      <c r="F36" s="17">
        <v>3175623.3679409702</v>
      </c>
      <c r="G36" s="17">
        <v>2871876.8452620846</v>
      </c>
      <c r="H36" s="17">
        <v>3016911.950647559</v>
      </c>
      <c r="I36" s="17">
        <v>2869629.4360870901</v>
      </c>
      <c r="J36" s="17">
        <v>2588881.7887764364</v>
      </c>
      <c r="K36" s="17">
        <v>2569458.9662017077</v>
      </c>
      <c r="L36" s="17">
        <v>2436610.4403577335</v>
      </c>
      <c r="M36" s="17">
        <v>2183063.6610272015</v>
      </c>
      <c r="N36" s="17">
        <v>2144261.1334084757</v>
      </c>
      <c r="O36" s="17">
        <v>2033330.6078524471</v>
      </c>
      <c r="P36" s="17">
        <v>1821882.0625686429</v>
      </c>
      <c r="Q36" s="4">
        <v>2562405.1052804063</v>
      </c>
      <c r="R36" s="3">
        <v>2501217.0503952056</v>
      </c>
      <c r="S36" s="4">
        <v>0</v>
      </c>
      <c r="T36" s="4"/>
      <c r="U36" s="17">
        <f t="shared" si="2"/>
        <v>47806124.489460908</v>
      </c>
      <c r="V36" s="18"/>
      <c r="W36" s="17">
        <f t="shared" si="0"/>
        <v>32492881.912663672</v>
      </c>
      <c r="X36" s="17">
        <f t="shared" si="1"/>
        <v>15313242.576797238</v>
      </c>
      <c r="Z36" s="2"/>
      <c r="AA36" s="2"/>
      <c r="AB36" s="2"/>
    </row>
    <row r="37" spans="1:28" ht="15" x14ac:dyDescent="0.25">
      <c r="A37">
        <v>2049</v>
      </c>
      <c r="B37" s="17">
        <v>0</v>
      </c>
      <c r="C37" s="17">
        <v>0</v>
      </c>
      <c r="D37" s="17">
        <v>0</v>
      </c>
      <c r="E37" s="17">
        <v>491150.51460002019</v>
      </c>
      <c r="F37" s="17">
        <v>467683.04880000849</v>
      </c>
      <c r="G37" s="17">
        <v>422949.43800000113</v>
      </c>
      <c r="H37" s="17">
        <v>2720039.0038973032</v>
      </c>
      <c r="I37" s="17">
        <v>2587249.5189040299</v>
      </c>
      <c r="J37" s="17">
        <v>2334128.2600043546</v>
      </c>
      <c r="K37" s="17">
        <v>2339268.1486114771</v>
      </c>
      <c r="L37" s="17">
        <v>2218321.1596987909</v>
      </c>
      <c r="M37" s="17">
        <v>1987488.9444843549</v>
      </c>
      <c r="N37" s="17">
        <v>1978100.3369942624</v>
      </c>
      <c r="O37" s="17">
        <v>1875765.921392313</v>
      </c>
      <c r="P37" s="17">
        <v>1680702.7212222978</v>
      </c>
      <c r="Q37" s="4">
        <v>2363841.9422423108</v>
      </c>
      <c r="R37" s="3">
        <v>2307395.4068354773</v>
      </c>
      <c r="S37" s="4">
        <v>0</v>
      </c>
      <c r="T37" s="4"/>
      <c r="U37" s="17">
        <f t="shared" si="2"/>
        <v>35229452.134656243</v>
      </c>
      <c r="V37" s="18"/>
      <c r="W37" s="17">
        <f t="shared" si="0"/>
        <v>21102847.016609214</v>
      </c>
      <c r="X37" s="17">
        <f t="shared" si="1"/>
        <v>14126605.118047033</v>
      </c>
      <c r="Z37" s="2"/>
      <c r="AA37" s="2"/>
      <c r="AB37" s="2"/>
    </row>
    <row r="38" spans="1:28" ht="15" x14ac:dyDescent="0.25">
      <c r="A38">
        <v>2050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400587.84900000074</v>
      </c>
      <c r="I38" s="17">
        <v>381031.56540001131</v>
      </c>
      <c r="J38" s="17">
        <v>343753.68060000433</v>
      </c>
      <c r="K38" s="17">
        <v>2109077.331021246</v>
      </c>
      <c r="L38" s="17">
        <v>2000031.8790398485</v>
      </c>
      <c r="M38" s="17">
        <v>1791914.2279415079</v>
      </c>
      <c r="N38" s="17">
        <v>1811939.5405800487</v>
      </c>
      <c r="O38" s="17">
        <v>1718201.2349321784</v>
      </c>
      <c r="P38" s="17">
        <v>1539523.3798759521</v>
      </c>
      <c r="Q38" s="4">
        <v>2165278.7792042159</v>
      </c>
      <c r="R38" s="3">
        <v>2113573.7632757491</v>
      </c>
      <c r="S38" s="4">
        <v>0</v>
      </c>
      <c r="T38" s="4"/>
      <c r="U38" s="17">
        <f t="shared" si="2"/>
        <v>25036028.347687628</v>
      </c>
      <c r="V38" s="18"/>
      <c r="W38" s="17">
        <f t="shared" si="0"/>
        <v>12096060.688390799</v>
      </c>
      <c r="X38" s="17">
        <f t="shared" si="1"/>
        <v>12939967.659296829</v>
      </c>
      <c r="Z38" s="2"/>
      <c r="AA38" s="2"/>
      <c r="AB38" s="2"/>
    </row>
    <row r="39" spans="1:28" ht="15" x14ac:dyDescent="0.25">
      <c r="A39">
        <v>2051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310609.79280000593</v>
      </c>
      <c r="L39" s="17">
        <v>294550.3602000039</v>
      </c>
      <c r="M39" s="17">
        <v>263900.28420000349</v>
      </c>
      <c r="N39" s="17">
        <v>1645778.744165835</v>
      </c>
      <c r="O39" s="17">
        <v>1560636.5484720438</v>
      </c>
      <c r="P39" s="17">
        <v>1398344.0385296068</v>
      </c>
      <c r="Q39" s="4">
        <v>1966715.6161661209</v>
      </c>
      <c r="R39" s="3">
        <v>1919752.1197160198</v>
      </c>
      <c r="S39" s="4">
        <v>0</v>
      </c>
      <c r="T39" s="4"/>
      <c r="U39" s="17">
        <f t="shared" si="2"/>
        <v>17227149.968914121</v>
      </c>
      <c r="V39" s="18"/>
      <c r="W39" s="17">
        <f t="shared" si="0"/>
        <v>5473819.7683674991</v>
      </c>
      <c r="X39" s="17">
        <f t="shared" si="1"/>
        <v>11753330.200546624</v>
      </c>
      <c r="Z39" s="2"/>
      <c r="AA39" s="2"/>
      <c r="AB39" s="2"/>
    </row>
    <row r="40" spans="1:28" ht="15" x14ac:dyDescent="0.25">
      <c r="A40">
        <v>2052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226813.91580000194</v>
      </c>
      <c r="O40" s="17">
        <v>215079.99660000575</v>
      </c>
      <c r="P40" s="17">
        <v>192713.56380000015</v>
      </c>
      <c r="Q40" s="4">
        <v>271044.00986400997</v>
      </c>
      <c r="R40" s="3">
        <v>264571.70940000477</v>
      </c>
      <c r="S40" s="4">
        <v>0</v>
      </c>
      <c r="T40" s="4"/>
      <c r="U40" s="17">
        <f t="shared" si="2"/>
        <v>2254399.2349200626</v>
      </c>
      <c r="V40" s="18"/>
      <c r="W40" s="17">
        <f t="shared" si="0"/>
        <v>634607.47620000783</v>
      </c>
      <c r="X40" s="17">
        <f t="shared" si="1"/>
        <v>1619791.7587200545</v>
      </c>
      <c r="Z40" s="2"/>
      <c r="AA40" s="2"/>
      <c r="AB40" s="2"/>
    </row>
    <row r="41" spans="1:28" ht="15" x14ac:dyDescent="0.25">
      <c r="A41">
        <v>2053</v>
      </c>
      <c r="B41" s="3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3">
        <v>0</v>
      </c>
      <c r="R41" s="3">
        <v>0</v>
      </c>
      <c r="S41" s="4">
        <v>0</v>
      </c>
      <c r="T41" s="4"/>
      <c r="U41" s="17">
        <f t="shared" si="2"/>
        <v>0</v>
      </c>
      <c r="V41" s="18"/>
      <c r="W41" s="17">
        <f>SUMPRODUCT($B$3:$P$3,B41:P41)</f>
        <v>0</v>
      </c>
      <c r="X41" s="17">
        <f>SUMPRODUCT($Q$3:$R$3,Q41:R41)</f>
        <v>0</v>
      </c>
      <c r="Z41" s="2"/>
      <c r="AA41" s="2"/>
      <c r="AB41" s="2"/>
    </row>
    <row r="42" spans="1:28" ht="15" x14ac:dyDescent="0.25">
      <c r="A42">
        <v>2054</v>
      </c>
      <c r="B42" s="3">
        <v>0</v>
      </c>
      <c r="C42" s="3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3">
        <v>0</v>
      </c>
      <c r="R42" s="3">
        <v>0</v>
      </c>
      <c r="S42" s="4">
        <v>0</v>
      </c>
      <c r="T42" s="4"/>
      <c r="U42" s="17">
        <f t="shared" si="2"/>
        <v>0</v>
      </c>
      <c r="V42" s="18">
        <f>SUM(U6:U49)</f>
        <v>3913638238.807076</v>
      </c>
      <c r="W42" s="17">
        <f t="shared" ref="W42:W48" si="3">SUMPRODUCT($B$3:$P$3,B42:P42)</f>
        <v>0</v>
      </c>
      <c r="X42" s="17">
        <f t="shared" ref="X42:X48" si="4">SUMPRODUCT($Q$3:$R$3,Q42:R42)</f>
        <v>0</v>
      </c>
      <c r="Z42" s="2"/>
      <c r="AA42" s="2"/>
      <c r="AB42" s="2"/>
    </row>
    <row r="43" spans="1:28" ht="15" x14ac:dyDescent="0.25">
      <c r="A43">
        <v>2055</v>
      </c>
      <c r="B43" s="3">
        <v>0</v>
      </c>
      <c r="C43" s="3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3">
        <v>0</v>
      </c>
      <c r="R43" s="3">
        <v>0</v>
      </c>
      <c r="S43" s="4">
        <v>0</v>
      </c>
      <c r="T43" s="4"/>
      <c r="U43" s="17">
        <f t="shared" si="2"/>
        <v>0</v>
      </c>
      <c r="V43" s="11"/>
      <c r="W43" s="17">
        <f t="shared" si="3"/>
        <v>0</v>
      </c>
      <c r="X43" s="17">
        <f t="shared" si="4"/>
        <v>0</v>
      </c>
      <c r="Z43" s="2"/>
      <c r="AA43" s="2"/>
      <c r="AB43" s="2"/>
    </row>
    <row r="44" spans="1:28" ht="15" x14ac:dyDescent="0.25">
      <c r="A44">
        <v>2056</v>
      </c>
      <c r="B44" s="3">
        <v>0</v>
      </c>
      <c r="C44" s="3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3">
        <v>0</v>
      </c>
      <c r="R44" s="3">
        <v>0</v>
      </c>
      <c r="S44" s="4">
        <v>0</v>
      </c>
      <c r="T44" s="4"/>
      <c r="U44" s="17">
        <f t="shared" si="2"/>
        <v>0</v>
      </c>
      <c r="V44" s="11"/>
      <c r="W44" s="17">
        <f t="shared" si="3"/>
        <v>0</v>
      </c>
      <c r="X44" s="17">
        <f t="shared" si="4"/>
        <v>0</v>
      </c>
      <c r="Z44" s="2"/>
      <c r="AA44" s="2"/>
      <c r="AB44" s="2"/>
    </row>
    <row r="45" spans="1:28" x14ac:dyDescent="0.3">
      <c r="A45">
        <v>2057</v>
      </c>
      <c r="B45" s="3">
        <v>0</v>
      </c>
      <c r="C45" s="3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3">
        <v>0</v>
      </c>
      <c r="R45" s="3">
        <v>0</v>
      </c>
      <c r="S45" s="4">
        <v>0</v>
      </c>
      <c r="T45" s="4"/>
      <c r="U45" s="17">
        <f t="shared" si="2"/>
        <v>0</v>
      </c>
      <c r="V45" s="11"/>
      <c r="W45" s="17">
        <f t="shared" si="3"/>
        <v>0</v>
      </c>
      <c r="X45" s="17">
        <f t="shared" si="4"/>
        <v>0</v>
      </c>
      <c r="Y45" s="2"/>
      <c r="Z45" s="2"/>
      <c r="AA45" s="2"/>
      <c r="AB45" s="2"/>
    </row>
    <row r="46" spans="1:28" x14ac:dyDescent="0.3">
      <c r="A46">
        <v>2058</v>
      </c>
      <c r="B46" s="3">
        <v>0</v>
      </c>
      <c r="C46" s="3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3">
        <v>0</v>
      </c>
      <c r="R46" s="3">
        <v>0</v>
      </c>
      <c r="S46" s="4">
        <v>0</v>
      </c>
      <c r="T46" s="4"/>
      <c r="U46" s="17">
        <f t="shared" si="2"/>
        <v>0</v>
      </c>
      <c r="V46" s="11"/>
      <c r="W46" s="17">
        <f t="shared" si="3"/>
        <v>0</v>
      </c>
      <c r="X46" s="17">
        <f t="shared" si="4"/>
        <v>0</v>
      </c>
      <c r="Y46" s="2"/>
      <c r="Z46" s="2"/>
      <c r="AA46" s="2"/>
      <c r="AB46" s="2"/>
    </row>
    <row r="47" spans="1:28" x14ac:dyDescent="0.3">
      <c r="A47">
        <v>2059</v>
      </c>
      <c r="B47" s="3">
        <v>0</v>
      </c>
      <c r="C47" s="3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3">
        <v>0</v>
      </c>
      <c r="R47" s="3">
        <v>0</v>
      </c>
      <c r="S47" s="4">
        <v>0</v>
      </c>
      <c r="T47" s="4"/>
      <c r="U47" s="17">
        <f t="shared" si="2"/>
        <v>0</v>
      </c>
      <c r="V47" s="11"/>
      <c r="W47" s="17">
        <f t="shared" si="3"/>
        <v>0</v>
      </c>
      <c r="X47" s="17">
        <f t="shared" si="4"/>
        <v>0</v>
      </c>
      <c r="Y47" s="2"/>
      <c r="Z47" s="2"/>
      <c r="AA47" s="2"/>
      <c r="AB47" s="2"/>
    </row>
    <row r="48" spans="1:28" x14ac:dyDescent="0.3">
      <c r="A48">
        <v>2060</v>
      </c>
      <c r="B48" s="3">
        <v>0</v>
      </c>
      <c r="C48" s="3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3">
        <v>0</v>
      </c>
      <c r="R48" s="3">
        <v>0</v>
      </c>
      <c r="S48" s="4">
        <v>0</v>
      </c>
      <c r="T48" s="4"/>
      <c r="U48" s="17">
        <f t="shared" si="2"/>
        <v>0</v>
      </c>
      <c r="V48" s="11"/>
      <c r="W48" s="17">
        <f t="shared" si="3"/>
        <v>0</v>
      </c>
      <c r="X48" s="17">
        <f t="shared" si="4"/>
        <v>0</v>
      </c>
      <c r="Y48" s="2"/>
      <c r="Z48" s="2"/>
      <c r="AA48" s="2"/>
      <c r="AB48" s="2"/>
    </row>
    <row r="49" spans="3:28" x14ac:dyDescent="0.3">
      <c r="C49" s="2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"/>
      <c r="R49" s="2"/>
      <c r="Y49" s="2"/>
      <c r="Z49" s="2"/>
      <c r="AA49" s="2"/>
      <c r="AB49" s="2"/>
    </row>
    <row r="50" spans="3:28" x14ac:dyDescent="0.3">
      <c r="C50" s="2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"/>
      <c r="R50" s="2"/>
      <c r="U50" s="21">
        <f>NPV(0.0757,U6:U48)+U5</f>
        <v>1639310993.8029597</v>
      </c>
      <c r="V50" s="21">
        <f>U50/1000000</f>
        <v>1639.3109938029597</v>
      </c>
      <c r="W50" s="21">
        <f>NPV(0.0757,W6:W48)+W5</f>
        <v>1305685273.5663044</v>
      </c>
      <c r="X50" s="21">
        <f>NPV(0.0757,X6:X48)+X5</f>
        <v>333625720.23665649</v>
      </c>
      <c r="Y50" s="2"/>
      <c r="Z50" s="2"/>
      <c r="AA50" s="2"/>
      <c r="AB50" s="2"/>
    </row>
    <row r="51" spans="3:28" x14ac:dyDescent="0.3">
      <c r="C51" s="2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"/>
      <c r="R51" s="2"/>
      <c r="W51" s="21">
        <f>SUM(W50:X50)</f>
        <v>1639310993.8029609</v>
      </c>
      <c r="Y51" s="2"/>
      <c r="Z51" s="2"/>
      <c r="AA51" s="2"/>
      <c r="AB51" s="2"/>
    </row>
    <row r="52" spans="3:28" x14ac:dyDescent="0.3">
      <c r="W52" s="23"/>
    </row>
  </sheetData>
  <mergeCells count="1">
    <mergeCell ref="W3:X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B51"/>
  <sheetViews>
    <sheetView zoomScale="84" zoomScaleNormal="84" workbookViewId="0">
      <pane xSplit="1" ySplit="4" topLeftCell="B5" activePane="bottomRight" state="frozen"/>
      <selection activeCell="Q26" sqref="Q26"/>
      <selection pane="topRight" activeCell="Q26" sqref="Q26"/>
      <selection pane="bottomLeft" activeCell="Q26" sqref="Q26"/>
      <selection pane="bottomRight"/>
    </sheetView>
  </sheetViews>
  <sheetFormatPr defaultColWidth="9.109375" defaultRowHeight="14.4" x14ac:dyDescent="0.3"/>
  <cols>
    <col min="1" max="1" width="9.109375" style="14"/>
    <col min="2" max="2" width="12.88671875" style="14" customWidth="1"/>
    <col min="3" max="3" width="13.33203125" style="14" bestFit="1" customWidth="1"/>
    <col min="4" max="18" width="13.33203125" style="14" customWidth="1"/>
    <col min="19" max="20" width="13.33203125" style="14" bestFit="1" customWidth="1"/>
    <col min="21" max="21" width="17.33203125" style="14" bestFit="1" customWidth="1"/>
    <col min="22" max="22" width="17" style="14" customWidth="1"/>
    <col min="23" max="25" width="9.109375" style="14"/>
    <col min="26" max="26" width="10.5546875" style="14" bestFit="1" customWidth="1"/>
    <col min="27" max="16384" width="9.109375" style="14"/>
  </cols>
  <sheetData>
    <row r="1" spans="1:28" x14ac:dyDescent="0.3">
      <c r="A1" s="26" t="s">
        <v>71</v>
      </c>
    </row>
    <row r="3" spans="1:28" ht="15" x14ac:dyDescent="0.25">
      <c r="A3" s="14" t="s">
        <v>28</v>
      </c>
      <c r="B3" s="14">
        <v>1</v>
      </c>
      <c r="C3" s="14">
        <v>1</v>
      </c>
      <c r="D3" s="14">
        <v>1</v>
      </c>
      <c r="E3" s="14">
        <v>1</v>
      </c>
      <c r="F3" s="14">
        <v>1</v>
      </c>
      <c r="G3" s="14">
        <v>1</v>
      </c>
      <c r="H3" s="14">
        <v>1</v>
      </c>
      <c r="I3" s="14">
        <v>1</v>
      </c>
      <c r="J3" s="14">
        <v>1</v>
      </c>
      <c r="K3" s="14">
        <v>1</v>
      </c>
      <c r="L3" s="14">
        <v>1</v>
      </c>
      <c r="M3" s="14">
        <v>1</v>
      </c>
      <c r="N3" s="14">
        <v>1</v>
      </c>
      <c r="O3" s="14">
        <v>1</v>
      </c>
      <c r="P3" s="14">
        <v>1</v>
      </c>
      <c r="Q3" s="14">
        <v>5</v>
      </c>
      <c r="R3" s="14">
        <v>1</v>
      </c>
    </row>
    <row r="4" spans="1:28" ht="30" x14ac:dyDescent="0.25">
      <c r="B4" s="15" t="s">
        <v>45</v>
      </c>
      <c r="C4" s="15" t="s">
        <v>46</v>
      </c>
      <c r="D4" s="15" t="s">
        <v>47</v>
      </c>
      <c r="E4" s="15" t="s">
        <v>48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53</v>
      </c>
      <c r="K4" s="15" t="s">
        <v>54</v>
      </c>
      <c r="L4" s="15" t="s">
        <v>55</v>
      </c>
      <c r="M4" s="15" t="s">
        <v>56</v>
      </c>
      <c r="N4" s="15" t="s">
        <v>57</v>
      </c>
      <c r="O4" s="15" t="s">
        <v>58</v>
      </c>
      <c r="P4" s="15" t="s">
        <v>59</v>
      </c>
      <c r="Q4" s="15" t="s">
        <v>40</v>
      </c>
      <c r="R4" s="15" t="s">
        <v>41</v>
      </c>
      <c r="S4" s="15"/>
      <c r="U4" s="15" t="s">
        <v>42</v>
      </c>
      <c r="V4" s="15" t="s">
        <v>39</v>
      </c>
    </row>
    <row r="5" spans="1:28" ht="15" x14ac:dyDescent="0.25">
      <c r="A5" s="14">
        <v>2017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5"/>
      <c r="U5" s="17">
        <f>SUMPRODUCT($B$3:$R$3,B5:R5)</f>
        <v>0</v>
      </c>
      <c r="V5" s="15"/>
    </row>
    <row r="6" spans="1:28" ht="15" x14ac:dyDescent="0.25">
      <c r="A6" s="14">
        <v>2018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/>
      <c r="U6" s="17">
        <f>SUMPRODUCT($B$3:$R$3,B6:R6)</f>
        <v>0</v>
      </c>
      <c r="V6" s="20">
        <f>SUM(B6:P49,R6:R49)+SUM(Q6:Q49)*5</f>
        <v>759613692.13013709</v>
      </c>
      <c r="Y6" s="16"/>
      <c r="Z6" s="16"/>
      <c r="AA6" s="16"/>
    </row>
    <row r="7" spans="1:28" ht="15" x14ac:dyDescent="0.25">
      <c r="A7" s="14">
        <v>2019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/>
      <c r="U7" s="17">
        <f t="shared" ref="U7:U48" si="0">SUMPRODUCT($B$3:$R$3,B7:R7)</f>
        <v>0</v>
      </c>
      <c r="V7" s="18"/>
      <c r="W7" s="13" t="s">
        <v>44</v>
      </c>
      <c r="Y7" s="16"/>
      <c r="Z7" s="16"/>
      <c r="AA7" s="16"/>
    </row>
    <row r="8" spans="1:28" ht="15" x14ac:dyDescent="0.25">
      <c r="A8" s="14">
        <v>2020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/>
      <c r="T8" s="17"/>
      <c r="U8" s="17">
        <f t="shared" si="0"/>
        <v>0</v>
      </c>
      <c r="V8" s="18"/>
      <c r="W8" s="13" t="s">
        <v>43</v>
      </c>
      <c r="Y8" s="16"/>
      <c r="Z8" s="16"/>
      <c r="AA8" s="16"/>
    </row>
    <row r="9" spans="1:28" ht="15" x14ac:dyDescent="0.25">
      <c r="A9" s="14">
        <v>2021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U9" s="17">
        <f t="shared" si="0"/>
        <v>0</v>
      </c>
      <c r="V9" s="18"/>
      <c r="Y9" s="16"/>
      <c r="Z9" s="16"/>
      <c r="AA9" s="16"/>
    </row>
    <row r="10" spans="1:28" ht="15" x14ac:dyDescent="0.25">
      <c r="A10" s="14">
        <v>2022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4900733.4976137877</v>
      </c>
      <c r="R10" s="17">
        <v>0</v>
      </c>
      <c r="S10" s="17">
        <v>0</v>
      </c>
      <c r="U10" s="17">
        <f t="shared" si="0"/>
        <v>24503667.488068938</v>
      </c>
      <c r="V10" s="18"/>
      <c r="Y10" s="16"/>
      <c r="Z10" s="16"/>
      <c r="AA10" s="16"/>
    </row>
    <row r="11" spans="1:28" ht="15" x14ac:dyDescent="0.25">
      <c r="A11" s="14">
        <v>2023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4900733.4976137877</v>
      </c>
      <c r="R11" s="17">
        <v>0</v>
      </c>
      <c r="S11" s="17">
        <v>0</v>
      </c>
      <c r="U11" s="17">
        <f t="shared" si="0"/>
        <v>24503667.488068938</v>
      </c>
      <c r="V11" s="18"/>
      <c r="Y11" s="16"/>
      <c r="Z11" s="16"/>
      <c r="AA11" s="16"/>
      <c r="AB11" s="16"/>
    </row>
    <row r="12" spans="1:28" ht="15" x14ac:dyDescent="0.25">
      <c r="A12" s="14">
        <v>2024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4900733.4976137877</v>
      </c>
      <c r="R12" s="17">
        <v>0</v>
      </c>
      <c r="S12" s="17">
        <v>0</v>
      </c>
      <c r="U12" s="17">
        <f t="shared" si="0"/>
        <v>24503667.488068938</v>
      </c>
      <c r="V12" s="18"/>
      <c r="Y12" s="16"/>
      <c r="Z12" s="16"/>
      <c r="AA12" s="16"/>
      <c r="AB12" s="16"/>
    </row>
    <row r="13" spans="1:28" ht="15" x14ac:dyDescent="0.25">
      <c r="A13" s="14">
        <v>2025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4900733.4976137877</v>
      </c>
      <c r="R13" s="17">
        <v>0</v>
      </c>
      <c r="S13" s="17">
        <v>0</v>
      </c>
      <c r="U13" s="17">
        <f t="shared" si="0"/>
        <v>24503667.488068938</v>
      </c>
      <c r="V13" s="18"/>
      <c r="Y13" s="16"/>
      <c r="Z13" s="16"/>
      <c r="AA13" s="16"/>
      <c r="AB13" s="16"/>
    </row>
    <row r="14" spans="1:28" ht="15" x14ac:dyDescent="0.25">
      <c r="A14" s="14">
        <v>2026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4900733.4976137877</v>
      </c>
      <c r="R14" s="17">
        <v>0</v>
      </c>
      <c r="S14" s="4">
        <v>0</v>
      </c>
      <c r="U14" s="17">
        <f t="shared" si="0"/>
        <v>24503667.488068938</v>
      </c>
      <c r="V14" s="18"/>
      <c r="Z14" s="16"/>
      <c r="AA14" s="16"/>
      <c r="AB14" s="16"/>
    </row>
    <row r="15" spans="1:28" ht="15" x14ac:dyDescent="0.25">
      <c r="A15" s="14">
        <v>2027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4900733.4976137877</v>
      </c>
      <c r="R15" s="17">
        <v>0</v>
      </c>
      <c r="S15" s="4">
        <v>0</v>
      </c>
      <c r="U15" s="17">
        <f t="shared" si="0"/>
        <v>24503667.488068938</v>
      </c>
      <c r="V15" s="18"/>
      <c r="X15" s="18"/>
      <c r="Z15" s="16"/>
      <c r="AA15" s="16"/>
      <c r="AB15" s="16"/>
    </row>
    <row r="16" spans="1:28" ht="15" x14ac:dyDescent="0.25">
      <c r="A16" s="14">
        <v>2028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4900733.4976137877</v>
      </c>
      <c r="R16" s="17">
        <v>0</v>
      </c>
      <c r="S16" s="4">
        <v>0</v>
      </c>
      <c r="U16" s="17">
        <f t="shared" si="0"/>
        <v>24503667.488068938</v>
      </c>
      <c r="V16" s="18"/>
      <c r="Z16" s="16"/>
      <c r="AA16" s="16"/>
      <c r="AB16" s="16"/>
    </row>
    <row r="17" spans="1:28" ht="15" x14ac:dyDescent="0.25">
      <c r="A17" s="14">
        <v>2029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4900733.4976137877</v>
      </c>
      <c r="R17" s="17">
        <v>0</v>
      </c>
      <c r="S17" s="4">
        <v>0</v>
      </c>
      <c r="U17" s="17">
        <f t="shared" si="0"/>
        <v>24503667.488068938</v>
      </c>
      <c r="V17" s="18"/>
      <c r="Z17" s="16"/>
      <c r="AA17" s="16"/>
      <c r="AB17" s="16"/>
    </row>
    <row r="18" spans="1:28" ht="15" x14ac:dyDescent="0.25">
      <c r="A18" s="14">
        <v>2030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4900733.4976137877</v>
      </c>
      <c r="R18" s="17">
        <v>0</v>
      </c>
      <c r="S18" s="4">
        <v>0</v>
      </c>
      <c r="T18" s="4"/>
      <c r="U18" s="17">
        <f t="shared" si="0"/>
        <v>24503667.488068938</v>
      </c>
      <c r="V18" s="18"/>
      <c r="Z18" s="16"/>
      <c r="AA18" s="16"/>
      <c r="AB18" s="16"/>
    </row>
    <row r="19" spans="1:28" ht="15" x14ac:dyDescent="0.25">
      <c r="A19" s="14">
        <v>2031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4900733.4976137877</v>
      </c>
      <c r="R19" s="17">
        <v>0</v>
      </c>
      <c r="S19" s="4">
        <v>0</v>
      </c>
      <c r="T19" s="4"/>
      <c r="U19" s="17">
        <f t="shared" si="0"/>
        <v>24503667.488068938</v>
      </c>
      <c r="V19" s="18"/>
      <c r="Z19" s="16"/>
      <c r="AA19" s="16"/>
      <c r="AB19" s="16"/>
    </row>
    <row r="20" spans="1:28" ht="15" x14ac:dyDescent="0.25">
      <c r="A20" s="14">
        <v>2032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4900733.4976137877</v>
      </c>
      <c r="R20" s="17">
        <v>0</v>
      </c>
      <c r="S20" s="4">
        <v>0</v>
      </c>
      <c r="T20" s="4"/>
      <c r="U20" s="17">
        <f t="shared" si="0"/>
        <v>24503667.488068938</v>
      </c>
      <c r="V20" s="18"/>
      <c r="Z20" s="16"/>
      <c r="AA20" s="16"/>
      <c r="AB20" s="16"/>
    </row>
    <row r="21" spans="1:28" ht="15" x14ac:dyDescent="0.25">
      <c r="A21" s="14">
        <v>2033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4900733.4976137877</v>
      </c>
      <c r="R21" s="17">
        <v>0</v>
      </c>
      <c r="S21" s="4">
        <v>0</v>
      </c>
      <c r="T21" s="4"/>
      <c r="U21" s="17">
        <f t="shared" si="0"/>
        <v>24503667.488068938</v>
      </c>
      <c r="V21" s="18"/>
      <c r="Z21" s="16"/>
      <c r="AA21" s="16"/>
      <c r="AB21" s="16"/>
    </row>
    <row r="22" spans="1:28" ht="15" x14ac:dyDescent="0.25">
      <c r="A22" s="14">
        <v>2034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4900733.4976137877</v>
      </c>
      <c r="R22" s="17">
        <v>0</v>
      </c>
      <c r="S22" s="4">
        <v>0</v>
      </c>
      <c r="T22" s="4"/>
      <c r="U22" s="17">
        <f t="shared" si="0"/>
        <v>24503667.488068938</v>
      </c>
      <c r="V22" s="18"/>
      <c r="Z22" s="16"/>
      <c r="AA22" s="16"/>
      <c r="AB22" s="16"/>
    </row>
    <row r="23" spans="1:28" ht="15" x14ac:dyDescent="0.25">
      <c r="A23" s="14">
        <v>2035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4900733.4976137877</v>
      </c>
      <c r="R23" s="17">
        <v>0</v>
      </c>
      <c r="S23" s="4">
        <v>0</v>
      </c>
      <c r="T23" s="4"/>
      <c r="U23" s="17">
        <f t="shared" si="0"/>
        <v>24503667.488068938</v>
      </c>
      <c r="V23" s="18"/>
      <c r="Z23" s="16"/>
      <c r="AA23" s="16"/>
      <c r="AB23" s="16"/>
    </row>
    <row r="24" spans="1:28" ht="15" x14ac:dyDescent="0.25">
      <c r="A24" s="14">
        <v>2036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4900733.4976137877</v>
      </c>
      <c r="R24" s="17">
        <v>0</v>
      </c>
      <c r="S24" s="4">
        <v>0</v>
      </c>
      <c r="T24" s="4"/>
      <c r="U24" s="17">
        <f t="shared" si="0"/>
        <v>24503667.488068938</v>
      </c>
      <c r="V24" s="18"/>
      <c r="Z24" s="16"/>
      <c r="AA24" s="16"/>
      <c r="AB24" s="16"/>
    </row>
    <row r="25" spans="1:28" ht="15" x14ac:dyDescent="0.25">
      <c r="A25" s="14">
        <v>2037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4900733.4976137877</v>
      </c>
      <c r="R25" s="17">
        <v>0</v>
      </c>
      <c r="S25" s="4">
        <v>0</v>
      </c>
      <c r="T25" s="4"/>
      <c r="U25" s="17">
        <f t="shared" si="0"/>
        <v>24503667.488068938</v>
      </c>
      <c r="V25" s="18"/>
      <c r="Z25" s="16"/>
      <c r="AA25" s="16"/>
      <c r="AB25" s="16"/>
    </row>
    <row r="26" spans="1:28" ht="15" x14ac:dyDescent="0.25">
      <c r="A26" s="14">
        <v>2038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4900733.4976137877</v>
      </c>
      <c r="R26" s="17">
        <v>0</v>
      </c>
      <c r="S26" s="4">
        <v>0</v>
      </c>
      <c r="T26" s="4"/>
      <c r="U26" s="17">
        <f t="shared" si="0"/>
        <v>24503667.488068938</v>
      </c>
      <c r="V26" s="18"/>
      <c r="Z26" s="16"/>
      <c r="AA26" s="16"/>
      <c r="AB26" s="16"/>
    </row>
    <row r="27" spans="1:28" ht="15" x14ac:dyDescent="0.25">
      <c r="A27" s="14">
        <v>2039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4900733.4976137877</v>
      </c>
      <c r="R27" s="17">
        <v>0</v>
      </c>
      <c r="S27" s="4">
        <v>0</v>
      </c>
      <c r="T27" s="4"/>
      <c r="U27" s="17">
        <f t="shared" si="0"/>
        <v>24503667.488068938</v>
      </c>
      <c r="V27" s="18"/>
      <c r="Z27" s="16"/>
      <c r="AA27" s="16"/>
      <c r="AB27" s="16"/>
    </row>
    <row r="28" spans="1:28" ht="15" x14ac:dyDescent="0.25">
      <c r="A28" s="14">
        <v>2040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4900733.4976137877</v>
      </c>
      <c r="R28" s="17">
        <v>0</v>
      </c>
      <c r="S28" s="4">
        <v>0</v>
      </c>
      <c r="T28" s="4"/>
      <c r="U28" s="17">
        <f t="shared" si="0"/>
        <v>24503667.488068938</v>
      </c>
      <c r="V28" s="18"/>
      <c r="Z28" s="16"/>
      <c r="AA28" s="16"/>
      <c r="AB28" s="16"/>
    </row>
    <row r="29" spans="1:28" ht="15" x14ac:dyDescent="0.25">
      <c r="A29" s="14">
        <v>2041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4900733.4976137877</v>
      </c>
      <c r="R29" s="17">
        <v>0</v>
      </c>
      <c r="S29" s="4">
        <v>0</v>
      </c>
      <c r="T29" s="4"/>
      <c r="U29" s="17">
        <f t="shared" si="0"/>
        <v>24503667.488068938</v>
      </c>
      <c r="V29" s="18"/>
      <c r="Z29" s="16"/>
      <c r="AA29" s="16"/>
      <c r="AB29" s="16"/>
    </row>
    <row r="30" spans="1:28" ht="15" x14ac:dyDescent="0.25">
      <c r="A30" s="14">
        <v>2042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4900733.4976137877</v>
      </c>
      <c r="R30" s="17">
        <v>0</v>
      </c>
      <c r="S30" s="4">
        <v>0</v>
      </c>
      <c r="T30" s="4"/>
      <c r="U30" s="17">
        <f t="shared" si="0"/>
        <v>24503667.488068938</v>
      </c>
      <c r="V30" s="18"/>
      <c r="Z30" s="16"/>
      <c r="AA30" s="16"/>
      <c r="AB30" s="16"/>
    </row>
    <row r="31" spans="1:28" ht="15" x14ac:dyDescent="0.25">
      <c r="A31" s="14">
        <v>2043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4900733.4976137877</v>
      </c>
      <c r="R31" s="17">
        <v>0</v>
      </c>
      <c r="S31" s="4">
        <v>0</v>
      </c>
      <c r="T31" s="4"/>
      <c r="U31" s="17">
        <f t="shared" si="0"/>
        <v>24503667.488068938</v>
      </c>
      <c r="V31" s="18"/>
      <c r="Z31" s="16"/>
      <c r="AA31" s="16"/>
      <c r="AB31" s="16"/>
    </row>
    <row r="32" spans="1:28" ht="15" x14ac:dyDescent="0.25">
      <c r="A32" s="14">
        <v>2044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4900733.4976137877</v>
      </c>
      <c r="R32" s="17">
        <v>0</v>
      </c>
      <c r="S32" s="4">
        <v>0</v>
      </c>
      <c r="T32" s="4"/>
      <c r="U32" s="17">
        <f t="shared" si="0"/>
        <v>24503667.488068938</v>
      </c>
      <c r="V32" s="18"/>
      <c r="Z32" s="16"/>
      <c r="AA32" s="16"/>
      <c r="AB32" s="16"/>
    </row>
    <row r="33" spans="1:28" ht="15" x14ac:dyDescent="0.25">
      <c r="A33" s="14">
        <v>2045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4900733.4976137877</v>
      </c>
      <c r="R33" s="17">
        <v>0</v>
      </c>
      <c r="S33" s="4">
        <v>0</v>
      </c>
      <c r="T33" s="4"/>
      <c r="U33" s="17">
        <f t="shared" si="0"/>
        <v>24503667.488068938</v>
      </c>
      <c r="V33" s="18"/>
      <c r="Z33" s="16"/>
      <c r="AA33" s="16"/>
      <c r="AB33" s="16"/>
    </row>
    <row r="34" spans="1:28" ht="15" x14ac:dyDescent="0.25">
      <c r="A34" s="14">
        <v>2046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4900733.4976137877</v>
      </c>
      <c r="R34" s="17">
        <v>0</v>
      </c>
      <c r="S34" s="4">
        <v>0</v>
      </c>
      <c r="T34" s="4"/>
      <c r="U34" s="17">
        <f t="shared" si="0"/>
        <v>24503667.488068938</v>
      </c>
      <c r="V34" s="18"/>
      <c r="Z34" s="16"/>
      <c r="AA34" s="16"/>
      <c r="AB34" s="16"/>
    </row>
    <row r="35" spans="1:28" ht="15" x14ac:dyDescent="0.25">
      <c r="A35" s="14">
        <v>2047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4900733.4976137877</v>
      </c>
      <c r="R35" s="17">
        <v>0</v>
      </c>
      <c r="S35" s="4">
        <v>0</v>
      </c>
      <c r="T35" s="4"/>
      <c r="U35" s="17">
        <f t="shared" si="0"/>
        <v>24503667.488068938</v>
      </c>
      <c r="V35" s="18"/>
      <c r="Z35" s="16"/>
      <c r="AA35" s="16"/>
      <c r="AB35" s="16"/>
    </row>
    <row r="36" spans="1:28" ht="15" x14ac:dyDescent="0.25">
      <c r="A36" s="14">
        <v>2048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4900733.4976137877</v>
      </c>
      <c r="R36" s="17">
        <v>0</v>
      </c>
      <c r="S36" s="4">
        <v>0</v>
      </c>
      <c r="T36" s="4"/>
      <c r="U36" s="17">
        <f t="shared" si="0"/>
        <v>24503667.488068938</v>
      </c>
      <c r="V36" s="18"/>
      <c r="Z36" s="16"/>
      <c r="AA36" s="16"/>
      <c r="AB36" s="16"/>
    </row>
    <row r="37" spans="1:28" ht="15" x14ac:dyDescent="0.25">
      <c r="A37" s="14">
        <v>2049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4900733.4976137877</v>
      </c>
      <c r="R37" s="17">
        <v>0</v>
      </c>
      <c r="S37" s="4">
        <v>0</v>
      </c>
      <c r="T37" s="4"/>
      <c r="U37" s="17">
        <f t="shared" si="0"/>
        <v>24503667.488068938</v>
      </c>
      <c r="V37" s="18"/>
      <c r="Z37" s="16"/>
      <c r="AA37" s="16"/>
      <c r="AB37" s="16"/>
    </row>
    <row r="38" spans="1:28" ht="15" x14ac:dyDescent="0.25">
      <c r="A38" s="14">
        <v>2050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4900733.4976137877</v>
      </c>
      <c r="R38" s="17">
        <v>0</v>
      </c>
      <c r="S38" s="4">
        <v>0</v>
      </c>
      <c r="T38" s="4"/>
      <c r="U38" s="17">
        <f t="shared" si="0"/>
        <v>24503667.488068938</v>
      </c>
      <c r="V38" s="18"/>
      <c r="Z38" s="16"/>
      <c r="AA38" s="16"/>
      <c r="AB38" s="16"/>
    </row>
    <row r="39" spans="1:28" ht="15" x14ac:dyDescent="0.25">
      <c r="A39" s="14">
        <v>2051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4900733.4976137877</v>
      </c>
      <c r="R39" s="17">
        <v>0</v>
      </c>
      <c r="S39" s="4">
        <v>0</v>
      </c>
      <c r="T39" s="4"/>
      <c r="U39" s="17">
        <f t="shared" si="0"/>
        <v>24503667.488068938</v>
      </c>
      <c r="V39" s="18"/>
      <c r="Z39" s="16"/>
      <c r="AA39" s="16"/>
      <c r="AB39" s="16"/>
    </row>
    <row r="40" spans="1:28" ht="15" x14ac:dyDescent="0.25">
      <c r="A40" s="14">
        <v>2052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4900733.4976137877</v>
      </c>
      <c r="R40" s="17">
        <v>0</v>
      </c>
      <c r="S40" s="4">
        <v>0</v>
      </c>
      <c r="T40" s="4"/>
      <c r="U40" s="17">
        <f t="shared" si="0"/>
        <v>24503667.488068938</v>
      </c>
      <c r="V40" s="18"/>
      <c r="Z40" s="16"/>
      <c r="AA40" s="16"/>
      <c r="AB40" s="16"/>
    </row>
    <row r="41" spans="1:28" ht="15" x14ac:dyDescent="0.25">
      <c r="A41" s="14">
        <v>2053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4">
        <v>0</v>
      </c>
      <c r="T41" s="4"/>
      <c r="U41" s="17">
        <f t="shared" si="0"/>
        <v>0</v>
      </c>
      <c r="V41" s="18"/>
      <c r="Z41" s="16"/>
      <c r="AA41" s="16"/>
      <c r="AB41" s="16"/>
    </row>
    <row r="42" spans="1:28" ht="15" x14ac:dyDescent="0.25">
      <c r="A42" s="14">
        <v>2054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4">
        <v>0</v>
      </c>
      <c r="T42" s="4"/>
      <c r="U42" s="17">
        <f t="shared" si="0"/>
        <v>0</v>
      </c>
      <c r="V42" s="18">
        <f>SUM(U6:U49)</f>
        <v>759613692.13013709</v>
      </c>
      <c r="Z42" s="16"/>
      <c r="AA42" s="16"/>
      <c r="AB42" s="16"/>
    </row>
    <row r="43" spans="1:28" ht="15" x14ac:dyDescent="0.25">
      <c r="A43" s="14">
        <v>2055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4">
        <v>0</v>
      </c>
      <c r="T43" s="4"/>
      <c r="U43" s="17">
        <f t="shared" si="0"/>
        <v>0</v>
      </c>
      <c r="V43" s="18"/>
      <c r="Z43" s="16"/>
      <c r="AA43" s="16"/>
      <c r="AB43" s="16"/>
    </row>
    <row r="44" spans="1:28" ht="15" x14ac:dyDescent="0.25">
      <c r="A44" s="14">
        <v>2056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4">
        <v>0</v>
      </c>
      <c r="T44" s="4"/>
      <c r="U44" s="17">
        <f t="shared" si="0"/>
        <v>0</v>
      </c>
      <c r="V44" s="18"/>
      <c r="Z44" s="16"/>
      <c r="AA44" s="16"/>
      <c r="AB44" s="16"/>
    </row>
    <row r="45" spans="1:28" x14ac:dyDescent="0.3">
      <c r="A45" s="14">
        <v>2057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4">
        <v>0</v>
      </c>
      <c r="T45" s="4"/>
      <c r="U45" s="17">
        <f t="shared" si="0"/>
        <v>0</v>
      </c>
      <c r="V45" s="18"/>
      <c r="Y45" s="16"/>
      <c r="Z45" s="16"/>
      <c r="AA45" s="16"/>
      <c r="AB45" s="16"/>
    </row>
    <row r="46" spans="1:28" x14ac:dyDescent="0.3">
      <c r="A46" s="14">
        <v>2058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4">
        <v>0</v>
      </c>
      <c r="T46" s="4"/>
      <c r="U46" s="17">
        <f t="shared" si="0"/>
        <v>0</v>
      </c>
      <c r="V46" s="18"/>
      <c r="Y46" s="16"/>
      <c r="Z46" s="16"/>
      <c r="AA46" s="16"/>
      <c r="AB46" s="16"/>
    </row>
    <row r="47" spans="1:28" x14ac:dyDescent="0.3">
      <c r="A47" s="14">
        <v>2059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4">
        <v>0</v>
      </c>
      <c r="T47" s="4"/>
      <c r="U47" s="17">
        <f t="shared" si="0"/>
        <v>0</v>
      </c>
      <c r="V47" s="18"/>
      <c r="Y47" s="16"/>
      <c r="Z47" s="16"/>
      <c r="AA47" s="16"/>
      <c r="AB47" s="16"/>
    </row>
    <row r="48" spans="1:28" x14ac:dyDescent="0.3">
      <c r="A48" s="14">
        <v>2060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4">
        <v>0</v>
      </c>
      <c r="T48" s="4"/>
      <c r="U48" s="17">
        <f t="shared" si="0"/>
        <v>0</v>
      </c>
      <c r="V48" s="18"/>
      <c r="Y48" s="16"/>
      <c r="Z48" s="16"/>
      <c r="AA48" s="16"/>
      <c r="AB48" s="16"/>
    </row>
    <row r="49" spans="3:28" x14ac:dyDescent="0.3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Y49" s="16"/>
      <c r="Z49" s="16"/>
      <c r="AA49" s="16"/>
      <c r="AB49" s="16"/>
    </row>
    <row r="50" spans="3:28" x14ac:dyDescent="0.3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U50" s="21">
        <f>NPV(0.0757,U6:U48)+U5</f>
        <v>216578715.54123011</v>
      </c>
      <c r="V50" s="21">
        <f>U50/1000000</f>
        <v>216.57871554123011</v>
      </c>
      <c r="Y50" s="16"/>
      <c r="Z50" s="16"/>
      <c r="AA50" s="16"/>
      <c r="AB50" s="16"/>
    </row>
    <row r="51" spans="3:28" x14ac:dyDescent="0.3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Y51" s="16"/>
      <c r="Z51" s="16"/>
      <c r="AA51" s="16"/>
      <c r="AB51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B54"/>
  <sheetViews>
    <sheetView zoomScale="84" zoomScaleNormal="84" workbookViewId="0">
      <pane xSplit="1" ySplit="4" topLeftCell="B5" activePane="bottomRight" state="frozen"/>
      <selection activeCell="Q26" sqref="Q26"/>
      <selection pane="topRight" activeCell="Q26" sqref="Q26"/>
      <selection pane="bottomLeft" activeCell="Q26" sqref="Q26"/>
      <selection pane="bottomRight"/>
    </sheetView>
  </sheetViews>
  <sheetFormatPr defaultColWidth="9.109375" defaultRowHeight="14.4" x14ac:dyDescent="0.3"/>
  <cols>
    <col min="1" max="1" width="9.109375" style="14"/>
    <col min="2" max="2" width="12.88671875" style="14" customWidth="1"/>
    <col min="3" max="3" width="13.33203125" style="14" bestFit="1" customWidth="1"/>
    <col min="4" max="18" width="13.33203125" style="14" customWidth="1"/>
    <col min="19" max="20" width="13.33203125" style="14" bestFit="1" customWidth="1"/>
    <col min="21" max="21" width="17.33203125" style="14" bestFit="1" customWidth="1"/>
    <col min="22" max="22" width="17" style="14" customWidth="1"/>
    <col min="23" max="25" width="9.109375" style="14"/>
    <col min="26" max="26" width="10.5546875" style="14" bestFit="1" customWidth="1"/>
    <col min="27" max="16384" width="9.109375" style="14"/>
  </cols>
  <sheetData>
    <row r="1" spans="1:28" x14ac:dyDescent="0.3">
      <c r="A1" s="26" t="s">
        <v>72</v>
      </c>
    </row>
    <row r="3" spans="1:28" ht="15" x14ac:dyDescent="0.25">
      <c r="A3" s="14" t="s">
        <v>28</v>
      </c>
      <c r="B3" s="14">
        <v>1</v>
      </c>
      <c r="C3" s="14">
        <v>1</v>
      </c>
      <c r="D3" s="14">
        <v>1</v>
      </c>
      <c r="E3" s="14">
        <v>1</v>
      </c>
      <c r="F3" s="14">
        <v>1</v>
      </c>
      <c r="G3" s="14">
        <v>1</v>
      </c>
      <c r="H3" s="14">
        <v>1</v>
      </c>
      <c r="I3" s="14">
        <v>1</v>
      </c>
      <c r="J3" s="14">
        <v>1</v>
      </c>
      <c r="K3" s="14">
        <v>1</v>
      </c>
      <c r="L3" s="14">
        <v>1</v>
      </c>
      <c r="M3" s="14">
        <v>1</v>
      </c>
      <c r="N3" s="14">
        <v>1</v>
      </c>
      <c r="O3" s="14">
        <v>1</v>
      </c>
      <c r="P3" s="14">
        <v>1</v>
      </c>
      <c r="Q3" s="14">
        <v>5</v>
      </c>
      <c r="R3" s="14">
        <v>1</v>
      </c>
    </row>
    <row r="4" spans="1:28" ht="30" x14ac:dyDescent="0.25">
      <c r="B4" s="15" t="s">
        <v>45</v>
      </c>
      <c r="C4" s="15" t="s">
        <v>46</v>
      </c>
      <c r="D4" s="15" t="s">
        <v>47</v>
      </c>
      <c r="E4" s="15" t="s">
        <v>48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53</v>
      </c>
      <c r="K4" s="15" t="s">
        <v>54</v>
      </c>
      <c r="L4" s="15" t="s">
        <v>55</v>
      </c>
      <c r="M4" s="15" t="s">
        <v>56</v>
      </c>
      <c r="N4" s="15" t="s">
        <v>57</v>
      </c>
      <c r="O4" s="15" t="s">
        <v>58</v>
      </c>
      <c r="P4" s="15" t="s">
        <v>59</v>
      </c>
      <c r="Q4" s="15" t="s">
        <v>40</v>
      </c>
      <c r="R4" s="15" t="s">
        <v>41</v>
      </c>
      <c r="S4" s="15"/>
      <c r="U4" s="15" t="s">
        <v>60</v>
      </c>
      <c r="V4" s="15" t="s">
        <v>39</v>
      </c>
    </row>
    <row r="5" spans="1:28" ht="15" x14ac:dyDescent="0.25">
      <c r="A5" s="14">
        <v>2017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5"/>
      <c r="U5" s="17">
        <f>SUMPRODUCT($B$3:$R$3,B5:R5)</f>
        <v>0</v>
      </c>
      <c r="V5" s="15"/>
    </row>
    <row r="6" spans="1:28" ht="15" x14ac:dyDescent="0.25">
      <c r="A6" s="14">
        <v>2018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/>
      <c r="U6" s="17">
        <f>SUMPRODUCT($B$3:$R$3,B6:R6)</f>
        <v>0</v>
      </c>
      <c r="V6" s="20">
        <f>SUM(B6:P49,R6:R49)+SUM(Q6:Q49)*5</f>
        <v>189975101.691901</v>
      </c>
      <c r="Y6" s="16"/>
      <c r="Z6" s="16"/>
      <c r="AA6" s="16"/>
    </row>
    <row r="7" spans="1:28" ht="15" x14ac:dyDescent="0.25">
      <c r="A7" s="14">
        <v>2019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/>
      <c r="U7" s="17">
        <f t="shared" ref="U7:U49" si="0">SUMPRODUCT($B$3:$R$3,B7:R7)</f>
        <v>0</v>
      </c>
      <c r="V7" s="18"/>
      <c r="Y7" s="16"/>
      <c r="Z7" s="16"/>
      <c r="AA7" s="16"/>
    </row>
    <row r="8" spans="1:28" ht="15" x14ac:dyDescent="0.25">
      <c r="A8" s="14">
        <v>2020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/>
      <c r="T8" s="17"/>
      <c r="U8" s="17">
        <f t="shared" si="0"/>
        <v>0</v>
      </c>
      <c r="V8" s="18"/>
      <c r="Y8" s="16"/>
      <c r="Z8" s="16"/>
      <c r="AA8" s="16"/>
    </row>
    <row r="9" spans="1:28" ht="15" x14ac:dyDescent="0.25">
      <c r="A9" s="14">
        <v>2021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U9" s="17">
        <f t="shared" si="0"/>
        <v>0</v>
      </c>
      <c r="V9" s="18"/>
      <c r="Y9" s="16"/>
      <c r="Z9" s="16"/>
      <c r="AA9" s="16"/>
    </row>
    <row r="10" spans="1:28" ht="15" x14ac:dyDescent="0.25">
      <c r="A10" s="14">
        <v>2022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6">
        <v>1400060.9949028129</v>
      </c>
      <c r="R10" s="16">
        <v>2605545.9192900611</v>
      </c>
      <c r="S10" s="17">
        <v>0</v>
      </c>
      <c r="U10" s="17">
        <f t="shared" si="0"/>
        <v>9605850.8938041255</v>
      </c>
      <c r="V10" s="18"/>
      <c r="Y10" s="16"/>
      <c r="Z10" s="16"/>
      <c r="AA10" s="16"/>
    </row>
    <row r="11" spans="1:28" ht="15" x14ac:dyDescent="0.25">
      <c r="A11" s="14">
        <v>2023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6">
        <v>1350725.1531184579</v>
      </c>
      <c r="R11" s="16">
        <v>2513730.7757327701</v>
      </c>
      <c r="S11" s="17">
        <v>0</v>
      </c>
      <c r="U11" s="17">
        <f t="shared" si="0"/>
        <v>9267356.5413250588</v>
      </c>
      <c r="V11" s="18"/>
      <c r="Y11" s="16"/>
      <c r="Z11" s="16"/>
      <c r="AA11" s="16"/>
      <c r="AB11" s="16"/>
    </row>
    <row r="12" spans="1:28" ht="15" x14ac:dyDescent="0.25">
      <c r="A12" s="14">
        <v>2024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6">
        <v>1294217.5164596767</v>
      </c>
      <c r="R12" s="16">
        <v>2408568.755905746</v>
      </c>
      <c r="S12" s="17">
        <v>0</v>
      </c>
      <c r="U12" s="17">
        <f t="shared" si="0"/>
        <v>8879656.3382041287</v>
      </c>
      <c r="V12" s="18"/>
      <c r="Y12" s="16"/>
      <c r="Z12" s="16"/>
      <c r="AA12" s="16"/>
      <c r="AB12" s="16"/>
    </row>
    <row r="13" spans="1:28" ht="15" x14ac:dyDescent="0.25">
      <c r="A13" s="14">
        <v>2025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6">
        <v>1241346.2828358158</v>
      </c>
      <c r="R13" s="16">
        <v>2310174.166299995</v>
      </c>
      <c r="S13" s="17">
        <v>0</v>
      </c>
      <c r="U13" s="17">
        <f t="shared" si="0"/>
        <v>8516905.5804790743</v>
      </c>
      <c r="V13" s="18"/>
      <c r="Y13" s="16"/>
      <c r="Z13" s="16"/>
      <c r="AA13" s="16"/>
      <c r="AB13" s="16"/>
    </row>
    <row r="14" spans="1:28" ht="15" x14ac:dyDescent="0.25">
      <c r="A14" s="14">
        <v>2026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6">
        <v>1191747.8119433834</v>
      </c>
      <c r="R14" s="16">
        <v>2217870.2638933891</v>
      </c>
      <c r="S14" s="4">
        <v>0</v>
      </c>
      <c r="U14" s="17">
        <f t="shared" si="0"/>
        <v>8176609.3236103067</v>
      </c>
      <c r="V14" s="18"/>
      <c r="Z14" s="16"/>
      <c r="AA14" s="16"/>
      <c r="AB14" s="16"/>
    </row>
    <row r="15" spans="1:28" ht="15" x14ac:dyDescent="0.25">
      <c r="A15" s="14">
        <v>2027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6">
        <v>1145119.0701961361</v>
      </c>
      <c r="R15" s="16">
        <v>2131093.0961674894</v>
      </c>
      <c r="S15" s="4">
        <v>0</v>
      </c>
      <c r="U15" s="17">
        <f t="shared" si="0"/>
        <v>7856688.4471481703</v>
      </c>
      <c r="V15" s="18"/>
      <c r="X15" s="18"/>
      <c r="Z15" s="16"/>
      <c r="AA15" s="16"/>
      <c r="AB15" s="16"/>
    </row>
    <row r="16" spans="1:28" ht="15" x14ac:dyDescent="0.25">
      <c r="A16" s="14">
        <v>2028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6">
        <v>1100571.1590744264</v>
      </c>
      <c r="R16" s="16">
        <v>2048188.4024015409</v>
      </c>
      <c r="S16" s="4">
        <v>0</v>
      </c>
      <c r="U16" s="17">
        <f t="shared" si="0"/>
        <v>7551044.1977736726</v>
      </c>
      <c r="V16" s="18"/>
      <c r="Z16" s="16"/>
      <c r="AA16" s="16"/>
      <c r="AB16" s="16"/>
    </row>
    <row r="17" spans="1:28" ht="15" x14ac:dyDescent="0.25">
      <c r="A17" s="14">
        <v>2029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6">
        <v>1056689.9218424519</v>
      </c>
      <c r="R17" s="16">
        <v>1966524.4041761588</v>
      </c>
      <c r="S17" s="4">
        <v>0</v>
      </c>
      <c r="U17" s="17">
        <f t="shared" si="0"/>
        <v>7249974.0133884186</v>
      </c>
      <c r="V17" s="18"/>
      <c r="Z17" s="16"/>
      <c r="AA17" s="16"/>
      <c r="AB17" s="16"/>
    </row>
    <row r="18" spans="1:28" ht="15" x14ac:dyDescent="0.25">
      <c r="A18" s="14">
        <v>2030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6">
        <v>1012788.4823713948</v>
      </c>
      <c r="R18" s="16">
        <v>1884822.8091162143</v>
      </c>
      <c r="S18" s="4">
        <v>0</v>
      </c>
      <c r="T18" s="4"/>
      <c r="U18" s="17">
        <f t="shared" si="0"/>
        <v>6948765.2209731881</v>
      </c>
      <c r="V18" s="18"/>
      <c r="Z18" s="16"/>
      <c r="AA18" s="16"/>
      <c r="AB18" s="16"/>
    </row>
    <row r="19" spans="1:28" ht="15" x14ac:dyDescent="0.25">
      <c r="A19" s="14">
        <v>2031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6">
        <v>968887.04290033749</v>
      </c>
      <c r="R19" s="16">
        <v>1803121.2140562695</v>
      </c>
      <c r="S19" s="4">
        <v>0</v>
      </c>
      <c r="T19" s="4"/>
      <c r="U19" s="17">
        <f t="shared" si="0"/>
        <v>6647556.4285579566</v>
      </c>
      <c r="V19" s="18"/>
      <c r="Z19" s="16"/>
      <c r="AA19" s="16"/>
      <c r="AB19" s="16"/>
    </row>
    <row r="20" spans="1:28" ht="15" x14ac:dyDescent="0.25">
      <c r="A20" s="14">
        <v>2032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6">
        <v>924985.60342928034</v>
      </c>
      <c r="R20" s="16">
        <v>1721419.6189963254</v>
      </c>
      <c r="S20" s="4">
        <v>0</v>
      </c>
      <c r="T20" s="4"/>
      <c r="U20" s="17">
        <f t="shared" si="0"/>
        <v>6346347.636142727</v>
      </c>
      <c r="V20" s="18"/>
      <c r="Z20" s="16"/>
      <c r="AA20" s="16"/>
      <c r="AB20" s="16"/>
    </row>
    <row r="21" spans="1:28" ht="15" x14ac:dyDescent="0.25">
      <c r="A21" s="14">
        <v>2033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6">
        <v>881084.16395822295</v>
      </c>
      <c r="R21" s="16">
        <v>1639718.0239363806</v>
      </c>
      <c r="S21" s="4">
        <v>0</v>
      </c>
      <c r="T21" s="4"/>
      <c r="U21" s="17">
        <f t="shared" si="0"/>
        <v>6045138.8437274955</v>
      </c>
      <c r="V21" s="18"/>
      <c r="Z21" s="16"/>
      <c r="AA21" s="16"/>
      <c r="AB21" s="16"/>
    </row>
    <row r="22" spans="1:28" ht="15" x14ac:dyDescent="0.25">
      <c r="A22" s="14">
        <v>2034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6">
        <v>837182.7244871658</v>
      </c>
      <c r="R22" s="16">
        <v>1558016.4288764358</v>
      </c>
      <c r="S22" s="4">
        <v>0</v>
      </c>
      <c r="T22" s="4"/>
      <c r="U22" s="17">
        <f t="shared" si="0"/>
        <v>5743930.051312265</v>
      </c>
      <c r="V22" s="18"/>
      <c r="Z22" s="16"/>
      <c r="AA22" s="16"/>
      <c r="AB22" s="16"/>
    </row>
    <row r="23" spans="1:28" ht="15" x14ac:dyDescent="0.25">
      <c r="A23" s="14">
        <v>2035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6">
        <v>793281.28501610854</v>
      </c>
      <c r="R23" s="16">
        <v>1476314.8338164908</v>
      </c>
      <c r="S23" s="4">
        <v>0</v>
      </c>
      <c r="T23" s="4"/>
      <c r="U23" s="17">
        <f t="shared" si="0"/>
        <v>5442721.2588970335</v>
      </c>
      <c r="V23" s="18"/>
      <c r="Z23" s="16"/>
      <c r="AA23" s="16"/>
      <c r="AB23" s="16"/>
    </row>
    <row r="24" spans="1:28" ht="15" x14ac:dyDescent="0.25">
      <c r="A24" s="14">
        <v>2036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6">
        <v>749379.84554505127</v>
      </c>
      <c r="R24" s="16">
        <v>1394613.2387565463</v>
      </c>
      <c r="S24" s="4">
        <v>0</v>
      </c>
      <c r="T24" s="4"/>
      <c r="U24" s="17">
        <f t="shared" si="0"/>
        <v>5141512.466481803</v>
      </c>
      <c r="V24" s="18"/>
      <c r="Z24" s="16"/>
      <c r="AA24" s="16"/>
      <c r="AB24" s="16"/>
    </row>
    <row r="25" spans="1:28" ht="15" x14ac:dyDescent="0.25">
      <c r="A25" s="14">
        <v>2037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6">
        <v>711438.06660344696</v>
      </c>
      <c r="R25" s="16">
        <v>1324002.7098925768</v>
      </c>
      <c r="S25" s="4">
        <v>0</v>
      </c>
      <c r="T25" s="4"/>
      <c r="U25" s="17">
        <f t="shared" si="0"/>
        <v>4881193.0429098113</v>
      </c>
      <c r="V25" s="18"/>
      <c r="Z25" s="16"/>
      <c r="AA25" s="16"/>
      <c r="AB25" s="16"/>
    </row>
    <row r="26" spans="1:28" ht="15" x14ac:dyDescent="0.25">
      <c r="A26" s="14">
        <v>2038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6">
        <v>685435.810959831</v>
      </c>
      <c r="R26" s="16">
        <v>1275611.9102551201</v>
      </c>
      <c r="S26" s="4">
        <v>0</v>
      </c>
      <c r="T26" s="4"/>
      <c r="U26" s="17">
        <f t="shared" si="0"/>
        <v>4702790.9650542755</v>
      </c>
      <c r="V26" s="18"/>
      <c r="Z26" s="16"/>
      <c r="AA26" s="16"/>
      <c r="AB26" s="16"/>
    </row>
    <row r="27" spans="1:28" ht="15" x14ac:dyDescent="0.25">
      <c r="A27" s="14">
        <v>2039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6">
        <v>665393.21584566811</v>
      </c>
      <c r="R27" s="16">
        <v>1238312.1768136383</v>
      </c>
      <c r="S27" s="4">
        <v>0</v>
      </c>
      <c r="T27" s="4"/>
      <c r="U27" s="17">
        <f t="shared" si="0"/>
        <v>4565278.2560419794</v>
      </c>
      <c r="V27" s="18"/>
      <c r="Z27" s="16"/>
      <c r="AA27" s="16"/>
      <c r="AB27" s="16"/>
    </row>
    <row r="28" spans="1:28" ht="15" x14ac:dyDescent="0.25">
      <c r="A28" s="14">
        <v>2040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6">
        <v>645350.62073150498</v>
      </c>
      <c r="R28" s="16">
        <v>1201012.4433721569</v>
      </c>
      <c r="S28" s="4">
        <v>0</v>
      </c>
      <c r="T28" s="4"/>
      <c r="U28" s="17">
        <f t="shared" si="0"/>
        <v>4427765.5470296815</v>
      </c>
      <c r="V28" s="18"/>
      <c r="Z28" s="16"/>
      <c r="AA28" s="16"/>
      <c r="AB28" s="16"/>
    </row>
    <row r="29" spans="1:28" ht="15" x14ac:dyDescent="0.25">
      <c r="A29" s="14">
        <v>2041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6">
        <v>625308.02561734209</v>
      </c>
      <c r="R29" s="16">
        <v>1163712.7099306753</v>
      </c>
      <c r="S29" s="4">
        <v>0</v>
      </c>
      <c r="T29" s="4"/>
      <c r="U29" s="17">
        <f t="shared" si="0"/>
        <v>4290252.8380173855</v>
      </c>
      <c r="V29" s="18"/>
      <c r="Z29" s="16"/>
      <c r="AA29" s="16"/>
      <c r="AB29" s="16"/>
    </row>
    <row r="30" spans="1:28" ht="15" x14ac:dyDescent="0.25">
      <c r="A30" s="14">
        <v>2042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6">
        <v>605265.43050317909</v>
      </c>
      <c r="R30" s="16">
        <v>1126412.9764891937</v>
      </c>
      <c r="S30" s="4">
        <v>0</v>
      </c>
      <c r="T30" s="4"/>
      <c r="U30" s="17">
        <f t="shared" si="0"/>
        <v>4152740.1290050894</v>
      </c>
      <c r="V30" s="18"/>
      <c r="Z30" s="16"/>
      <c r="AA30" s="16"/>
      <c r="AB30" s="16"/>
    </row>
    <row r="31" spans="1:28" ht="15" x14ac:dyDescent="0.25">
      <c r="A31" s="14">
        <v>2043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6">
        <v>585222.83538901608</v>
      </c>
      <c r="R31" s="16">
        <v>1089113.2430477121</v>
      </c>
      <c r="S31" s="4">
        <v>0</v>
      </c>
      <c r="T31" s="4"/>
      <c r="U31" s="17">
        <f t="shared" si="0"/>
        <v>4015227.4199927924</v>
      </c>
      <c r="V31" s="18"/>
      <c r="Z31" s="16"/>
      <c r="AA31" s="16"/>
      <c r="AB31" s="16"/>
    </row>
    <row r="32" spans="1:28" ht="15" x14ac:dyDescent="0.25">
      <c r="A32" s="14">
        <v>2044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6">
        <v>565180.24027485307</v>
      </c>
      <c r="R32" s="16">
        <v>1051813.5096062305</v>
      </c>
      <c r="S32" s="4">
        <v>0</v>
      </c>
      <c r="T32" s="4"/>
      <c r="U32" s="17">
        <f t="shared" si="0"/>
        <v>3877714.7109804959</v>
      </c>
      <c r="V32" s="18"/>
      <c r="Z32" s="16"/>
      <c r="AA32" s="16"/>
      <c r="AB32" s="16"/>
    </row>
    <row r="33" spans="1:28" ht="15" x14ac:dyDescent="0.25">
      <c r="A33" s="14">
        <v>2045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6">
        <v>545137.64516069007</v>
      </c>
      <c r="R33" s="16">
        <v>1014513.7761647491</v>
      </c>
      <c r="S33" s="4">
        <v>0</v>
      </c>
      <c r="T33" s="4"/>
      <c r="U33" s="17">
        <f t="shared" si="0"/>
        <v>3740202.0019681994</v>
      </c>
      <c r="V33" s="18"/>
      <c r="Z33" s="16"/>
      <c r="AA33" s="16"/>
      <c r="AB33" s="16"/>
    </row>
    <row r="34" spans="1:28" ht="15" x14ac:dyDescent="0.25">
      <c r="A34" s="14">
        <v>2046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6">
        <v>525095.05004652706</v>
      </c>
      <c r="R34" s="16">
        <v>977214.04272326769</v>
      </c>
      <c r="S34" s="4">
        <v>0</v>
      </c>
      <c r="T34" s="4"/>
      <c r="U34" s="17">
        <f t="shared" si="0"/>
        <v>3602689.2929559029</v>
      </c>
      <c r="V34" s="18"/>
      <c r="Z34" s="16"/>
      <c r="AA34" s="16"/>
      <c r="AB34" s="16"/>
    </row>
    <row r="35" spans="1:28" ht="15" x14ac:dyDescent="0.25">
      <c r="A35" s="14">
        <v>2047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6">
        <v>505052.45493236405</v>
      </c>
      <c r="R35" s="16">
        <v>939914.30928178621</v>
      </c>
      <c r="S35" s="4">
        <v>0</v>
      </c>
      <c r="T35" s="4"/>
      <c r="U35" s="17">
        <f t="shared" si="0"/>
        <v>3465176.5839436064</v>
      </c>
      <c r="V35" s="18"/>
      <c r="Z35" s="16"/>
      <c r="AA35" s="16"/>
      <c r="AB35" s="16"/>
    </row>
    <row r="36" spans="1:28" ht="15" x14ac:dyDescent="0.25">
      <c r="A36" s="14">
        <v>2048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6">
        <v>485009.85981820105</v>
      </c>
      <c r="R36" s="16">
        <v>902614.57584030472</v>
      </c>
      <c r="S36" s="4">
        <v>0</v>
      </c>
      <c r="T36" s="4"/>
      <c r="U36" s="17">
        <f t="shared" si="0"/>
        <v>3327663.8749313098</v>
      </c>
      <c r="V36" s="18"/>
      <c r="Z36" s="16"/>
      <c r="AA36" s="16"/>
      <c r="AB36" s="16"/>
    </row>
    <row r="37" spans="1:28" ht="15" x14ac:dyDescent="0.25">
      <c r="A37" s="14">
        <v>2049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6">
        <v>464967.26470403804</v>
      </c>
      <c r="R37" s="16">
        <v>865314.84239882324</v>
      </c>
      <c r="S37" s="4">
        <v>0</v>
      </c>
      <c r="T37" s="4"/>
      <c r="U37" s="17">
        <f t="shared" si="0"/>
        <v>3190151.1659190133</v>
      </c>
      <c r="V37" s="18"/>
      <c r="Z37" s="16"/>
      <c r="AA37" s="16"/>
      <c r="AB37" s="16"/>
    </row>
    <row r="38" spans="1:28" ht="15" x14ac:dyDescent="0.25">
      <c r="A38" s="14">
        <v>2050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6">
        <v>444924.66958987503</v>
      </c>
      <c r="R38" s="16">
        <v>828015.10895734187</v>
      </c>
      <c r="S38" s="4">
        <v>0</v>
      </c>
      <c r="T38" s="4"/>
      <c r="U38" s="17">
        <f t="shared" si="0"/>
        <v>3052638.4569067173</v>
      </c>
      <c r="V38" s="18"/>
      <c r="Z38" s="16"/>
      <c r="AA38" s="16"/>
      <c r="AB38" s="16"/>
    </row>
    <row r="39" spans="1:28" ht="15" x14ac:dyDescent="0.25">
      <c r="A39" s="14">
        <v>2051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6">
        <v>424882.07447571203</v>
      </c>
      <c r="R39" s="16">
        <v>790715.37551586039</v>
      </c>
      <c r="S39" s="4">
        <v>0</v>
      </c>
      <c r="T39" s="4"/>
      <c r="U39" s="17">
        <f t="shared" si="0"/>
        <v>2915125.7478944208</v>
      </c>
      <c r="V39" s="18"/>
      <c r="Z39" s="16"/>
      <c r="AA39" s="16"/>
      <c r="AB39" s="16"/>
    </row>
    <row r="40" spans="1:28" ht="15" x14ac:dyDescent="0.25">
      <c r="A40" s="14">
        <v>2052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6">
        <v>404839.47936154908</v>
      </c>
      <c r="R40" s="16">
        <v>753415.64207437891</v>
      </c>
      <c r="S40" s="4">
        <v>0</v>
      </c>
      <c r="T40" s="4"/>
      <c r="U40" s="17">
        <f t="shared" si="0"/>
        <v>2777613.0388821242</v>
      </c>
      <c r="V40" s="18"/>
      <c r="Z40" s="16"/>
      <c r="AA40" s="16"/>
      <c r="AB40" s="16"/>
    </row>
    <row r="41" spans="1:28" ht="15" x14ac:dyDescent="0.25">
      <c r="A41" s="14">
        <v>2053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6">
        <v>384796.88424738601</v>
      </c>
      <c r="R41" s="16">
        <v>716115.90863289742</v>
      </c>
      <c r="S41" s="4">
        <v>0</v>
      </c>
      <c r="T41" s="4"/>
      <c r="U41" s="17">
        <f t="shared" si="0"/>
        <v>2640100.3298698273</v>
      </c>
      <c r="V41" s="18"/>
      <c r="Z41" s="16"/>
      <c r="AA41" s="16"/>
      <c r="AB41" s="16"/>
    </row>
    <row r="42" spans="1:28" ht="15" x14ac:dyDescent="0.25">
      <c r="A42" s="14">
        <v>2054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6">
        <v>364754.28913322306</v>
      </c>
      <c r="R42" s="16">
        <v>678816.17519141606</v>
      </c>
      <c r="S42" s="4">
        <v>0</v>
      </c>
      <c r="T42" s="4"/>
      <c r="U42" s="17">
        <f t="shared" si="0"/>
        <v>2502587.6208575312</v>
      </c>
      <c r="V42" s="18">
        <f>SUM(U6:U49)</f>
        <v>189975101.69190103</v>
      </c>
      <c r="Z42" s="16"/>
      <c r="AA42" s="16"/>
      <c r="AB42" s="16"/>
    </row>
    <row r="43" spans="1:28" ht="15" x14ac:dyDescent="0.25">
      <c r="A43" s="14">
        <v>2055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6">
        <v>348669.74557306006</v>
      </c>
      <c r="R43" s="16">
        <v>648882.46731054259</v>
      </c>
      <c r="S43" s="4">
        <v>0</v>
      </c>
      <c r="T43" s="4"/>
      <c r="U43" s="17">
        <f t="shared" si="0"/>
        <v>2392231.1951758428</v>
      </c>
      <c r="V43" s="18"/>
      <c r="Z43" s="16"/>
      <c r="AA43" s="16"/>
      <c r="AB43" s="16"/>
    </row>
    <row r="44" spans="1:28" ht="15" x14ac:dyDescent="0.25">
      <c r="A44" s="14">
        <v>2056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6">
        <v>332585.20201289706</v>
      </c>
      <c r="R44" s="16">
        <v>618948.75942966924</v>
      </c>
      <c r="S44" s="4">
        <v>0</v>
      </c>
      <c r="T44" s="4"/>
      <c r="U44" s="17">
        <f t="shared" si="0"/>
        <v>2281874.7694941545</v>
      </c>
      <c r="V44" s="18"/>
      <c r="Z44" s="16"/>
      <c r="AA44" s="16"/>
      <c r="AB44" s="16"/>
    </row>
    <row r="45" spans="1:28" x14ac:dyDescent="0.3">
      <c r="A45" s="14">
        <v>2057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6">
        <v>316500.65845273406</v>
      </c>
      <c r="R45" s="16">
        <v>589015.05154879566</v>
      </c>
      <c r="S45" s="4">
        <v>0</v>
      </c>
      <c r="T45" s="4"/>
      <c r="U45" s="17">
        <f t="shared" si="0"/>
        <v>2171518.3438124661</v>
      </c>
      <c r="V45" s="18"/>
      <c r="Y45" s="16"/>
      <c r="Z45" s="16"/>
      <c r="AA45" s="16"/>
      <c r="AB45" s="16"/>
    </row>
    <row r="46" spans="1:28" x14ac:dyDescent="0.3">
      <c r="A46" s="14">
        <v>2058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6">
        <v>300416.11489257112</v>
      </c>
      <c r="R46" s="16">
        <v>559081.34366792231</v>
      </c>
      <c r="S46" s="4">
        <v>0</v>
      </c>
      <c r="T46" s="4"/>
      <c r="U46" s="17">
        <f t="shared" si="0"/>
        <v>2061161.918130778</v>
      </c>
      <c r="V46" s="18"/>
      <c r="Y46" s="16"/>
      <c r="Z46" s="16"/>
      <c r="AA46" s="16"/>
      <c r="AB46" s="16"/>
    </row>
    <row r="47" spans="1:28" x14ac:dyDescent="0.3">
      <c r="A47" s="14">
        <v>2059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6">
        <v>284331.57133240812</v>
      </c>
      <c r="R47" s="16">
        <v>529147.63578704873</v>
      </c>
      <c r="S47" s="4">
        <v>0</v>
      </c>
      <c r="T47" s="4"/>
      <c r="U47" s="17">
        <f t="shared" si="0"/>
        <v>1950805.4924490894</v>
      </c>
      <c r="V47" s="18"/>
      <c r="Y47" s="16"/>
      <c r="Z47" s="16"/>
      <c r="AA47" s="16"/>
      <c r="AB47" s="16"/>
    </row>
    <row r="48" spans="1:28" x14ac:dyDescent="0.3">
      <c r="A48" s="14">
        <v>2060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6">
        <v>268247.02777224511</v>
      </c>
      <c r="R48" s="16">
        <v>499213.92790617532</v>
      </c>
      <c r="S48" s="4">
        <v>0</v>
      </c>
      <c r="T48" s="4"/>
      <c r="U48" s="17">
        <f t="shared" si="0"/>
        <v>1840449.0667674008</v>
      </c>
      <c r="V48" s="18"/>
      <c r="Y48" s="16"/>
      <c r="Z48" s="16"/>
      <c r="AA48" s="16"/>
      <c r="AB48" s="16"/>
    </row>
    <row r="49" spans="1:28" x14ac:dyDescent="0.3">
      <c r="A49" s="14">
        <v>2061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6">
        <v>252162.48421207778</v>
      </c>
      <c r="R49" s="16">
        <v>469280.22002529376</v>
      </c>
      <c r="U49" s="17">
        <f t="shared" si="0"/>
        <v>1730092.6410856827</v>
      </c>
      <c r="Y49" s="16"/>
      <c r="Z49" s="16"/>
      <c r="AA49" s="16"/>
      <c r="AB49" s="16"/>
    </row>
    <row r="50" spans="1:28" x14ac:dyDescent="0.3">
      <c r="A50" s="14">
        <v>2062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v>58928.204484865688</v>
      </c>
      <c r="U50" s="17"/>
      <c r="V50" s="21">
        <f>U51/1000000</f>
        <v>60.909785386916305</v>
      </c>
      <c r="Y50" s="16"/>
      <c r="Z50" s="16"/>
      <c r="AA50" s="16"/>
      <c r="AB50" s="16"/>
    </row>
    <row r="51" spans="1:28" x14ac:dyDescent="0.3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U51" s="21">
        <f>NPV(0.0757,U6:U49)+U5</f>
        <v>60909785.386916302</v>
      </c>
      <c r="Y51" s="16"/>
      <c r="Z51" s="16"/>
      <c r="AA51" s="16"/>
      <c r="AB51" s="16"/>
    </row>
    <row r="54" spans="1:28" x14ac:dyDescent="0.3">
      <c r="R54" s="1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48"/>
  <sheetViews>
    <sheetView zoomScale="90" zoomScaleNormal="90" workbookViewId="0">
      <pane xSplit="1" ySplit="3" topLeftCell="B4" activePane="bottomRight" state="frozen"/>
      <selection activeCell="AC10" sqref="AC10"/>
      <selection pane="topRight" activeCell="AC10" sqref="AC10"/>
      <selection pane="bottomLeft" activeCell="AC10" sqref="AC10"/>
      <selection pane="bottomRight"/>
    </sheetView>
  </sheetViews>
  <sheetFormatPr defaultRowHeight="14.4" x14ac:dyDescent="0.3"/>
  <cols>
    <col min="2" max="2" width="13.44140625" customWidth="1"/>
    <col min="3" max="3" width="12.44140625" customWidth="1"/>
    <col min="4" max="4" width="11.5546875" bestFit="1" customWidth="1"/>
    <col min="5" max="5" width="12" bestFit="1" customWidth="1"/>
    <col min="6" max="9" width="11.5546875" bestFit="1" customWidth="1"/>
    <col min="11" max="11" width="11.5546875" bestFit="1" customWidth="1"/>
    <col min="12" max="12" width="11.5546875" customWidth="1"/>
    <col min="13" max="13" width="11.44140625" style="2" customWidth="1"/>
    <col min="14" max="14" width="12.33203125" customWidth="1"/>
    <col min="15" max="15" width="12" customWidth="1"/>
    <col min="16" max="17" width="12.88671875" customWidth="1"/>
    <col min="18" max="18" width="11.33203125" customWidth="1"/>
    <col min="19" max="19" width="11.5546875" customWidth="1"/>
    <col min="20" max="20" width="11.33203125" customWidth="1"/>
    <col min="21" max="22" width="11.88671875" customWidth="1"/>
    <col min="23" max="23" width="12" customWidth="1"/>
    <col min="28" max="28" width="11.88671875" customWidth="1"/>
    <col min="29" max="29" width="12.33203125" customWidth="1"/>
    <col min="30" max="30" width="12.109375" bestFit="1" customWidth="1"/>
    <col min="31" max="31" width="12" customWidth="1"/>
    <col min="32" max="33" width="12.33203125" customWidth="1"/>
  </cols>
  <sheetData>
    <row r="1" spans="1:34" s="14" customFormat="1" x14ac:dyDescent="0.3">
      <c r="A1" s="26" t="s">
        <v>73</v>
      </c>
      <c r="M1" s="16"/>
    </row>
    <row r="2" spans="1:34" s="14" customFormat="1" ht="15" x14ac:dyDescent="0.25">
      <c r="M2" s="16"/>
    </row>
    <row r="3" spans="1:34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5" t="s">
        <v>32</v>
      </c>
      <c r="R3" s="1" t="s">
        <v>15</v>
      </c>
      <c r="S3" s="1" t="s">
        <v>16</v>
      </c>
      <c r="T3" s="1" t="s">
        <v>17</v>
      </c>
      <c r="U3" s="1" t="s">
        <v>18</v>
      </c>
      <c r="V3" s="5" t="s">
        <v>33</v>
      </c>
      <c r="W3" s="1" t="s">
        <v>19</v>
      </c>
      <c r="X3" s="1" t="s">
        <v>20</v>
      </c>
      <c r="Y3" s="1" t="s">
        <v>21</v>
      </c>
      <c r="Z3" s="1" t="s">
        <v>22</v>
      </c>
      <c r="AA3" s="1" t="s">
        <v>23</v>
      </c>
      <c r="AB3" s="1" t="s">
        <v>24</v>
      </c>
      <c r="AC3" s="1" t="s">
        <v>25</v>
      </c>
      <c r="AD3" s="1" t="s">
        <v>26</v>
      </c>
      <c r="AE3" s="5" t="s">
        <v>31</v>
      </c>
      <c r="AF3" s="5" t="s">
        <v>29</v>
      </c>
      <c r="AG3" s="5" t="s">
        <v>30</v>
      </c>
    </row>
    <row r="4" spans="1:34" ht="15" x14ac:dyDescent="0.25">
      <c r="A4">
        <v>2019</v>
      </c>
      <c r="B4" s="2">
        <v>19350768.659973696</v>
      </c>
      <c r="C4" s="2"/>
      <c r="D4" s="2"/>
      <c r="E4" s="2"/>
      <c r="F4" s="2"/>
      <c r="G4" s="2"/>
      <c r="H4" s="2"/>
      <c r="I4" s="2"/>
      <c r="J4" s="2"/>
      <c r="K4" s="2"/>
      <c r="L4" s="2"/>
      <c r="N4" s="2">
        <v>17279879.287139691</v>
      </c>
      <c r="P4" s="2"/>
      <c r="Q4" s="2"/>
      <c r="R4" s="2">
        <v>16499981.543445308</v>
      </c>
      <c r="S4" s="2"/>
      <c r="T4" s="2"/>
      <c r="U4" s="2"/>
      <c r="V4" s="2"/>
      <c r="W4" s="2">
        <v>17533683.196346633</v>
      </c>
      <c r="Y4" s="2"/>
      <c r="Z4" s="2"/>
      <c r="AA4" s="2"/>
      <c r="AB4" s="2"/>
      <c r="AC4" s="2"/>
      <c r="AD4" s="2"/>
      <c r="AE4" s="2"/>
      <c r="AF4" s="2"/>
      <c r="AG4" s="2"/>
    </row>
    <row r="5" spans="1:34" ht="15" x14ac:dyDescent="0.25">
      <c r="A5">
        <v>2020</v>
      </c>
      <c r="B5" s="2">
        <v>17210478.128085818</v>
      </c>
      <c r="C5" s="2">
        <v>18376117.140127502</v>
      </c>
      <c r="E5" s="2"/>
      <c r="F5" s="2"/>
      <c r="G5" s="2"/>
      <c r="H5" s="2"/>
      <c r="I5" s="2"/>
      <c r="J5" s="2"/>
      <c r="K5" s="2"/>
      <c r="L5" s="2"/>
      <c r="N5" s="2">
        <v>15368639.342086226</v>
      </c>
      <c r="O5" s="2">
        <v>16779063.753621627</v>
      </c>
      <c r="P5" s="2"/>
      <c r="Q5" s="2"/>
      <c r="R5" s="2">
        <v>14675002.138528544</v>
      </c>
      <c r="S5" s="2">
        <v>16246665.842780061</v>
      </c>
      <c r="T5" s="2"/>
      <c r="U5" s="2"/>
      <c r="V5" s="2"/>
      <c r="W5" s="2">
        <v>15594371.286123358</v>
      </c>
      <c r="X5">
        <v>17082735.534980636</v>
      </c>
      <c r="Z5" s="2"/>
      <c r="AA5" s="2"/>
      <c r="AB5" s="2"/>
      <c r="AC5" s="2"/>
      <c r="AD5" s="2"/>
      <c r="AE5" s="2"/>
      <c r="AF5" s="2"/>
      <c r="AG5" s="2"/>
    </row>
    <row r="6" spans="1:34" ht="15" x14ac:dyDescent="0.25">
      <c r="A6">
        <v>2021</v>
      </c>
      <c r="B6" s="2">
        <v>15856839.495592594</v>
      </c>
      <c r="C6" s="2">
        <v>16747622.655407671</v>
      </c>
      <c r="D6" s="2">
        <v>17590384.398340601</v>
      </c>
      <c r="E6" s="2"/>
      <c r="F6" s="2"/>
      <c r="G6" s="2"/>
      <c r="H6" s="2"/>
      <c r="I6" s="2"/>
      <c r="J6" s="2"/>
      <c r="K6" s="2"/>
      <c r="L6" s="2"/>
      <c r="N6" s="2">
        <v>14159865.025215052</v>
      </c>
      <c r="O6" s="2">
        <v>15292100.399330247</v>
      </c>
      <c r="P6" s="2">
        <v>15806621.433440348</v>
      </c>
      <c r="Q6" s="2"/>
      <c r="R6" s="2">
        <v>13520783.779294483</v>
      </c>
      <c r="S6" s="2">
        <v>14806883.677793821</v>
      </c>
      <c r="T6" s="2">
        <v>15497940.724193985</v>
      </c>
      <c r="U6" s="2"/>
      <c r="V6" s="2"/>
      <c r="W6" s="2">
        <v>14367842.698989481</v>
      </c>
      <c r="X6">
        <v>15568860.738117514</v>
      </c>
      <c r="Y6">
        <v>16121226.83841815</v>
      </c>
      <c r="AA6" s="2"/>
      <c r="AB6" s="2"/>
      <c r="AC6" s="2"/>
      <c r="AD6" s="2"/>
      <c r="AE6" s="2"/>
      <c r="AF6" s="2"/>
      <c r="AG6" s="2"/>
    </row>
    <row r="7" spans="1:34" ht="15" x14ac:dyDescent="0.25">
      <c r="A7">
        <v>2022</v>
      </c>
      <c r="B7" s="2">
        <v>14872227.094438428</v>
      </c>
      <c r="C7" s="2">
        <v>15138078.915211312</v>
      </c>
      <c r="D7" s="2">
        <v>16031521.676778685</v>
      </c>
      <c r="E7" s="2">
        <v>16941977.200805433</v>
      </c>
      <c r="G7" s="2"/>
      <c r="H7" s="2"/>
      <c r="I7" s="2"/>
      <c r="J7" s="2"/>
      <c r="K7" s="2"/>
      <c r="L7" s="2"/>
      <c r="N7" s="2">
        <v>13280624.322402174</v>
      </c>
      <c r="O7" s="2">
        <v>13822440.795777574</v>
      </c>
      <c r="P7" s="2">
        <v>14405836.075460562</v>
      </c>
      <c r="Q7" s="2"/>
      <c r="R7" s="2">
        <v>12681226.09908225</v>
      </c>
      <c r="S7" s="2">
        <v>13383856.217373146</v>
      </c>
      <c r="T7" s="2">
        <v>14124510.700788632</v>
      </c>
      <c r="U7" s="2">
        <v>14969550.985995175</v>
      </c>
      <c r="V7" s="2"/>
      <c r="W7" s="2">
        <v>13475687.859231563</v>
      </c>
      <c r="X7">
        <v>14072602.859693522</v>
      </c>
      <c r="Y7">
        <v>14692561.098366216</v>
      </c>
      <c r="Z7">
        <v>15422378.319500659</v>
      </c>
      <c r="AB7" s="2"/>
      <c r="AC7" s="2"/>
      <c r="AD7" s="2"/>
      <c r="AE7" s="2"/>
      <c r="AF7" s="2"/>
      <c r="AG7" s="2"/>
    </row>
    <row r="8" spans="1:34" ht="15" x14ac:dyDescent="0.25">
      <c r="A8">
        <v>2023</v>
      </c>
      <c r="B8" s="2">
        <v>14025999.530036408</v>
      </c>
      <c r="C8" s="2">
        <v>14013674.234816024</v>
      </c>
      <c r="D8" s="2">
        <v>14490799.39687052</v>
      </c>
      <c r="E8" s="2">
        <v>15433421.142012799</v>
      </c>
      <c r="F8" s="2">
        <v>16446907.961413983</v>
      </c>
      <c r="G8" s="2"/>
      <c r="H8" s="2"/>
      <c r="I8" s="2"/>
      <c r="J8" s="2"/>
      <c r="K8" s="2"/>
      <c r="L8" s="2"/>
      <c r="N8" s="2">
        <v>12524958.724861152</v>
      </c>
      <c r="O8" s="2">
        <v>12795757.211135812</v>
      </c>
      <c r="P8" s="2">
        <v>13021351.617299838</v>
      </c>
      <c r="Q8" s="2"/>
      <c r="R8" s="2">
        <v>11959666.173503203</v>
      </c>
      <c r="S8" s="2">
        <v>12389749.193830661</v>
      </c>
      <c r="T8" s="2">
        <v>12767063.243943155</v>
      </c>
      <c r="U8" s="2">
        <v>13636624.694708778</v>
      </c>
      <c r="V8" s="2"/>
      <c r="W8" s="2">
        <v>12708923.17473964</v>
      </c>
      <c r="X8">
        <v>13027338.093311332</v>
      </c>
      <c r="Y8">
        <v>13280520.701355482</v>
      </c>
      <c r="Z8">
        <v>14049131.14893022</v>
      </c>
      <c r="AA8">
        <v>14775148.20792149</v>
      </c>
      <c r="AC8" s="2"/>
      <c r="AD8" s="2"/>
      <c r="AE8" s="2"/>
      <c r="AF8" s="2"/>
      <c r="AG8" s="2"/>
      <c r="AH8" s="2"/>
    </row>
    <row r="9" spans="1:34" ht="15" x14ac:dyDescent="0.25">
      <c r="A9">
        <v>2024</v>
      </c>
      <c r="B9" s="2">
        <v>13283560.593198508</v>
      </c>
      <c r="C9" s="2">
        <v>13071196.701846132</v>
      </c>
      <c r="D9" s="2">
        <v>13414472.423298063</v>
      </c>
      <c r="E9" s="2">
        <v>13942558.634573007</v>
      </c>
      <c r="F9" s="2">
        <v>14975633.430543547</v>
      </c>
      <c r="G9" s="2">
        <v>16522136.57791752</v>
      </c>
      <c r="H9" s="2"/>
      <c r="I9" s="2"/>
      <c r="J9" s="2"/>
      <c r="K9" s="2"/>
      <c r="L9" s="2"/>
      <c r="N9" s="2">
        <v>11861974.456274027</v>
      </c>
      <c r="O9" s="2">
        <v>11935189.633585634</v>
      </c>
      <c r="P9" s="2">
        <v>12054170.194506977</v>
      </c>
      <c r="Q9" s="2"/>
      <c r="R9" s="2">
        <v>11326604.563899051</v>
      </c>
      <c r="S9" s="2">
        <v>11556487.334117498</v>
      </c>
      <c r="T9" s="2">
        <v>11818769.491030591</v>
      </c>
      <c r="U9" s="2">
        <v>12319332.028468642</v>
      </c>
      <c r="V9" s="2"/>
      <c r="W9" s="2">
        <v>12036201.106697205</v>
      </c>
      <c r="X9">
        <v>12151195.743944816</v>
      </c>
      <c r="Y9">
        <v>12294089.086199494</v>
      </c>
      <c r="Z9">
        <v>12691990.518909615</v>
      </c>
      <c r="AA9">
        <v>13453422.610675432</v>
      </c>
      <c r="AB9" s="2">
        <v>15290173.613831645</v>
      </c>
      <c r="AC9" s="2"/>
      <c r="AD9" s="2"/>
      <c r="AE9" s="2"/>
      <c r="AF9" s="2"/>
      <c r="AG9" s="2"/>
      <c r="AH9" s="2"/>
    </row>
    <row r="10" spans="1:34" ht="15" x14ac:dyDescent="0.25">
      <c r="A10">
        <v>2025</v>
      </c>
      <c r="B10" s="2">
        <v>12748698.911488825</v>
      </c>
      <c r="C10" s="2">
        <v>12265164.529445294</v>
      </c>
      <c r="D10" s="2">
        <v>12512293.689601494</v>
      </c>
      <c r="E10" s="2">
        <v>12904651.041766049</v>
      </c>
      <c r="F10" s="2">
        <v>13521746.220580645</v>
      </c>
      <c r="G10" s="2">
        <v>15024469.644715194</v>
      </c>
      <c r="H10" s="2">
        <v>16145566.615978125</v>
      </c>
      <c r="I10" s="2"/>
      <c r="J10" s="2"/>
      <c r="K10" s="2"/>
      <c r="L10" s="2"/>
      <c r="N10" s="2">
        <v>11384352.845594689</v>
      </c>
      <c r="O10" s="2">
        <v>11199209.061354149</v>
      </c>
      <c r="P10" s="2">
        <v>11243477.409977064</v>
      </c>
      <c r="Q10" s="2">
        <v>15359472.818224689</v>
      </c>
      <c r="R10" s="2">
        <v>10870539.586244673</v>
      </c>
      <c r="S10" s="2">
        <v>10843859.347276334</v>
      </c>
      <c r="T10" s="2">
        <v>11023908.377092863</v>
      </c>
      <c r="U10" s="2">
        <v>11402260.163412858</v>
      </c>
      <c r="V10" s="2">
        <v>15139982.639122114</v>
      </c>
      <c r="W10" s="2">
        <v>11551564.271553749</v>
      </c>
      <c r="X10">
        <v>11401895.207340058</v>
      </c>
      <c r="Y10">
        <v>11467260.764239043</v>
      </c>
      <c r="Z10">
        <v>11747177.326964691</v>
      </c>
      <c r="AA10">
        <v>12147316.985520795</v>
      </c>
      <c r="AB10" s="2">
        <v>13904179.29545974</v>
      </c>
      <c r="AC10" s="2">
        <v>15340909.726042213</v>
      </c>
      <c r="AD10" s="2"/>
      <c r="AE10" s="2"/>
      <c r="AF10" s="2">
        <v>16040999.712718688</v>
      </c>
      <c r="AG10" s="2"/>
      <c r="AH10" s="2"/>
    </row>
    <row r="11" spans="1:34" ht="15" x14ac:dyDescent="0.25">
      <c r="A11">
        <v>2026</v>
      </c>
      <c r="B11" s="2">
        <v>12317625.857343249</v>
      </c>
      <c r="C11" s="2">
        <v>11732023.078182556</v>
      </c>
      <c r="D11" s="2">
        <v>11740726.135811841</v>
      </c>
      <c r="E11" s="2">
        <v>12036601.541946409</v>
      </c>
      <c r="F11" s="2">
        <v>12512974.425850602</v>
      </c>
      <c r="G11" s="2">
        <v>13544879.049742157</v>
      </c>
      <c r="H11" s="2">
        <v>14682034.274108717</v>
      </c>
      <c r="I11" s="2">
        <v>15794976.190619467</v>
      </c>
      <c r="K11" s="2"/>
      <c r="L11" s="2"/>
      <c r="N11" s="2">
        <v>10999412.563869249</v>
      </c>
      <c r="O11" s="2">
        <v>10712402.49976005</v>
      </c>
      <c r="P11" s="2">
        <v>10550151.104144363</v>
      </c>
      <c r="Q11" s="2">
        <v>13967196.798546948</v>
      </c>
      <c r="R11" s="2">
        <v>10502972.924565187</v>
      </c>
      <c r="S11" s="2">
        <v>10372499.106179154</v>
      </c>
      <c r="T11" s="2">
        <v>10344121.742386263</v>
      </c>
      <c r="U11" s="2">
        <v>10635271.098801205</v>
      </c>
      <c r="V11" s="2">
        <v>13767602.544033444</v>
      </c>
      <c r="W11" s="2">
        <v>11160970.052859789</v>
      </c>
      <c r="X11">
        <v>10906278.296258809</v>
      </c>
      <c r="Y11">
        <v>10760134.912175244</v>
      </c>
      <c r="Z11">
        <v>10956986.924298152</v>
      </c>
      <c r="AA11">
        <v>11241082.645906609</v>
      </c>
      <c r="AB11" s="2">
        <v>12534913.464261677</v>
      </c>
      <c r="AC11" s="2">
        <v>13950316.377925053</v>
      </c>
      <c r="AD11" s="2">
        <v>15391690.941660207</v>
      </c>
      <c r="AF11" s="2">
        <v>14586945.950848937</v>
      </c>
      <c r="AG11" s="2"/>
      <c r="AH11" s="2"/>
    </row>
    <row r="12" spans="1:34" ht="15" x14ac:dyDescent="0.25">
      <c r="A12">
        <v>2027</v>
      </c>
      <c r="B12" s="2">
        <v>11886552.803197678</v>
      </c>
      <c r="C12" s="2">
        <v>11335326.987488868</v>
      </c>
      <c r="D12" s="2">
        <v>11230380.941836022</v>
      </c>
      <c r="E12" s="2">
        <v>11295945.611867256</v>
      </c>
      <c r="F12" s="2">
        <v>11671120.91183288</v>
      </c>
      <c r="G12" s="2">
        <v>12528042.713438874</v>
      </c>
      <c r="H12" s="2">
        <v>13236166.277384846</v>
      </c>
      <c r="I12" s="2">
        <v>14363223.496901546</v>
      </c>
      <c r="J12">
        <v>15495740.047159279</v>
      </c>
      <c r="K12" s="2"/>
      <c r="L12" s="2"/>
      <c r="N12" s="2">
        <v>10614472.282143809</v>
      </c>
      <c r="O12" s="2">
        <v>10350182.943484645</v>
      </c>
      <c r="P12" s="2">
        <v>10091557.755706085</v>
      </c>
      <c r="Q12" s="2">
        <v>12591725.084073713</v>
      </c>
      <c r="R12" s="2">
        <v>10135406.262885701</v>
      </c>
      <c r="S12" s="2">
        <v>10021772.737953966</v>
      </c>
      <c r="T12" s="2">
        <v>9894484.0661419258</v>
      </c>
      <c r="U12" s="2">
        <v>9980844.1345226485</v>
      </c>
      <c r="V12" s="2">
        <v>12411786.617003771</v>
      </c>
      <c r="W12" s="2">
        <v>10770375.834165825</v>
      </c>
      <c r="X12">
        <v>10537503.197939323</v>
      </c>
      <c r="Y12">
        <v>10292413.999904741</v>
      </c>
      <c r="Z12">
        <v>10282763.613590397</v>
      </c>
      <c r="AA12">
        <v>10484800.038370086</v>
      </c>
      <c r="AB12" s="2">
        <v>11593896.90471394</v>
      </c>
      <c r="AC12" s="2">
        <v>12576507.025730278</v>
      </c>
      <c r="AD12" s="2">
        <v>13996494.475350663</v>
      </c>
      <c r="AF12" s="2">
        <v>13150442.130839039</v>
      </c>
      <c r="AG12" s="2"/>
      <c r="AH12" s="2"/>
    </row>
    <row r="13" spans="1:34" ht="15" x14ac:dyDescent="0.25">
      <c r="A13">
        <v>2028</v>
      </c>
      <c r="B13" s="2">
        <v>11455479.749052105</v>
      </c>
      <c r="C13" s="2">
        <v>10938630.896795178</v>
      </c>
      <c r="D13" s="2">
        <v>10850646.927767122</v>
      </c>
      <c r="E13" s="2">
        <v>10810076.821269073</v>
      </c>
      <c r="F13" s="2">
        <v>10954456.1083494</v>
      </c>
      <c r="G13" s="2">
        <v>11684739.224136747</v>
      </c>
      <c r="H13" s="2">
        <v>12242505.516386518</v>
      </c>
      <c r="I13" s="2">
        <v>12948751.578620793</v>
      </c>
      <c r="J13">
        <v>14091111.937187888</v>
      </c>
      <c r="K13" s="2">
        <v>15211592.901117802</v>
      </c>
      <c r="N13" s="2">
        <v>10229532.000418369</v>
      </c>
      <c r="O13" s="2">
        <v>9987963.3872092403</v>
      </c>
      <c r="P13" s="2">
        <v>9750330.8859650195</v>
      </c>
      <c r="Q13" s="2">
        <v>11646443.582835691</v>
      </c>
      <c r="R13" s="2">
        <v>9767839.6012062151</v>
      </c>
      <c r="S13" s="2">
        <v>9671046.3697287794</v>
      </c>
      <c r="T13" s="2">
        <v>9559920.869128719</v>
      </c>
      <c r="U13" s="2">
        <v>9551541.3709102906</v>
      </c>
      <c r="V13" s="2">
        <v>11480013.39228439</v>
      </c>
      <c r="W13" s="2">
        <v>10379781.615471864</v>
      </c>
      <c r="X13">
        <v>10168728.099619832</v>
      </c>
      <c r="Y13">
        <v>9944395.5575308874</v>
      </c>
      <c r="Z13">
        <v>9840474.4868002143</v>
      </c>
      <c r="AA13">
        <v>9840981.2298918143</v>
      </c>
      <c r="AB13" s="2">
        <v>10813473.822035082</v>
      </c>
      <c r="AC13" s="2">
        <v>11632367.96914863</v>
      </c>
      <c r="AD13" s="2">
        <v>12618137.563058235</v>
      </c>
      <c r="AF13" s="2">
        <v>12163216.82244138</v>
      </c>
      <c r="AG13" s="2"/>
      <c r="AH13" s="2"/>
    </row>
    <row r="14" spans="1:34" ht="15" x14ac:dyDescent="0.25">
      <c r="A14">
        <v>2029</v>
      </c>
      <c r="B14" s="2">
        <v>11024406.694906531</v>
      </c>
      <c r="C14" s="2">
        <v>10541934.80610149</v>
      </c>
      <c r="D14" s="2">
        <v>10470912.913698219</v>
      </c>
      <c r="E14" s="2">
        <v>10451601.600411374</v>
      </c>
      <c r="F14" s="2">
        <v>10488168.725934403</v>
      </c>
      <c r="G14" s="2">
        <v>10971585.370085487</v>
      </c>
      <c r="H14" s="2">
        <v>11418422.468785271</v>
      </c>
      <c r="I14" s="2">
        <v>11976667.511531487</v>
      </c>
      <c r="J14">
        <v>12703437.218013419</v>
      </c>
      <c r="K14" s="2">
        <v>13832721.616408281</v>
      </c>
      <c r="L14" s="2">
        <v>14946057.282610912</v>
      </c>
      <c r="N14" s="2">
        <v>9844591.718692923</v>
      </c>
      <c r="O14" s="2">
        <v>9625743.8309338335</v>
      </c>
      <c r="P14" s="2">
        <v>9409104.016223954</v>
      </c>
      <c r="Q14" s="2">
        <v>10862483.411560878</v>
      </c>
      <c r="R14" s="2">
        <v>9400272.9395267293</v>
      </c>
      <c r="S14" s="2">
        <v>9320320.0015035905</v>
      </c>
      <c r="T14" s="2">
        <v>9225357.6721155122</v>
      </c>
      <c r="U14" s="2">
        <v>9234800.7076310311</v>
      </c>
      <c r="V14" s="2">
        <v>10707256.180931367</v>
      </c>
      <c r="W14" s="2">
        <v>9989187.3967779037</v>
      </c>
      <c r="X14">
        <v>9799953.0013003442</v>
      </c>
      <c r="Y14">
        <v>9596377.1151570305</v>
      </c>
      <c r="Z14">
        <v>9514152.451968817</v>
      </c>
      <c r="AA14">
        <v>9422090.0195300467</v>
      </c>
      <c r="AB14" s="2">
        <v>10153495.847007878</v>
      </c>
      <c r="AC14" s="2">
        <v>10849355.273421906</v>
      </c>
      <c r="AD14" s="2">
        <v>11670873.233604131</v>
      </c>
      <c r="AF14" s="2">
        <v>11344470.955898309</v>
      </c>
      <c r="AG14" s="2"/>
      <c r="AH14" s="2"/>
    </row>
    <row r="15" spans="1:34" ht="15" x14ac:dyDescent="0.25">
      <c r="A15">
        <v>2030</v>
      </c>
      <c r="B15" s="2">
        <v>10593333.640760958</v>
      </c>
      <c r="C15" s="2">
        <v>10145238.7154078</v>
      </c>
      <c r="D15" s="2">
        <v>10091178.899629317</v>
      </c>
      <c r="E15" s="2">
        <v>10093126.379553676</v>
      </c>
      <c r="F15" s="2">
        <v>10147070.054053649</v>
      </c>
      <c r="G15" s="2">
        <v>10518730.786535965</v>
      </c>
      <c r="H15" s="2">
        <v>10721522.70623184</v>
      </c>
      <c r="I15" s="2">
        <v>11170478.888638968</v>
      </c>
      <c r="J15">
        <v>11749769.303240163</v>
      </c>
      <c r="K15" s="2">
        <v>12470492.846242204</v>
      </c>
      <c r="L15" s="2">
        <v>13591255.761127818</v>
      </c>
      <c r="M15" s="2">
        <v>14697301.76675804</v>
      </c>
      <c r="N15" s="2">
        <v>9459651.4369674791</v>
      </c>
      <c r="O15" s="2">
        <v>9263524.2746584285</v>
      </c>
      <c r="P15" s="2">
        <v>9067877.1464828867</v>
      </c>
      <c r="Q15" s="2">
        <v>10199514.237758473</v>
      </c>
      <c r="R15" s="2">
        <v>9032706.2778472416</v>
      </c>
      <c r="S15" s="2">
        <v>8969593.6332784034</v>
      </c>
      <c r="T15" s="2">
        <v>8890794.4751022998</v>
      </c>
      <c r="U15" s="2">
        <v>8918060.0443517733</v>
      </c>
      <c r="V15" s="2">
        <v>10053760.979603115</v>
      </c>
      <c r="W15" s="2">
        <v>9598593.1780839395</v>
      </c>
      <c r="X15">
        <v>9431177.9029808529</v>
      </c>
      <c r="Y15">
        <v>9248358.6727831773</v>
      </c>
      <c r="Z15">
        <v>9187830.4171374198</v>
      </c>
      <c r="AA15">
        <v>9115662.6082265247</v>
      </c>
      <c r="AB15" s="2">
        <v>9734408.0872839838</v>
      </c>
      <c r="AC15" s="2">
        <v>10187187.348336373</v>
      </c>
      <c r="AD15" s="2">
        <v>10885268.622714391</v>
      </c>
      <c r="AE15" s="2">
        <v>16016655.31457229</v>
      </c>
      <c r="AF15" s="2">
        <v>10652084.670746177</v>
      </c>
      <c r="AG15" s="2">
        <v>16745171.762068678</v>
      </c>
      <c r="AH15" s="2"/>
    </row>
    <row r="16" spans="1:34" ht="15" x14ac:dyDescent="0.25">
      <c r="A16">
        <v>2031</v>
      </c>
      <c r="B16" s="2">
        <v>10162260.586615385</v>
      </c>
      <c r="C16" s="2">
        <v>9748542.6247141119</v>
      </c>
      <c r="D16" s="2">
        <v>9711444.8855604175</v>
      </c>
      <c r="E16" s="2">
        <v>9734651.158695979</v>
      </c>
      <c r="F16" s="2">
        <v>9805971.3821728937</v>
      </c>
      <c r="G16" s="2">
        <v>10196025.838237312</v>
      </c>
      <c r="H16" s="2">
        <v>10278989.513774026</v>
      </c>
      <c r="I16" s="2">
        <v>10488711.848894045</v>
      </c>
      <c r="J16">
        <v>10958853.940117363</v>
      </c>
      <c r="K16" s="2">
        <v>11534312.448388401</v>
      </c>
      <c r="L16" s="2">
        <v>12252806.240208374</v>
      </c>
      <c r="M16" s="2">
        <v>13365048.957954299</v>
      </c>
      <c r="N16" s="2">
        <v>9074711.1552420408</v>
      </c>
      <c r="O16" s="2">
        <v>8901304.7183830235</v>
      </c>
      <c r="P16" s="2">
        <v>8726650.2767418232</v>
      </c>
      <c r="Q16" s="2">
        <v>9778527.0589008797</v>
      </c>
      <c r="R16" s="2">
        <v>8665139.6161677595</v>
      </c>
      <c r="S16" s="2">
        <v>8618867.2650532164</v>
      </c>
      <c r="T16" s="2">
        <v>8556231.278089093</v>
      </c>
      <c r="U16" s="2">
        <v>8601319.3810725138</v>
      </c>
      <c r="V16" s="2">
        <v>9638789.7983244061</v>
      </c>
      <c r="W16" s="2">
        <v>9207998.9593899772</v>
      </c>
      <c r="X16">
        <v>9062402.8046613671</v>
      </c>
      <c r="Y16">
        <v>8900340.230409326</v>
      </c>
      <c r="Z16">
        <v>8861508.3823060207</v>
      </c>
      <c r="AA16">
        <v>8809235.1969230026</v>
      </c>
      <c r="AB16" s="2">
        <v>9435765.4352117479</v>
      </c>
      <c r="AC16" s="2">
        <v>9766708.9645332228</v>
      </c>
      <c r="AD16" s="2">
        <v>10220908.800747931</v>
      </c>
      <c r="AE16" s="2">
        <v>14564808.276992744</v>
      </c>
      <c r="AF16" s="2">
        <v>10212417.548375929</v>
      </c>
      <c r="AG16" s="2">
        <v>15227287.563461931</v>
      </c>
      <c r="AH16" s="2"/>
    </row>
    <row r="17" spans="1:34" ht="15" x14ac:dyDescent="0.25">
      <c r="A17">
        <v>2032</v>
      </c>
      <c r="B17" s="2">
        <v>9731187.5324698128</v>
      </c>
      <c r="C17" s="2">
        <v>9351846.5340204239</v>
      </c>
      <c r="D17" s="2">
        <v>9331710.8714915141</v>
      </c>
      <c r="E17" s="2">
        <v>9376175.9378382806</v>
      </c>
      <c r="F17" s="2">
        <v>9464872.71029214</v>
      </c>
      <c r="G17" s="2">
        <v>9873320.8899386581</v>
      </c>
      <c r="H17" s="2">
        <v>9963639.6063640248</v>
      </c>
      <c r="I17" s="2">
        <v>10055787.975444313</v>
      </c>
      <c r="J17">
        <v>10290002.990732405</v>
      </c>
      <c r="K17" s="2">
        <v>10757900.190151706</v>
      </c>
      <c r="L17" s="2">
        <v>11332967.933718313</v>
      </c>
      <c r="M17" s="2">
        <v>12048875.994305028</v>
      </c>
      <c r="N17" s="2">
        <v>8689770.8735165969</v>
      </c>
      <c r="O17" s="2">
        <v>8539085.1621076167</v>
      </c>
      <c r="P17" s="2">
        <v>8385423.4070007587</v>
      </c>
      <c r="Q17" s="2">
        <v>9478530.8775156904</v>
      </c>
      <c r="R17" s="2">
        <v>8297572.9544882737</v>
      </c>
      <c r="S17" s="2">
        <v>8268140.8968280312</v>
      </c>
      <c r="T17" s="2">
        <v>8221668.0810758853</v>
      </c>
      <c r="U17" s="2">
        <v>8284578.7177932551</v>
      </c>
      <c r="V17" s="2">
        <v>9343080.6270704642</v>
      </c>
      <c r="W17" s="2">
        <v>8817404.7406960167</v>
      </c>
      <c r="X17">
        <v>8693627.7063418776</v>
      </c>
      <c r="Y17">
        <v>8552321.7880354691</v>
      </c>
      <c r="Z17">
        <v>8535186.3474746235</v>
      </c>
      <c r="AA17">
        <v>8502807.7856194843</v>
      </c>
      <c r="AB17" s="2">
        <v>9137122.7831395138</v>
      </c>
      <c r="AC17" s="2">
        <v>9467075.3513712641</v>
      </c>
      <c r="AD17" s="2">
        <v>9799038.5566280279</v>
      </c>
      <c r="AE17" s="2">
        <v>13130484.546850033</v>
      </c>
      <c r="AF17" s="2">
        <v>9899110.0073966235</v>
      </c>
      <c r="AG17" s="2">
        <v>13727723.718705982</v>
      </c>
      <c r="AH17" s="2"/>
    </row>
    <row r="18" spans="1:34" ht="15" x14ac:dyDescent="0.25">
      <c r="A18">
        <v>2033</v>
      </c>
      <c r="B18" s="2">
        <v>9300114.4783242419</v>
      </c>
      <c r="C18" s="2">
        <v>8955150.4433267359</v>
      </c>
      <c r="D18" s="2">
        <v>8951976.8574226126</v>
      </c>
      <c r="E18" s="2">
        <v>9017700.7169805821</v>
      </c>
      <c r="F18" s="2">
        <v>9123774.0384113844</v>
      </c>
      <c r="G18" s="2">
        <v>9550615.9416400045</v>
      </c>
      <c r="H18" s="2">
        <v>9648289.6989540216</v>
      </c>
      <c r="I18" s="2">
        <v>9747285.6851421706</v>
      </c>
      <c r="J18">
        <v>9865280.8688231315</v>
      </c>
      <c r="K18" s="2">
        <v>10101314.036627837</v>
      </c>
      <c r="L18" s="2">
        <v>10570108.832639277</v>
      </c>
      <c r="M18" s="2">
        <v>11144347.066610031</v>
      </c>
      <c r="N18" s="2">
        <v>8304830.5917911539</v>
      </c>
      <c r="O18" s="2">
        <v>8176865.6058322117</v>
      </c>
      <c r="P18" s="2">
        <v>8044196.5372596942</v>
      </c>
      <c r="Q18" s="2">
        <v>9178534.6961305067</v>
      </c>
      <c r="R18" s="2">
        <v>7930006.292808787</v>
      </c>
      <c r="S18" s="2">
        <v>7917414.528602845</v>
      </c>
      <c r="T18" s="2">
        <v>7887104.8840626767</v>
      </c>
      <c r="U18" s="2">
        <v>7967838.0545139946</v>
      </c>
      <c r="V18" s="2">
        <v>9047371.4558165222</v>
      </c>
      <c r="W18" s="2">
        <v>8426810.5220020525</v>
      </c>
      <c r="X18">
        <v>8324852.6080223871</v>
      </c>
      <c r="Y18">
        <v>8204303.3456616141</v>
      </c>
      <c r="Z18">
        <v>8208864.3126432262</v>
      </c>
      <c r="AA18">
        <v>8196380.374315965</v>
      </c>
      <c r="AB18" s="2">
        <v>8838480.1310672779</v>
      </c>
      <c r="AC18" s="2">
        <v>9167441.7382093091</v>
      </c>
      <c r="AD18" s="2">
        <v>9498413.1014313977</v>
      </c>
      <c r="AE18" s="2">
        <v>12144757.487090126</v>
      </c>
      <c r="AF18" s="2">
        <v>9585802.4664173163</v>
      </c>
      <c r="AG18" s="2">
        <v>12697160.932530465</v>
      </c>
      <c r="AH18" s="2"/>
    </row>
    <row r="19" spans="1:34" ht="15" x14ac:dyDescent="0.25">
      <c r="A19">
        <v>2034</v>
      </c>
      <c r="B19" s="2">
        <v>8869041.4241786692</v>
      </c>
      <c r="C19" s="2">
        <v>8558454.3526330478</v>
      </c>
      <c r="D19" s="2">
        <v>8572242.8433537111</v>
      </c>
      <c r="E19" s="2">
        <v>8659225.4961228836</v>
      </c>
      <c r="F19" s="2">
        <v>8782675.3665306289</v>
      </c>
      <c r="G19" s="2">
        <v>9227910.9933413509</v>
      </c>
      <c r="H19" s="2">
        <v>9332939.7915440202</v>
      </c>
      <c r="I19" s="2">
        <v>9438783.39484003</v>
      </c>
      <c r="J19">
        <v>9562623.1606516968</v>
      </c>
      <c r="K19" s="2">
        <v>9684380.0925296172</v>
      </c>
      <c r="L19" s="2">
        <v>9924984.135618506</v>
      </c>
      <c r="M19" s="2">
        <v>10394184.652397886</v>
      </c>
      <c r="N19" s="2">
        <v>7919890.3100657128</v>
      </c>
      <c r="O19" s="2">
        <v>7814646.0495568048</v>
      </c>
      <c r="P19" s="2">
        <v>7702969.6675186278</v>
      </c>
      <c r="Q19" s="2">
        <v>8878538.5147453193</v>
      </c>
      <c r="R19" s="2">
        <v>7562439.6311293021</v>
      </c>
      <c r="S19" s="2">
        <v>7566688.1603776561</v>
      </c>
      <c r="T19" s="2">
        <v>7552541.687049469</v>
      </c>
      <c r="U19" s="2">
        <v>7651097.391234736</v>
      </c>
      <c r="V19" s="2">
        <v>8751662.2845625822</v>
      </c>
      <c r="W19" s="2">
        <v>8036216.3033080902</v>
      </c>
      <c r="X19">
        <v>7956077.5097028995</v>
      </c>
      <c r="Y19">
        <v>7856284.9032877628</v>
      </c>
      <c r="Z19">
        <v>7882542.2778118299</v>
      </c>
      <c r="AA19">
        <v>7889952.9630124448</v>
      </c>
      <c r="AB19" s="2">
        <v>8539837.4789950419</v>
      </c>
      <c r="AC19" s="2">
        <v>8867808.1250473503</v>
      </c>
      <c r="AD19" s="2">
        <v>9197787.6462347694</v>
      </c>
      <c r="AE19" s="2">
        <v>11327254.178723775</v>
      </c>
      <c r="AF19" s="2">
        <v>9272494.9254380073</v>
      </c>
      <c r="AG19" s="2">
        <v>11842473.54332261</v>
      </c>
      <c r="AH19" s="2"/>
    </row>
    <row r="20" spans="1:34" ht="15" x14ac:dyDescent="0.25">
      <c r="A20">
        <v>2035</v>
      </c>
      <c r="B20" s="2">
        <v>8437968.3700330965</v>
      </c>
      <c r="C20" s="2">
        <v>8161758.261939357</v>
      </c>
      <c r="D20" s="2">
        <v>8192508.8292848123</v>
      </c>
      <c r="E20" s="2">
        <v>8300750.2752651861</v>
      </c>
      <c r="F20" s="2">
        <v>8441576.6946498752</v>
      </c>
      <c r="G20" s="2">
        <v>8905206.0450427011</v>
      </c>
      <c r="H20" s="2">
        <v>9017589.8841340207</v>
      </c>
      <c r="I20" s="2">
        <v>9130281.1045378875</v>
      </c>
      <c r="J20">
        <v>9259965.452480264</v>
      </c>
      <c r="K20" s="2">
        <v>9387272.2531442288</v>
      </c>
      <c r="L20" s="2">
        <v>9515328.2467142642</v>
      </c>
      <c r="M20" s="2">
        <v>9759797.1232978851</v>
      </c>
      <c r="N20" s="2">
        <v>7534950.0283402707</v>
      </c>
      <c r="O20" s="2">
        <v>7452426.4932813989</v>
      </c>
      <c r="P20" s="2">
        <v>7361742.7977775633</v>
      </c>
      <c r="Q20" s="2">
        <v>8578542.3333601337</v>
      </c>
      <c r="R20" s="2">
        <v>7194872.9694498181</v>
      </c>
      <c r="S20" s="2">
        <v>7215961.79215247</v>
      </c>
      <c r="T20" s="2">
        <v>7217978.4900362603</v>
      </c>
      <c r="U20" s="2">
        <v>7334356.7279554773</v>
      </c>
      <c r="V20" s="2">
        <v>8455953.1133086402</v>
      </c>
      <c r="W20" s="2">
        <v>7645622.0846141288</v>
      </c>
      <c r="X20">
        <v>7587302.4113834091</v>
      </c>
      <c r="Y20">
        <v>7508266.4609139087</v>
      </c>
      <c r="Z20">
        <v>7556220.2429804327</v>
      </c>
      <c r="AA20">
        <v>7583525.5517089255</v>
      </c>
      <c r="AB20" s="2">
        <v>8241194.826922805</v>
      </c>
      <c r="AC20" s="2">
        <v>8568174.5118853934</v>
      </c>
      <c r="AD20" s="2">
        <v>8897162.1910381392</v>
      </c>
      <c r="AE20" s="2">
        <v>10635918.683902591</v>
      </c>
      <c r="AF20" s="2">
        <v>8959187.3844587021</v>
      </c>
      <c r="AG20" s="2">
        <v>11119692.701840499</v>
      </c>
      <c r="AH20" s="2"/>
    </row>
    <row r="21" spans="1:34" ht="15" x14ac:dyDescent="0.25">
      <c r="A21">
        <v>2036</v>
      </c>
      <c r="B21" s="2">
        <v>8006895.3158875247</v>
      </c>
      <c r="C21" s="2">
        <v>7765062.1712456681</v>
      </c>
      <c r="D21" s="2">
        <v>7812774.8152159089</v>
      </c>
      <c r="E21" s="2">
        <v>7942275.0544074895</v>
      </c>
      <c r="F21" s="2">
        <v>8100478.0227691196</v>
      </c>
      <c r="G21" s="2">
        <v>8582501.0967440475</v>
      </c>
      <c r="H21" s="2">
        <v>8702239.9767240174</v>
      </c>
      <c r="I21" s="2">
        <v>8821778.8142357487</v>
      </c>
      <c r="J21">
        <v>8957307.744308833</v>
      </c>
      <c r="K21" s="2">
        <v>9090164.4137588385</v>
      </c>
      <c r="L21" s="2">
        <v>9223406.7618682887</v>
      </c>
      <c r="M21" s="2">
        <v>9356959.3644221649</v>
      </c>
      <c r="N21" s="2">
        <v>7150009.7466148287</v>
      </c>
      <c r="O21" s="2">
        <v>7090206.937005992</v>
      </c>
      <c r="P21" s="2">
        <v>7020515.9280364988</v>
      </c>
      <c r="Q21" s="2">
        <v>8278546.1519749463</v>
      </c>
      <c r="R21" s="2">
        <v>6827306.3077703314</v>
      </c>
      <c r="S21" s="2">
        <v>6865235.4239272848</v>
      </c>
      <c r="T21" s="2">
        <v>6883415.2930230526</v>
      </c>
      <c r="U21" s="2">
        <v>7017616.0646762187</v>
      </c>
      <c r="V21" s="2">
        <v>8160243.9420546982</v>
      </c>
      <c r="W21" s="2">
        <v>7255027.8659201656</v>
      </c>
      <c r="X21">
        <v>7218527.3130639195</v>
      </c>
      <c r="Y21">
        <v>7160248.0185400536</v>
      </c>
      <c r="Z21">
        <v>7229898.2081490345</v>
      </c>
      <c r="AA21">
        <v>7277098.1404054053</v>
      </c>
      <c r="AB21" s="2">
        <v>7942552.1748505691</v>
      </c>
      <c r="AC21" s="2">
        <v>8268540.8987234356</v>
      </c>
      <c r="AD21" s="2">
        <v>8596536.7358415108</v>
      </c>
      <c r="AE21" s="2">
        <v>10196918.816171739</v>
      </c>
      <c r="AF21" s="2">
        <v>8645879.8434793931</v>
      </c>
      <c r="AG21" s="2">
        <v>10660724.95580988</v>
      </c>
      <c r="AH21" s="2"/>
    </row>
    <row r="22" spans="1:34" ht="15" x14ac:dyDescent="0.25">
      <c r="A22">
        <v>2037</v>
      </c>
      <c r="B22" s="2">
        <v>7575822.2617419511</v>
      </c>
      <c r="C22" s="2">
        <v>7368366.0805519791</v>
      </c>
      <c r="D22" s="2">
        <v>7433040.8011470083</v>
      </c>
      <c r="E22" s="2">
        <v>7583799.8335497919</v>
      </c>
      <c r="F22" s="2">
        <v>7759379.3508883659</v>
      </c>
      <c r="G22" s="2">
        <v>8259796.148445393</v>
      </c>
      <c r="H22" s="2">
        <v>8386890.069314016</v>
      </c>
      <c r="I22" s="2">
        <v>8513276.5239336081</v>
      </c>
      <c r="J22">
        <v>8654650.0361374021</v>
      </c>
      <c r="K22" s="2">
        <v>8793056.5743734483</v>
      </c>
      <c r="L22" s="2">
        <v>8931485.2770223133</v>
      </c>
      <c r="M22" s="2">
        <v>9069896.4906585831</v>
      </c>
      <c r="N22" s="2">
        <v>6765069.4648893848</v>
      </c>
      <c r="O22" s="2">
        <v>6727987.3807305871</v>
      </c>
      <c r="P22" s="2">
        <v>6679289.0582954343</v>
      </c>
      <c r="Q22" s="2">
        <v>7978549.9705897607</v>
      </c>
      <c r="R22" s="2">
        <v>6459739.6460908465</v>
      </c>
      <c r="S22" s="2">
        <v>6514509.0557020977</v>
      </c>
      <c r="T22" s="2">
        <v>6548852.0960098449</v>
      </c>
      <c r="U22" s="2">
        <v>6700875.401396961</v>
      </c>
      <c r="V22" s="2">
        <v>7864534.7708007572</v>
      </c>
      <c r="W22" s="2">
        <v>6864433.6472262014</v>
      </c>
      <c r="X22">
        <v>6849752.21474443</v>
      </c>
      <c r="Y22">
        <v>6812229.5761662005</v>
      </c>
      <c r="Z22">
        <v>6903576.1733176382</v>
      </c>
      <c r="AA22">
        <v>6970670.7291018851</v>
      </c>
      <c r="AB22" s="2">
        <v>7643909.5227783322</v>
      </c>
      <c r="AC22" s="2">
        <v>7968907.2855614806</v>
      </c>
      <c r="AD22" s="2">
        <v>8295911.2806448843</v>
      </c>
      <c r="AE22" s="2">
        <v>9884086.7619860526</v>
      </c>
      <c r="AF22" s="2">
        <v>8332572.3025000878</v>
      </c>
      <c r="AG22" s="2">
        <v>10333663.757505009</v>
      </c>
      <c r="AH22" s="2"/>
    </row>
    <row r="23" spans="1:34" ht="15" x14ac:dyDescent="0.25">
      <c r="A23">
        <v>2038</v>
      </c>
      <c r="B23" s="2">
        <v>7144749.2075963793</v>
      </c>
      <c r="C23" s="2">
        <v>6971669.989858292</v>
      </c>
      <c r="D23" s="2">
        <v>7053306.7870781068</v>
      </c>
      <c r="E23" s="2">
        <v>7225324.6126920944</v>
      </c>
      <c r="F23" s="2">
        <v>7418280.6790076112</v>
      </c>
      <c r="G23" s="2">
        <v>7937091.2001467394</v>
      </c>
      <c r="H23" s="2">
        <v>8071540.1619040137</v>
      </c>
      <c r="I23" s="2">
        <v>8204774.2336314702</v>
      </c>
      <c r="J23">
        <v>8351992.3279659664</v>
      </c>
      <c r="K23" s="2">
        <v>8495948.734988058</v>
      </c>
      <c r="L23" s="2">
        <v>8639563.7921763361</v>
      </c>
      <c r="M23" s="2">
        <v>8782833.6168950032</v>
      </c>
      <c r="N23" s="2">
        <v>6380129.1831639446</v>
      </c>
      <c r="O23" s="2">
        <v>6365767.8244551793</v>
      </c>
      <c r="P23" s="2">
        <v>6338062.1885543689</v>
      </c>
      <c r="Q23" s="2">
        <v>7678553.7892045733</v>
      </c>
      <c r="R23" s="2">
        <v>6092172.9844113607</v>
      </c>
      <c r="S23" s="2">
        <v>6163782.6874769097</v>
      </c>
      <c r="T23" s="2">
        <v>6214288.8989966363</v>
      </c>
      <c r="U23" s="2">
        <v>6384134.7381177023</v>
      </c>
      <c r="V23" s="2">
        <v>7568825.5995468153</v>
      </c>
      <c r="W23" s="2">
        <v>6473839.42853224</v>
      </c>
      <c r="X23">
        <v>6480977.1164249424</v>
      </c>
      <c r="Y23">
        <v>6464211.1337923454</v>
      </c>
      <c r="Z23">
        <v>6577254.138486241</v>
      </c>
      <c r="AA23">
        <v>6664243.3177983668</v>
      </c>
      <c r="AB23" s="2">
        <v>7345266.8707060972</v>
      </c>
      <c r="AC23" s="2">
        <v>7669273.6723995227</v>
      </c>
      <c r="AD23" s="2">
        <v>7995285.8254482541</v>
      </c>
      <c r="AE23" s="2">
        <v>9571254.707800366</v>
      </c>
      <c r="AF23" s="2">
        <v>8019264.7615207797</v>
      </c>
      <c r="AG23" s="2">
        <v>10006602.559200138</v>
      </c>
      <c r="AH23" s="2"/>
    </row>
    <row r="24" spans="1:34" ht="15" x14ac:dyDescent="0.25">
      <c r="A24">
        <v>2039</v>
      </c>
      <c r="B24" s="2">
        <v>6713676.1534508066</v>
      </c>
      <c r="C24" s="2">
        <v>6574973.899164604</v>
      </c>
      <c r="D24" s="2">
        <v>6673572.7730092052</v>
      </c>
      <c r="E24" s="2">
        <v>6866849.3918343959</v>
      </c>
      <c r="F24" s="2">
        <v>7077182.0071268566</v>
      </c>
      <c r="G24" s="2">
        <v>7614386.2518480849</v>
      </c>
      <c r="H24" s="2">
        <v>7756190.2544940142</v>
      </c>
      <c r="I24" s="2">
        <v>7896271.9433293277</v>
      </c>
      <c r="J24">
        <v>8049334.6197945364</v>
      </c>
      <c r="K24" s="2">
        <v>8198840.8956026686</v>
      </c>
      <c r="L24" s="2">
        <v>8347642.3073303634</v>
      </c>
      <c r="M24" s="2">
        <v>8495770.7431314234</v>
      </c>
      <c r="N24" s="2">
        <v>5995188.9014385026</v>
      </c>
      <c r="O24" s="2">
        <v>6003548.2681797743</v>
      </c>
      <c r="P24" s="2">
        <v>5996835.3188133026</v>
      </c>
      <c r="Q24" s="2">
        <v>7378557.6078193877</v>
      </c>
      <c r="R24" s="2">
        <v>5724606.322731874</v>
      </c>
      <c r="S24" s="2">
        <v>5813056.3192517245</v>
      </c>
      <c r="T24" s="2">
        <v>5879725.7019834286</v>
      </c>
      <c r="U24" s="2">
        <v>6067394.0748384455</v>
      </c>
      <c r="V24" s="2">
        <v>7273116.4282928733</v>
      </c>
      <c r="W24" s="2">
        <v>6083245.2098382758</v>
      </c>
      <c r="X24">
        <v>6112202.0181054529</v>
      </c>
      <c r="Y24">
        <v>6116192.6914184922</v>
      </c>
      <c r="Z24">
        <v>6250932.1036548428</v>
      </c>
      <c r="AA24">
        <v>6357815.9064948456</v>
      </c>
      <c r="AB24" s="2">
        <v>7046624.2186338613</v>
      </c>
      <c r="AC24" s="2">
        <v>7369640.0592375649</v>
      </c>
      <c r="AD24" s="2">
        <v>7694660.3702516267</v>
      </c>
      <c r="AE24" s="2">
        <v>9258422.6536146794</v>
      </c>
      <c r="AF24" s="2">
        <v>7705957.2205414707</v>
      </c>
      <c r="AG24" s="2">
        <v>9679541.3608952668</v>
      </c>
      <c r="AH24" s="2"/>
    </row>
    <row r="25" spans="1:34" ht="15" x14ac:dyDescent="0.25">
      <c r="A25">
        <v>2040</v>
      </c>
      <c r="B25" s="2">
        <v>6282603.099305233</v>
      </c>
      <c r="C25" s="2">
        <v>6178277.8084709151</v>
      </c>
      <c r="D25" s="2">
        <v>6293838.7589403046</v>
      </c>
      <c r="E25" s="2">
        <v>6508374.1709766993</v>
      </c>
      <c r="F25" s="2">
        <v>6736083.335246101</v>
      </c>
      <c r="G25" s="2">
        <v>7291681.3035494294</v>
      </c>
      <c r="H25" s="2">
        <v>7440840.3470840119</v>
      </c>
      <c r="I25" s="2">
        <v>7587769.653027188</v>
      </c>
      <c r="J25">
        <v>7746676.9116231035</v>
      </c>
      <c r="K25" s="2">
        <v>7901733.0562172784</v>
      </c>
      <c r="L25" s="2">
        <v>8055720.8224843871</v>
      </c>
      <c r="M25" s="2">
        <v>8208707.8693678435</v>
      </c>
      <c r="N25" s="2">
        <v>5610248.6197130624</v>
      </c>
      <c r="O25" s="2">
        <v>5641328.7119043693</v>
      </c>
      <c r="P25" s="2">
        <v>5655608.4490722371</v>
      </c>
      <c r="Q25" s="2">
        <v>7078561.4264342003</v>
      </c>
      <c r="R25" s="2">
        <v>5357039.6610523872</v>
      </c>
      <c r="S25" s="2">
        <v>5462329.9510265365</v>
      </c>
      <c r="T25" s="2">
        <v>5545162.5049702199</v>
      </c>
      <c r="U25" s="2">
        <v>5750653.4115591869</v>
      </c>
      <c r="V25" s="2">
        <v>6977407.2570389332</v>
      </c>
      <c r="W25" s="2">
        <v>5692650.9911443125</v>
      </c>
      <c r="X25">
        <v>5743426.9197859634</v>
      </c>
      <c r="Y25">
        <v>5768174.2490446381</v>
      </c>
      <c r="Z25">
        <v>5924610.0688234465</v>
      </c>
      <c r="AA25">
        <v>6051388.4951913264</v>
      </c>
      <c r="AB25" s="2">
        <v>6747981.5665616263</v>
      </c>
      <c r="AC25" s="2">
        <v>7070006.446075608</v>
      </c>
      <c r="AD25" s="2">
        <v>7394034.9150549974</v>
      </c>
      <c r="AE25" s="2">
        <v>8945590.5994289927</v>
      </c>
      <c r="AF25" s="2">
        <v>7392649.6795621635</v>
      </c>
      <c r="AG25" s="2">
        <v>9352480.1625903957</v>
      </c>
      <c r="AH25" s="2"/>
    </row>
    <row r="26" spans="1:34" ht="15" x14ac:dyDescent="0.25">
      <c r="A26">
        <v>2041</v>
      </c>
      <c r="B26" s="2">
        <v>5851530.0451596612</v>
      </c>
      <c r="C26" s="2">
        <v>5781581.7177772261</v>
      </c>
      <c r="D26" s="2">
        <v>5914104.7448714031</v>
      </c>
      <c r="E26" s="2">
        <v>6149898.9501189999</v>
      </c>
      <c r="F26" s="2">
        <v>6394984.6633653473</v>
      </c>
      <c r="G26" s="2">
        <v>6968976.3552507758</v>
      </c>
      <c r="H26" s="2">
        <v>7125490.4396740114</v>
      </c>
      <c r="I26" s="2">
        <v>7279267.3627250483</v>
      </c>
      <c r="J26">
        <v>7444019.2034516707</v>
      </c>
      <c r="K26" s="2">
        <v>7604625.216831889</v>
      </c>
      <c r="L26" s="2">
        <v>7763799.3376384126</v>
      </c>
      <c r="M26" s="2">
        <v>7921644.9956042636</v>
      </c>
      <c r="N26" s="2">
        <v>5225308.3379876195</v>
      </c>
      <c r="O26" s="2">
        <v>5279109.1556289643</v>
      </c>
      <c r="P26" s="2">
        <v>5314381.5793311726</v>
      </c>
      <c r="Q26" s="2">
        <v>6778565.2450490147</v>
      </c>
      <c r="R26" s="2">
        <v>4989472.9993729033</v>
      </c>
      <c r="S26" s="2">
        <v>5111603.5828013495</v>
      </c>
      <c r="T26" s="2">
        <v>5210599.3079570122</v>
      </c>
      <c r="U26" s="2">
        <v>5433912.7482799282</v>
      </c>
      <c r="V26" s="2">
        <v>6681698.0857849903</v>
      </c>
      <c r="W26" s="2">
        <v>5302056.7724503493</v>
      </c>
      <c r="X26">
        <v>5374651.8214664739</v>
      </c>
      <c r="Y26">
        <v>5420155.8066707859</v>
      </c>
      <c r="Z26">
        <v>5598288.0339920474</v>
      </c>
      <c r="AA26">
        <v>5744961.0838878071</v>
      </c>
      <c r="AB26" s="2">
        <v>6449338.9144893913</v>
      </c>
      <c r="AC26" s="2">
        <v>6770372.8329136502</v>
      </c>
      <c r="AD26" s="2">
        <v>7093409.4598583691</v>
      </c>
      <c r="AE26" s="2">
        <v>8632758.5452433079</v>
      </c>
      <c r="AF26" s="2">
        <v>7079342.1385828555</v>
      </c>
      <c r="AG26" s="2">
        <v>9025418.9642855246</v>
      </c>
      <c r="AH26" s="2"/>
    </row>
    <row r="27" spans="1:34" ht="15" x14ac:dyDescent="0.25">
      <c r="A27">
        <v>2042</v>
      </c>
      <c r="B27" s="2">
        <v>5420456.9910140885</v>
      </c>
      <c r="C27" s="2">
        <v>5384885.6270835362</v>
      </c>
      <c r="D27" s="2">
        <v>5534370.7308025043</v>
      </c>
      <c r="E27" s="2">
        <v>5791423.7292613015</v>
      </c>
      <c r="F27" s="2">
        <v>6053885.9914845936</v>
      </c>
      <c r="G27" s="2">
        <v>6646271.4069521222</v>
      </c>
      <c r="H27" s="2">
        <v>6810140.5322640091</v>
      </c>
      <c r="I27" s="2">
        <v>6970765.0724229096</v>
      </c>
      <c r="J27">
        <v>7141361.4952802379</v>
      </c>
      <c r="K27" s="2">
        <v>7307517.3774464987</v>
      </c>
      <c r="L27" s="2">
        <v>7471877.8527924381</v>
      </c>
      <c r="M27" s="2">
        <v>7634582.1218406847</v>
      </c>
      <c r="N27" s="2">
        <v>4840368.0562621793</v>
      </c>
      <c r="O27" s="2">
        <v>4916889.5993535584</v>
      </c>
      <c r="P27" s="2">
        <v>4973154.7095901072</v>
      </c>
      <c r="Q27" s="2">
        <v>6478569.0636638273</v>
      </c>
      <c r="R27" s="2">
        <v>4621906.3376934156</v>
      </c>
      <c r="S27" s="2">
        <v>4760877.2145761624</v>
      </c>
      <c r="T27" s="2">
        <v>4876036.1109438045</v>
      </c>
      <c r="U27" s="2">
        <v>5117172.0850006696</v>
      </c>
      <c r="V27" s="2">
        <v>6385988.9145310484</v>
      </c>
      <c r="W27" s="2">
        <v>4911462.5537563851</v>
      </c>
      <c r="X27">
        <v>5005876.7231469834</v>
      </c>
      <c r="Y27">
        <v>5072137.3642969327</v>
      </c>
      <c r="Z27">
        <v>5271965.9991606511</v>
      </c>
      <c r="AA27">
        <v>5438533.6725842878</v>
      </c>
      <c r="AB27" s="2">
        <v>6150696.2624171553</v>
      </c>
      <c r="AC27" s="2">
        <v>6470739.2197516933</v>
      </c>
      <c r="AD27" s="2">
        <v>6792784.0046617398</v>
      </c>
      <c r="AE27" s="2">
        <v>8319926.4910576195</v>
      </c>
      <c r="AF27" s="2">
        <v>6766034.5976035483</v>
      </c>
      <c r="AG27" s="2">
        <v>8698357.7659806535</v>
      </c>
      <c r="AH27" s="2"/>
    </row>
    <row r="28" spans="1:34" ht="15" x14ac:dyDescent="0.25">
      <c r="A28">
        <v>2043</v>
      </c>
      <c r="B28" s="2">
        <v>4989383.9368685167</v>
      </c>
      <c r="C28" s="2">
        <v>4988189.5363898491</v>
      </c>
      <c r="D28" s="2">
        <v>5154636.7167336028</v>
      </c>
      <c r="E28" s="2">
        <v>5432948.508403603</v>
      </c>
      <c r="F28" s="2">
        <v>5712787.3196038371</v>
      </c>
      <c r="G28" s="2">
        <v>6323566.4586534696</v>
      </c>
      <c r="H28" s="2">
        <v>6494790.6248540087</v>
      </c>
      <c r="I28" s="2">
        <v>6662262.7821207689</v>
      </c>
      <c r="J28">
        <v>6838703.787108806</v>
      </c>
      <c r="K28" s="2">
        <v>7010409.5380611084</v>
      </c>
      <c r="L28" s="2">
        <v>7179956.3679464646</v>
      </c>
      <c r="M28" s="2">
        <v>7347519.2480771048</v>
      </c>
      <c r="N28" s="2">
        <v>4455427.7745367372</v>
      </c>
      <c r="O28" s="2">
        <v>4554670.0430781534</v>
      </c>
      <c r="P28" s="2">
        <v>4631927.8398490408</v>
      </c>
      <c r="Q28" s="2">
        <v>6178572.8822786389</v>
      </c>
      <c r="R28" s="2">
        <v>4254339.6760139288</v>
      </c>
      <c r="S28" s="2">
        <v>4410150.8463509744</v>
      </c>
      <c r="T28" s="2">
        <v>4541472.9139305977</v>
      </c>
      <c r="U28" s="2">
        <v>4800431.4217214109</v>
      </c>
      <c r="V28" s="2">
        <v>6090279.7432771083</v>
      </c>
      <c r="W28" s="2">
        <v>4520868.3350624209</v>
      </c>
      <c r="X28">
        <v>4637101.6248274958</v>
      </c>
      <c r="Y28">
        <v>4724118.9219230786</v>
      </c>
      <c r="Z28">
        <v>4945643.9643292548</v>
      </c>
      <c r="AA28">
        <v>5132106.2612807667</v>
      </c>
      <c r="AB28" s="2">
        <v>5852053.6103449203</v>
      </c>
      <c r="AC28" s="2">
        <v>6171105.6065897346</v>
      </c>
      <c r="AD28" s="2">
        <v>6492158.5494651115</v>
      </c>
      <c r="AE28" s="2">
        <v>8007094.4368719328</v>
      </c>
      <c r="AF28" s="2">
        <v>6452727.0566242402</v>
      </c>
      <c r="AG28" s="2">
        <v>8371296.5676757805</v>
      </c>
      <c r="AH28" s="2"/>
    </row>
    <row r="29" spans="1:34" ht="15" x14ac:dyDescent="0.25">
      <c r="A29">
        <v>2044</v>
      </c>
      <c r="B29" s="2">
        <v>4637616.9338148385</v>
      </c>
      <c r="C29" s="2">
        <v>4591493.4456961593</v>
      </c>
      <c r="D29" s="2">
        <v>4774902.7026647022</v>
      </c>
      <c r="E29" s="2">
        <v>5074473.2875459054</v>
      </c>
      <c r="F29" s="2">
        <v>5371688.6477230834</v>
      </c>
      <c r="G29" s="2">
        <v>6000861.5103548151</v>
      </c>
      <c r="H29" s="2">
        <v>6179440.7174440073</v>
      </c>
      <c r="I29" s="2">
        <v>6353760.4918186292</v>
      </c>
      <c r="J29">
        <v>6536046.0789373731</v>
      </c>
      <c r="K29" s="2">
        <v>6713301.69867572</v>
      </c>
      <c r="L29" s="2">
        <v>6888034.883100491</v>
      </c>
      <c r="M29" s="2">
        <v>7060456.374313524</v>
      </c>
      <c r="N29" s="2">
        <v>4141306.332811296</v>
      </c>
      <c r="O29" s="2">
        <v>4192450.4868027484</v>
      </c>
      <c r="P29" s="2">
        <v>4290700.9701079745</v>
      </c>
      <c r="Q29" s="2">
        <v>5878576.7008934524</v>
      </c>
      <c r="R29" s="2">
        <v>3954395.5673344419</v>
      </c>
      <c r="S29" s="2">
        <v>4059424.4781257873</v>
      </c>
      <c r="T29" s="2">
        <v>4206909.7169173909</v>
      </c>
      <c r="U29" s="2">
        <v>4483690.7584421542</v>
      </c>
      <c r="V29" s="2">
        <v>5794570.5720231654</v>
      </c>
      <c r="W29" s="2">
        <v>4202133.1313684573</v>
      </c>
      <c r="X29">
        <v>4268326.5265080063</v>
      </c>
      <c r="Y29">
        <v>4376100.4795492264</v>
      </c>
      <c r="Z29">
        <v>4619321.9294978557</v>
      </c>
      <c r="AA29">
        <v>4825678.8499772465</v>
      </c>
      <c r="AB29" s="2">
        <v>5553410.9582726844</v>
      </c>
      <c r="AC29" s="2">
        <v>5871471.9934277786</v>
      </c>
      <c r="AD29" s="2">
        <v>6191533.0942684831</v>
      </c>
      <c r="AE29" s="2">
        <v>7694262.3826862471</v>
      </c>
      <c r="AF29" s="2">
        <v>6139419.5156449322</v>
      </c>
      <c r="AG29" s="2">
        <v>8044235.3693709103</v>
      </c>
      <c r="AH29" s="2"/>
    </row>
    <row r="30" spans="1:34" ht="15" x14ac:dyDescent="0.25">
      <c r="A30">
        <v>2045</v>
      </c>
      <c r="B30" s="2">
        <v>4285849.9307611622</v>
      </c>
      <c r="C30" s="2">
        <v>4267778.9532117732</v>
      </c>
      <c r="D30" s="2">
        <v>4395168.6885958025</v>
      </c>
      <c r="E30" s="2">
        <v>4715998.0666882051</v>
      </c>
      <c r="F30" s="2">
        <v>5030589.9758423278</v>
      </c>
      <c r="G30" s="2">
        <v>5678156.5620561615</v>
      </c>
      <c r="H30" s="2">
        <v>5864090.8100340068</v>
      </c>
      <c r="I30" s="2">
        <v>6045258.2015164886</v>
      </c>
      <c r="J30">
        <v>6233388.3707659412</v>
      </c>
      <c r="K30" s="2">
        <v>6416193.8592903288</v>
      </c>
      <c r="L30" s="2">
        <v>6596113.3982545156</v>
      </c>
      <c r="M30" s="2">
        <v>6773393.5005499441</v>
      </c>
      <c r="N30" s="2">
        <v>3827184.8910858547</v>
      </c>
      <c r="O30" s="2">
        <v>3896869.7574273427</v>
      </c>
      <c r="P30" s="2">
        <v>3949474.1003669091</v>
      </c>
      <c r="Q30" s="2">
        <v>5578580.5195082659</v>
      </c>
      <c r="R30" s="2">
        <v>3654451.4586549555</v>
      </c>
      <c r="S30" s="2">
        <v>3773222.493900599</v>
      </c>
      <c r="T30" s="2">
        <v>3872346.5199041832</v>
      </c>
      <c r="U30" s="2">
        <v>4166950.095162895</v>
      </c>
      <c r="V30" s="2">
        <v>5498861.4007692244</v>
      </c>
      <c r="W30" s="2">
        <v>3883397.9276744947</v>
      </c>
      <c r="X30">
        <v>3967396.3015979966</v>
      </c>
      <c r="Y30">
        <v>4028082.037175375</v>
      </c>
      <c r="Z30">
        <v>4292999.8946664566</v>
      </c>
      <c r="AA30">
        <v>4519251.4386737272</v>
      </c>
      <c r="AB30" s="2">
        <v>5254768.3062004494</v>
      </c>
      <c r="AC30" s="2">
        <v>5571838.3802658198</v>
      </c>
      <c r="AD30" s="2">
        <v>5890907.6390718538</v>
      </c>
      <c r="AE30" s="2">
        <v>7381430.3285005596</v>
      </c>
      <c r="AF30" s="2">
        <v>5826111.974665625</v>
      </c>
      <c r="AG30" s="2">
        <v>7717174.1710660383</v>
      </c>
      <c r="AH30" s="2"/>
    </row>
    <row r="31" spans="1:34" ht="15" x14ac:dyDescent="0.25">
      <c r="A31">
        <v>2046</v>
      </c>
      <c r="B31" s="2">
        <v>3934082.9277074854</v>
      </c>
      <c r="C31" s="2">
        <v>3944064.4607273862</v>
      </c>
      <c r="D31" s="2">
        <v>4085295.6988508878</v>
      </c>
      <c r="E31" s="2">
        <v>4357522.8458305076</v>
      </c>
      <c r="F31" s="2">
        <v>4689491.3039615732</v>
      </c>
      <c r="G31" s="2">
        <v>5355451.6137575079</v>
      </c>
      <c r="H31" s="2">
        <v>5548740.9026240045</v>
      </c>
      <c r="I31" s="2">
        <v>5736755.9112143479</v>
      </c>
      <c r="J31">
        <v>5930730.6625945084</v>
      </c>
      <c r="K31" s="2">
        <v>6119086.0199049395</v>
      </c>
      <c r="L31" s="2">
        <v>6304191.9134085411</v>
      </c>
      <c r="M31" s="2">
        <v>6486330.6267863633</v>
      </c>
      <c r="N31" s="2">
        <v>3513063.4493604125</v>
      </c>
      <c r="O31" s="2">
        <v>3601289.0280519375</v>
      </c>
      <c r="P31" s="2">
        <v>3671023.9579238421</v>
      </c>
      <c r="Q31" s="2">
        <v>5278584.3381230794</v>
      </c>
      <c r="R31" s="2">
        <v>3354507.34997547</v>
      </c>
      <c r="S31" s="2">
        <v>3487020.5096754115</v>
      </c>
      <c r="T31" s="2">
        <v>3599334.1104909768</v>
      </c>
      <c r="U31" s="2">
        <v>3850209.4318836373</v>
      </c>
      <c r="V31" s="2">
        <v>5203152.2295152834</v>
      </c>
      <c r="W31" s="2">
        <v>3564662.7239805311</v>
      </c>
      <c r="X31">
        <v>3666466.0766879879</v>
      </c>
      <c r="Y31">
        <v>3744089.7920003431</v>
      </c>
      <c r="Z31">
        <v>3966677.8598350594</v>
      </c>
      <c r="AA31">
        <v>4212824.0273702089</v>
      </c>
      <c r="AB31" s="2">
        <v>4956125.6541282143</v>
      </c>
      <c r="AC31" s="2">
        <v>5272204.7671038629</v>
      </c>
      <c r="AD31" s="2">
        <v>5590282.1838752255</v>
      </c>
      <c r="AE31" s="2">
        <v>7068598.2743148729</v>
      </c>
      <c r="AF31" s="2">
        <v>5512804.4336863179</v>
      </c>
      <c r="AG31" s="2">
        <v>7390112.9727611672</v>
      </c>
      <c r="AH31" s="2"/>
    </row>
    <row r="32" spans="1:34" ht="15" x14ac:dyDescent="0.25">
      <c r="A32">
        <v>2047</v>
      </c>
      <c r="B32" s="2">
        <v>3582315.9246538091</v>
      </c>
      <c r="C32" s="2">
        <v>3620349.9682430001</v>
      </c>
      <c r="D32" s="2">
        <v>3775422.7091059731</v>
      </c>
      <c r="E32" s="2">
        <v>4065621.1842677952</v>
      </c>
      <c r="F32" s="2">
        <v>4348392.6320808195</v>
      </c>
      <c r="G32" s="2">
        <v>5032746.6654588543</v>
      </c>
      <c r="H32" s="2">
        <v>5233390.9952140022</v>
      </c>
      <c r="I32" s="2">
        <v>5428253.6209122092</v>
      </c>
      <c r="J32">
        <v>5628072.9544230774</v>
      </c>
      <c r="K32" s="2">
        <v>5821978.1805195492</v>
      </c>
      <c r="L32" s="2">
        <v>6012270.4285625676</v>
      </c>
      <c r="M32" s="2">
        <v>6199267.7530227825</v>
      </c>
      <c r="N32" s="2">
        <v>3198942.0076349722</v>
      </c>
      <c r="O32" s="2">
        <v>3305708.2986765322</v>
      </c>
      <c r="P32" s="2">
        <v>3392573.8154807757</v>
      </c>
      <c r="Q32" s="2">
        <v>4978588.1567378929</v>
      </c>
      <c r="R32" s="2">
        <v>3054563.2412959835</v>
      </c>
      <c r="S32" s="2">
        <v>3200818.5254502241</v>
      </c>
      <c r="T32" s="2">
        <v>3326321.7010777695</v>
      </c>
      <c r="U32" s="2">
        <v>3592291.6721163788</v>
      </c>
      <c r="V32" s="2">
        <v>4907443.0582613423</v>
      </c>
      <c r="W32" s="2">
        <v>3245927.5202865675</v>
      </c>
      <c r="X32">
        <v>3365535.8517779792</v>
      </c>
      <c r="Y32">
        <v>3460097.5468253121</v>
      </c>
      <c r="Z32">
        <v>3700958.1151232691</v>
      </c>
      <c r="AA32">
        <v>3906396.6160666901</v>
      </c>
      <c r="AB32" s="2">
        <v>4657483.0020559784</v>
      </c>
      <c r="AC32" s="2">
        <v>4972571.1539419051</v>
      </c>
      <c r="AD32" s="2">
        <v>5289656.7286785971</v>
      </c>
      <c r="AE32" s="2">
        <v>6755766.2201291863</v>
      </c>
      <c r="AF32" s="2">
        <v>5199496.8927070107</v>
      </c>
      <c r="AG32" s="2">
        <v>7063051.7744562961</v>
      </c>
      <c r="AH32" s="2"/>
    </row>
    <row r="33" spans="1:34" ht="15" x14ac:dyDescent="0.25">
      <c r="A33">
        <v>2048</v>
      </c>
      <c r="B33" s="2">
        <v>3230548.9216001327</v>
      </c>
      <c r="C33" s="2">
        <v>3296635.475758614</v>
      </c>
      <c r="D33" s="2">
        <v>3465549.7193610594</v>
      </c>
      <c r="E33" s="2">
        <v>3773719.5227050832</v>
      </c>
      <c r="F33" s="2">
        <v>4071245.1577589111</v>
      </c>
      <c r="G33" s="2">
        <v>4710041.7171601998</v>
      </c>
      <c r="H33" s="2">
        <v>4918041.0878040008</v>
      </c>
      <c r="I33" s="2">
        <v>5119751.3306100676</v>
      </c>
      <c r="J33">
        <v>5325415.2462516446</v>
      </c>
      <c r="K33" s="2">
        <v>5524870.3411341589</v>
      </c>
      <c r="L33" s="2">
        <v>5720348.9437165931</v>
      </c>
      <c r="M33" s="2">
        <v>5912204.8792592026</v>
      </c>
      <c r="N33" s="2">
        <v>2884820.56590953</v>
      </c>
      <c r="O33" s="2">
        <v>3010127.569301127</v>
      </c>
      <c r="P33" s="2">
        <v>3114123.6730377101</v>
      </c>
      <c r="Q33" s="2">
        <v>4678591.9753527064</v>
      </c>
      <c r="R33" s="2">
        <v>2754619.1326164971</v>
      </c>
      <c r="S33" s="2">
        <v>2914616.5412250361</v>
      </c>
      <c r="T33" s="2">
        <v>3053309.2916645622</v>
      </c>
      <c r="U33" s="2">
        <v>3334373.9123491193</v>
      </c>
      <c r="V33" s="2">
        <v>4611733.8870074023</v>
      </c>
      <c r="W33" s="2">
        <v>2927192.3165926039</v>
      </c>
      <c r="X33">
        <v>3064605.62686797</v>
      </c>
      <c r="Y33">
        <v>3176105.3016502811</v>
      </c>
      <c r="Z33">
        <v>3435238.3704114794</v>
      </c>
      <c r="AA33">
        <v>3657420.0292113177</v>
      </c>
      <c r="AB33" s="2">
        <v>4358840.3499837434</v>
      </c>
      <c r="AC33" s="2">
        <v>4672937.5407799482</v>
      </c>
      <c r="AD33" s="2">
        <v>4989031.2734819688</v>
      </c>
      <c r="AE33" s="2">
        <v>6442934.1659435006</v>
      </c>
      <c r="AF33" s="2">
        <v>4886189.3517277027</v>
      </c>
      <c r="AG33" s="2">
        <v>6735990.5761514241</v>
      </c>
      <c r="AH33" s="2"/>
    </row>
    <row r="34" spans="1:34" ht="15" x14ac:dyDescent="0.25">
      <c r="A34">
        <v>2049</v>
      </c>
      <c r="B34" s="2">
        <v>475836.3065513809</v>
      </c>
      <c r="C34" s="2">
        <v>2972920.9832742279</v>
      </c>
      <c r="D34" s="2">
        <v>3155676.7296161447</v>
      </c>
      <c r="E34" s="2">
        <v>3481817.8611423722</v>
      </c>
      <c r="F34" s="2">
        <v>3794097.6834370028</v>
      </c>
      <c r="G34" s="2">
        <v>4449623.117464073</v>
      </c>
      <c r="H34" s="2">
        <v>4602691.1803939985</v>
      </c>
      <c r="I34" s="2">
        <v>4811249.0403079269</v>
      </c>
      <c r="J34">
        <v>5022757.5380802108</v>
      </c>
      <c r="K34" s="2">
        <v>5227762.5017487695</v>
      </c>
      <c r="L34" s="2">
        <v>5428427.4588706186</v>
      </c>
      <c r="M34" s="2">
        <v>5625142.0054956209</v>
      </c>
      <c r="N34" s="2">
        <v>424913.04000001232</v>
      </c>
      <c r="O34" s="2">
        <v>2714546.8399257218</v>
      </c>
      <c r="P34" s="2">
        <v>2835673.5305946437</v>
      </c>
      <c r="Q34" s="2">
        <v>4378595.793967519</v>
      </c>
      <c r="R34" s="2">
        <v>405735.31800000049</v>
      </c>
      <c r="S34" s="2">
        <v>2628414.5569998487</v>
      </c>
      <c r="T34" s="2">
        <v>2780296.8822513549</v>
      </c>
      <c r="U34" s="2">
        <v>3076456.1525818617</v>
      </c>
      <c r="V34" s="2">
        <v>4316024.7157534612</v>
      </c>
      <c r="W34" s="2">
        <v>431154.09000000451</v>
      </c>
      <c r="X34">
        <v>2763675.4019579608</v>
      </c>
      <c r="Y34">
        <v>2892113.0564752501</v>
      </c>
      <c r="Z34">
        <v>3169518.6256996896</v>
      </c>
      <c r="AA34">
        <v>3408443.4423559452</v>
      </c>
      <c r="AB34" s="2">
        <v>4117839.7031941144</v>
      </c>
      <c r="AC34" s="2">
        <v>4373303.9276179904</v>
      </c>
      <c r="AD34" s="2">
        <v>4688405.8182853414</v>
      </c>
      <c r="AE34" s="2">
        <v>6130102.111757814</v>
      </c>
      <c r="AF34" s="2">
        <v>4572881.8107483946</v>
      </c>
      <c r="AG34" s="2">
        <v>6408929.377846553</v>
      </c>
      <c r="AH34" s="2"/>
    </row>
    <row r="35" spans="1:34" ht="15" x14ac:dyDescent="0.25">
      <c r="A35">
        <v>2050</v>
      </c>
      <c r="C35" s="2">
        <v>437889.58925581089</v>
      </c>
      <c r="D35" s="2">
        <v>2845803.73987123</v>
      </c>
      <c r="E35" s="2">
        <v>3189916.1995796603</v>
      </c>
      <c r="F35" s="2">
        <v>3516950.2091150954</v>
      </c>
      <c r="G35" s="2">
        <v>4189204.5177679448</v>
      </c>
      <c r="H35" s="2">
        <v>4348208.0008363854</v>
      </c>
      <c r="I35" s="2">
        <v>4502746.7500057863</v>
      </c>
      <c r="J35">
        <v>4720099.8299087789</v>
      </c>
      <c r="K35" s="2">
        <v>4930654.6623633802</v>
      </c>
      <c r="L35" s="2">
        <v>5136505.9740246441</v>
      </c>
      <c r="M35" s="2">
        <v>5338079.131732041</v>
      </c>
      <c r="N35" s="2"/>
      <c r="O35" s="2">
        <v>399832.96140001208</v>
      </c>
      <c r="P35" s="2">
        <v>2557223.3881515781</v>
      </c>
      <c r="Q35" s="2">
        <v>4136502.8670310099</v>
      </c>
      <c r="R35" s="2"/>
      <c r="S35" s="2">
        <v>387146.30400000059</v>
      </c>
      <c r="T35" s="2">
        <v>2507284.4728381475</v>
      </c>
      <c r="U35" s="2">
        <v>2818538.3928146032</v>
      </c>
      <c r="V35" s="2">
        <v>4077391.3489543116</v>
      </c>
      <c r="W35" s="2"/>
      <c r="X35" s="2">
        <v>407069.24045689049</v>
      </c>
      <c r="Y35">
        <v>2608120.811300219</v>
      </c>
      <c r="Z35">
        <v>2903798.8809878994</v>
      </c>
      <c r="AA35">
        <v>3159466.8555005738</v>
      </c>
      <c r="AB35" s="2">
        <v>3876839.0564044858</v>
      </c>
      <c r="AC35" s="2">
        <v>4131503.5884136665</v>
      </c>
      <c r="AD35" s="2">
        <v>4387780.3630887149</v>
      </c>
      <c r="AE35" s="2">
        <v>5817270.0575721283</v>
      </c>
      <c r="AF35" s="2">
        <v>4320046.7937267208</v>
      </c>
      <c r="AG35" s="2">
        <v>6081868.1795416819</v>
      </c>
      <c r="AH35" s="2"/>
    </row>
    <row r="36" spans="1:34" ht="15" x14ac:dyDescent="0.25">
      <c r="A36">
        <v>2051</v>
      </c>
      <c r="D36" s="2">
        <v>419166.14594393549</v>
      </c>
      <c r="E36" s="2">
        <v>2898014.5380169484</v>
      </c>
      <c r="F36" s="2">
        <v>3239802.7347931876</v>
      </c>
      <c r="G36" s="2">
        <v>3928785.9180718171</v>
      </c>
      <c r="H36" s="2">
        <v>4093724.8212787728</v>
      </c>
      <c r="I36" s="2">
        <v>4253789.5063468516</v>
      </c>
      <c r="J36">
        <v>4417442.121737347</v>
      </c>
      <c r="K36" s="2">
        <v>4633546.8229779899</v>
      </c>
      <c r="L36" s="2">
        <v>4844584.4891786706</v>
      </c>
      <c r="M36" s="2">
        <v>5051016.2579684602</v>
      </c>
      <c r="N36" s="2"/>
      <c r="O36" s="2"/>
      <c r="P36" s="2">
        <v>376660.36378800811</v>
      </c>
      <c r="Q36" s="2">
        <v>3894409.9400945017</v>
      </c>
      <c r="R36" s="2"/>
      <c r="S36" s="2"/>
      <c r="T36" s="2">
        <v>369304.72560000815</v>
      </c>
      <c r="U36" s="2">
        <v>2560620.6330473446</v>
      </c>
      <c r="V36" s="2">
        <v>3838757.982155161</v>
      </c>
      <c r="W36" s="2"/>
      <c r="X36" s="2"/>
      <c r="Y36" s="2">
        <v>384157.18319294316</v>
      </c>
      <c r="Z36">
        <v>2638079.1362761091</v>
      </c>
      <c r="AA36">
        <v>2910490.2686452023</v>
      </c>
      <c r="AB36" s="2">
        <v>3635838.4096148564</v>
      </c>
      <c r="AC36" s="2">
        <v>3889703.249209343</v>
      </c>
      <c r="AD36" s="2">
        <v>4145179.6205588449</v>
      </c>
      <c r="AE36" s="2">
        <v>5504438.0033864407</v>
      </c>
      <c r="AF36" s="2">
        <v>4067211.7767050471</v>
      </c>
      <c r="AG36" s="2">
        <v>5754806.9812368099</v>
      </c>
      <c r="AH36" s="2"/>
    </row>
    <row r="37" spans="1:34" ht="15" x14ac:dyDescent="0.25">
      <c r="A37">
        <v>2052</v>
      </c>
      <c r="D37" s="2"/>
      <c r="E37" s="2">
        <v>399441.35576992651</v>
      </c>
      <c r="F37" s="2">
        <v>2962655.2604712797</v>
      </c>
      <c r="G37" s="2">
        <v>3668367.3183756894</v>
      </c>
      <c r="H37" s="2">
        <v>3839241.6417211606</v>
      </c>
      <c r="I37" s="2">
        <v>4004832.2626879178</v>
      </c>
      <c r="J37">
        <v>4173201.3780958815</v>
      </c>
      <c r="K37" s="2">
        <v>4336438.9835925996</v>
      </c>
      <c r="L37" s="2">
        <v>4552663.0043326961</v>
      </c>
      <c r="M37" s="2">
        <v>4763953.3842048803</v>
      </c>
      <c r="N37" s="2"/>
      <c r="O37" s="2"/>
      <c r="P37" s="2"/>
      <c r="Q37" s="2">
        <v>3652317.0131579926</v>
      </c>
      <c r="R37" s="2"/>
      <c r="S37" s="2"/>
      <c r="T37" s="2"/>
      <c r="U37" s="2">
        <v>352937.42107201181</v>
      </c>
      <c r="V37" s="2">
        <v>3600124.6153560104</v>
      </c>
      <c r="W37" s="2"/>
      <c r="X37" s="2"/>
      <c r="Y37" s="2"/>
      <c r="Z37" s="2">
        <v>363613.74071765499</v>
      </c>
      <c r="AA37">
        <v>2661513.6817898299</v>
      </c>
      <c r="AB37">
        <v>3394837.7628252278</v>
      </c>
      <c r="AC37" s="2">
        <v>3647902.9100050195</v>
      </c>
      <c r="AD37" s="2">
        <v>3902578.8780289753</v>
      </c>
      <c r="AE37">
        <v>5191605.9492007531</v>
      </c>
      <c r="AF37" s="2">
        <v>3814376.7596833734</v>
      </c>
      <c r="AG37" s="2">
        <v>5427745.7829319388</v>
      </c>
      <c r="AH37" s="2"/>
    </row>
    <row r="38" spans="1:34" ht="15" x14ac:dyDescent="0.25">
      <c r="A38">
        <v>2053</v>
      </c>
      <c r="D38" s="2"/>
      <c r="E38" s="2"/>
      <c r="F38" s="2">
        <v>383707.18535309326</v>
      </c>
      <c r="G38" s="2">
        <v>3407948.7186795617</v>
      </c>
      <c r="H38" s="2">
        <v>3584758.462163548</v>
      </c>
      <c r="I38" s="2">
        <v>3755875.0190289831</v>
      </c>
      <c r="J38">
        <v>3928960.634454417</v>
      </c>
      <c r="K38" s="2">
        <v>4096676.9102206123</v>
      </c>
      <c r="L38" s="2">
        <v>4260741.5194867207</v>
      </c>
      <c r="M38" s="2">
        <v>4476890.5104412995</v>
      </c>
      <c r="N38" s="2"/>
      <c r="O38" s="2"/>
      <c r="P38" s="2"/>
      <c r="Q38" s="2">
        <v>3410224.086221484</v>
      </c>
      <c r="R38" s="2"/>
      <c r="S38" s="2"/>
      <c r="T38" s="2"/>
      <c r="U38" s="2"/>
      <c r="V38" s="2">
        <v>3361491.2485568598</v>
      </c>
      <c r="W38" s="2"/>
      <c r="X38" s="2"/>
      <c r="Y38" s="2"/>
      <c r="Z38" s="2"/>
      <c r="AA38" s="2">
        <v>344704.94668889418</v>
      </c>
      <c r="AB38">
        <v>3153837.1160355988</v>
      </c>
      <c r="AC38" s="2">
        <v>3406102.570800696</v>
      </c>
      <c r="AD38" s="2">
        <v>3659978.1354991058</v>
      </c>
      <c r="AE38">
        <v>4878773.8950150656</v>
      </c>
      <c r="AF38" s="2">
        <v>3561541.7426616997</v>
      </c>
      <c r="AG38" s="2">
        <v>5100684.5846270677</v>
      </c>
      <c r="AH38" s="2"/>
    </row>
    <row r="39" spans="1:34" ht="15" x14ac:dyDescent="0.25">
      <c r="A39">
        <v>2054</v>
      </c>
      <c r="F39" s="2"/>
      <c r="G39" s="2">
        <v>373718.09161516686</v>
      </c>
      <c r="H39" s="2">
        <v>3330275.2826059358</v>
      </c>
      <c r="I39" s="2">
        <v>3506917.7753700488</v>
      </c>
      <c r="J39">
        <v>3684719.8908129525</v>
      </c>
      <c r="K39" s="2">
        <v>3856914.8368486245</v>
      </c>
      <c r="L39" s="2">
        <v>4025164.7652237299</v>
      </c>
      <c r="M39" s="2">
        <v>4189827.6366777206</v>
      </c>
      <c r="N39" s="2"/>
      <c r="O39" s="2"/>
      <c r="P39" s="2"/>
      <c r="Q39" s="2">
        <v>3168131.1592849749</v>
      </c>
      <c r="R39" s="2"/>
      <c r="S39" s="2"/>
      <c r="T39" s="2"/>
      <c r="U39" s="2"/>
      <c r="V39" s="2">
        <v>3122857.8817577092</v>
      </c>
      <c r="W39" s="2"/>
      <c r="X39" s="2"/>
      <c r="Y39" s="2"/>
      <c r="Z39" s="2"/>
      <c r="AA39" s="2"/>
      <c r="AB39">
        <v>345852.03169565171</v>
      </c>
      <c r="AC39" s="2">
        <v>3164302.231596373</v>
      </c>
      <c r="AD39" s="2">
        <v>3417377.3929692358</v>
      </c>
      <c r="AE39">
        <v>4565941.840829378</v>
      </c>
      <c r="AF39" s="2">
        <v>3308706.7256400264</v>
      </c>
      <c r="AG39" s="2">
        <v>4773623.3863221966</v>
      </c>
      <c r="AH39" s="2"/>
    </row>
    <row r="40" spans="1:34" ht="15" x14ac:dyDescent="0.25">
      <c r="A40">
        <v>2055</v>
      </c>
      <c r="F40" s="2"/>
      <c r="G40" s="2"/>
      <c r="H40" s="2">
        <v>365200.36711434741</v>
      </c>
      <c r="I40" s="2">
        <v>3257960.5317111141</v>
      </c>
      <c r="J40">
        <v>3440479.1471714876</v>
      </c>
      <c r="K40" s="2">
        <v>3617152.7634766367</v>
      </c>
      <c r="L40" s="2">
        <v>3789588.0109607386</v>
      </c>
      <c r="M40" s="2">
        <v>3958171.7169145299</v>
      </c>
      <c r="N40" s="2"/>
      <c r="O40" s="2"/>
      <c r="P40" s="2"/>
      <c r="Q40" s="2">
        <v>347419.52669208514</v>
      </c>
      <c r="R40" s="2"/>
      <c r="S40" s="2"/>
      <c r="T40" s="2"/>
      <c r="U40" s="2"/>
      <c r="V40" s="2">
        <v>342454.82672875246</v>
      </c>
      <c r="W40" s="2"/>
      <c r="X40" s="2"/>
      <c r="Y40" s="2"/>
      <c r="Z40" s="2"/>
      <c r="AA40" s="2"/>
      <c r="AB40" s="2"/>
      <c r="AC40" s="2">
        <v>346999.64374581847</v>
      </c>
      <c r="AD40" s="2">
        <v>3174776.6504393662</v>
      </c>
      <c r="AE40">
        <v>4313490.5353238173</v>
      </c>
      <c r="AF40" s="2">
        <v>362835.14374580776</v>
      </c>
      <c r="AG40" s="2">
        <v>4509689.3508308446</v>
      </c>
      <c r="AH40" s="2"/>
    </row>
    <row r="41" spans="1:34" x14ac:dyDescent="0.3">
      <c r="A41">
        <v>2056</v>
      </c>
      <c r="F41" s="2"/>
      <c r="G41" s="2"/>
      <c r="H41" s="2"/>
      <c r="I41" s="2">
        <v>357270.27985924773</v>
      </c>
      <c r="J41">
        <v>3196238.4035300231</v>
      </c>
      <c r="K41" s="2">
        <v>3377390.6901046489</v>
      </c>
      <c r="L41" s="2">
        <v>3554011.2566977474</v>
      </c>
      <c r="M41" s="2">
        <v>3726515.7971513392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348148.27600055531</v>
      </c>
      <c r="AE41">
        <v>4061039.2298182547</v>
      </c>
      <c r="AF41" s="2"/>
      <c r="AG41" s="2">
        <v>4245755.3153394917</v>
      </c>
      <c r="AH41" s="2"/>
    </row>
    <row r="42" spans="1:34" x14ac:dyDescent="0.3">
      <c r="A42">
        <v>2057</v>
      </c>
      <c r="F42" s="2"/>
      <c r="G42" s="2"/>
      <c r="H42" s="2"/>
      <c r="I42" s="2"/>
      <c r="J42" s="2">
        <v>350501.78717981942</v>
      </c>
      <c r="K42" s="2">
        <v>3137628.6167326616</v>
      </c>
      <c r="L42" s="2">
        <v>3318434.5024347561</v>
      </c>
      <c r="M42" s="2">
        <v>3494859.8773881476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>
        <v>3808587.9243126935</v>
      </c>
      <c r="AF42" s="2"/>
      <c r="AG42" s="2">
        <v>3981821.2798481383</v>
      </c>
      <c r="AH42" s="2"/>
    </row>
    <row r="43" spans="1:34" x14ac:dyDescent="0.3">
      <c r="A43">
        <v>2058</v>
      </c>
      <c r="F43" s="2"/>
      <c r="G43" s="2"/>
      <c r="H43" s="2"/>
      <c r="I43" s="2"/>
      <c r="J43" s="2"/>
      <c r="K43" s="2">
        <v>344074.59608041827</v>
      </c>
      <c r="L43" s="2">
        <v>3082857.7481717649</v>
      </c>
      <c r="M43" s="2">
        <v>3263203.957624957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>
        <v>3556136.6188071319</v>
      </c>
      <c r="AF43" s="2"/>
      <c r="AG43" s="2">
        <v>3717887.2443567859</v>
      </c>
      <c r="AH43" s="2"/>
    </row>
    <row r="44" spans="1:34" x14ac:dyDescent="0.3">
      <c r="A44">
        <v>2059</v>
      </c>
      <c r="F44" s="2"/>
      <c r="G44" s="2"/>
      <c r="H44" s="2"/>
      <c r="I44" s="2"/>
      <c r="J44" s="2"/>
      <c r="K44" s="2"/>
      <c r="L44" s="2">
        <v>338068.38349791034</v>
      </c>
      <c r="M44" s="2">
        <v>3031548.0378617663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>
        <v>3303685.3133015702</v>
      </c>
      <c r="AF44" s="2"/>
      <c r="AG44" s="2">
        <v>3453953.208865433</v>
      </c>
      <c r="AH44" s="2"/>
    </row>
    <row r="45" spans="1:34" x14ac:dyDescent="0.3">
      <c r="A45">
        <v>2060</v>
      </c>
      <c r="F45" s="2"/>
      <c r="G45" s="2"/>
      <c r="H45" s="2"/>
      <c r="I45" s="2"/>
      <c r="J45" s="2"/>
      <c r="K45" s="2"/>
      <c r="L45" s="2"/>
      <c r="M45" s="2">
        <v>332441.72400234471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>
        <v>362284.49208076106</v>
      </c>
      <c r="AF45" s="2"/>
      <c r="AG45" s="2">
        <v>378762.9768811228</v>
      </c>
      <c r="AH45" s="2"/>
    </row>
    <row r="46" spans="1:34" x14ac:dyDescent="0.3">
      <c r="F46" s="2"/>
      <c r="G46" s="2"/>
      <c r="H46" s="2"/>
      <c r="I46" s="2"/>
      <c r="J46" s="2"/>
      <c r="K46" s="2"/>
      <c r="L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3">
      <c r="F47" s="2"/>
      <c r="G47" s="2"/>
      <c r="H47" s="2"/>
      <c r="I47" s="2"/>
      <c r="J47" s="2"/>
      <c r="K47" s="2"/>
      <c r="L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3">
      <c r="F48" s="2"/>
      <c r="G48" s="2"/>
      <c r="H48" s="2"/>
      <c r="I48" s="2"/>
      <c r="J48" s="2"/>
      <c r="K48" s="2"/>
      <c r="L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48"/>
  <sheetViews>
    <sheetView workbookViewId="0"/>
  </sheetViews>
  <sheetFormatPr defaultRowHeight="14.4" x14ac:dyDescent="0.3"/>
  <cols>
    <col min="2" max="2" width="13.88671875" customWidth="1"/>
    <col min="3" max="3" width="10.44140625" customWidth="1"/>
    <col min="14" max="14" width="10.88671875" customWidth="1"/>
    <col min="15" max="15" width="11.44140625" customWidth="1"/>
    <col min="16" max="17" width="11" customWidth="1"/>
    <col min="23" max="23" width="10.6640625" customWidth="1"/>
    <col min="24" max="24" width="10.5546875" customWidth="1"/>
    <col min="25" max="25" width="10.44140625" customWidth="1"/>
    <col min="26" max="26" width="10.88671875" customWidth="1"/>
    <col min="27" max="27" width="10.5546875" customWidth="1"/>
    <col min="28" max="28" width="11" customWidth="1"/>
    <col min="29" max="29" width="10.88671875" customWidth="1"/>
    <col min="30" max="30" width="11" customWidth="1"/>
    <col min="31" max="31" width="10.6640625" customWidth="1"/>
    <col min="32" max="32" width="11" bestFit="1" customWidth="1"/>
    <col min="33" max="33" width="10.5546875" customWidth="1"/>
  </cols>
  <sheetData>
    <row r="1" spans="1:33" s="14" customFormat="1" x14ac:dyDescent="0.3">
      <c r="A1" s="26" t="s">
        <v>74</v>
      </c>
    </row>
    <row r="2" spans="1:33" s="14" customFormat="1" ht="15" x14ac:dyDescent="0.25"/>
    <row r="3" spans="1:33" ht="30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5" t="s">
        <v>32</v>
      </c>
      <c r="R3" s="1" t="s">
        <v>15</v>
      </c>
      <c r="S3" s="1" t="s">
        <v>16</v>
      </c>
      <c r="T3" s="1" t="s">
        <v>17</v>
      </c>
      <c r="U3" s="1" t="s">
        <v>18</v>
      </c>
      <c r="V3" s="5" t="s">
        <v>34</v>
      </c>
      <c r="W3" s="1" t="s">
        <v>19</v>
      </c>
      <c r="X3" s="1" t="s">
        <v>20</v>
      </c>
      <c r="Y3" s="1" t="s">
        <v>21</v>
      </c>
      <c r="Z3" s="1" t="s">
        <v>22</v>
      </c>
      <c r="AA3" s="1" t="s">
        <v>23</v>
      </c>
      <c r="AB3" s="1" t="s">
        <v>24</v>
      </c>
      <c r="AC3" s="1" t="s">
        <v>25</v>
      </c>
      <c r="AD3" s="1" t="s">
        <v>26</v>
      </c>
      <c r="AE3" s="5" t="s">
        <v>31</v>
      </c>
      <c r="AF3" s="5" t="s">
        <v>29</v>
      </c>
      <c r="AG3" s="5" t="s">
        <v>30</v>
      </c>
    </row>
    <row r="4" spans="1:33" ht="15" x14ac:dyDescent="0.25">
      <c r="A4">
        <v>2019</v>
      </c>
      <c r="B4" s="2">
        <v>191129.60717580409</v>
      </c>
      <c r="D4" s="2"/>
      <c r="E4" s="2"/>
      <c r="F4" s="2"/>
      <c r="G4" s="2"/>
      <c r="H4" s="2"/>
      <c r="I4" s="2"/>
      <c r="J4" s="2"/>
      <c r="K4" s="2"/>
      <c r="L4" s="2"/>
      <c r="M4" s="2"/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4746385.244865803</v>
      </c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x14ac:dyDescent="0.25">
      <c r="A5">
        <v>2020</v>
      </c>
      <c r="B5" s="2">
        <v>191129.60717580409</v>
      </c>
      <c r="C5" s="2">
        <v>193040.90324756215</v>
      </c>
      <c r="D5" s="2"/>
      <c r="E5" s="2"/>
      <c r="F5" s="2"/>
      <c r="G5" s="2"/>
      <c r="H5" s="2"/>
      <c r="I5" s="2"/>
      <c r="J5" s="2"/>
      <c r="K5" s="2"/>
      <c r="L5" s="2"/>
      <c r="M5" s="2"/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4746385.244865803</v>
      </c>
      <c r="X5" s="2">
        <v>4793849.0973144602</v>
      </c>
      <c r="Y5" s="2"/>
      <c r="Z5" s="2"/>
      <c r="AA5" s="2"/>
      <c r="AB5" s="2"/>
      <c r="AC5" s="2"/>
      <c r="AD5" s="2"/>
      <c r="AE5" s="2"/>
      <c r="AF5" s="2"/>
      <c r="AG5" s="2"/>
    </row>
    <row r="6" spans="1:33" ht="15" x14ac:dyDescent="0.25">
      <c r="A6">
        <v>2021</v>
      </c>
      <c r="B6" s="2">
        <v>191129.60717580409</v>
      </c>
      <c r="C6" s="2">
        <v>193040.90324756215</v>
      </c>
      <c r="D6" s="2">
        <v>194971.31228003779</v>
      </c>
      <c r="E6" s="2"/>
      <c r="F6" s="2"/>
      <c r="G6" s="2"/>
      <c r="H6" s="2"/>
      <c r="I6" s="2"/>
      <c r="J6" s="2"/>
      <c r="K6" s="2"/>
      <c r="L6" s="2"/>
      <c r="M6" s="2"/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4746385.244865803</v>
      </c>
      <c r="X6" s="2">
        <v>4793849.0973144602</v>
      </c>
      <c r="Y6" s="2">
        <v>4841787.588287605</v>
      </c>
      <c r="Z6" s="2"/>
      <c r="AA6" s="2"/>
      <c r="AB6" s="2"/>
      <c r="AC6" s="2"/>
      <c r="AD6" s="2"/>
      <c r="AE6" s="2"/>
      <c r="AF6" s="2"/>
      <c r="AG6" s="2"/>
    </row>
    <row r="7" spans="1:33" ht="15" x14ac:dyDescent="0.25">
      <c r="A7">
        <v>2022</v>
      </c>
      <c r="B7" s="2">
        <v>191129.60717580409</v>
      </c>
      <c r="C7" s="2">
        <v>193040.90324756215</v>
      </c>
      <c r="D7" s="2">
        <v>194971.31228003779</v>
      </c>
      <c r="E7" s="2">
        <v>196921.02540283822</v>
      </c>
      <c r="F7" s="2"/>
      <c r="G7" s="2"/>
      <c r="H7" s="2"/>
      <c r="I7" s="2"/>
      <c r="J7" s="2"/>
      <c r="K7" s="2"/>
      <c r="L7" s="2"/>
      <c r="M7" s="2"/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4746385.244865803</v>
      </c>
      <c r="X7" s="2">
        <v>4793849.0973144602</v>
      </c>
      <c r="Y7" s="2">
        <v>4841787.588287605</v>
      </c>
      <c r="Z7" s="2">
        <v>4890205.4641704801</v>
      </c>
      <c r="AA7" s="2"/>
      <c r="AB7" s="2"/>
      <c r="AC7" s="2"/>
      <c r="AD7" s="2"/>
      <c r="AE7" s="2"/>
      <c r="AF7" s="2"/>
      <c r="AG7" s="2"/>
    </row>
    <row r="8" spans="1:33" ht="15" x14ac:dyDescent="0.25">
      <c r="A8">
        <v>2023</v>
      </c>
      <c r="B8" s="2">
        <v>191129.60717580409</v>
      </c>
      <c r="C8" s="2">
        <v>193040.90324756215</v>
      </c>
      <c r="D8" s="2">
        <v>194971.31228003779</v>
      </c>
      <c r="E8" s="2">
        <v>196921.02540283822</v>
      </c>
      <c r="F8" s="2">
        <v>198890.23565686654</v>
      </c>
      <c r="G8" s="2"/>
      <c r="H8" s="2"/>
      <c r="I8" s="2"/>
      <c r="J8" s="2"/>
      <c r="K8" s="2"/>
      <c r="L8" s="2"/>
      <c r="M8" s="2"/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4746385.244865803</v>
      </c>
      <c r="X8" s="2">
        <v>4793849.0973144602</v>
      </c>
      <c r="Y8" s="2">
        <v>4841787.588287605</v>
      </c>
      <c r="Z8" s="2">
        <v>4890205.4641704801</v>
      </c>
      <c r="AA8" s="2">
        <v>4939107.5188121861</v>
      </c>
      <c r="AB8" s="2"/>
      <c r="AC8" s="2"/>
      <c r="AD8" s="2"/>
      <c r="AE8" s="2"/>
      <c r="AF8" s="2"/>
      <c r="AG8" s="2"/>
    </row>
    <row r="9" spans="1:33" ht="15" x14ac:dyDescent="0.25">
      <c r="A9">
        <v>2024</v>
      </c>
      <c r="B9" s="2">
        <v>191129.60717580409</v>
      </c>
      <c r="C9" s="2">
        <v>193040.90324756215</v>
      </c>
      <c r="D9" s="2">
        <v>194971.31228003779</v>
      </c>
      <c r="E9" s="2">
        <v>196921.02540283822</v>
      </c>
      <c r="F9" s="2">
        <v>198890.23565686654</v>
      </c>
      <c r="G9" s="2">
        <v>200879.13801343524</v>
      </c>
      <c r="H9" s="2"/>
      <c r="I9" s="2"/>
      <c r="J9" s="2"/>
      <c r="K9" s="2"/>
      <c r="L9" s="2"/>
      <c r="M9" s="2"/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4746385.244865803</v>
      </c>
      <c r="X9" s="2">
        <v>4793849.0973144602</v>
      </c>
      <c r="Y9" s="2">
        <v>4841787.588287605</v>
      </c>
      <c r="Z9" s="2">
        <v>4890205.4641704801</v>
      </c>
      <c r="AA9" s="2">
        <v>4939107.5188121861</v>
      </c>
      <c r="AB9" s="2">
        <v>4988498.5940003069</v>
      </c>
      <c r="AD9" s="2"/>
      <c r="AE9" s="2"/>
      <c r="AF9" s="2"/>
      <c r="AG9" s="2"/>
    </row>
    <row r="10" spans="1:33" ht="15" x14ac:dyDescent="0.25">
      <c r="A10">
        <v>2025</v>
      </c>
      <c r="B10" s="2">
        <v>191129.60717580409</v>
      </c>
      <c r="C10" s="2">
        <v>193040.90324756215</v>
      </c>
      <c r="D10" s="2">
        <v>194971.31228003779</v>
      </c>
      <c r="E10" s="2">
        <v>196921.02540283822</v>
      </c>
      <c r="F10" s="2">
        <v>198890.23565686654</v>
      </c>
      <c r="G10" s="2">
        <v>200879.13801343524</v>
      </c>
      <c r="H10" s="2">
        <v>202887.92939356956</v>
      </c>
      <c r="I10" s="2"/>
      <c r="J10" s="2"/>
      <c r="K10" s="2"/>
      <c r="L10" s="2"/>
      <c r="M10" s="2"/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4746385.244865803</v>
      </c>
      <c r="X10" s="2">
        <v>4793849.0973144602</v>
      </c>
      <c r="Y10" s="2">
        <v>4841787.588287605</v>
      </c>
      <c r="Z10" s="2">
        <v>4890205.4641704801</v>
      </c>
      <c r="AA10" s="2">
        <v>4939107.5188121861</v>
      </c>
      <c r="AB10" s="2">
        <v>4988498.5940003069</v>
      </c>
      <c r="AC10" s="2">
        <v>5038383.5799403097</v>
      </c>
      <c r="AE10" s="2"/>
      <c r="AF10" s="2">
        <v>5038383.5799403097</v>
      </c>
      <c r="AG10" s="2"/>
    </row>
    <row r="11" spans="1:33" ht="15" x14ac:dyDescent="0.25">
      <c r="A11">
        <v>2026</v>
      </c>
      <c r="B11" s="2">
        <v>191129.60717580409</v>
      </c>
      <c r="C11" s="2">
        <v>193040.90324756215</v>
      </c>
      <c r="D11" s="2">
        <v>194971.31228003779</v>
      </c>
      <c r="E11" s="2">
        <v>196921.02540283822</v>
      </c>
      <c r="F11" s="2">
        <v>198890.23565686654</v>
      </c>
      <c r="G11" s="2">
        <v>200879.13801343524</v>
      </c>
      <c r="H11" s="2">
        <v>202887.92939356956</v>
      </c>
      <c r="I11" s="2">
        <v>204916.80868750525</v>
      </c>
      <c r="J11" s="2"/>
      <c r="K11" s="2"/>
      <c r="L11" s="2"/>
      <c r="M11" s="2"/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4746385.244865803</v>
      </c>
      <c r="X11" s="2">
        <v>4793849.0973144602</v>
      </c>
      <c r="Y11" s="2">
        <v>4841787.588287605</v>
      </c>
      <c r="Z11" s="2">
        <v>4890205.4641704801</v>
      </c>
      <c r="AA11" s="2">
        <v>4939107.5188121861</v>
      </c>
      <c r="AB11" s="2">
        <v>4988498.5940003069</v>
      </c>
      <c r="AC11" s="2">
        <v>5038383.5799403097</v>
      </c>
      <c r="AD11" s="2">
        <v>5088767.4157397132</v>
      </c>
      <c r="AE11" s="2"/>
      <c r="AF11" s="2">
        <v>5038383.5799403097</v>
      </c>
      <c r="AG11" s="2"/>
    </row>
    <row r="12" spans="1:33" ht="15" x14ac:dyDescent="0.25">
      <c r="A12">
        <v>2027</v>
      </c>
      <c r="B12" s="2">
        <v>191129.60717580409</v>
      </c>
      <c r="C12" s="2">
        <v>193040.90324756215</v>
      </c>
      <c r="D12" s="2">
        <v>194971.31228003779</v>
      </c>
      <c r="E12" s="2">
        <v>196921.02540283822</v>
      </c>
      <c r="F12" s="2">
        <v>198890.23565686654</v>
      </c>
      <c r="G12" s="2">
        <v>200879.13801343524</v>
      </c>
      <c r="H12" s="2">
        <v>202887.92939356956</v>
      </c>
      <c r="I12" s="2">
        <v>204916.80868750525</v>
      </c>
      <c r="J12" s="2">
        <v>206965.97677438034</v>
      </c>
      <c r="K12" s="2"/>
      <c r="L12" s="2"/>
      <c r="M12" s="2"/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4746385.244865803</v>
      </c>
      <c r="X12" s="2">
        <v>4793849.0973144602</v>
      </c>
      <c r="Y12" s="2">
        <v>4841787.588287605</v>
      </c>
      <c r="Z12" s="2">
        <v>4890205.4641704801</v>
      </c>
      <c r="AA12" s="2">
        <v>4939107.5188121861</v>
      </c>
      <c r="AB12" s="2">
        <v>4988498.5940003069</v>
      </c>
      <c r="AC12" s="2">
        <v>5038383.5799403097</v>
      </c>
      <c r="AD12" s="2">
        <v>5088767.4157397132</v>
      </c>
      <c r="AE12" s="2"/>
      <c r="AF12" s="2">
        <v>5038383.5799403097</v>
      </c>
      <c r="AG12" s="2"/>
    </row>
    <row r="13" spans="1:33" ht="15" x14ac:dyDescent="0.25">
      <c r="A13">
        <v>2028</v>
      </c>
      <c r="B13" s="2">
        <v>191129.60717580409</v>
      </c>
      <c r="C13" s="2">
        <v>193040.90324756215</v>
      </c>
      <c r="D13" s="2">
        <v>194971.31228003779</v>
      </c>
      <c r="E13" s="2">
        <v>196921.02540283822</v>
      </c>
      <c r="F13" s="2">
        <v>198890.23565686654</v>
      </c>
      <c r="G13" s="2">
        <v>200879.13801343524</v>
      </c>
      <c r="H13" s="2">
        <v>202887.92939356956</v>
      </c>
      <c r="I13" s="2">
        <v>204916.80868750525</v>
      </c>
      <c r="J13" s="2">
        <v>206965.97677438034</v>
      </c>
      <c r="K13" s="2">
        <v>209035.63654212412</v>
      </c>
      <c r="L13" s="2"/>
      <c r="M13" s="2"/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4746385.244865803</v>
      </c>
      <c r="X13" s="2">
        <v>4793849.0973144602</v>
      </c>
      <c r="Y13" s="2">
        <v>4841787.588287605</v>
      </c>
      <c r="Z13" s="2">
        <v>4890205.4641704801</v>
      </c>
      <c r="AA13" s="2">
        <v>4939107.5188121861</v>
      </c>
      <c r="AB13" s="2">
        <v>4988498.5940003069</v>
      </c>
      <c r="AC13" s="2">
        <v>5038383.5799403097</v>
      </c>
      <c r="AD13" s="2">
        <v>5088767.4157397132</v>
      </c>
      <c r="AE13" s="2"/>
      <c r="AF13" s="2">
        <v>5038383.5799403097</v>
      </c>
      <c r="AG13" s="2"/>
    </row>
    <row r="14" spans="1:33" ht="15" x14ac:dyDescent="0.25">
      <c r="A14">
        <v>2029</v>
      </c>
      <c r="B14" s="2">
        <v>191129.60717580409</v>
      </c>
      <c r="C14" s="2">
        <v>193040.90324756215</v>
      </c>
      <c r="D14" s="2">
        <v>194971.31228003779</v>
      </c>
      <c r="E14" s="2">
        <v>196921.02540283822</v>
      </c>
      <c r="F14" s="2">
        <v>198890.23565686654</v>
      </c>
      <c r="G14" s="2">
        <v>200879.13801343524</v>
      </c>
      <c r="H14" s="2">
        <v>202887.92939356956</v>
      </c>
      <c r="I14" s="2">
        <v>204916.80868750525</v>
      </c>
      <c r="J14" s="2">
        <v>206965.97677438034</v>
      </c>
      <c r="K14" s="2">
        <v>209035.63654212412</v>
      </c>
      <c r="L14" s="2">
        <v>211125.99290754541</v>
      </c>
      <c r="M14" s="2"/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4746385.244865803</v>
      </c>
      <c r="X14" s="2">
        <v>4793849.0973144602</v>
      </c>
      <c r="Y14" s="2">
        <v>4841787.588287605</v>
      </c>
      <c r="Z14" s="2">
        <v>4890205.4641704801</v>
      </c>
      <c r="AA14" s="2">
        <v>4939107.5188121861</v>
      </c>
      <c r="AB14" s="2">
        <v>4988498.5940003069</v>
      </c>
      <c r="AC14" s="2">
        <v>5038383.5799403097</v>
      </c>
      <c r="AD14" s="2">
        <v>5088767.4157397132</v>
      </c>
      <c r="AE14" s="2"/>
      <c r="AF14" s="2">
        <v>5038383.5799403097</v>
      </c>
      <c r="AG14" s="2"/>
    </row>
    <row r="15" spans="1:33" ht="15" x14ac:dyDescent="0.25">
      <c r="A15">
        <v>2030</v>
      </c>
      <c r="B15" s="2">
        <v>191129.60717580409</v>
      </c>
      <c r="C15" s="2">
        <v>193040.90324756215</v>
      </c>
      <c r="D15" s="2">
        <v>194971.31228003779</v>
      </c>
      <c r="E15" s="2">
        <v>196921.02540283822</v>
      </c>
      <c r="F15" s="2">
        <v>198890.23565686654</v>
      </c>
      <c r="G15" s="2">
        <v>200879.13801343524</v>
      </c>
      <c r="H15" s="2">
        <v>202887.92939356956</v>
      </c>
      <c r="I15" s="2">
        <v>204916.80868750525</v>
      </c>
      <c r="J15" s="2">
        <v>206965.97677438034</v>
      </c>
      <c r="K15" s="2">
        <v>209035.63654212412</v>
      </c>
      <c r="L15" s="2">
        <v>211125.99290754541</v>
      </c>
      <c r="M15" s="2">
        <v>213237.25283662084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4746385.244865803</v>
      </c>
      <c r="X15" s="2">
        <v>4793849.0973144602</v>
      </c>
      <c r="Y15" s="2">
        <v>4841787.588287605</v>
      </c>
      <c r="Z15" s="2">
        <v>4890205.4641704801</v>
      </c>
      <c r="AA15" s="2">
        <v>4939107.5188121861</v>
      </c>
      <c r="AB15" s="2">
        <v>4988498.5940003069</v>
      </c>
      <c r="AC15" s="2">
        <v>5038383.5799403097</v>
      </c>
      <c r="AD15" s="2">
        <v>5088767.4157397132</v>
      </c>
      <c r="AE15" s="2">
        <v>5295391.7787760831</v>
      </c>
      <c r="AF15" s="2">
        <v>5038383.5799403097</v>
      </c>
      <c r="AG15" s="2">
        <v>5295391.7787760831</v>
      </c>
    </row>
    <row r="16" spans="1:33" ht="15" x14ac:dyDescent="0.25">
      <c r="A16">
        <v>2031</v>
      </c>
      <c r="B16" s="2">
        <v>191129.60717580409</v>
      </c>
      <c r="C16" s="2">
        <v>193040.90324756215</v>
      </c>
      <c r="D16" s="2">
        <v>194971.31228003779</v>
      </c>
      <c r="E16" s="2">
        <v>196921.02540283822</v>
      </c>
      <c r="F16" s="2">
        <v>198890.23565686654</v>
      </c>
      <c r="G16" s="2">
        <v>200879.13801343524</v>
      </c>
      <c r="H16" s="2">
        <v>202887.92939356956</v>
      </c>
      <c r="I16" s="2">
        <v>204916.80868750525</v>
      </c>
      <c r="J16" s="2">
        <v>206965.97677438034</v>
      </c>
      <c r="K16" s="2">
        <v>209035.63654212412</v>
      </c>
      <c r="L16" s="2">
        <v>211125.99290754541</v>
      </c>
      <c r="M16" s="2">
        <v>213237.25283662084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4746385.244865803</v>
      </c>
      <c r="X16" s="2">
        <v>4793849.0973144602</v>
      </c>
      <c r="Y16" s="2">
        <v>4841787.588287605</v>
      </c>
      <c r="Z16" s="2">
        <v>4890205.4641704801</v>
      </c>
      <c r="AA16" s="2">
        <v>4939107.5188121861</v>
      </c>
      <c r="AB16" s="2">
        <v>4988498.5940003069</v>
      </c>
      <c r="AC16" s="2">
        <v>5038383.5799403097</v>
      </c>
      <c r="AD16" s="2">
        <v>5088767.4157397132</v>
      </c>
      <c r="AE16" s="2">
        <v>5295391.7787760831</v>
      </c>
      <c r="AF16" s="2">
        <v>5038383.5799403097</v>
      </c>
      <c r="AG16" s="2">
        <v>5295391.7787760831</v>
      </c>
    </row>
    <row r="17" spans="1:33" ht="15" x14ac:dyDescent="0.25">
      <c r="A17">
        <v>2032</v>
      </c>
      <c r="B17" s="2">
        <v>191129.60717580409</v>
      </c>
      <c r="C17" s="2">
        <v>193040.90324756215</v>
      </c>
      <c r="D17" s="2">
        <v>194971.31228003779</v>
      </c>
      <c r="E17" s="2">
        <v>196921.02540283822</v>
      </c>
      <c r="F17" s="2">
        <v>198890.23565686654</v>
      </c>
      <c r="G17" s="2">
        <v>200879.13801343524</v>
      </c>
      <c r="H17" s="2">
        <v>202887.92939356956</v>
      </c>
      <c r="I17" s="2">
        <v>204916.80868750525</v>
      </c>
      <c r="J17" s="2">
        <v>206965.97677438034</v>
      </c>
      <c r="K17" s="2">
        <v>209035.63654212412</v>
      </c>
      <c r="L17" s="2">
        <v>211125.99290754541</v>
      </c>
      <c r="M17" s="2">
        <v>213237.25283662084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4746385.244865803</v>
      </c>
      <c r="X17" s="2">
        <v>4793849.0973144602</v>
      </c>
      <c r="Y17" s="2">
        <v>4841787.588287605</v>
      </c>
      <c r="Z17" s="2">
        <v>4890205.4641704801</v>
      </c>
      <c r="AA17" s="2">
        <v>4939107.5188121861</v>
      </c>
      <c r="AB17" s="2">
        <v>4988498.5940003069</v>
      </c>
      <c r="AC17" s="2">
        <v>5038383.5799403097</v>
      </c>
      <c r="AD17" s="2">
        <v>5088767.4157397132</v>
      </c>
      <c r="AE17" s="2">
        <v>5295391.7787760831</v>
      </c>
      <c r="AF17" s="2">
        <v>5038383.5799403097</v>
      </c>
      <c r="AG17" s="2">
        <v>5295391.7787760831</v>
      </c>
    </row>
    <row r="18" spans="1:33" ht="15" x14ac:dyDescent="0.25">
      <c r="A18">
        <v>2033</v>
      </c>
      <c r="B18" s="2">
        <v>191129.60717580409</v>
      </c>
      <c r="C18" s="2">
        <v>193040.90324756215</v>
      </c>
      <c r="D18" s="2">
        <v>194971.31228003779</v>
      </c>
      <c r="E18" s="2">
        <v>196921.02540283822</v>
      </c>
      <c r="F18" s="2">
        <v>198890.23565686654</v>
      </c>
      <c r="G18" s="2">
        <v>200879.13801343524</v>
      </c>
      <c r="H18" s="2">
        <v>202887.92939356956</v>
      </c>
      <c r="I18" s="2">
        <v>204916.80868750525</v>
      </c>
      <c r="J18" s="2">
        <v>206965.97677438034</v>
      </c>
      <c r="K18" s="2">
        <v>209035.63654212412</v>
      </c>
      <c r="L18" s="2">
        <v>211125.99290754541</v>
      </c>
      <c r="M18" s="2">
        <v>213237.25283662084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4746385.244865803</v>
      </c>
      <c r="X18" s="2">
        <v>4793849.0973144602</v>
      </c>
      <c r="Y18" s="2">
        <v>4841787.588287605</v>
      </c>
      <c r="Z18" s="2">
        <v>4890205.4641704801</v>
      </c>
      <c r="AA18" s="2">
        <v>4939107.5188121861</v>
      </c>
      <c r="AB18" s="2">
        <v>4988498.5940003069</v>
      </c>
      <c r="AC18" s="2">
        <v>5038383.5799403097</v>
      </c>
      <c r="AD18" s="2">
        <v>5088767.4157397132</v>
      </c>
      <c r="AE18" s="2">
        <v>5295391.7787760831</v>
      </c>
      <c r="AF18" s="2">
        <v>5038383.5799403097</v>
      </c>
      <c r="AG18" s="2">
        <v>5295391.7787760831</v>
      </c>
    </row>
    <row r="19" spans="1:33" ht="15" x14ac:dyDescent="0.25">
      <c r="A19">
        <v>2034</v>
      </c>
      <c r="B19" s="2">
        <v>191129.60717580409</v>
      </c>
      <c r="C19" s="2">
        <v>193040.90324756215</v>
      </c>
      <c r="D19" s="2">
        <v>194971.31228003779</v>
      </c>
      <c r="E19" s="2">
        <v>196921.02540283822</v>
      </c>
      <c r="F19" s="2">
        <v>198890.23565686654</v>
      </c>
      <c r="G19" s="2">
        <v>200879.13801343524</v>
      </c>
      <c r="H19" s="2">
        <v>202887.92939356956</v>
      </c>
      <c r="I19" s="2">
        <v>204916.80868750525</v>
      </c>
      <c r="J19" s="2">
        <v>206965.97677438034</v>
      </c>
      <c r="K19" s="2">
        <v>209035.63654212412</v>
      </c>
      <c r="L19" s="2">
        <v>211125.99290754541</v>
      </c>
      <c r="M19" s="2">
        <v>213237.25283662084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4746385.244865803</v>
      </c>
      <c r="X19" s="2">
        <v>4793849.0973144602</v>
      </c>
      <c r="Y19" s="2">
        <v>4841787.588287605</v>
      </c>
      <c r="Z19" s="2">
        <v>4890205.4641704801</v>
      </c>
      <c r="AA19" s="2">
        <v>4939107.5188121861</v>
      </c>
      <c r="AB19" s="2">
        <v>4988498.5940003069</v>
      </c>
      <c r="AC19" s="2">
        <v>5038383.5799403097</v>
      </c>
      <c r="AD19" s="2">
        <v>5088767.4157397132</v>
      </c>
      <c r="AE19" s="2">
        <v>5295391.7787760831</v>
      </c>
      <c r="AF19" s="2">
        <v>5038383.5799403097</v>
      </c>
      <c r="AG19" s="2">
        <v>5295391.7787760831</v>
      </c>
    </row>
    <row r="20" spans="1:33" ht="15" x14ac:dyDescent="0.25">
      <c r="A20">
        <v>2035</v>
      </c>
      <c r="B20" s="2">
        <v>191129.60717580409</v>
      </c>
      <c r="C20" s="2">
        <v>193040.90324756215</v>
      </c>
      <c r="D20" s="2">
        <v>194971.31228003779</v>
      </c>
      <c r="E20" s="2">
        <v>196921.02540283822</v>
      </c>
      <c r="F20" s="2">
        <v>198890.23565686654</v>
      </c>
      <c r="G20" s="2">
        <v>200879.13801343524</v>
      </c>
      <c r="H20" s="2">
        <v>202887.92939356956</v>
      </c>
      <c r="I20" s="2">
        <v>204916.80868750525</v>
      </c>
      <c r="J20" s="2">
        <v>206965.97677438034</v>
      </c>
      <c r="K20" s="2">
        <v>209035.63654212412</v>
      </c>
      <c r="L20" s="2">
        <v>211125.99290754541</v>
      </c>
      <c r="M20" s="2">
        <v>213237.25283662084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4746385.244865803</v>
      </c>
      <c r="X20" s="2">
        <v>4793849.0973144602</v>
      </c>
      <c r="Y20" s="2">
        <v>4841787.588287605</v>
      </c>
      <c r="Z20" s="2">
        <v>4890205.4641704801</v>
      </c>
      <c r="AA20" s="2">
        <v>4939107.5188121861</v>
      </c>
      <c r="AB20" s="2">
        <v>4988498.5940003069</v>
      </c>
      <c r="AC20" s="2">
        <v>5038383.5799403097</v>
      </c>
      <c r="AD20" s="2">
        <v>5088767.4157397132</v>
      </c>
      <c r="AE20" s="2">
        <v>5295391.7787760831</v>
      </c>
      <c r="AF20" s="2">
        <v>5038383.5799403097</v>
      </c>
      <c r="AG20" s="2">
        <v>5295391.7787760831</v>
      </c>
    </row>
    <row r="21" spans="1:33" ht="15" x14ac:dyDescent="0.25">
      <c r="A21">
        <v>2036</v>
      </c>
      <c r="B21" s="2">
        <v>191129.60717580409</v>
      </c>
      <c r="C21" s="2">
        <v>193040.90324756215</v>
      </c>
      <c r="D21" s="2">
        <v>194971.31228003779</v>
      </c>
      <c r="E21" s="2">
        <v>196921.02540283822</v>
      </c>
      <c r="F21" s="2">
        <v>198890.23565686654</v>
      </c>
      <c r="G21" s="2">
        <v>200879.13801343524</v>
      </c>
      <c r="H21" s="2">
        <v>202887.92939356956</v>
      </c>
      <c r="I21" s="2">
        <v>204916.80868750525</v>
      </c>
      <c r="J21" s="2">
        <v>206965.97677438034</v>
      </c>
      <c r="K21" s="2">
        <v>209035.63654212412</v>
      </c>
      <c r="L21" s="2">
        <v>211125.99290754541</v>
      </c>
      <c r="M21" s="2">
        <v>213237.25283662084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4746385.244865803</v>
      </c>
      <c r="X21" s="2">
        <v>4793849.0973144602</v>
      </c>
      <c r="Y21" s="2">
        <v>4841787.588287605</v>
      </c>
      <c r="Z21" s="2">
        <v>4890205.4641704801</v>
      </c>
      <c r="AA21" s="2">
        <v>4939107.5188121861</v>
      </c>
      <c r="AB21" s="2">
        <v>4988498.5940003069</v>
      </c>
      <c r="AC21" s="2">
        <v>5038383.5799403097</v>
      </c>
      <c r="AD21" s="2">
        <v>5088767.4157397132</v>
      </c>
      <c r="AE21" s="2">
        <v>5295391.7787760831</v>
      </c>
      <c r="AF21" s="2">
        <v>5038383.5799403097</v>
      </c>
      <c r="AG21" s="2">
        <v>5295391.7787760831</v>
      </c>
    </row>
    <row r="22" spans="1:33" ht="15" x14ac:dyDescent="0.25">
      <c r="A22">
        <v>2037</v>
      </c>
      <c r="B22" s="2">
        <v>191129.60717580409</v>
      </c>
      <c r="C22" s="2">
        <v>193040.90324756215</v>
      </c>
      <c r="D22" s="2">
        <v>194971.31228003779</v>
      </c>
      <c r="E22" s="2">
        <v>196921.02540283822</v>
      </c>
      <c r="F22" s="2">
        <v>198890.23565686654</v>
      </c>
      <c r="G22" s="2">
        <v>200879.13801343524</v>
      </c>
      <c r="H22" s="2">
        <v>202887.92939356956</v>
      </c>
      <c r="I22" s="2">
        <v>204916.80868750525</v>
      </c>
      <c r="J22" s="2">
        <v>206965.97677438034</v>
      </c>
      <c r="K22" s="2">
        <v>209035.63654212412</v>
      </c>
      <c r="L22" s="2">
        <v>211125.99290754541</v>
      </c>
      <c r="M22" s="2">
        <v>213237.25283662084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4746385.244865803</v>
      </c>
      <c r="X22" s="2">
        <v>4793849.0973144602</v>
      </c>
      <c r="Y22" s="2">
        <v>4841787.588287605</v>
      </c>
      <c r="Z22" s="2">
        <v>4890205.4641704801</v>
      </c>
      <c r="AA22" s="2">
        <v>4939107.5188121861</v>
      </c>
      <c r="AB22" s="2">
        <v>4988498.5940003069</v>
      </c>
      <c r="AC22" s="2">
        <v>5038383.5799403097</v>
      </c>
      <c r="AD22" s="2">
        <v>5088767.4157397132</v>
      </c>
      <c r="AE22" s="2">
        <v>5295391.7787760831</v>
      </c>
      <c r="AF22" s="2">
        <v>5038383.5799403097</v>
      </c>
      <c r="AG22" s="2">
        <v>5295391.7787760831</v>
      </c>
    </row>
    <row r="23" spans="1:33" ht="15" x14ac:dyDescent="0.25">
      <c r="A23">
        <v>2038</v>
      </c>
      <c r="B23" s="2">
        <v>191129.60717580409</v>
      </c>
      <c r="C23" s="2">
        <v>193040.90324756215</v>
      </c>
      <c r="D23" s="2">
        <v>194971.31228003779</v>
      </c>
      <c r="E23" s="2">
        <v>196921.02540283822</v>
      </c>
      <c r="F23" s="2">
        <v>198890.23565686654</v>
      </c>
      <c r="G23" s="2">
        <v>200879.13801343524</v>
      </c>
      <c r="H23" s="2">
        <v>202887.92939356956</v>
      </c>
      <c r="I23" s="2">
        <v>204916.80868750525</v>
      </c>
      <c r="J23" s="2">
        <v>206965.97677438034</v>
      </c>
      <c r="K23" s="2">
        <v>209035.63654212412</v>
      </c>
      <c r="L23" s="2">
        <v>211125.99290754541</v>
      </c>
      <c r="M23" s="2">
        <v>213237.25283662084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4746385.244865803</v>
      </c>
      <c r="X23" s="2">
        <v>4793849.0973144602</v>
      </c>
      <c r="Y23" s="2">
        <v>4841787.588287605</v>
      </c>
      <c r="Z23" s="2">
        <v>4890205.4641704801</v>
      </c>
      <c r="AA23" s="2">
        <v>4939107.5188121861</v>
      </c>
      <c r="AB23" s="2">
        <v>4988498.5940003069</v>
      </c>
      <c r="AC23" s="2">
        <v>5038383.5799403097</v>
      </c>
      <c r="AD23" s="2">
        <v>5088767.4157397132</v>
      </c>
      <c r="AE23" s="2">
        <v>5295391.7787760831</v>
      </c>
      <c r="AF23" s="2">
        <v>5038383.5799403097</v>
      </c>
      <c r="AG23" s="2">
        <v>5295391.7787760831</v>
      </c>
    </row>
    <row r="24" spans="1:33" ht="15" x14ac:dyDescent="0.25">
      <c r="A24">
        <v>2039</v>
      </c>
      <c r="B24" s="2">
        <v>191129.60717580409</v>
      </c>
      <c r="C24" s="2">
        <v>193040.90324756215</v>
      </c>
      <c r="D24" s="2">
        <v>194971.31228003779</v>
      </c>
      <c r="E24" s="2">
        <v>196921.02540283822</v>
      </c>
      <c r="F24" s="2">
        <v>198890.23565686654</v>
      </c>
      <c r="G24" s="2">
        <v>200879.13801343524</v>
      </c>
      <c r="H24" s="2">
        <v>202887.92939356956</v>
      </c>
      <c r="I24" s="2">
        <v>204916.80868750525</v>
      </c>
      <c r="J24" s="2">
        <v>206965.97677438034</v>
      </c>
      <c r="K24" s="2">
        <v>209035.63654212412</v>
      </c>
      <c r="L24" s="2">
        <v>211125.99290754541</v>
      </c>
      <c r="M24" s="2">
        <v>213237.25283662084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4746385.244865803</v>
      </c>
      <c r="X24" s="2">
        <v>4793849.0973144602</v>
      </c>
      <c r="Y24" s="2">
        <v>4841787.588287605</v>
      </c>
      <c r="Z24" s="2">
        <v>4890205.4641704801</v>
      </c>
      <c r="AA24" s="2">
        <v>4939107.5188121861</v>
      </c>
      <c r="AB24" s="2">
        <v>4988498.5940003069</v>
      </c>
      <c r="AC24" s="2">
        <v>5038383.5799403097</v>
      </c>
      <c r="AD24" s="2">
        <v>5088767.4157397132</v>
      </c>
      <c r="AE24" s="2">
        <v>5295391.7787760831</v>
      </c>
      <c r="AF24" s="2">
        <v>5038383.5799403097</v>
      </c>
      <c r="AG24" s="2">
        <v>5295391.7787760831</v>
      </c>
    </row>
    <row r="25" spans="1:33" ht="15" x14ac:dyDescent="0.25">
      <c r="A25">
        <v>2040</v>
      </c>
      <c r="B25" s="2">
        <v>191129.60717580409</v>
      </c>
      <c r="C25" s="2">
        <v>193040.90324756215</v>
      </c>
      <c r="D25" s="2">
        <v>194971.31228003779</v>
      </c>
      <c r="E25" s="2">
        <v>196921.02540283822</v>
      </c>
      <c r="F25" s="2">
        <v>198890.23565686654</v>
      </c>
      <c r="G25" s="2">
        <v>200879.13801343524</v>
      </c>
      <c r="H25" s="2">
        <v>202887.92939356956</v>
      </c>
      <c r="I25" s="2">
        <v>204916.80868750525</v>
      </c>
      <c r="J25" s="2">
        <v>206965.97677438034</v>
      </c>
      <c r="K25" s="2">
        <v>209035.63654212412</v>
      </c>
      <c r="L25" s="2">
        <v>211125.99290754541</v>
      </c>
      <c r="M25" s="2">
        <v>213237.25283662084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4746385.244865803</v>
      </c>
      <c r="X25" s="2">
        <v>4793849.0973144602</v>
      </c>
      <c r="Y25" s="2">
        <v>4841787.588287605</v>
      </c>
      <c r="Z25" s="2">
        <v>4890205.4641704801</v>
      </c>
      <c r="AA25" s="2">
        <v>4939107.5188121861</v>
      </c>
      <c r="AB25" s="2">
        <v>4988498.5940003069</v>
      </c>
      <c r="AC25" s="2">
        <v>5038383.5799403097</v>
      </c>
      <c r="AD25" s="2">
        <v>5088767.4157397132</v>
      </c>
      <c r="AE25" s="2">
        <v>5295391.7787760831</v>
      </c>
      <c r="AF25" s="2">
        <v>5038383.5799403097</v>
      </c>
      <c r="AG25" s="2">
        <v>5295391.7787760831</v>
      </c>
    </row>
    <row r="26" spans="1:33" ht="15" x14ac:dyDescent="0.25">
      <c r="A26">
        <v>2041</v>
      </c>
      <c r="B26" s="2">
        <v>191129.60717580409</v>
      </c>
      <c r="C26" s="2">
        <v>193040.90324756215</v>
      </c>
      <c r="D26" s="2">
        <v>194971.31228003779</v>
      </c>
      <c r="E26" s="2">
        <v>196921.02540283822</v>
      </c>
      <c r="F26" s="2">
        <v>198890.23565686654</v>
      </c>
      <c r="G26" s="2">
        <v>200879.13801343524</v>
      </c>
      <c r="H26" s="2">
        <v>202887.92939356956</v>
      </c>
      <c r="I26" s="2">
        <v>204916.80868750525</v>
      </c>
      <c r="J26" s="2">
        <v>206965.97677438034</v>
      </c>
      <c r="K26" s="2">
        <v>209035.63654212412</v>
      </c>
      <c r="L26" s="2">
        <v>211125.99290754541</v>
      </c>
      <c r="M26" s="2">
        <v>213237.25283662084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4746385.244865803</v>
      </c>
      <c r="X26" s="2">
        <v>4793849.0973144602</v>
      </c>
      <c r="Y26" s="2">
        <v>4841787.588287605</v>
      </c>
      <c r="Z26" s="2">
        <v>4890205.4641704801</v>
      </c>
      <c r="AA26" s="2">
        <v>4939107.5188121861</v>
      </c>
      <c r="AB26" s="2">
        <v>4988498.5940003069</v>
      </c>
      <c r="AC26" s="2">
        <v>5038383.5799403097</v>
      </c>
      <c r="AD26" s="2">
        <v>5088767.4157397132</v>
      </c>
      <c r="AE26" s="2">
        <v>5295391.7787760831</v>
      </c>
      <c r="AF26" s="2">
        <v>5038383.5799403097</v>
      </c>
      <c r="AG26" s="2">
        <v>5295391.7787760831</v>
      </c>
    </row>
    <row r="27" spans="1:33" ht="15" x14ac:dyDescent="0.25">
      <c r="A27">
        <v>2042</v>
      </c>
      <c r="B27" s="2">
        <v>191129.60717580409</v>
      </c>
      <c r="C27" s="2">
        <v>193040.90324756215</v>
      </c>
      <c r="D27" s="2">
        <v>194971.31228003779</v>
      </c>
      <c r="E27" s="2">
        <v>196921.02540283822</v>
      </c>
      <c r="F27" s="2">
        <v>198890.23565686654</v>
      </c>
      <c r="G27" s="2">
        <v>200879.13801343524</v>
      </c>
      <c r="H27" s="2">
        <v>202887.92939356956</v>
      </c>
      <c r="I27" s="2">
        <v>204916.80868750525</v>
      </c>
      <c r="J27" s="2">
        <v>206965.97677438034</v>
      </c>
      <c r="K27" s="2">
        <v>209035.63654212412</v>
      </c>
      <c r="L27" s="2">
        <v>211125.99290754541</v>
      </c>
      <c r="M27" s="2">
        <v>213237.25283662084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4746385.244865803</v>
      </c>
      <c r="X27" s="2">
        <v>4793849.0973144602</v>
      </c>
      <c r="Y27" s="2">
        <v>4841787.588287605</v>
      </c>
      <c r="Z27" s="2">
        <v>4890205.4641704801</v>
      </c>
      <c r="AA27" s="2">
        <v>4939107.5188121861</v>
      </c>
      <c r="AB27" s="2">
        <v>4988498.5940003069</v>
      </c>
      <c r="AC27" s="2">
        <v>5038383.5799403097</v>
      </c>
      <c r="AD27" s="2">
        <v>5088767.4157397132</v>
      </c>
      <c r="AE27" s="2">
        <v>5295391.7787760831</v>
      </c>
      <c r="AF27" s="2">
        <v>5038383.5799403097</v>
      </c>
      <c r="AG27" s="2">
        <v>5295391.7787760831</v>
      </c>
    </row>
    <row r="28" spans="1:33" ht="15" x14ac:dyDescent="0.25">
      <c r="A28">
        <v>2043</v>
      </c>
      <c r="B28" s="2">
        <v>191129.60717580409</v>
      </c>
      <c r="C28" s="2">
        <v>193040.90324756215</v>
      </c>
      <c r="D28" s="2">
        <v>194971.31228003779</v>
      </c>
      <c r="E28" s="2">
        <v>196921.02540283822</v>
      </c>
      <c r="F28" s="2">
        <v>198890.23565686654</v>
      </c>
      <c r="G28" s="2">
        <v>200879.13801343524</v>
      </c>
      <c r="H28" s="2">
        <v>202887.92939356956</v>
      </c>
      <c r="I28" s="2">
        <v>204916.80868750525</v>
      </c>
      <c r="J28" s="2">
        <v>206965.97677438034</v>
      </c>
      <c r="K28" s="2">
        <v>209035.63654212412</v>
      </c>
      <c r="L28" s="2">
        <v>211125.99290754541</v>
      </c>
      <c r="M28" s="2">
        <v>213237.25283662084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4746385.244865803</v>
      </c>
      <c r="X28" s="2">
        <v>4793849.0973144602</v>
      </c>
      <c r="Y28" s="2">
        <v>4841787.588287605</v>
      </c>
      <c r="Z28" s="2">
        <v>4890205.4641704801</v>
      </c>
      <c r="AA28" s="2">
        <v>4939107.5188121861</v>
      </c>
      <c r="AB28" s="2">
        <v>4988498.5940003069</v>
      </c>
      <c r="AC28" s="2">
        <v>5038383.5799403097</v>
      </c>
      <c r="AD28" s="2">
        <v>5088767.4157397132</v>
      </c>
      <c r="AE28" s="2">
        <v>5295391.7787760831</v>
      </c>
      <c r="AF28" s="2">
        <v>5038383.5799403097</v>
      </c>
      <c r="AG28" s="2">
        <v>5295391.7787760831</v>
      </c>
    </row>
    <row r="29" spans="1:33" ht="15" x14ac:dyDescent="0.25">
      <c r="A29">
        <v>2044</v>
      </c>
      <c r="B29" s="2">
        <v>191129.60717580409</v>
      </c>
      <c r="C29" s="2">
        <v>193040.90324756215</v>
      </c>
      <c r="D29" s="2">
        <v>194971.31228003779</v>
      </c>
      <c r="E29" s="2">
        <v>196921.02540283822</v>
      </c>
      <c r="F29" s="2">
        <v>198890.23565686654</v>
      </c>
      <c r="G29" s="2">
        <v>200879.13801343524</v>
      </c>
      <c r="H29" s="2">
        <v>202887.92939356956</v>
      </c>
      <c r="I29" s="2">
        <v>204916.80868750525</v>
      </c>
      <c r="J29" s="2">
        <v>206965.97677438034</v>
      </c>
      <c r="K29" s="2">
        <v>209035.63654212412</v>
      </c>
      <c r="L29" s="2">
        <v>211125.99290754541</v>
      </c>
      <c r="M29" s="2">
        <v>213237.25283662084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4746385.244865803</v>
      </c>
      <c r="X29" s="2">
        <v>4793849.0973144602</v>
      </c>
      <c r="Y29" s="2">
        <v>4841787.588287605</v>
      </c>
      <c r="Z29" s="2">
        <v>4890205.4641704801</v>
      </c>
      <c r="AA29" s="2">
        <v>4939107.5188121861</v>
      </c>
      <c r="AB29" s="2">
        <v>4988498.5940003069</v>
      </c>
      <c r="AC29" s="2">
        <v>5038383.5799403097</v>
      </c>
      <c r="AD29" s="2">
        <v>5088767.4157397132</v>
      </c>
      <c r="AE29" s="2">
        <v>5295391.7787760831</v>
      </c>
      <c r="AF29" s="2">
        <v>5038383.5799403097</v>
      </c>
      <c r="AG29" s="2">
        <v>5295391.7787760831</v>
      </c>
    </row>
    <row r="30" spans="1:33" ht="15" x14ac:dyDescent="0.25">
      <c r="A30">
        <v>2045</v>
      </c>
      <c r="B30" s="2">
        <v>191129.60717580409</v>
      </c>
      <c r="C30" s="2">
        <v>193040.90324756215</v>
      </c>
      <c r="D30" s="2">
        <v>194971.31228003779</v>
      </c>
      <c r="E30" s="2">
        <v>196921.02540283822</v>
      </c>
      <c r="F30" s="2">
        <v>198890.23565686654</v>
      </c>
      <c r="G30" s="2">
        <v>200879.13801343524</v>
      </c>
      <c r="H30" s="2">
        <v>202887.92939356956</v>
      </c>
      <c r="I30" s="2">
        <v>204916.80868750525</v>
      </c>
      <c r="J30" s="2">
        <v>206965.97677438034</v>
      </c>
      <c r="K30" s="2">
        <v>209035.63654212412</v>
      </c>
      <c r="L30" s="2">
        <v>211125.99290754541</v>
      </c>
      <c r="M30" s="2">
        <v>213237.25283662084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4746385.244865803</v>
      </c>
      <c r="X30" s="2">
        <v>4793849.0973144602</v>
      </c>
      <c r="Y30" s="2">
        <v>4841787.588287605</v>
      </c>
      <c r="Z30" s="2">
        <v>4890205.4641704801</v>
      </c>
      <c r="AA30" s="2">
        <v>4939107.5188121861</v>
      </c>
      <c r="AB30" s="2">
        <v>4988498.5940003069</v>
      </c>
      <c r="AC30" s="2">
        <v>5038383.5799403097</v>
      </c>
      <c r="AD30" s="2">
        <v>5088767.4157397132</v>
      </c>
      <c r="AE30" s="2">
        <v>5295391.7787760831</v>
      </c>
      <c r="AF30" s="2">
        <v>5038383.5799403097</v>
      </c>
      <c r="AG30" s="2">
        <v>5295391.7787760831</v>
      </c>
    </row>
    <row r="31" spans="1:33" ht="15" x14ac:dyDescent="0.25">
      <c r="A31">
        <v>2046</v>
      </c>
      <c r="B31" s="2">
        <v>191129.60717580409</v>
      </c>
      <c r="C31" s="2">
        <v>193040.90324756215</v>
      </c>
      <c r="D31" s="2">
        <v>194971.31228003779</v>
      </c>
      <c r="E31" s="2">
        <v>196921.02540283822</v>
      </c>
      <c r="F31" s="2">
        <v>198890.23565686654</v>
      </c>
      <c r="G31" s="2">
        <v>200879.13801343524</v>
      </c>
      <c r="H31" s="2">
        <v>202887.92939356956</v>
      </c>
      <c r="I31" s="2">
        <v>204916.80868750525</v>
      </c>
      <c r="J31" s="2">
        <v>206965.97677438034</v>
      </c>
      <c r="K31" s="2">
        <v>209035.63654212412</v>
      </c>
      <c r="L31" s="2">
        <v>211125.99290754541</v>
      </c>
      <c r="M31" s="2">
        <v>213237.25283662084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4746385.244865803</v>
      </c>
      <c r="X31" s="2">
        <v>4793849.0973144602</v>
      </c>
      <c r="Y31" s="2">
        <v>4841787.588287605</v>
      </c>
      <c r="Z31" s="2">
        <v>4890205.4641704801</v>
      </c>
      <c r="AA31" s="2">
        <v>4939107.5188121861</v>
      </c>
      <c r="AB31" s="2">
        <v>4988498.5940003069</v>
      </c>
      <c r="AC31" s="2">
        <v>5038383.5799403097</v>
      </c>
      <c r="AD31" s="2">
        <v>5088767.4157397132</v>
      </c>
      <c r="AE31" s="2">
        <v>5295391.7787760831</v>
      </c>
      <c r="AF31" s="2">
        <v>5038383.5799403097</v>
      </c>
      <c r="AG31" s="2">
        <v>5295391.7787760831</v>
      </c>
    </row>
    <row r="32" spans="1:33" ht="15" x14ac:dyDescent="0.25">
      <c r="A32">
        <v>2047</v>
      </c>
      <c r="B32" s="2">
        <v>191129.60717580409</v>
      </c>
      <c r="C32" s="2">
        <v>193040.90324756215</v>
      </c>
      <c r="D32" s="2">
        <v>194971.31228003779</v>
      </c>
      <c r="E32" s="2">
        <v>196921.02540283822</v>
      </c>
      <c r="F32" s="2">
        <v>198890.23565686654</v>
      </c>
      <c r="G32" s="2">
        <v>200879.13801343524</v>
      </c>
      <c r="H32" s="2">
        <v>202887.92939356956</v>
      </c>
      <c r="I32" s="2">
        <v>204916.80868750525</v>
      </c>
      <c r="J32" s="2">
        <v>206965.97677438034</v>
      </c>
      <c r="K32" s="2">
        <v>209035.63654212412</v>
      </c>
      <c r="L32" s="2">
        <v>211125.99290754541</v>
      </c>
      <c r="M32" s="2">
        <v>213237.25283662084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4746385.244865803</v>
      </c>
      <c r="X32" s="2">
        <v>4793849.0973144602</v>
      </c>
      <c r="Y32" s="2">
        <v>4841787.588287605</v>
      </c>
      <c r="Z32" s="2">
        <v>4890205.4641704801</v>
      </c>
      <c r="AA32" s="2">
        <v>4939107.5188121861</v>
      </c>
      <c r="AB32" s="2">
        <v>4988498.5940003069</v>
      </c>
      <c r="AC32" s="2">
        <v>5038383.5799403097</v>
      </c>
      <c r="AD32" s="2">
        <v>5088767.4157397132</v>
      </c>
      <c r="AE32" s="2">
        <v>5295391.7787760831</v>
      </c>
      <c r="AF32" s="2">
        <v>5038383.5799403097</v>
      </c>
      <c r="AG32" s="2">
        <v>5295391.7787760831</v>
      </c>
    </row>
    <row r="33" spans="1:33" x14ac:dyDescent="0.3">
      <c r="A33">
        <v>2048</v>
      </c>
      <c r="B33" s="2">
        <v>191129.60717580409</v>
      </c>
      <c r="C33" s="2">
        <v>193040.90324756215</v>
      </c>
      <c r="D33" s="2">
        <v>194971.31228003779</v>
      </c>
      <c r="E33" s="2">
        <v>196921.02540283822</v>
      </c>
      <c r="F33" s="2">
        <v>198890.23565686654</v>
      </c>
      <c r="G33" s="2">
        <v>200879.13801343524</v>
      </c>
      <c r="H33" s="2">
        <v>202887.92939356956</v>
      </c>
      <c r="I33" s="2">
        <v>204916.80868750525</v>
      </c>
      <c r="J33" s="2">
        <v>206965.97677438034</v>
      </c>
      <c r="K33" s="2">
        <v>209035.63654212412</v>
      </c>
      <c r="L33" s="2">
        <v>211125.99290754541</v>
      </c>
      <c r="M33" s="2">
        <v>213237.25283662084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4746385.244865803</v>
      </c>
      <c r="X33" s="2">
        <v>4793849.0973144602</v>
      </c>
      <c r="Y33" s="2">
        <v>4841787.588287605</v>
      </c>
      <c r="Z33" s="2">
        <v>4890205.4641704801</v>
      </c>
      <c r="AA33" s="2">
        <v>4939107.5188121861</v>
      </c>
      <c r="AB33" s="2">
        <v>4988498.5940003069</v>
      </c>
      <c r="AC33" s="2">
        <v>5038383.5799403097</v>
      </c>
      <c r="AD33" s="2">
        <v>5088767.4157397132</v>
      </c>
      <c r="AE33" s="2">
        <v>5295391.7787760831</v>
      </c>
      <c r="AF33" s="2">
        <v>5038383.5799403097</v>
      </c>
      <c r="AG33" s="2">
        <v>5295391.7787760831</v>
      </c>
    </row>
    <row r="34" spans="1:33" x14ac:dyDescent="0.3">
      <c r="A34">
        <v>2049</v>
      </c>
      <c r="B34" s="2">
        <v>191129.60717580409</v>
      </c>
      <c r="C34" s="2">
        <v>193040.90324756215</v>
      </c>
      <c r="D34" s="2">
        <v>194971.31228003779</v>
      </c>
      <c r="E34" s="2">
        <v>196921.02540283822</v>
      </c>
      <c r="F34" s="2">
        <v>198890.23565686654</v>
      </c>
      <c r="G34" s="2">
        <v>200879.13801343524</v>
      </c>
      <c r="H34" s="2">
        <v>202887.92939356956</v>
      </c>
      <c r="I34" s="2">
        <v>204916.80868750525</v>
      </c>
      <c r="J34" s="2">
        <v>206965.97677438034</v>
      </c>
      <c r="K34" s="2">
        <v>209035.63654212412</v>
      </c>
      <c r="L34" s="2">
        <v>211125.99290754541</v>
      </c>
      <c r="M34" s="2">
        <v>213237.25283662084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4746385.244865803</v>
      </c>
      <c r="X34" s="2">
        <v>4793849.0973144602</v>
      </c>
      <c r="Y34" s="2">
        <v>4841787.588287605</v>
      </c>
      <c r="Z34" s="2">
        <v>4890205.4641704801</v>
      </c>
      <c r="AA34" s="2">
        <v>4939107.5188121861</v>
      </c>
      <c r="AB34" s="2">
        <v>4988498.5940003069</v>
      </c>
      <c r="AC34" s="2">
        <v>5038383.5799403097</v>
      </c>
      <c r="AD34" s="2">
        <v>5088767.4157397132</v>
      </c>
      <c r="AE34" s="2">
        <v>5295391.7787760831</v>
      </c>
      <c r="AF34" s="2">
        <v>5038383.5799403097</v>
      </c>
      <c r="AG34" s="2">
        <v>5295391.7787760831</v>
      </c>
    </row>
    <row r="35" spans="1:33" x14ac:dyDescent="0.3">
      <c r="A35">
        <v>2050</v>
      </c>
      <c r="C35" s="2">
        <v>193040.90324756215</v>
      </c>
      <c r="D35" s="2">
        <v>194971.31228003779</v>
      </c>
      <c r="E35" s="2">
        <v>196921.02540283822</v>
      </c>
      <c r="F35" s="2">
        <v>198890.23565686654</v>
      </c>
      <c r="G35" s="2">
        <v>200879.13801343524</v>
      </c>
      <c r="H35" s="2">
        <v>202887.92939356956</v>
      </c>
      <c r="I35" s="2">
        <v>204916.80868750525</v>
      </c>
      <c r="J35" s="2">
        <v>206965.97677438034</v>
      </c>
      <c r="K35" s="2">
        <v>209035.63654212412</v>
      </c>
      <c r="L35" s="2">
        <v>211125.99290754541</v>
      </c>
      <c r="M35" s="2">
        <v>213237.25283662084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/>
      <c r="X35" s="2">
        <v>4793849.0973144602</v>
      </c>
      <c r="Y35" s="2">
        <v>4841787.588287605</v>
      </c>
      <c r="Z35" s="2">
        <v>4890205.4641704801</v>
      </c>
      <c r="AA35" s="2">
        <v>4939107.5188121861</v>
      </c>
      <c r="AB35" s="2">
        <v>4988498.5940003069</v>
      </c>
      <c r="AC35" s="2">
        <v>5038383.5799403097</v>
      </c>
      <c r="AD35" s="2">
        <v>5088767.4157397132</v>
      </c>
      <c r="AE35" s="2">
        <v>5295391.7787760831</v>
      </c>
      <c r="AF35" s="2">
        <v>5038383.5799403097</v>
      </c>
      <c r="AG35" s="2">
        <v>5295391.7787760831</v>
      </c>
    </row>
    <row r="36" spans="1:33" x14ac:dyDescent="0.3">
      <c r="A36">
        <v>2051</v>
      </c>
      <c r="D36" s="2">
        <v>194971.31228003779</v>
      </c>
      <c r="E36" s="2">
        <v>196921.02540283822</v>
      </c>
      <c r="F36" s="2">
        <v>198890.23565686654</v>
      </c>
      <c r="G36" s="2">
        <v>200879.13801343524</v>
      </c>
      <c r="H36" s="2">
        <v>202887.92939356956</v>
      </c>
      <c r="I36" s="2">
        <v>204916.80868750525</v>
      </c>
      <c r="J36" s="2">
        <v>206965.97677438034</v>
      </c>
      <c r="K36" s="2">
        <v>209035.63654212412</v>
      </c>
      <c r="L36" s="2">
        <v>211125.99290754541</v>
      </c>
      <c r="M36" s="2">
        <v>213237.25283662084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/>
      <c r="X36" s="2"/>
      <c r="Y36" s="2">
        <v>4841787.588287605</v>
      </c>
      <c r="Z36" s="2">
        <v>4890205.4641704801</v>
      </c>
      <c r="AA36" s="2">
        <v>4939107.5188121861</v>
      </c>
      <c r="AB36" s="2">
        <v>4988498.5940003069</v>
      </c>
      <c r="AC36" s="2">
        <v>5038383.5799403097</v>
      </c>
      <c r="AD36" s="2">
        <v>5088767.4157397132</v>
      </c>
      <c r="AE36" s="2">
        <v>5295391.7787760831</v>
      </c>
      <c r="AF36" s="2">
        <v>5038383.5799403097</v>
      </c>
      <c r="AG36" s="2">
        <v>5295391.7787760831</v>
      </c>
    </row>
    <row r="37" spans="1:33" x14ac:dyDescent="0.3">
      <c r="A37">
        <v>2052</v>
      </c>
      <c r="E37">
        <v>196921.02540283822</v>
      </c>
      <c r="F37">
        <v>198890.23565686654</v>
      </c>
      <c r="G37">
        <v>200879.13801343524</v>
      </c>
      <c r="H37">
        <v>202887.92939356956</v>
      </c>
      <c r="I37" s="2">
        <v>204916.80868750525</v>
      </c>
      <c r="J37" s="2">
        <v>206965.97677438034</v>
      </c>
      <c r="K37" s="2">
        <v>209035.63654212412</v>
      </c>
      <c r="L37" s="2">
        <v>211125.99290754541</v>
      </c>
      <c r="M37" s="2">
        <v>213237.25283662084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Z37" s="2">
        <v>4890205.4641704801</v>
      </c>
      <c r="AA37" s="2">
        <v>4939107.5188121861</v>
      </c>
      <c r="AB37">
        <v>4988498.5940003069</v>
      </c>
      <c r="AC37">
        <v>5038383.5799403097</v>
      </c>
      <c r="AD37" s="2">
        <v>5088767.4157397132</v>
      </c>
      <c r="AE37" s="2">
        <v>5295391.7787760831</v>
      </c>
      <c r="AF37">
        <v>5038383.5799403097</v>
      </c>
      <c r="AG37">
        <v>5295391.7787760831</v>
      </c>
    </row>
    <row r="38" spans="1:33" x14ac:dyDescent="0.3">
      <c r="A38">
        <v>2053</v>
      </c>
      <c r="F38">
        <v>198890.23565686654</v>
      </c>
      <c r="G38">
        <v>200879.13801343524</v>
      </c>
      <c r="H38">
        <v>202887.92939356956</v>
      </c>
      <c r="I38" s="2">
        <v>204916.80868750525</v>
      </c>
      <c r="J38" s="2">
        <v>206965.97677438034</v>
      </c>
      <c r="K38" s="2">
        <v>209035.63654212412</v>
      </c>
      <c r="L38" s="2">
        <v>211125.99290754541</v>
      </c>
      <c r="M38" s="2">
        <v>213237.25283662084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AA38" s="2">
        <v>4939107.5188121861</v>
      </c>
      <c r="AB38">
        <v>4988498.5940003069</v>
      </c>
      <c r="AC38">
        <v>5038383.5799403097</v>
      </c>
      <c r="AD38" s="2">
        <v>5088767.4157397132</v>
      </c>
      <c r="AE38" s="2">
        <v>5295391.7787760831</v>
      </c>
      <c r="AF38">
        <v>5038383.5799403097</v>
      </c>
      <c r="AG38">
        <v>5295391.7787760831</v>
      </c>
    </row>
    <row r="39" spans="1:33" x14ac:dyDescent="0.3">
      <c r="A39">
        <v>2054</v>
      </c>
      <c r="G39">
        <v>200879.13801343524</v>
      </c>
      <c r="H39">
        <v>202887.92939356956</v>
      </c>
      <c r="I39" s="2">
        <v>204916.80868750525</v>
      </c>
      <c r="J39" s="2">
        <v>206965.97677438034</v>
      </c>
      <c r="K39" s="2">
        <v>209035.63654212412</v>
      </c>
      <c r="L39" s="2">
        <v>211125.99290754541</v>
      </c>
      <c r="M39" s="2">
        <v>213237.25283662084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AB39">
        <v>4988498.5940003069</v>
      </c>
      <c r="AC39">
        <v>5038383.5799403097</v>
      </c>
      <c r="AD39" s="2">
        <v>5088767.4157397132</v>
      </c>
      <c r="AE39" s="2">
        <v>5295391.7787760831</v>
      </c>
      <c r="AF39">
        <v>5038383.5799403097</v>
      </c>
      <c r="AG39">
        <v>5295391.7787760831</v>
      </c>
    </row>
    <row r="40" spans="1:33" x14ac:dyDescent="0.3">
      <c r="A40">
        <v>2055</v>
      </c>
      <c r="H40">
        <v>202887.92939356956</v>
      </c>
      <c r="I40" s="2">
        <v>204916.80868750525</v>
      </c>
      <c r="J40" s="2">
        <v>206965.97677438034</v>
      </c>
      <c r="K40" s="2">
        <v>209035.63654212412</v>
      </c>
      <c r="L40" s="2">
        <v>211125.99290754541</v>
      </c>
      <c r="M40" s="2">
        <v>213237.25283662084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AC40">
        <v>5038383.5799403097</v>
      </c>
      <c r="AD40" s="2">
        <v>5088767.4157397132</v>
      </c>
      <c r="AE40" s="2">
        <v>5295391.7787760831</v>
      </c>
      <c r="AF40">
        <v>5038383.5799403097</v>
      </c>
      <c r="AG40">
        <v>5295391.7787760831</v>
      </c>
    </row>
    <row r="41" spans="1:33" x14ac:dyDescent="0.3">
      <c r="A41">
        <v>2056</v>
      </c>
      <c r="I41" s="2">
        <v>204916.80868750525</v>
      </c>
      <c r="J41" s="2">
        <v>206965.97677438034</v>
      </c>
      <c r="K41" s="2">
        <v>209035.63654212412</v>
      </c>
      <c r="L41" s="2">
        <v>211125.99290754541</v>
      </c>
      <c r="M41" s="2">
        <v>213237.25283662084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AD41" s="2">
        <v>5088767.4157397132</v>
      </c>
      <c r="AE41" s="2">
        <v>5295391.7787760831</v>
      </c>
      <c r="AG41" s="2">
        <v>5295391.7787760831</v>
      </c>
    </row>
    <row r="42" spans="1:33" x14ac:dyDescent="0.3">
      <c r="A42">
        <v>2057</v>
      </c>
      <c r="J42" s="2">
        <v>206965.97677438034</v>
      </c>
      <c r="K42" s="2">
        <v>209035.63654212412</v>
      </c>
      <c r="L42" s="2">
        <v>211125.99290754541</v>
      </c>
      <c r="M42" s="2">
        <v>213237.25283662084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AE42">
        <v>5295391.7787760831</v>
      </c>
      <c r="AG42">
        <v>5295391.7787760831</v>
      </c>
    </row>
    <row r="43" spans="1:33" x14ac:dyDescent="0.3">
      <c r="A43">
        <v>2058</v>
      </c>
      <c r="K43" s="2">
        <v>209035.63654212412</v>
      </c>
      <c r="L43" s="2">
        <v>211125.99290754541</v>
      </c>
      <c r="M43" s="2">
        <v>213237.25283662084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AE43">
        <v>5295391.7787760831</v>
      </c>
      <c r="AG43">
        <v>5295391.7787760831</v>
      </c>
    </row>
    <row r="44" spans="1:33" x14ac:dyDescent="0.3">
      <c r="A44">
        <v>2059</v>
      </c>
      <c r="L44" s="2">
        <v>211125.99290754541</v>
      </c>
      <c r="M44" s="2">
        <v>213237.25283662084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AE44">
        <v>5295391.7787760831</v>
      </c>
      <c r="AG44">
        <v>5295391.7787760831</v>
      </c>
    </row>
    <row r="45" spans="1:33" x14ac:dyDescent="0.3">
      <c r="A45">
        <v>2060</v>
      </c>
      <c r="M45" s="2">
        <v>213237.25283662084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AE45">
        <v>5295391.7787760831</v>
      </c>
      <c r="AG45">
        <v>5295391.7787760831</v>
      </c>
    </row>
    <row r="46" spans="1:33" x14ac:dyDescent="0.3">
      <c r="A46">
        <v>2061</v>
      </c>
    </row>
    <row r="47" spans="1:33" x14ac:dyDescent="0.3">
      <c r="A47">
        <v>2062</v>
      </c>
    </row>
    <row r="48" spans="1:33" x14ac:dyDescent="0.3">
      <c r="A48">
        <v>2063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D9FE04FE0BE428CF74CB9EA79DDF7" ma:contentTypeVersion="" ma:contentTypeDescription="Create a new document." ma:contentTypeScope="" ma:versionID="2810af6faaeb5b6df21e0dddd817bc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0D63E-00CC-400A-80A7-3B9819B363DE}">
  <ds:schemaRefs>
    <ds:schemaRef ds:uri="http://schemas.microsoft.com/office/2006/metadata/properties"/>
    <ds:schemaRef ds:uri="c85253b9-0a55-49a1-98ad-b5b6252d7079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E6F155A-324F-4263-962B-AD85708B8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1A825-CC03-4BCF-9582-2C5E7D3E7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Cap Rev Req for FCSS</vt:lpstr>
      <vt:lpstr>Land Rev Req for FCSS</vt:lpstr>
      <vt:lpstr>Interconnectio Rev Req for FCSS</vt:lpstr>
      <vt:lpstr>Solar from EDM</vt:lpstr>
      <vt:lpstr>Land from EDM</vt:lpstr>
      <vt:lpstr>'Interconnectio Rev Req for FCSS'!solar_cap_table</vt:lpstr>
      <vt:lpstr>'Land Rev Req for FCSS'!solar_cap_table</vt:lpstr>
      <vt:lpstr>solar_cap_table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2017-11-17T19:20:10Z</dcterms:created>
  <dcterms:modified xsi:type="dcterms:W3CDTF">2017-11-21T02:42:58Z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0x0101005B9D9FE04FE0BE428CF74CB9EA79DDF7</vt:lpwstr>
  </property>
</Properties>
</file>