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976"/>
  </bookViews>
  <sheets>
    <sheet name="Annual Rev Req - SGS 2x1" sheetId="1" r:id="rId1"/>
    <sheet name="Annual Rev Req - CPP-CC" sheetId="2" r:id="rId2"/>
    <sheet name="Annual Rev Req - LBR-SHCC" sheetId="3" r:id="rId3"/>
    <sheet name="Annual Rev Req - No Build Risk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H40" i="4" l="1"/>
  <c r="G40" i="4"/>
  <c r="F40" i="4"/>
  <c r="E40" i="4"/>
  <c r="D40" i="4"/>
  <c r="C40" i="4"/>
  <c r="B40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6" i="4"/>
  <c r="I40" i="4" l="1"/>
  <c r="H40" i="3"/>
  <c r="G40" i="3"/>
  <c r="F40" i="3"/>
  <c r="E40" i="3"/>
  <c r="D40" i="3"/>
  <c r="C40" i="3"/>
  <c r="B40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6" i="3"/>
  <c r="U7" i="4"/>
  <c r="R6" i="4"/>
  <c r="P6" i="4"/>
  <c r="O6" i="4"/>
  <c r="N6" i="4"/>
  <c r="M6" i="4"/>
  <c r="L6" i="4"/>
  <c r="U7" i="3"/>
  <c r="O7" i="3" s="1"/>
  <c r="R6" i="3"/>
  <c r="P6" i="3"/>
  <c r="O6" i="3"/>
  <c r="N6" i="3"/>
  <c r="M6" i="3"/>
  <c r="L6" i="3"/>
  <c r="I40" i="3" l="1"/>
  <c r="N7" i="4"/>
  <c r="L7" i="4"/>
  <c r="R7" i="4"/>
  <c r="M7" i="4"/>
  <c r="P7" i="4"/>
  <c r="U8" i="4"/>
  <c r="S6" i="4"/>
  <c r="O7" i="4"/>
  <c r="N7" i="3"/>
  <c r="R7" i="3"/>
  <c r="M7" i="3"/>
  <c r="P7" i="3"/>
  <c r="L7" i="3"/>
  <c r="S6" i="3"/>
  <c r="U8" i="3"/>
  <c r="N8" i="4" l="1"/>
  <c r="P8" i="4"/>
  <c r="R8" i="4"/>
  <c r="M8" i="4"/>
  <c r="L8" i="4"/>
  <c r="U9" i="4"/>
  <c r="O8" i="4"/>
  <c r="S7" i="4"/>
  <c r="N8" i="3"/>
  <c r="R8" i="3"/>
  <c r="M8" i="3"/>
  <c r="P8" i="3"/>
  <c r="L8" i="3"/>
  <c r="O8" i="3"/>
  <c r="U9" i="3"/>
  <c r="S7" i="3"/>
  <c r="S8" i="4" l="1"/>
  <c r="N9" i="4"/>
  <c r="R9" i="4"/>
  <c r="M9" i="4"/>
  <c r="L9" i="4"/>
  <c r="P9" i="4"/>
  <c r="O9" i="4"/>
  <c r="U10" i="4"/>
  <c r="S8" i="3"/>
  <c r="N9" i="3"/>
  <c r="R9" i="3"/>
  <c r="M9" i="3"/>
  <c r="P9" i="3"/>
  <c r="L9" i="3"/>
  <c r="U10" i="3"/>
  <c r="O9" i="3"/>
  <c r="S9" i="4" l="1"/>
  <c r="S9" i="3"/>
  <c r="N10" i="4"/>
  <c r="L10" i="4"/>
  <c r="R10" i="4"/>
  <c r="M10" i="4"/>
  <c r="P10" i="4"/>
  <c r="O10" i="4"/>
  <c r="U11" i="4"/>
  <c r="N10" i="3"/>
  <c r="R10" i="3"/>
  <c r="M10" i="3"/>
  <c r="P10" i="3"/>
  <c r="L10" i="3"/>
  <c r="O10" i="3"/>
  <c r="U11" i="3"/>
  <c r="S10" i="4" l="1"/>
  <c r="S10" i="3"/>
  <c r="N11" i="4"/>
  <c r="R11" i="4"/>
  <c r="M11" i="4"/>
  <c r="P11" i="4"/>
  <c r="L11" i="4"/>
  <c r="O11" i="4"/>
  <c r="U12" i="4"/>
  <c r="N11" i="3"/>
  <c r="R11" i="3"/>
  <c r="M11" i="3"/>
  <c r="P11" i="3"/>
  <c r="L11" i="3"/>
  <c r="U12" i="3"/>
  <c r="O11" i="3"/>
  <c r="N12" i="4" l="1"/>
  <c r="L12" i="4"/>
  <c r="R12" i="4"/>
  <c r="M12" i="4"/>
  <c r="P12" i="4"/>
  <c r="O12" i="4"/>
  <c r="U13" i="4"/>
  <c r="S11" i="4"/>
  <c r="S11" i="3"/>
  <c r="N12" i="3"/>
  <c r="R12" i="3"/>
  <c r="M12" i="3"/>
  <c r="P12" i="3"/>
  <c r="L12" i="3"/>
  <c r="O12" i="3"/>
  <c r="U13" i="3"/>
  <c r="N13" i="4" l="1"/>
  <c r="R13" i="4"/>
  <c r="M13" i="4"/>
  <c r="P13" i="4"/>
  <c r="L13" i="4"/>
  <c r="O13" i="4"/>
  <c r="U14" i="4"/>
  <c r="S12" i="4"/>
  <c r="S12" i="3"/>
  <c r="N13" i="3"/>
  <c r="R13" i="3"/>
  <c r="M13" i="3"/>
  <c r="U14" i="3"/>
  <c r="P13" i="3"/>
  <c r="L13" i="3"/>
  <c r="O13" i="3"/>
  <c r="N14" i="4" l="1"/>
  <c r="R14" i="4"/>
  <c r="M14" i="4"/>
  <c r="P14" i="4"/>
  <c r="L14" i="4"/>
  <c r="O14" i="4"/>
  <c r="U15" i="4"/>
  <c r="S13" i="4"/>
  <c r="S13" i="3"/>
  <c r="N14" i="3"/>
  <c r="U15" i="3"/>
  <c r="R14" i="3"/>
  <c r="M14" i="3"/>
  <c r="P14" i="3"/>
  <c r="L14" i="3"/>
  <c r="O14" i="3"/>
  <c r="N15" i="4" l="1"/>
  <c r="R15" i="4"/>
  <c r="M15" i="4"/>
  <c r="P15" i="4"/>
  <c r="L15" i="4"/>
  <c r="O15" i="4"/>
  <c r="U16" i="4"/>
  <c r="S14" i="4"/>
  <c r="S14" i="3"/>
  <c r="N15" i="3"/>
  <c r="R15" i="3"/>
  <c r="M15" i="3"/>
  <c r="U16" i="3"/>
  <c r="P15" i="3"/>
  <c r="L15" i="3"/>
  <c r="O15" i="3"/>
  <c r="S15" i="4" l="1"/>
  <c r="N16" i="4"/>
  <c r="R16" i="4"/>
  <c r="M16" i="4"/>
  <c r="P16" i="4"/>
  <c r="L16" i="4"/>
  <c r="O16" i="4"/>
  <c r="U17" i="4"/>
  <c r="S15" i="3"/>
  <c r="N16" i="3"/>
  <c r="R16" i="3"/>
  <c r="M16" i="3"/>
  <c r="P16" i="3"/>
  <c r="L16" i="3"/>
  <c r="U17" i="3"/>
  <c r="O16" i="3"/>
  <c r="N17" i="4" l="1"/>
  <c r="R17" i="4"/>
  <c r="M17" i="4"/>
  <c r="P17" i="4"/>
  <c r="L17" i="4"/>
  <c r="O17" i="4"/>
  <c r="U18" i="4"/>
  <c r="S16" i="4"/>
  <c r="N17" i="3"/>
  <c r="U18" i="3"/>
  <c r="O17" i="3"/>
  <c r="R17" i="3"/>
  <c r="M17" i="3"/>
  <c r="P17" i="3"/>
  <c r="L17" i="3"/>
  <c r="S16" i="3"/>
  <c r="S17" i="4" l="1"/>
  <c r="N18" i="4"/>
  <c r="R18" i="4"/>
  <c r="M18" i="4"/>
  <c r="P18" i="4"/>
  <c r="L18" i="4"/>
  <c r="O18" i="4"/>
  <c r="U19" i="4"/>
  <c r="N18" i="3"/>
  <c r="R18" i="3"/>
  <c r="M18" i="3"/>
  <c r="U19" i="3"/>
  <c r="O18" i="3"/>
  <c r="P18" i="3"/>
  <c r="L18" i="3"/>
  <c r="S17" i="3"/>
  <c r="S18" i="3" l="1"/>
  <c r="N19" i="4"/>
  <c r="R19" i="4"/>
  <c r="M19" i="4"/>
  <c r="P19" i="4"/>
  <c r="L19" i="4"/>
  <c r="O19" i="4"/>
  <c r="U20" i="4"/>
  <c r="S18" i="4"/>
  <c r="N19" i="3"/>
  <c r="R19" i="3"/>
  <c r="M19" i="3"/>
  <c r="P19" i="3"/>
  <c r="L19" i="3"/>
  <c r="U20" i="3"/>
  <c r="O19" i="3"/>
  <c r="S19" i="3" l="1"/>
  <c r="N20" i="4"/>
  <c r="U21" i="4"/>
  <c r="R20" i="4"/>
  <c r="M20" i="4"/>
  <c r="P20" i="4"/>
  <c r="L20" i="4"/>
  <c r="O20" i="4"/>
  <c r="S19" i="4"/>
  <c r="N20" i="3"/>
  <c r="U21" i="3"/>
  <c r="O20" i="3"/>
  <c r="R20" i="3"/>
  <c r="M20" i="3"/>
  <c r="P20" i="3"/>
  <c r="L20" i="3"/>
  <c r="S20" i="4" l="1"/>
  <c r="S20" i="3"/>
  <c r="N21" i="4"/>
  <c r="R21" i="4"/>
  <c r="M21" i="4"/>
  <c r="U22" i="4"/>
  <c r="P21" i="4"/>
  <c r="L21" i="4"/>
  <c r="O21" i="4"/>
  <c r="N21" i="3"/>
  <c r="R21" i="3"/>
  <c r="M21" i="3"/>
  <c r="U22" i="3"/>
  <c r="O21" i="3"/>
  <c r="P21" i="3"/>
  <c r="L21" i="3"/>
  <c r="S21" i="4" l="1"/>
  <c r="S21" i="3"/>
  <c r="N22" i="4"/>
  <c r="R22" i="4"/>
  <c r="M22" i="4"/>
  <c r="P22" i="4"/>
  <c r="L22" i="4"/>
  <c r="U23" i="4"/>
  <c r="O22" i="4"/>
  <c r="N22" i="3"/>
  <c r="R22" i="3"/>
  <c r="M22" i="3"/>
  <c r="P22" i="3"/>
  <c r="L22" i="3"/>
  <c r="U23" i="3"/>
  <c r="O22" i="3"/>
  <c r="N23" i="4" l="1"/>
  <c r="U24" i="4"/>
  <c r="O23" i="4"/>
  <c r="R23" i="4"/>
  <c r="M23" i="4"/>
  <c r="P23" i="4"/>
  <c r="L23" i="4"/>
  <c r="S22" i="4"/>
  <c r="N23" i="3"/>
  <c r="U24" i="3"/>
  <c r="O23" i="3"/>
  <c r="R23" i="3"/>
  <c r="M23" i="3"/>
  <c r="P23" i="3"/>
  <c r="L23" i="3"/>
  <c r="S22" i="3"/>
  <c r="S23" i="3" l="1"/>
  <c r="N24" i="4"/>
  <c r="R24" i="4"/>
  <c r="M24" i="4"/>
  <c r="U25" i="4"/>
  <c r="O24" i="4"/>
  <c r="P24" i="4"/>
  <c r="L24" i="4"/>
  <c r="S23" i="4"/>
  <c r="N24" i="3"/>
  <c r="U25" i="3"/>
  <c r="R24" i="3"/>
  <c r="M24" i="3"/>
  <c r="O24" i="3"/>
  <c r="P24" i="3"/>
  <c r="L24" i="3"/>
  <c r="N25" i="4" l="1"/>
  <c r="R25" i="4"/>
  <c r="M25" i="4"/>
  <c r="P25" i="4"/>
  <c r="L25" i="4"/>
  <c r="U26" i="4"/>
  <c r="O25" i="4"/>
  <c r="S24" i="4"/>
  <c r="S24" i="3"/>
  <c r="N25" i="3"/>
  <c r="R25" i="3"/>
  <c r="M25" i="3"/>
  <c r="P25" i="3"/>
  <c r="L25" i="3"/>
  <c r="U26" i="3"/>
  <c r="O25" i="3"/>
  <c r="N26" i="4" l="1"/>
  <c r="O26" i="4"/>
  <c r="R26" i="4"/>
  <c r="M26" i="4"/>
  <c r="P26" i="4"/>
  <c r="L26" i="4"/>
  <c r="U27" i="4"/>
  <c r="S25" i="4"/>
  <c r="N26" i="3"/>
  <c r="R26" i="3"/>
  <c r="M26" i="3"/>
  <c r="U27" i="3"/>
  <c r="O26" i="3"/>
  <c r="P26" i="3"/>
  <c r="L26" i="3"/>
  <c r="S25" i="3"/>
  <c r="S26" i="4" l="1"/>
  <c r="S26" i="3"/>
  <c r="N27" i="4"/>
  <c r="R27" i="4"/>
  <c r="M27" i="4"/>
  <c r="U28" i="4"/>
  <c r="O27" i="4"/>
  <c r="P27" i="4"/>
  <c r="L27" i="4"/>
  <c r="N27" i="3"/>
  <c r="U28" i="3"/>
  <c r="O27" i="3"/>
  <c r="R27" i="3"/>
  <c r="M27" i="3"/>
  <c r="P27" i="3"/>
  <c r="L27" i="3"/>
  <c r="N28" i="4" l="1"/>
  <c r="O28" i="4"/>
  <c r="R28" i="4"/>
  <c r="M28" i="4"/>
  <c r="U29" i="4"/>
  <c r="P28" i="4"/>
  <c r="L28" i="4"/>
  <c r="S27" i="4"/>
  <c r="S27" i="3"/>
  <c r="N28" i="3"/>
  <c r="R28" i="3"/>
  <c r="M28" i="3"/>
  <c r="P28" i="3"/>
  <c r="L28" i="3"/>
  <c r="U29" i="3"/>
  <c r="O28" i="3"/>
  <c r="N29" i="4" l="1"/>
  <c r="R29" i="4"/>
  <c r="M29" i="4"/>
  <c r="P29" i="4"/>
  <c r="L29" i="4"/>
  <c r="U30" i="4"/>
  <c r="O29" i="4"/>
  <c r="S28" i="4"/>
  <c r="N29" i="3"/>
  <c r="R29" i="3"/>
  <c r="M29" i="3"/>
  <c r="U30" i="3"/>
  <c r="O29" i="3"/>
  <c r="P29" i="3"/>
  <c r="L29" i="3"/>
  <c r="S28" i="3"/>
  <c r="S29" i="3" l="1"/>
  <c r="N30" i="4"/>
  <c r="U31" i="4"/>
  <c r="O30" i="4"/>
  <c r="R30" i="4"/>
  <c r="M30" i="4"/>
  <c r="P30" i="4"/>
  <c r="L30" i="4"/>
  <c r="S29" i="4"/>
  <c r="N30" i="3"/>
  <c r="O30" i="3"/>
  <c r="R30" i="3"/>
  <c r="M30" i="3"/>
  <c r="U31" i="3"/>
  <c r="P30" i="3"/>
  <c r="L30" i="3"/>
  <c r="S30" i="3" l="1"/>
  <c r="S30" i="4"/>
  <c r="N31" i="4"/>
  <c r="R31" i="4"/>
  <c r="M31" i="4"/>
  <c r="U32" i="4"/>
  <c r="O31" i="4"/>
  <c r="P31" i="4"/>
  <c r="L31" i="4"/>
  <c r="N31" i="3"/>
  <c r="R31" i="3"/>
  <c r="M31" i="3"/>
  <c r="P31" i="3"/>
  <c r="L31" i="3"/>
  <c r="U32" i="3"/>
  <c r="O31" i="3"/>
  <c r="N32" i="4" l="1"/>
  <c r="R32" i="4"/>
  <c r="M32" i="4"/>
  <c r="P32" i="4"/>
  <c r="L32" i="4"/>
  <c r="U33" i="4"/>
  <c r="O32" i="4"/>
  <c r="S31" i="4"/>
  <c r="N32" i="3"/>
  <c r="U33" i="3"/>
  <c r="O32" i="3"/>
  <c r="R32" i="3"/>
  <c r="M32" i="3"/>
  <c r="P32" i="3"/>
  <c r="L32" i="3"/>
  <c r="S31" i="3"/>
  <c r="S32" i="3" l="1"/>
  <c r="N33" i="4"/>
  <c r="O33" i="4"/>
  <c r="R33" i="4"/>
  <c r="M33" i="4"/>
  <c r="U34" i="4"/>
  <c r="P33" i="4"/>
  <c r="L33" i="4"/>
  <c r="S32" i="4"/>
  <c r="N33" i="3"/>
  <c r="R33" i="3"/>
  <c r="M33" i="3"/>
  <c r="U34" i="3"/>
  <c r="O33" i="3"/>
  <c r="P33" i="3"/>
  <c r="L33" i="3"/>
  <c r="N34" i="4" l="1"/>
  <c r="U35" i="4"/>
  <c r="O34" i="4"/>
  <c r="R34" i="4"/>
  <c r="M34" i="4"/>
  <c r="P34" i="4"/>
  <c r="L34" i="4"/>
  <c r="S33" i="4"/>
  <c r="N34" i="3"/>
  <c r="R34" i="3"/>
  <c r="M34" i="3"/>
  <c r="P34" i="3"/>
  <c r="L34" i="3"/>
  <c r="U35" i="3"/>
  <c r="O34" i="3"/>
  <c r="S33" i="3"/>
  <c r="S34" i="4" l="1"/>
  <c r="N35" i="4"/>
  <c r="R35" i="4"/>
  <c r="M35" i="4"/>
  <c r="P35" i="4"/>
  <c r="L35" i="4"/>
  <c r="U36" i="4"/>
  <c r="O35" i="4"/>
  <c r="N35" i="3"/>
  <c r="U36" i="3"/>
  <c r="O35" i="3"/>
  <c r="R35" i="3"/>
  <c r="M35" i="3"/>
  <c r="P35" i="3"/>
  <c r="L35" i="3"/>
  <c r="S34" i="3"/>
  <c r="S35" i="4" l="1"/>
  <c r="S35" i="3"/>
  <c r="N36" i="4"/>
  <c r="R36" i="4"/>
  <c r="M36" i="4"/>
  <c r="U37" i="4"/>
  <c r="O36" i="4"/>
  <c r="P36" i="4"/>
  <c r="L36" i="4"/>
  <c r="N36" i="3"/>
  <c r="R36" i="3"/>
  <c r="M36" i="3"/>
  <c r="U37" i="3"/>
  <c r="O36" i="3"/>
  <c r="P36" i="3"/>
  <c r="L36" i="3"/>
  <c r="S36" i="3" l="1"/>
  <c r="N37" i="4"/>
  <c r="U38" i="4"/>
  <c r="O37" i="4"/>
  <c r="R37" i="4"/>
  <c r="M37" i="4"/>
  <c r="P37" i="4"/>
  <c r="L37" i="4"/>
  <c r="S36" i="4"/>
  <c r="N37" i="3"/>
  <c r="R37" i="3"/>
  <c r="M37" i="3"/>
  <c r="P37" i="3"/>
  <c r="L37" i="3"/>
  <c r="U38" i="3"/>
  <c r="O37" i="3"/>
  <c r="N38" i="4" l="1"/>
  <c r="R38" i="4"/>
  <c r="M38" i="4"/>
  <c r="O38" i="4"/>
  <c r="P38" i="4"/>
  <c r="L38" i="4"/>
  <c r="U39" i="4"/>
  <c r="S37" i="4"/>
  <c r="N38" i="3"/>
  <c r="O38" i="3"/>
  <c r="R38" i="3"/>
  <c r="M38" i="3"/>
  <c r="U39" i="3"/>
  <c r="P38" i="3"/>
  <c r="L38" i="3"/>
  <c r="S37" i="3"/>
  <c r="S38" i="4" l="1"/>
  <c r="N39" i="4"/>
  <c r="N40" i="4" s="1"/>
  <c r="R39" i="4"/>
  <c r="R40" i="4" s="1"/>
  <c r="M39" i="4"/>
  <c r="M40" i="4" s="1"/>
  <c r="O39" i="4"/>
  <c r="O40" i="4" s="1"/>
  <c r="P39" i="4"/>
  <c r="P40" i="4" s="1"/>
  <c r="L39" i="4"/>
  <c r="S38" i="3"/>
  <c r="N39" i="3"/>
  <c r="N40" i="3" s="1"/>
  <c r="O39" i="3"/>
  <c r="O40" i="3" s="1"/>
  <c r="R39" i="3"/>
  <c r="R40" i="3" s="1"/>
  <c r="M39" i="3"/>
  <c r="M40" i="3" s="1"/>
  <c r="P39" i="3"/>
  <c r="P40" i="3" s="1"/>
  <c r="L39" i="3"/>
  <c r="S39" i="4" l="1"/>
  <c r="L40" i="4"/>
  <c r="S40" i="4" s="1"/>
  <c r="S39" i="3"/>
  <c r="L40" i="3"/>
  <c r="S40" i="3" s="1"/>
  <c r="U7" i="2" l="1"/>
  <c r="N7" i="2" s="1"/>
  <c r="R6" i="2"/>
  <c r="P6" i="2"/>
  <c r="O6" i="2"/>
  <c r="N6" i="2"/>
  <c r="M6" i="2"/>
  <c r="L6" i="2"/>
  <c r="H40" i="2"/>
  <c r="G40" i="2"/>
  <c r="F40" i="2"/>
  <c r="E40" i="2"/>
  <c r="D40" i="2"/>
  <c r="C40" i="2"/>
  <c r="B40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6" i="2"/>
  <c r="M7" i="2" l="1"/>
  <c r="I40" i="2"/>
  <c r="P7" i="2"/>
  <c r="L7" i="2"/>
  <c r="O7" i="2"/>
  <c r="S6" i="2"/>
  <c r="R7" i="2"/>
  <c r="U8" i="2"/>
  <c r="S7" i="2" l="1"/>
  <c r="P8" i="2"/>
  <c r="L8" i="2"/>
  <c r="N8" i="2"/>
  <c r="M8" i="2"/>
  <c r="U9" i="2"/>
  <c r="R8" i="2"/>
  <c r="O8" i="2"/>
  <c r="S8" i="2" l="1"/>
  <c r="P9" i="2"/>
  <c r="L9" i="2"/>
  <c r="U10" i="2"/>
  <c r="R9" i="2"/>
  <c r="O9" i="2"/>
  <c r="N9" i="2"/>
  <c r="M9" i="2"/>
  <c r="P10" i="2" l="1"/>
  <c r="L10" i="2"/>
  <c r="N10" i="2"/>
  <c r="M10" i="2"/>
  <c r="U11" i="2"/>
  <c r="R10" i="2"/>
  <c r="O10" i="2"/>
  <c r="S9" i="2"/>
  <c r="S10" i="2" l="1"/>
  <c r="P11" i="2"/>
  <c r="L11" i="2"/>
  <c r="U12" i="2"/>
  <c r="R11" i="2"/>
  <c r="O11" i="2"/>
  <c r="N11" i="2"/>
  <c r="M11" i="2"/>
  <c r="S11" i="2" l="1"/>
  <c r="P12" i="2"/>
  <c r="L12" i="2"/>
  <c r="N12" i="2"/>
  <c r="M12" i="2"/>
  <c r="U13" i="2"/>
  <c r="R12" i="2"/>
  <c r="O12" i="2"/>
  <c r="S12" i="2" l="1"/>
  <c r="P13" i="2"/>
  <c r="L13" i="2"/>
  <c r="U14" i="2"/>
  <c r="R13" i="2"/>
  <c r="O13" i="2"/>
  <c r="N13" i="2"/>
  <c r="M13" i="2"/>
  <c r="P14" i="2" l="1"/>
  <c r="L14" i="2"/>
  <c r="N14" i="2"/>
  <c r="M14" i="2"/>
  <c r="U15" i="2"/>
  <c r="R14" i="2"/>
  <c r="O14" i="2"/>
  <c r="S13" i="2"/>
  <c r="S14" i="2" l="1"/>
  <c r="P15" i="2"/>
  <c r="L15" i="2"/>
  <c r="U16" i="2"/>
  <c r="R15" i="2"/>
  <c r="O15" i="2"/>
  <c r="N15" i="2"/>
  <c r="M15" i="2"/>
  <c r="P16" i="2" l="1"/>
  <c r="L16" i="2"/>
  <c r="N16" i="2"/>
  <c r="M16" i="2"/>
  <c r="U17" i="2"/>
  <c r="R16" i="2"/>
  <c r="O16" i="2"/>
  <c r="S15" i="2"/>
  <c r="S16" i="2" l="1"/>
  <c r="P17" i="2"/>
  <c r="L17" i="2"/>
  <c r="U18" i="2"/>
  <c r="R17" i="2"/>
  <c r="O17" i="2"/>
  <c r="N17" i="2"/>
  <c r="M17" i="2"/>
  <c r="P18" i="2" l="1"/>
  <c r="L18" i="2"/>
  <c r="N18" i="2"/>
  <c r="M18" i="2"/>
  <c r="U19" i="2"/>
  <c r="R18" i="2"/>
  <c r="O18" i="2"/>
  <c r="S17" i="2"/>
  <c r="S18" i="2" l="1"/>
  <c r="P19" i="2"/>
  <c r="L19" i="2"/>
  <c r="U20" i="2"/>
  <c r="R19" i="2"/>
  <c r="O19" i="2"/>
  <c r="N19" i="2"/>
  <c r="M19" i="2"/>
  <c r="S19" i="2" l="1"/>
  <c r="P20" i="2"/>
  <c r="L20" i="2"/>
  <c r="N20" i="2"/>
  <c r="M20" i="2"/>
  <c r="U21" i="2"/>
  <c r="R20" i="2"/>
  <c r="O20" i="2"/>
  <c r="S20" i="2" l="1"/>
  <c r="P21" i="2"/>
  <c r="L21" i="2"/>
  <c r="U22" i="2"/>
  <c r="R21" i="2"/>
  <c r="O21" i="2"/>
  <c r="N21" i="2"/>
  <c r="M21" i="2"/>
  <c r="S21" i="2" l="1"/>
  <c r="P22" i="2"/>
  <c r="L22" i="2"/>
  <c r="N22" i="2"/>
  <c r="M22" i="2"/>
  <c r="U23" i="2"/>
  <c r="R22" i="2"/>
  <c r="O22" i="2"/>
  <c r="P23" i="2" l="1"/>
  <c r="L23" i="2"/>
  <c r="U24" i="2"/>
  <c r="R23" i="2"/>
  <c r="O23" i="2"/>
  <c r="N23" i="2"/>
  <c r="M23" i="2"/>
  <c r="S22" i="2"/>
  <c r="S23" i="2" l="1"/>
  <c r="P24" i="2"/>
  <c r="L24" i="2"/>
  <c r="N24" i="2"/>
  <c r="M24" i="2"/>
  <c r="U25" i="2"/>
  <c r="R24" i="2"/>
  <c r="O24" i="2"/>
  <c r="S24" i="2" l="1"/>
  <c r="P25" i="2"/>
  <c r="L25" i="2"/>
  <c r="U26" i="2"/>
  <c r="R25" i="2"/>
  <c r="O25" i="2"/>
  <c r="N25" i="2"/>
  <c r="M25" i="2"/>
  <c r="S25" i="2" l="1"/>
  <c r="P26" i="2"/>
  <c r="L26" i="2"/>
  <c r="N26" i="2"/>
  <c r="M26" i="2"/>
  <c r="U27" i="2"/>
  <c r="R26" i="2"/>
  <c r="O26" i="2"/>
  <c r="S26" i="2" l="1"/>
  <c r="P27" i="2"/>
  <c r="L27" i="2"/>
  <c r="U28" i="2"/>
  <c r="R27" i="2"/>
  <c r="O27" i="2"/>
  <c r="N27" i="2"/>
  <c r="M27" i="2"/>
  <c r="P28" i="2" l="1"/>
  <c r="L28" i="2"/>
  <c r="N28" i="2"/>
  <c r="M28" i="2"/>
  <c r="U29" i="2"/>
  <c r="R28" i="2"/>
  <c r="O28" i="2"/>
  <c r="S27" i="2"/>
  <c r="S28" i="2" l="1"/>
  <c r="P29" i="2"/>
  <c r="L29" i="2"/>
  <c r="U30" i="2"/>
  <c r="R29" i="2"/>
  <c r="O29" i="2"/>
  <c r="N29" i="2"/>
  <c r="M29" i="2"/>
  <c r="S29" i="2" l="1"/>
  <c r="P30" i="2"/>
  <c r="L30" i="2"/>
  <c r="N30" i="2"/>
  <c r="M30" i="2"/>
  <c r="U31" i="2"/>
  <c r="R30" i="2"/>
  <c r="O30" i="2"/>
  <c r="P31" i="2" l="1"/>
  <c r="L31" i="2"/>
  <c r="U32" i="2"/>
  <c r="R31" i="2"/>
  <c r="O31" i="2"/>
  <c r="N31" i="2"/>
  <c r="M31" i="2"/>
  <c r="S30" i="2"/>
  <c r="S31" i="2" l="1"/>
  <c r="P32" i="2"/>
  <c r="L32" i="2"/>
  <c r="U33" i="2"/>
  <c r="O32" i="2"/>
  <c r="N32" i="2"/>
  <c r="M32" i="2"/>
  <c r="R32" i="2"/>
  <c r="P33" i="2" l="1"/>
  <c r="L33" i="2"/>
  <c r="U34" i="2"/>
  <c r="O33" i="2"/>
  <c r="N33" i="2"/>
  <c r="M33" i="2"/>
  <c r="R33" i="2"/>
  <c r="S32" i="2"/>
  <c r="S33" i="2" l="1"/>
  <c r="P34" i="2"/>
  <c r="L34" i="2"/>
  <c r="U35" i="2"/>
  <c r="O34" i="2"/>
  <c r="N34" i="2"/>
  <c r="M34" i="2"/>
  <c r="R34" i="2"/>
  <c r="S34" i="2" l="1"/>
  <c r="P35" i="2"/>
  <c r="L35" i="2"/>
  <c r="U36" i="2"/>
  <c r="O35" i="2"/>
  <c r="N35" i="2"/>
  <c r="M35" i="2"/>
  <c r="R35" i="2"/>
  <c r="P36" i="2" l="1"/>
  <c r="L36" i="2"/>
  <c r="U37" i="2"/>
  <c r="O36" i="2"/>
  <c r="N36" i="2"/>
  <c r="M36" i="2"/>
  <c r="R36" i="2"/>
  <c r="S35" i="2"/>
  <c r="S36" i="2" l="1"/>
  <c r="P37" i="2"/>
  <c r="L37" i="2"/>
  <c r="U38" i="2"/>
  <c r="O37" i="2"/>
  <c r="N37" i="2"/>
  <c r="M37" i="2"/>
  <c r="R37" i="2"/>
  <c r="P38" i="2" l="1"/>
  <c r="L38" i="2"/>
  <c r="U39" i="2"/>
  <c r="O38" i="2"/>
  <c r="N38" i="2"/>
  <c r="M38" i="2"/>
  <c r="R38" i="2"/>
  <c r="S37" i="2"/>
  <c r="P39" i="2" l="1"/>
  <c r="P40" i="2" s="1"/>
  <c r="L39" i="2"/>
  <c r="O39" i="2"/>
  <c r="O40" i="2" s="1"/>
  <c r="N39" i="2"/>
  <c r="N40" i="2" s="1"/>
  <c r="M39" i="2"/>
  <c r="M40" i="2" s="1"/>
  <c r="R39" i="2"/>
  <c r="R40" i="2" s="1"/>
  <c r="S38" i="2"/>
  <c r="S39" i="2" l="1"/>
  <c r="L40" i="2"/>
  <c r="S40" i="2" s="1"/>
  <c r="H40" i="1" l="1"/>
  <c r="F40" i="1"/>
  <c r="E40" i="1"/>
  <c r="D40" i="1"/>
  <c r="C40" i="1"/>
  <c r="B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U7" i="1"/>
  <c r="R7" i="1" s="1"/>
  <c r="I7" i="1"/>
  <c r="R6" i="1"/>
  <c r="P6" i="1"/>
  <c r="O6" i="1"/>
  <c r="N6" i="1"/>
  <c r="M6" i="1"/>
  <c r="I6" i="1"/>
  <c r="N7" i="1" l="1"/>
  <c r="O7" i="1"/>
  <c r="L7" i="1"/>
  <c r="P7" i="1"/>
  <c r="U8" i="1"/>
  <c r="M7" i="1"/>
  <c r="I40" i="1"/>
  <c r="S6" i="1"/>
  <c r="N8" i="1"/>
  <c r="P8" i="1"/>
  <c r="U9" i="1" l="1"/>
  <c r="M8" i="1"/>
  <c r="O8" i="1"/>
  <c r="L8" i="1"/>
  <c r="S8" i="1" s="1"/>
  <c r="R8" i="1"/>
  <c r="S7" i="1"/>
  <c r="O9" i="1" l="1"/>
  <c r="L9" i="1"/>
  <c r="U10" i="1"/>
  <c r="N9" i="1"/>
  <c r="M9" i="1"/>
  <c r="R9" i="1"/>
  <c r="P9" i="1"/>
  <c r="S9" i="1" l="1"/>
  <c r="N10" i="1"/>
  <c r="P10" i="1"/>
  <c r="R10" i="1"/>
  <c r="L10" i="1"/>
  <c r="U11" i="1"/>
  <c r="M10" i="1"/>
  <c r="O10" i="1"/>
  <c r="S10" i="1" l="1"/>
  <c r="M11" i="1"/>
  <c r="O11" i="1"/>
  <c r="U12" i="1"/>
  <c r="N11" i="1"/>
  <c r="R11" i="1"/>
  <c r="L11" i="1"/>
  <c r="S11" i="1" s="1"/>
  <c r="P11" i="1"/>
  <c r="P12" i="1" l="1"/>
  <c r="M12" i="1"/>
  <c r="L12" i="1"/>
  <c r="S12" i="1" s="1"/>
  <c r="R12" i="1"/>
  <c r="N12" i="1"/>
  <c r="O12" i="1"/>
  <c r="U13" i="1"/>
  <c r="O13" i="1" l="1"/>
  <c r="P13" i="1"/>
  <c r="N13" i="1"/>
  <c r="U14" i="1"/>
  <c r="R13" i="1"/>
  <c r="L13" i="1"/>
  <c r="M13" i="1"/>
  <c r="S13" i="1" l="1"/>
  <c r="R14" i="1"/>
  <c r="L14" i="1"/>
  <c r="M14" i="1"/>
  <c r="O14" i="1"/>
  <c r="U15" i="1"/>
  <c r="N14" i="1"/>
  <c r="P14" i="1"/>
  <c r="S14" i="1" l="1"/>
  <c r="M15" i="1"/>
  <c r="O15" i="1"/>
  <c r="N15" i="1"/>
  <c r="L15" i="1"/>
  <c r="U16" i="1"/>
  <c r="R15" i="1"/>
  <c r="P15" i="1"/>
  <c r="S15" i="1" l="1"/>
  <c r="P16" i="1"/>
  <c r="N16" i="1"/>
  <c r="L16" i="1"/>
  <c r="M16" i="1"/>
  <c r="R16" i="1"/>
  <c r="U17" i="1"/>
  <c r="O16" i="1"/>
  <c r="S16" i="1" l="1"/>
  <c r="O17" i="1"/>
  <c r="L17" i="1"/>
  <c r="U18" i="1"/>
  <c r="R17" i="1"/>
  <c r="P17" i="1"/>
  <c r="N17" i="1"/>
  <c r="M17" i="1"/>
  <c r="S17" i="1" l="1"/>
  <c r="R18" i="1"/>
  <c r="P18" i="1"/>
  <c r="M18" i="1"/>
  <c r="O18" i="1"/>
  <c r="N18" i="1"/>
  <c r="L18" i="1"/>
  <c r="U19" i="1"/>
  <c r="S18" i="1" l="1"/>
  <c r="R19" i="1"/>
  <c r="L19" i="1"/>
  <c r="M19" i="1"/>
  <c r="N19" i="1"/>
  <c r="P19" i="1"/>
  <c r="U20" i="1"/>
  <c r="O19" i="1"/>
  <c r="S19" i="1" l="1"/>
  <c r="P20" i="1"/>
  <c r="R20" i="1"/>
  <c r="L20" i="1"/>
  <c r="M20" i="1"/>
  <c r="U21" i="1"/>
  <c r="O20" i="1"/>
  <c r="N20" i="1"/>
  <c r="S20" i="1" l="1"/>
  <c r="O21" i="1"/>
  <c r="M21" i="1"/>
  <c r="L21" i="1"/>
  <c r="U22" i="1"/>
  <c r="N21" i="1"/>
  <c r="R21" i="1"/>
  <c r="P21" i="1"/>
  <c r="S21" i="1" l="1"/>
  <c r="O22" i="1"/>
  <c r="P22" i="1"/>
  <c r="R22" i="1"/>
  <c r="L22" i="1"/>
  <c r="M22" i="1"/>
  <c r="N22" i="1"/>
  <c r="U23" i="1"/>
  <c r="S22" i="1" l="1"/>
  <c r="R23" i="1"/>
  <c r="L23" i="1"/>
  <c r="M23" i="1"/>
  <c r="U24" i="1"/>
  <c r="N23" i="1"/>
  <c r="P23" i="1"/>
  <c r="O23" i="1"/>
  <c r="S23" i="1" l="1"/>
  <c r="U25" i="1"/>
  <c r="M24" i="1"/>
  <c r="P24" i="1"/>
  <c r="N24" i="1"/>
  <c r="O24" i="1"/>
  <c r="L24" i="1"/>
  <c r="R24" i="1"/>
  <c r="S24" i="1" l="1"/>
  <c r="L25" i="1"/>
  <c r="M25" i="1"/>
  <c r="N25" i="1"/>
  <c r="P25" i="1"/>
  <c r="U26" i="1"/>
  <c r="O25" i="1"/>
  <c r="R25" i="1"/>
  <c r="S25" i="1" l="1"/>
  <c r="O26" i="1"/>
  <c r="P26" i="1"/>
  <c r="L26" i="1"/>
  <c r="N26" i="1"/>
  <c r="R26" i="1"/>
  <c r="U27" i="1"/>
  <c r="M26" i="1"/>
  <c r="S26" i="1" l="1"/>
  <c r="R27" i="1"/>
  <c r="P27" i="1"/>
  <c r="M27" i="1"/>
  <c r="L27" i="1"/>
  <c r="O27" i="1"/>
  <c r="U28" i="1"/>
  <c r="N27" i="1"/>
  <c r="S27" i="1" l="1"/>
  <c r="U29" i="1"/>
  <c r="O28" i="1"/>
  <c r="P28" i="1"/>
  <c r="M28" i="1"/>
  <c r="L28" i="1"/>
  <c r="R28" i="1"/>
  <c r="N28" i="1"/>
  <c r="S28" i="1" l="1"/>
  <c r="L29" i="1"/>
  <c r="M29" i="1"/>
  <c r="N29" i="1"/>
  <c r="P29" i="1"/>
  <c r="R29" i="1"/>
  <c r="O29" i="1"/>
  <c r="U30" i="1"/>
  <c r="S29" i="1" l="1"/>
  <c r="O30" i="1"/>
  <c r="P30" i="1"/>
  <c r="R30" i="1"/>
  <c r="L30" i="1"/>
  <c r="N30" i="1"/>
  <c r="M30" i="1"/>
  <c r="U31" i="1"/>
  <c r="S30" i="1" l="1"/>
  <c r="R31" i="1"/>
  <c r="P31" i="1"/>
  <c r="L31" i="1"/>
  <c r="S31" i="1" s="1"/>
  <c r="M31" i="1"/>
  <c r="U32" i="1"/>
  <c r="N31" i="1"/>
  <c r="O31" i="1"/>
  <c r="U33" i="1" l="1"/>
  <c r="O32" i="1"/>
  <c r="P32" i="1"/>
  <c r="M32" i="1"/>
  <c r="R32" i="1"/>
  <c r="L32" i="1"/>
  <c r="N32" i="1"/>
  <c r="S32" i="1" l="1"/>
  <c r="N33" i="1"/>
  <c r="R33" i="1"/>
  <c r="U34" i="1"/>
  <c r="M33" i="1"/>
  <c r="O33" i="1"/>
  <c r="P33" i="1"/>
  <c r="L33" i="1"/>
  <c r="S33" i="1" s="1"/>
  <c r="R34" i="1" l="1"/>
  <c r="L34" i="1"/>
  <c r="M34" i="1"/>
  <c r="O34" i="1"/>
  <c r="N34" i="1"/>
  <c r="P34" i="1"/>
  <c r="U35" i="1"/>
  <c r="S34" i="1" l="1"/>
  <c r="M35" i="1"/>
  <c r="L35" i="1"/>
  <c r="N35" i="1"/>
  <c r="O35" i="1"/>
  <c r="U36" i="1"/>
  <c r="R35" i="1"/>
  <c r="P35" i="1"/>
  <c r="S35" i="1" l="1"/>
  <c r="P36" i="1"/>
  <c r="M36" i="1"/>
  <c r="L36" i="1"/>
  <c r="S36" i="1" s="1"/>
  <c r="N36" i="1"/>
  <c r="U37" i="1"/>
  <c r="O36" i="1"/>
  <c r="R36" i="1"/>
  <c r="O37" i="1" l="1"/>
  <c r="L37" i="1"/>
  <c r="N37" i="1"/>
  <c r="R37" i="1"/>
  <c r="U38" i="1"/>
  <c r="M37" i="1"/>
  <c r="P37" i="1"/>
  <c r="S37" i="1" l="1"/>
  <c r="N38" i="1"/>
  <c r="U39" i="1"/>
  <c r="R38" i="1"/>
  <c r="P38" i="1"/>
  <c r="M38" i="1"/>
  <c r="L38" i="1"/>
  <c r="O38" i="1"/>
  <c r="S38" i="1" l="1"/>
  <c r="L40" i="1"/>
  <c r="R39" i="1"/>
  <c r="R40" i="1" s="1"/>
  <c r="L39" i="1"/>
  <c r="M39" i="1"/>
  <c r="M40" i="1" s="1"/>
  <c r="O39" i="1"/>
  <c r="O40" i="1" s="1"/>
  <c r="P39" i="1"/>
  <c r="P40" i="1" s="1"/>
  <c r="N39" i="1"/>
  <c r="N40" i="1" s="1"/>
  <c r="S40" i="1" l="1"/>
  <c r="S39" i="1"/>
</calcChain>
</file>

<file path=xl/sharedStrings.xml><?xml version="1.0" encoding="utf-8"?>
<sst xmlns="http://schemas.openxmlformats.org/spreadsheetml/2006/main" count="149" uniqueCount="24">
  <si>
    <t>Years</t>
  </si>
  <si>
    <t>Generation</t>
  </si>
  <si>
    <t>Capital</t>
  </si>
  <si>
    <t>Transmission</t>
  </si>
  <si>
    <t>Other</t>
  </si>
  <si>
    <t>Fixed</t>
  </si>
  <si>
    <t>O&amp;M</t>
  </si>
  <si>
    <t>Fuel &amp; Variable O&amp;M</t>
  </si>
  <si>
    <r>
      <t>CO</t>
    </r>
    <r>
      <rPr>
        <b/>
        <vertAlign val="subscript"/>
        <sz val="10"/>
        <color rgb="FF000000"/>
        <rFont val="Times New Roman"/>
        <family val="1"/>
      </rPr>
      <t>2</t>
    </r>
  </si>
  <si>
    <t>Emissions</t>
  </si>
  <si>
    <t>Total</t>
  </si>
  <si>
    <r>
      <t>Annual Revenue Requirements ($million) [</t>
    </r>
    <r>
      <rPr>
        <b/>
        <sz val="10"/>
        <color rgb="FFFF0000"/>
        <rFont val="Times New Roman"/>
        <family val="1"/>
      </rPr>
      <t>Nominal</t>
    </r>
    <r>
      <rPr>
        <b/>
        <sz val="10"/>
        <color rgb="FF000000"/>
        <rFont val="Times New Roman"/>
        <family val="1"/>
      </rPr>
      <t>]</t>
    </r>
  </si>
  <si>
    <r>
      <t>Annual Revenue Requirements ($million) [</t>
    </r>
    <r>
      <rPr>
        <b/>
        <sz val="10"/>
        <color rgb="FFFF0000"/>
        <rFont val="Times New Roman"/>
        <family val="1"/>
      </rPr>
      <t>NPV</t>
    </r>
    <r>
      <rPr>
        <b/>
        <sz val="10"/>
        <color rgb="FF000000"/>
        <rFont val="Times New Roman"/>
        <family val="1"/>
      </rPr>
      <t>]</t>
    </r>
  </si>
  <si>
    <t>SGS 2x1 Portfolio</t>
  </si>
  <si>
    <t>CPP/CC Portfolio</t>
  </si>
  <si>
    <t>Limited Build Risk: Shady Hills CC Portfolio</t>
  </si>
  <si>
    <t>No Build Risk: All PPA Portfolio</t>
  </si>
  <si>
    <t xml:space="preserve">Discount Rate </t>
  </si>
  <si>
    <t>Discount Period</t>
  </si>
  <si>
    <t>Capital*</t>
  </si>
  <si>
    <t xml:space="preserve">Fixed </t>
  </si>
  <si>
    <t xml:space="preserve">Fuel &amp; Variable </t>
  </si>
  <si>
    <t>*Capital only includes depreciation and interest expense</t>
  </si>
  <si>
    <t>*Capital includes depreciation, interest expense, and amortization of defered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</si>
</sst>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vertAlign val="subscript"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9" fontId="0" fillId="0" borderId="0" xfId="1" applyFont="1"/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2" xfId="2" applyNumberFormat="1" applyFont="1" applyFill="1" applyBorder="1" applyAlignment="1">
      <alignment horizontal="center" vertical="center"/>
    </xf>
    <xf numFmtId="164" fontId="2" fillId="0" borderId="12" xfId="2" applyNumberFormat="1" applyFont="1" applyFill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164" fontId="2" fillId="0" borderId="6" xfId="2" applyNumberFormat="1" applyFont="1" applyBorder="1" applyAlignment="1">
      <alignment horizontal="center" vertical="center" wrapText="1"/>
    </xf>
    <xf numFmtId="164" fontId="2" fillId="0" borderId="6" xfId="2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8" fontId="0" fillId="0" borderId="0" xfId="0" applyNumberFormat="1"/>
    <xf numFmtId="164" fontId="2" fillId="0" borderId="6" xfId="2" applyNumberFormat="1" applyFont="1" applyFill="1" applyBorder="1" applyAlignment="1">
      <alignment horizontal="center" vertical="center" wrapText="1"/>
    </xf>
    <xf numFmtId="164" fontId="2" fillId="0" borderId="6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workbookViewId="0">
      <selection activeCell="K2" sqref="K2:S2"/>
    </sheetView>
  </sheetViews>
  <sheetFormatPr defaultRowHeight="14.4" x14ac:dyDescent="0.3"/>
  <cols>
    <col min="1" max="1" width="5.5546875" bestFit="1" customWidth="1"/>
    <col min="2" max="2" width="9.6640625" bestFit="1" customWidth="1"/>
    <col min="3" max="3" width="11.88671875" customWidth="1"/>
    <col min="4" max="4" width="7.5546875" bestFit="1" customWidth="1"/>
    <col min="5" max="5" width="6.5546875" bestFit="1" customWidth="1"/>
    <col min="6" max="6" width="7.6640625" bestFit="1" customWidth="1"/>
    <col min="7" max="7" width="9" bestFit="1" customWidth="1"/>
    <col min="8" max="8" width="5.6640625" bestFit="1" customWidth="1"/>
    <col min="9" max="9" width="6.88671875" bestFit="1" customWidth="1"/>
    <col min="10" max="10" width="2.109375" customWidth="1"/>
    <col min="11" max="11" width="5.5546875" bestFit="1" customWidth="1"/>
    <col min="12" max="12" width="9.6640625" bestFit="1" customWidth="1"/>
    <col min="13" max="13" width="12.5546875" customWidth="1"/>
    <col min="14" max="14" width="6.5546875" bestFit="1" customWidth="1"/>
    <col min="15" max="15" width="6" bestFit="1" customWidth="1"/>
    <col min="16" max="16" width="8.6640625" customWidth="1"/>
    <col min="17" max="17" width="9" bestFit="1" customWidth="1"/>
    <col min="18" max="18" width="6" bestFit="1" customWidth="1"/>
    <col min="19" max="19" width="6.88671875" bestFit="1" customWidth="1"/>
    <col min="21" max="21" width="15.109375" bestFit="1" customWidth="1"/>
  </cols>
  <sheetData>
    <row r="1" spans="1:22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K1" s="18"/>
      <c r="L1" s="18"/>
      <c r="M1" s="18"/>
      <c r="N1" s="18"/>
      <c r="O1" s="18"/>
      <c r="P1" s="18"/>
      <c r="Q1" s="18"/>
      <c r="R1" s="18"/>
      <c r="S1" s="18"/>
      <c r="U1" t="s">
        <v>17</v>
      </c>
      <c r="V1" s="4">
        <v>0.06</v>
      </c>
    </row>
    <row r="2" spans="1:22" ht="15.75" thickBot="1" x14ac:dyDescent="0.3">
      <c r="A2" s="19" t="s">
        <v>13</v>
      </c>
      <c r="B2" s="20"/>
      <c r="C2" s="20"/>
      <c r="D2" s="20"/>
      <c r="E2" s="20"/>
      <c r="F2" s="20"/>
      <c r="G2" s="20"/>
      <c r="H2" s="20"/>
      <c r="I2" s="21"/>
      <c r="K2" s="19" t="s">
        <v>13</v>
      </c>
      <c r="L2" s="20"/>
      <c r="M2" s="20"/>
      <c r="N2" s="20"/>
      <c r="O2" s="20"/>
      <c r="P2" s="20"/>
      <c r="Q2" s="20"/>
      <c r="R2" s="20"/>
      <c r="S2" s="21"/>
    </row>
    <row r="3" spans="1:22" ht="15" thickBot="1" x14ac:dyDescent="0.35">
      <c r="A3" s="22" t="s">
        <v>0</v>
      </c>
      <c r="B3" s="25" t="s">
        <v>11</v>
      </c>
      <c r="C3" s="26"/>
      <c r="D3" s="26"/>
      <c r="E3" s="26"/>
      <c r="F3" s="26"/>
      <c r="G3" s="26"/>
      <c r="H3" s="26"/>
      <c r="I3" s="27"/>
      <c r="K3" s="22" t="s">
        <v>0</v>
      </c>
      <c r="L3" s="25" t="s">
        <v>12</v>
      </c>
      <c r="M3" s="26"/>
      <c r="N3" s="26"/>
      <c r="O3" s="26"/>
      <c r="P3" s="26"/>
      <c r="Q3" s="26"/>
      <c r="R3" s="26"/>
      <c r="S3" s="27"/>
    </row>
    <row r="4" spans="1:22" ht="25.5" customHeight="1" x14ac:dyDescent="0.3">
      <c r="A4" s="23"/>
      <c r="B4" s="5" t="s">
        <v>1</v>
      </c>
      <c r="C4" s="5" t="s">
        <v>3</v>
      </c>
      <c r="D4" s="5" t="s">
        <v>4</v>
      </c>
      <c r="E4" s="5" t="s">
        <v>20</v>
      </c>
      <c r="F4" s="5" t="s">
        <v>21</v>
      </c>
      <c r="G4" s="1" t="s">
        <v>8</v>
      </c>
      <c r="H4" s="28" t="s">
        <v>4</v>
      </c>
      <c r="I4" s="28" t="s">
        <v>10</v>
      </c>
      <c r="K4" s="30"/>
      <c r="L4" s="1" t="s">
        <v>1</v>
      </c>
      <c r="M4" s="1" t="s">
        <v>3</v>
      </c>
      <c r="N4" s="1" t="s">
        <v>4</v>
      </c>
      <c r="O4" s="1" t="s">
        <v>5</v>
      </c>
      <c r="P4" s="28" t="s">
        <v>7</v>
      </c>
      <c r="Q4" s="1" t="s">
        <v>8</v>
      </c>
      <c r="R4" s="28" t="s">
        <v>4</v>
      </c>
      <c r="S4" s="28" t="s">
        <v>10</v>
      </c>
    </row>
    <row r="5" spans="1:22" ht="27" thickBot="1" x14ac:dyDescent="0.35">
      <c r="A5" s="24"/>
      <c r="B5" s="6" t="s">
        <v>19</v>
      </c>
      <c r="C5" s="6" t="s">
        <v>19</v>
      </c>
      <c r="D5" s="6" t="s">
        <v>19</v>
      </c>
      <c r="E5" s="6" t="s">
        <v>6</v>
      </c>
      <c r="F5" s="6" t="s">
        <v>6</v>
      </c>
      <c r="G5" s="2" t="s">
        <v>9</v>
      </c>
      <c r="H5" s="29"/>
      <c r="I5" s="29"/>
      <c r="K5" s="31"/>
      <c r="L5" s="2" t="s">
        <v>2</v>
      </c>
      <c r="M5" s="2" t="s">
        <v>2</v>
      </c>
      <c r="N5" s="2" t="s">
        <v>2</v>
      </c>
      <c r="O5" s="2" t="s">
        <v>6</v>
      </c>
      <c r="P5" s="29"/>
      <c r="Q5" s="2" t="s">
        <v>9</v>
      </c>
      <c r="R5" s="29"/>
      <c r="S5" s="29"/>
      <c r="U5" t="s">
        <v>18</v>
      </c>
    </row>
    <row r="6" spans="1:22" ht="15.75" thickBot="1" x14ac:dyDescent="0.3">
      <c r="A6" s="7">
        <v>2018</v>
      </c>
      <c r="B6" s="8">
        <v>95.258723670078297</v>
      </c>
      <c r="C6" s="8">
        <v>13.011796315964119</v>
      </c>
      <c r="D6" s="9">
        <v>5.0509636750618538</v>
      </c>
      <c r="E6" s="9">
        <v>410.2410881540311</v>
      </c>
      <c r="F6" s="8">
        <v>483.11075496686635</v>
      </c>
      <c r="G6" s="10"/>
      <c r="H6" s="11">
        <v>62.604159201545826</v>
      </c>
      <c r="I6" s="12">
        <f>SUM(B6:H6)</f>
        <v>1069.2774859835476</v>
      </c>
      <c r="K6" s="3">
        <v>2018</v>
      </c>
      <c r="L6" s="12">
        <f t="shared" ref="L6:L39" si="0">PV(V$1,U6,,-B6)</f>
        <v>89.866720443470086</v>
      </c>
      <c r="M6" s="12">
        <f t="shared" ref="M6:M39" si="1">PV(V$1,U6,,-C6)</f>
        <v>12.275279543362377</v>
      </c>
      <c r="N6" s="12">
        <f t="shared" ref="N6:N39" si="2">PV(V$1,U6,,-D6)</f>
        <v>4.7650600708130693</v>
      </c>
      <c r="O6" s="12">
        <f t="shared" ref="O6:O39" si="3">PV(V$1,U6,,-E6)</f>
        <v>387.01989448493498</v>
      </c>
      <c r="P6" s="12">
        <f t="shared" ref="P6:P39" si="4">PV(V$1,U6,,-F6)</f>
        <v>455.764863176289</v>
      </c>
      <c r="Q6" s="10"/>
      <c r="R6" s="12">
        <f t="shared" ref="R6:R39" si="5">PV(V$1,U6,,-H6)</f>
        <v>59.060527548628137</v>
      </c>
      <c r="S6" s="13">
        <f>SUM(L6:R6)</f>
        <v>1008.7523452674976</v>
      </c>
      <c r="U6">
        <v>1</v>
      </c>
    </row>
    <row r="7" spans="1:22" ht="15.75" thickBot="1" x14ac:dyDescent="0.3">
      <c r="A7" s="7">
        <v>2019</v>
      </c>
      <c r="B7" s="8">
        <v>91.724615528860767</v>
      </c>
      <c r="C7" s="8">
        <v>14.667045402401881</v>
      </c>
      <c r="D7" s="9">
        <v>6.4324886649276776</v>
      </c>
      <c r="E7" s="9">
        <v>436.91360760519433</v>
      </c>
      <c r="F7" s="8">
        <v>447.3837391525422</v>
      </c>
      <c r="G7" s="10"/>
      <c r="H7" s="11">
        <v>73.054729573656743</v>
      </c>
      <c r="I7" s="12">
        <f t="shared" ref="I7:I38" si="6">SUM(B7:H7)</f>
        <v>1070.1762259275836</v>
      </c>
      <c r="K7" s="3">
        <v>2019</v>
      </c>
      <c r="L7" s="12">
        <f t="shared" si="0"/>
        <v>81.634581282360941</v>
      </c>
      <c r="M7" s="12">
        <f t="shared" si="1"/>
        <v>13.053618193664898</v>
      </c>
      <c r="N7" s="12">
        <f t="shared" si="2"/>
        <v>5.724892012217583</v>
      </c>
      <c r="O7" s="12">
        <f t="shared" si="3"/>
        <v>388.85155536240143</v>
      </c>
      <c r="P7" s="12">
        <f t="shared" si="4"/>
        <v>398.16993516602184</v>
      </c>
      <c r="Q7" s="10"/>
      <c r="R7" s="12">
        <f t="shared" si="5"/>
        <v>65.018449246757513</v>
      </c>
      <c r="S7" s="13">
        <f t="shared" ref="S7:S40" si="7">SUM(L7:R7)</f>
        <v>952.45303126342424</v>
      </c>
      <c r="U7">
        <f>U6+1</f>
        <v>2</v>
      </c>
    </row>
    <row r="8" spans="1:22" ht="15.75" thickBot="1" x14ac:dyDescent="0.3">
      <c r="A8" s="7">
        <v>2020</v>
      </c>
      <c r="B8" s="8">
        <v>97.178919403263976</v>
      </c>
      <c r="C8" s="8">
        <v>17.126928449601859</v>
      </c>
      <c r="D8" s="9">
        <v>7.8497627853808378</v>
      </c>
      <c r="E8" s="9">
        <v>461.50612694345705</v>
      </c>
      <c r="F8" s="8">
        <v>461.31650967868842</v>
      </c>
      <c r="G8" s="10"/>
      <c r="H8" s="11">
        <v>76.177493593640804</v>
      </c>
      <c r="I8" s="12">
        <f t="shared" si="6"/>
        <v>1121.155740854033</v>
      </c>
      <c r="K8" s="3">
        <v>2020</v>
      </c>
      <c r="L8" s="12">
        <f t="shared" si="0"/>
        <v>81.593294635222321</v>
      </c>
      <c r="M8" s="12">
        <f t="shared" si="1"/>
        <v>14.380099385400243</v>
      </c>
      <c r="N8" s="12">
        <f t="shared" si="2"/>
        <v>6.5908122018351021</v>
      </c>
      <c r="O8" s="12">
        <f t="shared" si="3"/>
        <v>387.48944341927978</v>
      </c>
      <c r="P8" s="12">
        <f t="shared" si="4"/>
        <v>387.33023710738422</v>
      </c>
      <c r="Q8" s="10"/>
      <c r="R8" s="12">
        <f t="shared" si="5"/>
        <v>63.960092554290441</v>
      </c>
      <c r="S8" s="13">
        <f t="shared" si="7"/>
        <v>941.3439793034122</v>
      </c>
      <c r="U8">
        <f t="shared" ref="U8:U39" si="8">U7+1</f>
        <v>3</v>
      </c>
    </row>
    <row r="9" spans="1:22" ht="15.75" thickBot="1" x14ac:dyDescent="0.3">
      <c r="A9" s="7">
        <v>2021</v>
      </c>
      <c r="B9" s="8">
        <v>100.47702602017711</v>
      </c>
      <c r="C9" s="8">
        <v>17.735144799770726</v>
      </c>
      <c r="D9" s="9">
        <v>8.2848569984206932</v>
      </c>
      <c r="E9" s="9">
        <v>442.25363235184375</v>
      </c>
      <c r="F9" s="8">
        <v>475.78889674575345</v>
      </c>
      <c r="G9" s="10"/>
      <c r="H9" s="11">
        <v>77.222927539124782</v>
      </c>
      <c r="I9" s="12">
        <f t="shared" si="6"/>
        <v>1121.7624844550905</v>
      </c>
      <c r="K9" s="3">
        <v>2021</v>
      </c>
      <c r="L9" s="12">
        <f t="shared" si="0"/>
        <v>79.587215611583972</v>
      </c>
      <c r="M9" s="12">
        <f t="shared" si="1"/>
        <v>14.047895812507122</v>
      </c>
      <c r="N9" s="12">
        <f t="shared" si="2"/>
        <v>6.5623827292821968</v>
      </c>
      <c r="O9" s="12">
        <f t="shared" si="3"/>
        <v>350.3062997298926</v>
      </c>
      <c r="P9" s="12">
        <f t="shared" si="4"/>
        <v>376.86937015132008</v>
      </c>
      <c r="Q9" s="10"/>
      <c r="R9" s="12">
        <f t="shared" si="5"/>
        <v>61.167791560429556</v>
      </c>
      <c r="S9" s="13">
        <f t="shared" si="7"/>
        <v>888.54095559501548</v>
      </c>
      <c r="U9">
        <f t="shared" si="8"/>
        <v>4</v>
      </c>
    </row>
    <row r="10" spans="1:22" ht="15.75" thickBot="1" x14ac:dyDescent="0.3">
      <c r="A10" s="7">
        <v>2022</v>
      </c>
      <c r="B10" s="8">
        <v>104.67795290767074</v>
      </c>
      <c r="C10" s="8">
        <v>16.673042202764989</v>
      </c>
      <c r="D10" s="9">
        <v>8.2580388990044664</v>
      </c>
      <c r="E10" s="9">
        <v>481.04306521617082</v>
      </c>
      <c r="F10" s="8">
        <v>513.03384989999995</v>
      </c>
      <c r="G10" s="10"/>
      <c r="H10" s="11">
        <v>89.593868217199315</v>
      </c>
      <c r="I10" s="12">
        <f t="shared" si="6"/>
        <v>1213.2798173428102</v>
      </c>
      <c r="K10" s="3">
        <v>2022</v>
      </c>
      <c r="L10" s="12">
        <f t="shared" si="0"/>
        <v>78.221455829145185</v>
      </c>
      <c r="M10" s="12">
        <f t="shared" si="1"/>
        <v>12.459067052556822</v>
      </c>
      <c r="N10" s="12">
        <f t="shared" si="2"/>
        <v>6.1708870591269021</v>
      </c>
      <c r="O10" s="12">
        <f t="shared" si="3"/>
        <v>359.46336198332324</v>
      </c>
      <c r="P10" s="12">
        <f t="shared" si="4"/>
        <v>383.36873729471284</v>
      </c>
      <c r="Q10" s="10"/>
      <c r="R10" s="12">
        <f t="shared" si="5"/>
        <v>66.949750263986644</v>
      </c>
      <c r="S10" s="13">
        <f t="shared" si="7"/>
        <v>906.6332594828516</v>
      </c>
      <c r="U10">
        <f t="shared" si="8"/>
        <v>5</v>
      </c>
    </row>
    <row r="11" spans="1:22" ht="15.75" thickBot="1" x14ac:dyDescent="0.3">
      <c r="A11" s="7">
        <v>2023</v>
      </c>
      <c r="B11" s="8">
        <v>157.55335398994472</v>
      </c>
      <c r="C11" s="8">
        <v>19.292343743856392</v>
      </c>
      <c r="D11" s="9">
        <v>9.0510453527743024</v>
      </c>
      <c r="E11" s="9">
        <v>442.05080101965649</v>
      </c>
      <c r="F11" s="8">
        <v>477.48963529824596</v>
      </c>
      <c r="G11" s="10"/>
      <c r="H11" s="11">
        <v>117.84592753225047</v>
      </c>
      <c r="I11" s="12">
        <f t="shared" si="6"/>
        <v>1223.2831069367282</v>
      </c>
      <c r="K11" s="3">
        <v>2023</v>
      </c>
      <c r="L11" s="12">
        <f t="shared" si="0"/>
        <v>111.06889757683506</v>
      </c>
      <c r="M11" s="12">
        <f t="shared" si="1"/>
        <v>13.600341072017009</v>
      </c>
      <c r="N11" s="12">
        <f t="shared" si="2"/>
        <v>6.3806298234357923</v>
      </c>
      <c r="O11" s="12">
        <f t="shared" si="3"/>
        <v>311.62837158860884</v>
      </c>
      <c r="P11" s="12">
        <f t="shared" si="4"/>
        <v>336.61135135419539</v>
      </c>
      <c r="Q11" s="10"/>
      <c r="R11" s="12">
        <f t="shared" si="5"/>
        <v>83.076728761750218</v>
      </c>
      <c r="S11" s="13">
        <f t="shared" si="7"/>
        <v>862.36632017684224</v>
      </c>
      <c r="U11">
        <f t="shared" si="8"/>
        <v>6</v>
      </c>
    </row>
    <row r="12" spans="1:22" ht="15.75" thickBot="1" x14ac:dyDescent="0.3">
      <c r="A12" s="7">
        <v>2024</v>
      </c>
      <c r="B12" s="8">
        <v>157.87082370484475</v>
      </c>
      <c r="C12" s="8">
        <v>18.402257668093643</v>
      </c>
      <c r="D12" s="9">
        <v>2.1048784528829323</v>
      </c>
      <c r="E12" s="9">
        <v>466.5661677333905</v>
      </c>
      <c r="F12" s="8">
        <v>489.62737269824606</v>
      </c>
      <c r="G12" s="10"/>
      <c r="H12" s="11">
        <v>119.62758776510032</v>
      </c>
      <c r="I12" s="12">
        <f t="shared" si="6"/>
        <v>1254.1990880225583</v>
      </c>
      <c r="K12" s="3">
        <v>2024</v>
      </c>
      <c r="L12" s="12">
        <f t="shared" si="0"/>
        <v>104.99311433832472</v>
      </c>
      <c r="M12" s="12">
        <f t="shared" si="1"/>
        <v>12.238552368876858</v>
      </c>
      <c r="N12" s="12">
        <f t="shared" si="2"/>
        <v>1.3998643884001711</v>
      </c>
      <c r="O12" s="12">
        <f t="shared" si="3"/>
        <v>310.29314882660339</v>
      </c>
      <c r="P12" s="12">
        <f t="shared" si="4"/>
        <v>325.63016723718329</v>
      </c>
      <c r="Q12" s="10"/>
      <c r="R12" s="12">
        <f t="shared" si="5"/>
        <v>79.559178228660301</v>
      </c>
      <c r="S12" s="13">
        <f t="shared" si="7"/>
        <v>834.11402538804873</v>
      </c>
      <c r="U12">
        <f t="shared" si="8"/>
        <v>7</v>
      </c>
    </row>
    <row r="13" spans="1:22" ht="15.75" thickBot="1" x14ac:dyDescent="0.3">
      <c r="A13" s="7">
        <v>2025</v>
      </c>
      <c r="B13" s="8">
        <v>153.93247061821597</v>
      </c>
      <c r="C13" s="8">
        <v>17.053177354217297</v>
      </c>
      <c r="D13" s="9">
        <v>2.472331813740563</v>
      </c>
      <c r="E13" s="9">
        <v>464.07473102977787</v>
      </c>
      <c r="F13" s="8">
        <v>494.81160349824603</v>
      </c>
      <c r="G13" s="10"/>
      <c r="H13" s="11">
        <v>102.40973930868728</v>
      </c>
      <c r="I13" s="12">
        <f t="shared" si="6"/>
        <v>1234.7540536228851</v>
      </c>
      <c r="K13" s="3">
        <v>2025</v>
      </c>
      <c r="L13" s="12">
        <f t="shared" si="0"/>
        <v>96.579136417080917</v>
      </c>
      <c r="M13" s="12">
        <f t="shared" si="1"/>
        <v>10.69937444272221</v>
      </c>
      <c r="N13" s="12">
        <f t="shared" si="2"/>
        <v>1.5511715660028056</v>
      </c>
      <c r="O13" s="12">
        <f t="shared" si="3"/>
        <v>291.16622747521325</v>
      </c>
      <c r="P13" s="12">
        <f t="shared" si="4"/>
        <v>310.45092151828618</v>
      </c>
      <c r="Q13" s="10"/>
      <c r="R13" s="12">
        <f t="shared" si="5"/>
        <v>64.253137388161747</v>
      </c>
      <c r="S13" s="13">
        <f t="shared" si="7"/>
        <v>774.69996880746726</v>
      </c>
      <c r="U13">
        <f t="shared" si="8"/>
        <v>8</v>
      </c>
    </row>
    <row r="14" spans="1:22" ht="15.75" thickBot="1" x14ac:dyDescent="0.3">
      <c r="A14" s="7">
        <v>2026</v>
      </c>
      <c r="B14" s="8">
        <v>151.12437215274559</v>
      </c>
      <c r="C14" s="8">
        <v>17.186500613265491</v>
      </c>
      <c r="D14" s="9">
        <v>1.9648400587109405</v>
      </c>
      <c r="E14" s="9">
        <v>480.07628890629195</v>
      </c>
      <c r="F14" s="8">
        <v>507.54895969824599</v>
      </c>
      <c r="G14" s="10"/>
      <c r="H14" s="11">
        <v>104.34320835982419</v>
      </c>
      <c r="I14" s="12">
        <f t="shared" si="6"/>
        <v>1262.244169789084</v>
      </c>
      <c r="K14" s="3">
        <v>2026</v>
      </c>
      <c r="L14" s="12">
        <f t="shared" si="0"/>
        <v>89.45028367914982</v>
      </c>
      <c r="M14" s="12">
        <f t="shared" si="1"/>
        <v>10.172663306449676</v>
      </c>
      <c r="N14" s="12">
        <f t="shared" si="2"/>
        <v>1.1629858118332499</v>
      </c>
      <c r="O14" s="12">
        <f t="shared" si="3"/>
        <v>284.15641778083057</v>
      </c>
      <c r="P14" s="12">
        <f t="shared" si="4"/>
        <v>300.41744941165439</v>
      </c>
      <c r="Q14" s="10"/>
      <c r="R14" s="12">
        <f t="shared" si="5"/>
        <v>61.760584707973194</v>
      </c>
      <c r="S14" s="13">
        <f t="shared" si="7"/>
        <v>747.12038469789093</v>
      </c>
      <c r="U14">
        <f t="shared" si="8"/>
        <v>9</v>
      </c>
    </row>
    <row r="15" spans="1:22" ht="15.75" thickBot="1" x14ac:dyDescent="0.3">
      <c r="A15" s="7">
        <v>2027</v>
      </c>
      <c r="B15" s="8">
        <v>149.31407129791495</v>
      </c>
      <c r="C15" s="8">
        <v>16.411870314483796</v>
      </c>
      <c r="D15" s="9">
        <v>1.9384763135261209</v>
      </c>
      <c r="E15" s="9">
        <v>500.68810912726769</v>
      </c>
      <c r="F15" s="8">
        <v>524.08906089824598</v>
      </c>
      <c r="G15" s="10"/>
      <c r="H15" s="11">
        <v>106.51638420628774</v>
      </c>
      <c r="I15" s="12">
        <f t="shared" si="6"/>
        <v>1298.9579721577263</v>
      </c>
      <c r="K15" s="3">
        <v>2027</v>
      </c>
      <c r="L15" s="12">
        <f t="shared" si="0"/>
        <v>83.376197532687229</v>
      </c>
      <c r="M15" s="12">
        <f t="shared" si="1"/>
        <v>9.1643026630160254</v>
      </c>
      <c r="N15" s="12">
        <f t="shared" si="2"/>
        <v>1.0824350486466583</v>
      </c>
      <c r="O15" s="12">
        <f t="shared" si="3"/>
        <v>279.58162500017283</v>
      </c>
      <c r="P15" s="12">
        <f t="shared" si="4"/>
        <v>292.64859424392967</v>
      </c>
      <c r="Q15" s="10"/>
      <c r="R15" s="12">
        <f t="shared" si="5"/>
        <v>59.478192596675029</v>
      </c>
      <c r="S15" s="13">
        <f t="shared" si="7"/>
        <v>725.3313470851275</v>
      </c>
      <c r="U15">
        <f t="shared" si="8"/>
        <v>10</v>
      </c>
    </row>
    <row r="16" spans="1:22" ht="15.75" thickBot="1" x14ac:dyDescent="0.3">
      <c r="A16" s="7">
        <v>2028</v>
      </c>
      <c r="B16" s="8">
        <v>156.88941803585203</v>
      </c>
      <c r="C16" s="8">
        <v>16.458559594137483</v>
      </c>
      <c r="D16" s="9">
        <v>1.9140070837382333</v>
      </c>
      <c r="E16" s="9">
        <v>512.8682842454441</v>
      </c>
      <c r="F16" s="8">
        <v>542.83545009824604</v>
      </c>
      <c r="G16" s="10"/>
      <c r="H16" s="11">
        <v>111.37133880651038</v>
      </c>
      <c r="I16" s="12">
        <f t="shared" si="6"/>
        <v>1342.3370578639283</v>
      </c>
      <c r="K16" s="3">
        <v>2028</v>
      </c>
      <c r="L16" s="12">
        <f t="shared" si="0"/>
        <v>82.647388287237973</v>
      </c>
      <c r="M16" s="12">
        <f t="shared" si="1"/>
        <v>8.6701638801062</v>
      </c>
      <c r="N16" s="12">
        <f t="shared" si="2"/>
        <v>1.0082750552244961</v>
      </c>
      <c r="O16" s="12">
        <f t="shared" si="3"/>
        <v>270.17261430950373</v>
      </c>
      <c r="P16" s="12">
        <f t="shared" si="4"/>
        <v>285.95894345210155</v>
      </c>
      <c r="Q16" s="10"/>
      <c r="R16" s="12">
        <f t="shared" si="5"/>
        <v>58.669031969433362</v>
      </c>
      <c r="S16" s="13">
        <f t="shared" si="7"/>
        <v>707.12641695360742</v>
      </c>
      <c r="U16">
        <f t="shared" si="8"/>
        <v>11</v>
      </c>
    </row>
    <row r="17" spans="1:21" ht="15.75" thickBot="1" x14ac:dyDescent="0.3">
      <c r="A17" s="7">
        <v>2029</v>
      </c>
      <c r="B17" s="8">
        <v>153.18414442208385</v>
      </c>
      <c r="C17" s="8">
        <v>16.427862651927811</v>
      </c>
      <c r="D17" s="9">
        <v>1.8588440211555486</v>
      </c>
      <c r="E17" s="9">
        <v>525.73287125340141</v>
      </c>
      <c r="F17" s="8">
        <v>564.29206299824591</v>
      </c>
      <c r="G17" s="10"/>
      <c r="H17" s="11">
        <v>113.70208682582336</v>
      </c>
      <c r="I17" s="12">
        <f t="shared" si="6"/>
        <v>1375.1978721726377</v>
      </c>
      <c r="K17" s="3">
        <v>2029</v>
      </c>
      <c r="L17" s="12">
        <f t="shared" si="0"/>
        <v>76.127826763530337</v>
      </c>
      <c r="M17" s="12">
        <f t="shared" si="1"/>
        <v>8.1641444470589395</v>
      </c>
      <c r="N17" s="12">
        <f t="shared" si="2"/>
        <v>0.92378853018258544</v>
      </c>
      <c r="O17" s="12">
        <f t="shared" si="3"/>
        <v>261.27313043831202</v>
      </c>
      <c r="P17" s="12">
        <f t="shared" si="4"/>
        <v>280.43586741979095</v>
      </c>
      <c r="Q17" s="10"/>
      <c r="R17" s="12">
        <f t="shared" si="5"/>
        <v>56.506453727206285</v>
      </c>
      <c r="S17" s="13">
        <f t="shared" si="7"/>
        <v>683.4312113260811</v>
      </c>
      <c r="U17">
        <f t="shared" si="8"/>
        <v>12</v>
      </c>
    </row>
    <row r="18" spans="1:21" ht="15.75" thickBot="1" x14ac:dyDescent="0.3">
      <c r="A18" s="7">
        <v>2030</v>
      </c>
      <c r="B18" s="8">
        <v>151.61234920269783</v>
      </c>
      <c r="C18" s="8">
        <v>15.764087655767053</v>
      </c>
      <c r="D18" s="9">
        <v>1.8150529217418963</v>
      </c>
      <c r="E18" s="9">
        <v>540.81978102756523</v>
      </c>
      <c r="F18" s="8">
        <v>584.93121579824594</v>
      </c>
      <c r="G18" s="10"/>
      <c r="H18" s="11">
        <v>117.34555737885535</v>
      </c>
      <c r="I18" s="12">
        <f t="shared" si="6"/>
        <v>1412.2880439848734</v>
      </c>
      <c r="K18" s="3">
        <v>2030</v>
      </c>
      <c r="L18" s="12">
        <f t="shared" si="0"/>
        <v>71.081785560074238</v>
      </c>
      <c r="M18" s="12">
        <f t="shared" si="1"/>
        <v>7.3908194430741521</v>
      </c>
      <c r="N18" s="12">
        <f t="shared" si="2"/>
        <v>0.85096763714777868</v>
      </c>
      <c r="O18" s="12">
        <f t="shared" si="3"/>
        <v>253.55741734634134</v>
      </c>
      <c r="P18" s="12">
        <f t="shared" si="4"/>
        <v>274.23857929393904</v>
      </c>
      <c r="Q18" s="10"/>
      <c r="R18" s="12">
        <f t="shared" si="5"/>
        <v>55.016176385998236</v>
      </c>
      <c r="S18" s="13">
        <f t="shared" si="7"/>
        <v>662.13574566657485</v>
      </c>
      <c r="U18">
        <f t="shared" si="8"/>
        <v>13</v>
      </c>
    </row>
    <row r="19" spans="1:21" ht="15.75" thickBot="1" x14ac:dyDescent="0.3">
      <c r="A19" s="7">
        <v>2031</v>
      </c>
      <c r="B19" s="8">
        <v>171.05229221427743</v>
      </c>
      <c r="C19" s="8">
        <v>16.199656613173222</v>
      </c>
      <c r="D19" s="9">
        <v>1.8702985472994538</v>
      </c>
      <c r="E19" s="9">
        <v>577.89362632442135</v>
      </c>
      <c r="F19" s="8">
        <v>605.69056269824603</v>
      </c>
      <c r="G19" s="10"/>
      <c r="H19" s="11">
        <v>125.78642148079882</v>
      </c>
      <c r="I19" s="12">
        <f t="shared" si="6"/>
        <v>1498.4928578782165</v>
      </c>
      <c r="K19" s="3">
        <v>2031</v>
      </c>
      <c r="L19" s="12">
        <f t="shared" si="0"/>
        <v>75.656593805728519</v>
      </c>
      <c r="M19" s="12">
        <f t="shared" si="1"/>
        <v>7.1651237426260614</v>
      </c>
      <c r="N19" s="12">
        <f t="shared" si="2"/>
        <v>0.82723485114844963</v>
      </c>
      <c r="O19" s="12">
        <f t="shared" si="3"/>
        <v>255.60290823215789</v>
      </c>
      <c r="P19" s="12">
        <f t="shared" si="4"/>
        <v>267.89751999710097</v>
      </c>
      <c r="Q19" s="10"/>
      <c r="R19" s="12">
        <f t="shared" si="5"/>
        <v>55.635455526825325</v>
      </c>
      <c r="S19" s="13">
        <f t="shared" si="7"/>
        <v>662.7848361555873</v>
      </c>
      <c r="U19">
        <f t="shared" si="8"/>
        <v>14</v>
      </c>
    </row>
    <row r="20" spans="1:21" ht="15.75" thickBot="1" x14ac:dyDescent="0.3">
      <c r="A20" s="7">
        <v>2032</v>
      </c>
      <c r="B20" s="8">
        <v>167.46161779533932</v>
      </c>
      <c r="C20" s="8">
        <v>15.752686649363818</v>
      </c>
      <c r="D20" s="9">
        <v>1.8126507201281576</v>
      </c>
      <c r="E20" s="9">
        <v>604.62031420537642</v>
      </c>
      <c r="F20" s="8">
        <v>624.784782298246</v>
      </c>
      <c r="G20" s="10"/>
      <c r="H20" s="11">
        <v>128.20331451194397</v>
      </c>
      <c r="I20" s="12">
        <f t="shared" si="6"/>
        <v>1542.6353661803978</v>
      </c>
      <c r="K20" s="3">
        <v>2032</v>
      </c>
      <c r="L20" s="12">
        <f t="shared" si="0"/>
        <v>69.875882120244114</v>
      </c>
      <c r="M20" s="12">
        <f t="shared" si="1"/>
        <v>6.5730457514947291</v>
      </c>
      <c r="N20" s="12">
        <f t="shared" si="2"/>
        <v>0.7563558128265967</v>
      </c>
      <c r="O20" s="12">
        <f t="shared" si="3"/>
        <v>252.28693212884789</v>
      </c>
      <c r="P20" s="12">
        <f t="shared" si="4"/>
        <v>260.70086013231895</v>
      </c>
      <c r="Q20" s="10"/>
      <c r="R20" s="12">
        <f t="shared" si="5"/>
        <v>53.494763816323882</v>
      </c>
      <c r="S20" s="13">
        <f t="shared" si="7"/>
        <v>643.68783976205623</v>
      </c>
      <c r="U20">
        <f t="shared" si="8"/>
        <v>15</v>
      </c>
    </row>
    <row r="21" spans="1:21" ht="15.75" thickBot="1" x14ac:dyDescent="0.3">
      <c r="A21" s="7">
        <v>2033</v>
      </c>
      <c r="B21" s="8">
        <v>186.97085996630963</v>
      </c>
      <c r="C21" s="8">
        <v>16.015228191609964</v>
      </c>
      <c r="D21" s="9">
        <v>1.5644975991137713</v>
      </c>
      <c r="E21" s="9">
        <v>583.67784555712524</v>
      </c>
      <c r="F21" s="8">
        <v>639.63837029824595</v>
      </c>
      <c r="G21" s="10"/>
      <c r="H21" s="11">
        <v>143.05726515203878</v>
      </c>
      <c r="I21" s="12">
        <f t="shared" si="6"/>
        <v>1570.9240667644433</v>
      </c>
      <c r="K21" s="3">
        <v>2033</v>
      </c>
      <c r="L21" s="12">
        <f t="shared" si="0"/>
        <v>73.600384188319268</v>
      </c>
      <c r="M21" s="12">
        <f t="shared" si="1"/>
        <v>6.3043350604393122</v>
      </c>
      <c r="N21" s="12">
        <f t="shared" si="2"/>
        <v>0.61585866576869341</v>
      </c>
      <c r="O21" s="12">
        <f t="shared" si="3"/>
        <v>229.76261478904081</v>
      </c>
      <c r="P21" s="12">
        <f t="shared" si="4"/>
        <v>251.79126738799974</v>
      </c>
      <c r="Q21" s="10"/>
      <c r="R21" s="12">
        <f t="shared" si="5"/>
        <v>56.313960785212998</v>
      </c>
      <c r="S21" s="13">
        <f t="shared" si="7"/>
        <v>618.38842087678086</v>
      </c>
      <c r="U21">
        <f t="shared" si="8"/>
        <v>16</v>
      </c>
    </row>
    <row r="22" spans="1:21" ht="15.75" thickBot="1" x14ac:dyDescent="0.3">
      <c r="A22" s="7">
        <v>2034</v>
      </c>
      <c r="B22" s="8">
        <v>181.43961528528425</v>
      </c>
      <c r="C22" s="8">
        <v>15.581048734702293</v>
      </c>
      <c r="D22" s="9">
        <v>1.5169439843102781</v>
      </c>
      <c r="E22" s="9">
        <v>608.80856698306832</v>
      </c>
      <c r="F22" s="8">
        <v>658.27089349824587</v>
      </c>
      <c r="G22" s="10"/>
      <c r="H22" s="11">
        <v>146.32227520627691</v>
      </c>
      <c r="I22" s="12">
        <f t="shared" si="6"/>
        <v>1611.9393436918881</v>
      </c>
      <c r="K22" s="3">
        <v>2034</v>
      </c>
      <c r="L22" s="12">
        <f t="shared" si="0"/>
        <v>67.380217240875055</v>
      </c>
      <c r="M22" s="12">
        <f t="shared" si="1"/>
        <v>5.7862471044935626</v>
      </c>
      <c r="N22" s="12">
        <f t="shared" si="2"/>
        <v>0.56333902077753728</v>
      </c>
      <c r="O22" s="12">
        <f t="shared" si="3"/>
        <v>226.08983951451347</v>
      </c>
      <c r="P22" s="12">
        <f t="shared" si="4"/>
        <v>244.45838764327522</v>
      </c>
      <c r="Q22" s="10"/>
      <c r="R22" s="12">
        <f t="shared" si="5"/>
        <v>54.338886659762899</v>
      </c>
      <c r="S22" s="13">
        <f t="shared" si="7"/>
        <v>598.61691718369775</v>
      </c>
      <c r="U22">
        <f t="shared" si="8"/>
        <v>17</v>
      </c>
    </row>
    <row r="23" spans="1:21" ht="15.75" thickBot="1" x14ac:dyDescent="0.3">
      <c r="A23" s="7">
        <v>2035</v>
      </c>
      <c r="B23" s="8">
        <v>176.76306697669966</v>
      </c>
      <c r="C23" s="8">
        <v>15.164679207287991</v>
      </c>
      <c r="D23" s="9">
        <v>1.4712809777350333</v>
      </c>
      <c r="E23" s="9">
        <v>620.49010371691406</v>
      </c>
      <c r="F23" s="8">
        <v>686.34341999824585</v>
      </c>
      <c r="G23" s="10"/>
      <c r="H23" s="11">
        <v>141.32904787213363</v>
      </c>
      <c r="I23" s="12">
        <f t="shared" si="6"/>
        <v>1641.5615987490164</v>
      </c>
      <c r="K23" s="3">
        <v>2035</v>
      </c>
      <c r="L23" s="12">
        <f t="shared" si="0"/>
        <v>61.92784301624242</v>
      </c>
      <c r="M23" s="12">
        <f t="shared" si="1"/>
        <v>5.3128512047394914</v>
      </c>
      <c r="N23" s="12">
        <f t="shared" si="2"/>
        <v>0.51545415555597407</v>
      </c>
      <c r="O23" s="12">
        <f t="shared" si="3"/>
        <v>217.38485529433686</v>
      </c>
      <c r="P23" s="12">
        <f t="shared" si="4"/>
        <v>240.45615577876922</v>
      </c>
      <c r="Q23" s="10"/>
      <c r="R23" s="12">
        <f t="shared" si="5"/>
        <v>49.513754428204102</v>
      </c>
      <c r="S23" s="13">
        <f t="shared" si="7"/>
        <v>575.11091387784813</v>
      </c>
      <c r="U23">
        <f t="shared" si="8"/>
        <v>18</v>
      </c>
    </row>
    <row r="24" spans="1:21" ht="15.75" thickBot="1" x14ac:dyDescent="0.3">
      <c r="A24" s="7">
        <v>2036</v>
      </c>
      <c r="B24" s="8">
        <v>184.33687445971643</v>
      </c>
      <c r="C24" s="8">
        <v>15.004048013748269</v>
      </c>
      <c r="D24" s="9">
        <v>1.4684793763541553</v>
      </c>
      <c r="E24" s="9">
        <v>635.28991942558901</v>
      </c>
      <c r="F24" s="8">
        <v>707.76642119824612</v>
      </c>
      <c r="G24" s="10"/>
      <c r="H24" s="11">
        <v>146.66357395974762</v>
      </c>
      <c r="I24" s="12">
        <f t="shared" si="6"/>
        <v>1690.5293164334016</v>
      </c>
      <c r="K24" s="3">
        <v>2036</v>
      </c>
      <c r="L24" s="12">
        <f t="shared" si="0"/>
        <v>60.925735323703059</v>
      </c>
      <c r="M24" s="12">
        <f t="shared" si="1"/>
        <v>4.9590330786992229</v>
      </c>
      <c r="N24" s="12">
        <f t="shared" si="2"/>
        <v>0.48535153953487203</v>
      </c>
      <c r="O24" s="12">
        <f t="shared" si="3"/>
        <v>209.97158380917696</v>
      </c>
      <c r="P24" s="12">
        <f t="shared" si="4"/>
        <v>233.92601060051203</v>
      </c>
      <c r="Q24" s="10"/>
      <c r="R24" s="12">
        <f t="shared" si="5"/>
        <v>48.474219360015496</v>
      </c>
      <c r="S24" s="13">
        <f t="shared" si="7"/>
        <v>558.74193371164165</v>
      </c>
      <c r="U24">
        <f t="shared" si="8"/>
        <v>19</v>
      </c>
    </row>
    <row r="25" spans="1:21" ht="15.75" thickBot="1" x14ac:dyDescent="0.3">
      <c r="A25" s="7">
        <v>2037</v>
      </c>
      <c r="B25" s="8">
        <v>180.49320391651924</v>
      </c>
      <c r="C25" s="8">
        <v>14.629650417504509</v>
      </c>
      <c r="D25" s="9">
        <v>1.4318362552353241</v>
      </c>
      <c r="E25" s="9">
        <v>647.26824431662521</v>
      </c>
      <c r="F25" s="8">
        <v>728.16194409824595</v>
      </c>
      <c r="G25" s="10"/>
      <c r="H25" s="11">
        <v>148.92616578248328</v>
      </c>
      <c r="I25" s="12">
        <f t="shared" si="6"/>
        <v>1720.9110447866133</v>
      </c>
      <c r="K25" s="3">
        <v>2037</v>
      </c>
      <c r="L25" s="12">
        <f t="shared" si="0"/>
        <v>56.278634151984598</v>
      </c>
      <c r="M25" s="12">
        <f t="shared" si="1"/>
        <v>4.5615941528688824</v>
      </c>
      <c r="N25" s="12">
        <f t="shared" si="2"/>
        <v>0.44645331250924386</v>
      </c>
      <c r="O25" s="12">
        <f t="shared" si="3"/>
        <v>201.82129814118059</v>
      </c>
      <c r="P25" s="12">
        <f t="shared" si="4"/>
        <v>227.04433610839374</v>
      </c>
      <c r="Q25" s="10"/>
      <c r="R25" s="12">
        <f t="shared" si="5"/>
        <v>46.435882447998907</v>
      </c>
      <c r="S25" s="13">
        <f t="shared" si="7"/>
        <v>536.58819831493599</v>
      </c>
      <c r="U25">
        <f t="shared" si="8"/>
        <v>20</v>
      </c>
    </row>
    <row r="26" spans="1:21" ht="15" thickBot="1" x14ac:dyDescent="0.35">
      <c r="A26" s="7">
        <v>2038</v>
      </c>
      <c r="B26" s="8">
        <v>177.1110638487466</v>
      </c>
      <c r="C26" s="8">
        <v>14.295203690907583</v>
      </c>
      <c r="D26" s="9">
        <v>1.3991032141222381</v>
      </c>
      <c r="E26" s="9">
        <v>668.66185120462421</v>
      </c>
      <c r="F26" s="8">
        <v>749.51199039824587</v>
      </c>
      <c r="G26" s="10"/>
      <c r="H26" s="11">
        <v>150.80495871998085</v>
      </c>
      <c r="I26" s="12">
        <f t="shared" si="6"/>
        <v>1761.7841710766274</v>
      </c>
      <c r="K26" s="3">
        <v>2038</v>
      </c>
      <c r="L26" s="12">
        <f t="shared" si="0"/>
        <v>52.098176313077602</v>
      </c>
      <c r="M26" s="12">
        <f t="shared" si="1"/>
        <v>4.205011398702247</v>
      </c>
      <c r="N26" s="12">
        <f t="shared" si="2"/>
        <v>0.41155376940078026</v>
      </c>
      <c r="O26" s="12">
        <f t="shared" si="3"/>
        <v>196.69049612641635</v>
      </c>
      <c r="P26" s="12">
        <f t="shared" si="4"/>
        <v>220.47300138110418</v>
      </c>
      <c r="Q26" s="10"/>
      <c r="R26" s="12">
        <f t="shared" si="5"/>
        <v>44.360093364859274</v>
      </c>
      <c r="S26" s="13">
        <f t="shared" si="7"/>
        <v>518.23833235356039</v>
      </c>
      <c r="U26">
        <f t="shared" si="8"/>
        <v>21</v>
      </c>
    </row>
    <row r="27" spans="1:21" ht="15" thickBot="1" x14ac:dyDescent="0.35">
      <c r="A27" s="7">
        <v>2039</v>
      </c>
      <c r="B27" s="8">
        <v>162.52871337434328</v>
      </c>
      <c r="C27" s="8">
        <v>14.511935119123187</v>
      </c>
      <c r="D27" s="9">
        <v>1.42031519853143</v>
      </c>
      <c r="E27" s="9">
        <v>691.37037368819074</v>
      </c>
      <c r="F27" s="8">
        <v>774.17053039824589</v>
      </c>
      <c r="G27" s="10"/>
      <c r="H27" s="11">
        <v>151.82378469187631</v>
      </c>
      <c r="I27" s="12">
        <f t="shared" si="6"/>
        <v>1795.8256524703111</v>
      </c>
      <c r="K27" s="3">
        <v>2039</v>
      </c>
      <c r="L27" s="12">
        <f t="shared" si="0"/>
        <v>45.102546355316633</v>
      </c>
      <c r="M27" s="12">
        <f t="shared" si="1"/>
        <v>4.0271359615581872</v>
      </c>
      <c r="N27" s="12">
        <f t="shared" si="2"/>
        <v>0.39414470680869257</v>
      </c>
      <c r="O27" s="12">
        <f t="shared" si="3"/>
        <v>191.85880254981871</v>
      </c>
      <c r="P27" s="12">
        <f t="shared" si="4"/>
        <v>214.83626806165896</v>
      </c>
      <c r="Q27" s="10"/>
      <c r="R27" s="12">
        <f t="shared" si="5"/>
        <v>42.131874083892974</v>
      </c>
      <c r="S27" s="13">
        <f t="shared" si="7"/>
        <v>498.35077171905414</v>
      </c>
      <c r="U27">
        <f t="shared" si="8"/>
        <v>22</v>
      </c>
    </row>
    <row r="28" spans="1:21" ht="15" thickBot="1" x14ac:dyDescent="0.35">
      <c r="A28" s="7">
        <v>2040</v>
      </c>
      <c r="B28" s="8">
        <v>157.54665075356579</v>
      </c>
      <c r="C28" s="8">
        <v>14.660885912903584</v>
      </c>
      <c r="D28" s="9">
        <v>1.434893342280215</v>
      </c>
      <c r="E28" s="9">
        <v>718.38565567567662</v>
      </c>
      <c r="F28" s="8">
        <v>796.09684589824599</v>
      </c>
      <c r="G28" s="10"/>
      <c r="H28" s="11">
        <v>155.39986887352336</v>
      </c>
      <c r="I28" s="12">
        <f t="shared" si="6"/>
        <v>1843.5248004561954</v>
      </c>
      <c r="K28" s="3">
        <v>2040</v>
      </c>
      <c r="L28" s="12">
        <f t="shared" si="0"/>
        <v>41.245281683900856</v>
      </c>
      <c r="M28" s="12">
        <f t="shared" si="1"/>
        <v>3.8381797792648804</v>
      </c>
      <c r="N28" s="12">
        <f t="shared" si="2"/>
        <v>0.37565114717211434</v>
      </c>
      <c r="O28" s="12">
        <f t="shared" si="3"/>
        <v>188.0713971658104</v>
      </c>
      <c r="P28" s="12">
        <f t="shared" si="4"/>
        <v>208.41597393332719</v>
      </c>
      <c r="Q28" s="10"/>
      <c r="R28" s="12">
        <f t="shared" si="5"/>
        <v>40.683260067238592</v>
      </c>
      <c r="S28" s="13">
        <f t="shared" si="7"/>
        <v>482.62974377671401</v>
      </c>
      <c r="U28">
        <f t="shared" si="8"/>
        <v>23</v>
      </c>
    </row>
    <row r="29" spans="1:21" ht="15" thickBot="1" x14ac:dyDescent="0.35">
      <c r="A29" s="7">
        <v>2041</v>
      </c>
      <c r="B29" s="8">
        <v>209.02162359769986</v>
      </c>
      <c r="C29" s="8">
        <v>16.975167585858316</v>
      </c>
      <c r="D29" s="9">
        <v>1.6613972100827159</v>
      </c>
      <c r="E29" s="9">
        <v>791.72430712887717</v>
      </c>
      <c r="F29" s="8">
        <v>789.19449399824578</v>
      </c>
      <c r="G29" s="10"/>
      <c r="H29" s="11">
        <v>174.68127632750191</v>
      </c>
      <c r="I29" s="12">
        <f t="shared" si="6"/>
        <v>1983.2582658482656</v>
      </c>
      <c r="K29" s="3">
        <v>2041</v>
      </c>
      <c r="L29" s="12">
        <f t="shared" si="0"/>
        <v>51.623857166602626</v>
      </c>
      <c r="M29" s="12">
        <f t="shared" si="1"/>
        <v>4.192502248083847</v>
      </c>
      <c r="N29" s="12">
        <f t="shared" si="2"/>
        <v>0.41032947115260104</v>
      </c>
      <c r="O29" s="12">
        <f t="shared" si="3"/>
        <v>195.53892005553416</v>
      </c>
      <c r="P29" s="12">
        <f t="shared" si="4"/>
        <v>194.91411048097419</v>
      </c>
      <c r="Q29" s="10"/>
      <c r="R29" s="12">
        <f t="shared" si="5"/>
        <v>43.142528048519267</v>
      </c>
      <c r="S29" s="13">
        <f t="shared" si="7"/>
        <v>489.82224747086673</v>
      </c>
      <c r="U29">
        <f t="shared" si="8"/>
        <v>24</v>
      </c>
    </row>
    <row r="30" spans="1:21" ht="15" thickBot="1" x14ac:dyDescent="0.35">
      <c r="A30" s="7">
        <v>2042</v>
      </c>
      <c r="B30" s="8">
        <v>208.37232959500179</v>
      </c>
      <c r="C30" s="8">
        <v>16.362294672153627</v>
      </c>
      <c r="D30" s="9">
        <v>1.6014139820047499</v>
      </c>
      <c r="E30" s="9">
        <v>805.96394998666347</v>
      </c>
      <c r="F30" s="8">
        <v>822.453186998246</v>
      </c>
      <c r="G30" s="10"/>
      <c r="H30" s="11">
        <v>176.48808666094135</v>
      </c>
      <c r="I30" s="12">
        <f t="shared" si="6"/>
        <v>2031.2412618950111</v>
      </c>
      <c r="K30" s="3">
        <v>2042</v>
      </c>
      <c r="L30" s="12">
        <f t="shared" si="0"/>
        <v>48.550467430541701</v>
      </c>
      <c r="M30" s="12">
        <f t="shared" si="1"/>
        <v>3.812392250512977</v>
      </c>
      <c r="N30" s="12">
        <f t="shared" si="2"/>
        <v>0.37312726467689628</v>
      </c>
      <c r="O30" s="12">
        <f t="shared" si="3"/>
        <v>187.78849658240253</v>
      </c>
      <c r="P30" s="12">
        <f t="shared" si="4"/>
        <v>191.63046622415538</v>
      </c>
      <c r="Q30" s="10"/>
      <c r="R30" s="12">
        <f t="shared" si="5"/>
        <v>41.12148249225212</v>
      </c>
      <c r="S30" s="13">
        <f t="shared" si="7"/>
        <v>473.27643224454164</v>
      </c>
      <c r="U30">
        <f t="shared" si="8"/>
        <v>25</v>
      </c>
    </row>
    <row r="31" spans="1:21" ht="15" thickBot="1" x14ac:dyDescent="0.35">
      <c r="A31" s="7">
        <v>2043</v>
      </c>
      <c r="B31" s="8">
        <v>198.56098423363545</v>
      </c>
      <c r="C31" s="8">
        <v>16.246075018137706</v>
      </c>
      <c r="D31" s="9">
        <v>1.5900393073240893</v>
      </c>
      <c r="E31" s="9">
        <v>828.19428108077045</v>
      </c>
      <c r="F31" s="8">
        <v>858.21931259824589</v>
      </c>
      <c r="G31" s="10"/>
      <c r="H31" s="11">
        <v>178.04043060403308</v>
      </c>
      <c r="I31" s="12">
        <f t="shared" si="6"/>
        <v>2080.8511228421467</v>
      </c>
      <c r="K31" s="3">
        <v>2043</v>
      </c>
      <c r="L31" s="12">
        <f t="shared" si="0"/>
        <v>43.645695658436409</v>
      </c>
      <c r="M31" s="12">
        <f t="shared" si="1"/>
        <v>3.5710502172543683</v>
      </c>
      <c r="N31" s="12">
        <f t="shared" si="2"/>
        <v>0.34950658589988209</v>
      </c>
      <c r="O31" s="12">
        <f t="shared" si="3"/>
        <v>182.04540875752602</v>
      </c>
      <c r="P31" s="12">
        <f t="shared" si="4"/>
        <v>188.64521179942042</v>
      </c>
      <c r="Q31" s="10"/>
      <c r="R31" s="12">
        <f t="shared" si="5"/>
        <v>39.13507217458821</v>
      </c>
      <c r="S31" s="13">
        <f t="shared" si="7"/>
        <v>457.39194519312537</v>
      </c>
      <c r="U31">
        <f t="shared" si="8"/>
        <v>26</v>
      </c>
    </row>
    <row r="32" spans="1:21" ht="15" thickBot="1" x14ac:dyDescent="0.35">
      <c r="A32" s="7">
        <v>2044</v>
      </c>
      <c r="B32" s="8">
        <v>188.64235886535397</v>
      </c>
      <c r="C32" s="8">
        <v>16.141036921130063</v>
      </c>
      <c r="D32" s="9">
        <v>1.5797589963676149</v>
      </c>
      <c r="E32" s="9">
        <v>854.45927406430758</v>
      </c>
      <c r="F32" s="8">
        <v>889.45192009824598</v>
      </c>
      <c r="G32" s="10"/>
      <c r="H32" s="11">
        <v>179.25909266972565</v>
      </c>
      <c r="I32" s="12">
        <f t="shared" si="6"/>
        <v>2129.5334416151309</v>
      </c>
      <c r="K32" s="3">
        <v>2044</v>
      </c>
      <c r="L32" s="12">
        <f t="shared" si="0"/>
        <v>39.118379557361877</v>
      </c>
      <c r="M32" s="12">
        <f t="shared" si="1"/>
        <v>3.3471337642720842</v>
      </c>
      <c r="N32" s="12">
        <f t="shared" si="2"/>
        <v>0.32759138721952846</v>
      </c>
      <c r="O32" s="12">
        <f t="shared" si="3"/>
        <v>177.18746945384135</v>
      </c>
      <c r="P32" s="12">
        <f t="shared" si="4"/>
        <v>184.44382278564555</v>
      </c>
      <c r="Q32" s="10"/>
      <c r="R32" s="12">
        <f t="shared" si="5"/>
        <v>37.172590866337586</v>
      </c>
      <c r="S32" s="13">
        <f t="shared" si="7"/>
        <v>441.59698781467796</v>
      </c>
      <c r="U32">
        <f t="shared" si="8"/>
        <v>27</v>
      </c>
    </row>
    <row r="33" spans="1:21" ht="15" thickBot="1" x14ac:dyDescent="0.35">
      <c r="A33" s="7">
        <v>2045</v>
      </c>
      <c r="B33" s="8">
        <v>181.11484536415117</v>
      </c>
      <c r="C33" s="8">
        <v>15.8969256207253</v>
      </c>
      <c r="D33" s="9">
        <v>1.5558672832878564</v>
      </c>
      <c r="E33" s="9">
        <v>881.15366808078761</v>
      </c>
      <c r="F33" s="8">
        <v>924.80236199824606</v>
      </c>
      <c r="G33" s="10"/>
      <c r="H33" s="11">
        <v>181.65814988777072</v>
      </c>
      <c r="I33" s="12">
        <f t="shared" si="6"/>
        <v>2186.1818182349689</v>
      </c>
      <c r="K33" s="3">
        <v>2045</v>
      </c>
      <c r="L33" s="12">
        <f t="shared" si="0"/>
        <v>35.431523114527408</v>
      </c>
      <c r="M33" s="12">
        <f t="shared" si="1"/>
        <v>3.109917833892474</v>
      </c>
      <c r="N33" s="12">
        <f t="shared" si="2"/>
        <v>0.30437453926050234</v>
      </c>
      <c r="O33" s="12">
        <f t="shared" si="3"/>
        <v>172.38021817197026</v>
      </c>
      <c r="P33" s="12">
        <f t="shared" si="4"/>
        <v>180.91921840878615</v>
      </c>
      <c r="Q33" s="10"/>
      <c r="R33" s="12">
        <f t="shared" si="5"/>
        <v>35.537809856225188</v>
      </c>
      <c r="S33" s="13">
        <f t="shared" si="7"/>
        <v>427.68306192466196</v>
      </c>
      <c r="U33">
        <f t="shared" si="8"/>
        <v>28</v>
      </c>
    </row>
    <row r="34" spans="1:21" ht="15" thickBot="1" x14ac:dyDescent="0.35">
      <c r="A34" s="7">
        <v>2046</v>
      </c>
      <c r="B34" s="8">
        <v>175.7926133314015</v>
      </c>
      <c r="C34" s="8">
        <v>15.533292719062654</v>
      </c>
      <c r="D34" s="9">
        <v>1.5202777266451346</v>
      </c>
      <c r="E34" s="9">
        <v>911.81136583082798</v>
      </c>
      <c r="F34" s="8">
        <v>959.07169839824587</v>
      </c>
      <c r="G34" s="10"/>
      <c r="H34" s="11">
        <v>182.04805929921372</v>
      </c>
      <c r="I34" s="12">
        <f t="shared" si="6"/>
        <v>2245.7773073053968</v>
      </c>
      <c r="K34" s="3">
        <v>2046</v>
      </c>
      <c r="L34" s="12">
        <f t="shared" si="0"/>
        <v>32.443711415467995</v>
      </c>
      <c r="M34" s="12">
        <f t="shared" si="1"/>
        <v>2.8667738465165531</v>
      </c>
      <c r="N34" s="12">
        <f t="shared" si="2"/>
        <v>0.28057749924710823</v>
      </c>
      <c r="O34" s="12">
        <f t="shared" si="3"/>
        <v>168.28093204684629</v>
      </c>
      <c r="P34" s="12">
        <f t="shared" si="4"/>
        <v>177.00314489845113</v>
      </c>
      <c r="Q34" s="10"/>
      <c r="R34" s="12">
        <f t="shared" si="5"/>
        <v>33.598196122809796</v>
      </c>
      <c r="S34" s="13">
        <f t="shared" si="7"/>
        <v>414.47333582933885</v>
      </c>
      <c r="U34">
        <f t="shared" si="8"/>
        <v>29</v>
      </c>
    </row>
    <row r="35" spans="1:21" ht="15" thickBot="1" x14ac:dyDescent="0.35">
      <c r="A35" s="7">
        <v>2047</v>
      </c>
      <c r="B35" s="8">
        <v>175.70318041230203</v>
      </c>
      <c r="C35" s="8">
        <v>1.1151750404976897</v>
      </c>
      <c r="D35" s="9">
        <v>1.5336126001992287</v>
      </c>
      <c r="E35" s="9">
        <v>934.76648879113975</v>
      </c>
      <c r="F35" s="8">
        <v>998.91687529824605</v>
      </c>
      <c r="G35" s="10"/>
      <c r="H35" s="16">
        <v>184.69593792186299</v>
      </c>
      <c r="I35" s="12">
        <f t="shared" si="6"/>
        <v>2296.7312700642478</v>
      </c>
      <c r="K35" s="3">
        <v>2047</v>
      </c>
      <c r="L35" s="12">
        <f t="shared" si="0"/>
        <v>30.5917037430007</v>
      </c>
      <c r="M35" s="12">
        <f t="shared" si="1"/>
        <v>0.19416327228932462</v>
      </c>
      <c r="N35" s="12">
        <f t="shared" si="2"/>
        <v>0.26701749058688595</v>
      </c>
      <c r="O35" s="12">
        <f t="shared" si="3"/>
        <v>162.75231573429929</v>
      </c>
      <c r="P35" s="12">
        <f t="shared" si="4"/>
        <v>173.92154792701936</v>
      </c>
      <c r="Q35" s="10"/>
      <c r="R35" s="12">
        <f t="shared" si="5"/>
        <v>32.15743393023795</v>
      </c>
      <c r="S35" s="13">
        <f t="shared" si="7"/>
        <v>399.8841820974335</v>
      </c>
      <c r="U35">
        <f t="shared" si="8"/>
        <v>30</v>
      </c>
    </row>
    <row r="36" spans="1:21" ht="15" thickBot="1" x14ac:dyDescent="0.35">
      <c r="A36" s="7">
        <v>2048</v>
      </c>
      <c r="B36" s="8">
        <v>170.82181835149021</v>
      </c>
      <c r="C36" s="8">
        <v>0</v>
      </c>
      <c r="D36" s="9">
        <v>1.4978425927853101</v>
      </c>
      <c r="E36" s="9">
        <v>968.75912550340729</v>
      </c>
      <c r="F36" s="8">
        <v>1039.9506718</v>
      </c>
      <c r="G36" s="10"/>
      <c r="H36" s="16">
        <v>187.23759532123799</v>
      </c>
      <c r="I36" s="12">
        <f t="shared" si="6"/>
        <v>2368.2670535689208</v>
      </c>
      <c r="K36" s="3">
        <v>2048</v>
      </c>
      <c r="L36" s="12">
        <f t="shared" si="0"/>
        <v>28.058310524123151</v>
      </c>
      <c r="M36" s="12">
        <f t="shared" si="1"/>
        <v>0</v>
      </c>
      <c r="N36" s="12">
        <f t="shared" si="2"/>
        <v>0.24602789614469259</v>
      </c>
      <c r="O36" s="12">
        <f t="shared" si="3"/>
        <v>159.12337562478282</v>
      </c>
      <c r="P36" s="12">
        <f t="shared" si="4"/>
        <v>170.81693170537739</v>
      </c>
      <c r="Q36" s="10"/>
      <c r="R36" s="12">
        <f t="shared" si="5"/>
        <v>30.754681351672737</v>
      </c>
      <c r="S36" s="13">
        <f t="shared" si="7"/>
        <v>388.99932710210078</v>
      </c>
      <c r="U36">
        <f t="shared" si="8"/>
        <v>31</v>
      </c>
    </row>
    <row r="37" spans="1:21" ht="15" thickBot="1" x14ac:dyDescent="0.35">
      <c r="A37" s="7">
        <v>2049</v>
      </c>
      <c r="B37" s="8">
        <v>172.37855667551759</v>
      </c>
      <c r="C37" s="8">
        <v>0</v>
      </c>
      <c r="D37" s="9">
        <v>1.4239563133743549</v>
      </c>
      <c r="E37" s="9">
        <v>995.72815487141702</v>
      </c>
      <c r="F37" s="8">
        <v>1078.3766252</v>
      </c>
      <c r="G37" s="10"/>
      <c r="H37" s="16">
        <v>190.31508322351999</v>
      </c>
      <c r="I37" s="12">
        <f t="shared" si="6"/>
        <v>2438.2223762838289</v>
      </c>
      <c r="K37" s="3">
        <v>2049</v>
      </c>
      <c r="L37" s="12">
        <f t="shared" si="0"/>
        <v>26.711332386045349</v>
      </c>
      <c r="M37" s="12">
        <f t="shared" si="1"/>
        <v>0</v>
      </c>
      <c r="N37" s="12">
        <f t="shared" si="2"/>
        <v>0.22065256330779021</v>
      </c>
      <c r="O37" s="12">
        <f t="shared" si="3"/>
        <v>154.29544268072866</v>
      </c>
      <c r="P37" s="12">
        <f t="shared" si="4"/>
        <v>167.10243448250267</v>
      </c>
      <c r="Q37" s="10"/>
      <c r="R37" s="12">
        <f t="shared" si="5"/>
        <v>29.490729845421253</v>
      </c>
      <c r="S37" s="13">
        <f t="shared" si="7"/>
        <v>377.82059195800571</v>
      </c>
      <c r="U37">
        <f t="shared" si="8"/>
        <v>32</v>
      </c>
    </row>
    <row r="38" spans="1:21" ht="15" thickBot="1" x14ac:dyDescent="0.35">
      <c r="A38" s="7">
        <v>2050</v>
      </c>
      <c r="B38" s="8">
        <v>162.07941462360026</v>
      </c>
      <c r="C38" s="8">
        <v>0</v>
      </c>
      <c r="D38" s="9">
        <v>1.4083667575227452</v>
      </c>
      <c r="E38" s="9">
        <v>1032.2867276195245</v>
      </c>
      <c r="F38" s="8">
        <v>1120.1964703000001</v>
      </c>
      <c r="G38" s="10"/>
      <c r="H38" s="16">
        <v>193.65778315673401</v>
      </c>
      <c r="I38" s="12">
        <f t="shared" si="6"/>
        <v>2509.6287624573815</v>
      </c>
      <c r="K38" s="3">
        <v>2050</v>
      </c>
      <c r="L38" s="12">
        <f t="shared" si="0"/>
        <v>23.693777495880838</v>
      </c>
      <c r="M38" s="12">
        <f t="shared" si="1"/>
        <v>0</v>
      </c>
      <c r="N38" s="12">
        <f t="shared" si="2"/>
        <v>0.20588381728076757</v>
      </c>
      <c r="O38" s="12">
        <f t="shared" si="3"/>
        <v>150.90609805673952</v>
      </c>
      <c r="P38" s="12">
        <f t="shared" si="4"/>
        <v>163.75729132905306</v>
      </c>
      <c r="Q38" s="10"/>
      <c r="R38" s="12">
        <f t="shared" si="5"/>
        <v>28.310099929205133</v>
      </c>
      <c r="S38" s="13">
        <f t="shared" si="7"/>
        <v>366.87315062815929</v>
      </c>
      <c r="U38">
        <f t="shared" si="8"/>
        <v>33</v>
      </c>
    </row>
    <row r="39" spans="1:21" ht="15" thickBot="1" x14ac:dyDescent="0.35">
      <c r="A39" s="7">
        <v>2051</v>
      </c>
      <c r="B39" s="8">
        <v>162.56719362911684</v>
      </c>
      <c r="C39" s="8">
        <v>0</v>
      </c>
      <c r="D39" s="9">
        <v>1.3457236698435062</v>
      </c>
      <c r="E39" s="9">
        <v>1066.5797364882549</v>
      </c>
      <c r="F39" s="8">
        <v>1164.1415997999998</v>
      </c>
      <c r="G39" s="10"/>
      <c r="H39" s="16">
        <v>197.405158377145</v>
      </c>
      <c r="I39" s="12">
        <f>SUM(B39:H39)</f>
        <v>2592.0394119643602</v>
      </c>
      <c r="K39" s="3">
        <v>2051</v>
      </c>
      <c r="L39" s="12">
        <f t="shared" si="0"/>
        <v>22.419890628768353</v>
      </c>
      <c r="M39" s="12">
        <f t="shared" si="1"/>
        <v>0</v>
      </c>
      <c r="N39" s="12">
        <f t="shared" si="2"/>
        <v>0.18559081214915163</v>
      </c>
      <c r="O39" s="12">
        <f t="shared" si="3"/>
        <v>147.09364481914969</v>
      </c>
      <c r="P39" s="12">
        <f t="shared" si="4"/>
        <v>160.54855079469581</v>
      </c>
      <c r="Q39" s="10"/>
      <c r="R39" s="12">
        <f t="shared" si="5"/>
        <v>27.224447698023102</v>
      </c>
      <c r="S39" s="13">
        <f t="shared" si="7"/>
        <v>357.4721247527861</v>
      </c>
      <c r="U39">
        <f t="shared" si="8"/>
        <v>34</v>
      </c>
    </row>
    <row r="40" spans="1:21" ht="15" thickBot="1" x14ac:dyDescent="0.35">
      <c r="A40" s="7" t="s">
        <v>10</v>
      </c>
      <c r="B40" s="14">
        <f>SUM(B6:B39)</f>
        <v>5471.5571182244212</v>
      </c>
      <c r="C40" s="8">
        <f t="shared" ref="C40:I40" si="9">SUM(C6:C39)</f>
        <v>466.29560689414234</v>
      </c>
      <c r="D40" s="9">
        <f t="shared" si="9"/>
        <v>91.104142695613405</v>
      </c>
      <c r="E40" s="9">
        <f t="shared" si="9"/>
        <v>22592.728135157085</v>
      </c>
      <c r="F40" s="8">
        <f t="shared" si="9"/>
        <v>24181.4700887</v>
      </c>
      <c r="G40" s="13"/>
      <c r="H40" s="11">
        <f t="shared" si="9"/>
        <v>4735.6183380089969</v>
      </c>
      <c r="I40" s="17">
        <f t="shared" si="9"/>
        <v>57538.773429680252</v>
      </c>
      <c r="J40" s="15"/>
      <c r="K40" s="3" t="s">
        <v>10</v>
      </c>
      <c r="L40" s="13">
        <f>SUM(L6:L39)</f>
        <v>2112.6078412768511</v>
      </c>
      <c r="M40" s="13">
        <f t="shared" ref="M40:R40" si="10">SUM(M6:M39)</f>
        <v>220.14281227852078</v>
      </c>
      <c r="N40" s="13">
        <f t="shared" si="10"/>
        <v>52.736228242577148</v>
      </c>
      <c r="O40" s="13">
        <f t="shared" si="10"/>
        <v>8161.892557480538</v>
      </c>
      <c r="P40" s="13">
        <f t="shared" si="10"/>
        <v>8731.597528687349</v>
      </c>
      <c r="Q40" s="13"/>
      <c r="R40" s="13">
        <f t="shared" si="10"/>
        <v>1703.5033177955777</v>
      </c>
      <c r="S40" s="13">
        <f t="shared" si="7"/>
        <v>20982.480285761412</v>
      </c>
    </row>
    <row r="42" spans="1:21" x14ac:dyDescent="0.3">
      <c r="A42" t="s">
        <v>22</v>
      </c>
      <c r="Q42" s="15"/>
    </row>
  </sheetData>
  <mergeCells count="13">
    <mergeCell ref="A1:I1"/>
    <mergeCell ref="K1:S1"/>
    <mergeCell ref="A2:I2"/>
    <mergeCell ref="A3:A5"/>
    <mergeCell ref="B3:I3"/>
    <mergeCell ref="H4:H5"/>
    <mergeCell ref="I4:I5"/>
    <mergeCell ref="K2:S2"/>
    <mergeCell ref="K3:K5"/>
    <mergeCell ref="L3:S3"/>
    <mergeCell ref="P4:P5"/>
    <mergeCell ref="R4:R5"/>
    <mergeCell ref="S4:S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activeCell="K1" sqref="K1:S1"/>
    </sheetView>
  </sheetViews>
  <sheetFormatPr defaultRowHeight="14.4" x14ac:dyDescent="0.3"/>
  <cols>
    <col min="1" max="1" width="5.5546875" bestFit="1" customWidth="1"/>
    <col min="2" max="2" width="9.6640625" bestFit="1" customWidth="1"/>
    <col min="3" max="3" width="11.88671875" bestFit="1" customWidth="1"/>
    <col min="4" max="4" width="7.5546875" bestFit="1" customWidth="1"/>
    <col min="5" max="5" width="6.88671875" bestFit="1" customWidth="1"/>
    <col min="6" max="6" width="8.6640625" customWidth="1"/>
    <col min="7" max="7" width="9" bestFit="1" customWidth="1"/>
    <col min="8" max="8" width="6" bestFit="1" customWidth="1"/>
    <col min="9" max="9" width="6.88671875" bestFit="1" customWidth="1"/>
    <col min="11" max="11" width="5.5546875" bestFit="1" customWidth="1"/>
    <col min="12" max="12" width="9.6640625" bestFit="1" customWidth="1"/>
    <col min="13" max="13" width="12" customWidth="1"/>
    <col min="14" max="14" width="6.5546875" bestFit="1" customWidth="1"/>
    <col min="15" max="15" width="6" bestFit="1" customWidth="1"/>
    <col min="16" max="16" width="8.5546875" customWidth="1"/>
    <col min="17" max="17" width="9" bestFit="1" customWidth="1"/>
    <col min="18" max="18" width="6" bestFit="1" customWidth="1"/>
    <col min="19" max="19" width="6.88671875" bestFit="1" customWidth="1"/>
    <col min="21" max="21" width="15.109375" bestFit="1" customWidth="1"/>
  </cols>
  <sheetData>
    <row r="1" spans="1:22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K1" s="18"/>
      <c r="L1" s="18"/>
      <c r="M1" s="18"/>
      <c r="N1" s="18"/>
      <c r="O1" s="18"/>
      <c r="P1" s="18"/>
      <c r="Q1" s="18"/>
      <c r="R1" s="18"/>
      <c r="S1" s="18"/>
      <c r="U1" t="s">
        <v>17</v>
      </c>
      <c r="V1" s="4">
        <v>0.06</v>
      </c>
    </row>
    <row r="2" spans="1:22" ht="15.75" thickBot="1" x14ac:dyDescent="0.3">
      <c r="A2" s="19" t="s">
        <v>14</v>
      </c>
      <c r="B2" s="20"/>
      <c r="C2" s="20"/>
      <c r="D2" s="20"/>
      <c r="E2" s="20"/>
      <c r="F2" s="20"/>
      <c r="G2" s="20"/>
      <c r="H2" s="20"/>
      <c r="I2" s="21"/>
      <c r="K2" s="19" t="s">
        <v>14</v>
      </c>
      <c r="L2" s="20"/>
      <c r="M2" s="20"/>
      <c r="N2" s="20"/>
      <c r="O2" s="20"/>
      <c r="P2" s="20"/>
      <c r="Q2" s="20"/>
      <c r="R2" s="20"/>
      <c r="S2" s="21"/>
    </row>
    <row r="3" spans="1:22" ht="15.75" customHeight="1" thickBot="1" x14ac:dyDescent="0.35">
      <c r="A3" s="22" t="s">
        <v>0</v>
      </c>
      <c r="B3" s="25" t="s">
        <v>11</v>
      </c>
      <c r="C3" s="26"/>
      <c r="D3" s="26"/>
      <c r="E3" s="26"/>
      <c r="F3" s="26"/>
      <c r="G3" s="26"/>
      <c r="H3" s="26"/>
      <c r="I3" s="27"/>
      <c r="K3" s="22" t="s">
        <v>0</v>
      </c>
      <c r="L3" s="25" t="s">
        <v>12</v>
      </c>
      <c r="M3" s="26"/>
      <c r="N3" s="26"/>
      <c r="O3" s="26"/>
      <c r="P3" s="26"/>
      <c r="Q3" s="26"/>
      <c r="R3" s="26"/>
      <c r="S3" s="27"/>
    </row>
    <row r="4" spans="1:22" ht="15" customHeight="1" x14ac:dyDescent="0.3">
      <c r="A4" s="30"/>
      <c r="B4" s="1" t="s">
        <v>1</v>
      </c>
      <c r="C4" s="1" t="s">
        <v>3</v>
      </c>
      <c r="D4" s="1" t="s">
        <v>4</v>
      </c>
      <c r="E4" s="1" t="s">
        <v>5</v>
      </c>
      <c r="F4" s="28" t="s">
        <v>7</v>
      </c>
      <c r="G4" s="1" t="s">
        <v>8</v>
      </c>
      <c r="H4" s="28" t="s">
        <v>4</v>
      </c>
      <c r="I4" s="28" t="s">
        <v>10</v>
      </c>
      <c r="K4" s="30"/>
      <c r="L4" s="1" t="s">
        <v>1</v>
      </c>
      <c r="M4" s="1" t="s">
        <v>3</v>
      </c>
      <c r="N4" s="1" t="s">
        <v>4</v>
      </c>
      <c r="O4" s="1" t="s">
        <v>5</v>
      </c>
      <c r="P4" s="28" t="s">
        <v>7</v>
      </c>
      <c r="Q4" s="1" t="s">
        <v>8</v>
      </c>
      <c r="R4" s="28" t="s">
        <v>4</v>
      </c>
      <c r="S4" s="28" t="s">
        <v>10</v>
      </c>
    </row>
    <row r="5" spans="1:22" ht="24.75" customHeight="1" thickBot="1" x14ac:dyDescent="0.35">
      <c r="A5" s="31"/>
      <c r="B5" s="6" t="s">
        <v>19</v>
      </c>
      <c r="C5" s="6" t="s">
        <v>19</v>
      </c>
      <c r="D5" s="6" t="s">
        <v>19</v>
      </c>
      <c r="E5" s="2" t="s">
        <v>6</v>
      </c>
      <c r="F5" s="29"/>
      <c r="G5" s="2" t="s">
        <v>9</v>
      </c>
      <c r="H5" s="29"/>
      <c r="I5" s="29"/>
      <c r="K5" s="31"/>
      <c r="L5" s="2" t="s">
        <v>2</v>
      </c>
      <c r="M5" s="2" t="s">
        <v>2</v>
      </c>
      <c r="N5" s="2" t="s">
        <v>2</v>
      </c>
      <c r="O5" s="2" t="s">
        <v>6</v>
      </c>
      <c r="P5" s="29"/>
      <c r="Q5" s="2" t="s">
        <v>9</v>
      </c>
      <c r="R5" s="29"/>
      <c r="S5" s="29"/>
      <c r="U5" t="s">
        <v>18</v>
      </c>
    </row>
    <row r="6" spans="1:22" ht="15.75" thickBot="1" x14ac:dyDescent="0.3">
      <c r="A6" s="3">
        <v>2018</v>
      </c>
      <c r="B6" s="8">
        <v>95.258723670078297</v>
      </c>
      <c r="C6" s="8">
        <v>13.011796315964119</v>
      </c>
      <c r="D6" s="8">
        <v>5.0509636750618538</v>
      </c>
      <c r="E6" s="8">
        <v>410.2410881540311</v>
      </c>
      <c r="F6" s="8">
        <v>483.40596190000002</v>
      </c>
      <c r="G6" s="8"/>
      <c r="H6" s="8">
        <v>62.601506321235263</v>
      </c>
      <c r="I6" s="8">
        <f>SUM(B6:H6)</f>
        <v>1069.5700400363708</v>
      </c>
      <c r="K6" s="3">
        <v>2018</v>
      </c>
      <c r="L6" s="12">
        <f t="shared" ref="L6:L39" si="0">PV(V$1,U6,,-B6)</f>
        <v>89.866720443470086</v>
      </c>
      <c r="M6" s="12">
        <f t="shared" ref="M6:M39" si="1">PV(V$1,U6,,-C6)</f>
        <v>12.275279543362377</v>
      </c>
      <c r="N6" s="12">
        <f t="shared" ref="N6:N39" si="2">PV(V$1,U6,,-D6)</f>
        <v>4.7650600708130693</v>
      </c>
      <c r="O6" s="12">
        <f t="shared" ref="O6:O39" si="3">PV(V$1,U6,,-E6)</f>
        <v>387.01989448493498</v>
      </c>
      <c r="P6" s="12">
        <f t="shared" ref="P6:P39" si="4">PV(V$1,U6,,-F6)</f>
        <v>456.04336028301884</v>
      </c>
      <c r="Q6" s="10"/>
      <c r="R6" s="12">
        <f t="shared" ref="R6:R39" si="5">PV(V$1,U6,,-H6)</f>
        <v>59.058024831354018</v>
      </c>
      <c r="S6" s="13">
        <f>SUM(L6:R6)</f>
        <v>1009.0283396569534</v>
      </c>
      <c r="U6">
        <v>1</v>
      </c>
    </row>
    <row r="7" spans="1:22" ht="15.75" thickBot="1" x14ac:dyDescent="0.3">
      <c r="A7" s="3">
        <v>2019</v>
      </c>
      <c r="B7" s="8">
        <v>91.724615528860767</v>
      </c>
      <c r="C7" s="8">
        <v>14.667045402401881</v>
      </c>
      <c r="D7" s="8">
        <v>6.4324886649276776</v>
      </c>
      <c r="E7" s="8">
        <v>436.91360760519433</v>
      </c>
      <c r="F7" s="8">
        <v>447.51623379999995</v>
      </c>
      <c r="G7" s="8"/>
      <c r="H7" s="8">
        <v>73.042041871925164</v>
      </c>
      <c r="I7" s="8">
        <f t="shared" ref="I7:I39" si="6">SUM(B7:H7)</f>
        <v>1070.2960328733097</v>
      </c>
      <c r="K7" s="3">
        <v>2019</v>
      </c>
      <c r="L7" s="12">
        <f t="shared" si="0"/>
        <v>81.634581282360941</v>
      </c>
      <c r="M7" s="12">
        <f t="shared" si="1"/>
        <v>13.053618193664898</v>
      </c>
      <c r="N7" s="12">
        <f t="shared" si="2"/>
        <v>5.724892012217583</v>
      </c>
      <c r="O7" s="12">
        <f t="shared" si="3"/>
        <v>388.85155536240143</v>
      </c>
      <c r="P7" s="12">
        <f t="shared" si="4"/>
        <v>398.28785493058018</v>
      </c>
      <c r="Q7" s="10"/>
      <c r="R7" s="12">
        <f t="shared" si="5"/>
        <v>65.007157237384433</v>
      </c>
      <c r="S7" s="13">
        <f t="shared" ref="S7:S40" si="7">SUM(L7:R7)</f>
        <v>952.55965901860941</v>
      </c>
      <c r="U7">
        <f>U6+1</f>
        <v>2</v>
      </c>
    </row>
    <row r="8" spans="1:22" ht="15.75" thickBot="1" x14ac:dyDescent="0.3">
      <c r="A8" s="3">
        <v>2020</v>
      </c>
      <c r="B8" s="8">
        <v>97.178919403263976</v>
      </c>
      <c r="C8" s="8">
        <v>17.126928449601859</v>
      </c>
      <c r="D8" s="8">
        <v>7.8497627853808378</v>
      </c>
      <c r="E8" s="8">
        <v>461.46027674345709</v>
      </c>
      <c r="F8" s="8">
        <v>462.40303209999996</v>
      </c>
      <c r="G8" s="8"/>
      <c r="H8" s="8">
        <v>76.141932102166322</v>
      </c>
      <c r="I8" s="8">
        <f t="shared" si="6"/>
        <v>1122.16085158387</v>
      </c>
      <c r="K8" s="3">
        <v>2020</v>
      </c>
      <c r="L8" s="12">
        <f t="shared" si="0"/>
        <v>81.593294635222321</v>
      </c>
      <c r="M8" s="12">
        <f t="shared" si="1"/>
        <v>14.380099385400243</v>
      </c>
      <c r="N8" s="12">
        <f t="shared" si="2"/>
        <v>6.5908122018351021</v>
      </c>
      <c r="O8" s="12">
        <f t="shared" si="3"/>
        <v>387.45094670722892</v>
      </c>
      <c r="P8" s="12">
        <f t="shared" si="4"/>
        <v>388.24250228376434</v>
      </c>
      <c r="Q8" s="10"/>
      <c r="R8" s="12">
        <f t="shared" si="5"/>
        <v>63.930234440315076</v>
      </c>
      <c r="S8" s="13">
        <f t="shared" si="7"/>
        <v>942.18788965376598</v>
      </c>
      <c r="U8">
        <f t="shared" ref="U8:U39" si="8">U7+1</f>
        <v>3</v>
      </c>
    </row>
    <row r="9" spans="1:22" ht="15.75" thickBot="1" x14ac:dyDescent="0.3">
      <c r="A9" s="3">
        <v>2021</v>
      </c>
      <c r="B9" s="8">
        <v>100.47702602017711</v>
      </c>
      <c r="C9" s="8">
        <v>17.735144799770726</v>
      </c>
      <c r="D9" s="8">
        <v>8.2848569984206932</v>
      </c>
      <c r="E9" s="8">
        <v>437.94791765184374</v>
      </c>
      <c r="F9" s="8">
        <v>478.75328221282297</v>
      </c>
      <c r="G9" s="8"/>
      <c r="H9" s="8">
        <v>80.591910480737681</v>
      </c>
      <c r="I9" s="8">
        <f t="shared" si="6"/>
        <v>1123.7901381637728</v>
      </c>
      <c r="K9" s="3">
        <v>2021</v>
      </c>
      <c r="L9" s="12">
        <f t="shared" si="0"/>
        <v>79.587215611583972</v>
      </c>
      <c r="M9" s="12">
        <f t="shared" si="1"/>
        <v>14.047895812507122</v>
      </c>
      <c r="N9" s="12">
        <f t="shared" si="2"/>
        <v>6.5623827292821968</v>
      </c>
      <c r="O9" s="12">
        <f t="shared" si="3"/>
        <v>346.89577040031179</v>
      </c>
      <c r="P9" s="12">
        <f t="shared" si="4"/>
        <v>379.21744109518073</v>
      </c>
      <c r="Q9" s="10"/>
      <c r="R9" s="12">
        <f t="shared" si="5"/>
        <v>63.836341600038118</v>
      </c>
      <c r="S9" s="13">
        <f t="shared" si="7"/>
        <v>890.14704724890396</v>
      </c>
      <c r="U9">
        <f t="shared" si="8"/>
        <v>4</v>
      </c>
    </row>
    <row r="10" spans="1:22" ht="15.75" thickBot="1" x14ac:dyDescent="0.3">
      <c r="A10" s="3">
        <v>2022</v>
      </c>
      <c r="B10" s="8">
        <v>103.13671384922951</v>
      </c>
      <c r="C10" s="8">
        <v>17.684494165619832</v>
      </c>
      <c r="D10" s="8">
        <v>8.7590038430231747</v>
      </c>
      <c r="E10" s="8">
        <v>510.85754989717475</v>
      </c>
      <c r="F10" s="8">
        <v>489.07438269999989</v>
      </c>
      <c r="G10" s="8"/>
      <c r="H10" s="8">
        <v>78.919477905911208</v>
      </c>
      <c r="I10" s="8">
        <f t="shared" si="6"/>
        <v>1208.4316223609585</v>
      </c>
      <c r="K10" s="3">
        <v>2022</v>
      </c>
      <c r="L10" s="12">
        <f t="shared" si="0"/>
        <v>77.06975234638459</v>
      </c>
      <c r="M10" s="12">
        <f t="shared" si="1"/>
        <v>13.214882798261518</v>
      </c>
      <c r="N10" s="12">
        <f t="shared" si="2"/>
        <v>6.5452372078642682</v>
      </c>
      <c r="O10" s="12">
        <f t="shared" si="3"/>
        <v>381.74247933099332</v>
      </c>
      <c r="P10" s="12">
        <f t="shared" si="4"/>
        <v>365.46482961199661</v>
      </c>
      <c r="Q10" s="10"/>
      <c r="R10" s="12">
        <f t="shared" si="5"/>
        <v>58.973224863514353</v>
      </c>
      <c r="S10" s="13">
        <f t="shared" si="7"/>
        <v>903.01040615901468</v>
      </c>
      <c r="U10">
        <f t="shared" si="8"/>
        <v>5</v>
      </c>
    </row>
    <row r="11" spans="1:22" ht="15.75" thickBot="1" x14ac:dyDescent="0.3">
      <c r="A11" s="3">
        <v>2023</v>
      </c>
      <c r="B11" s="8">
        <v>153.9730879742649</v>
      </c>
      <c r="C11" s="8">
        <v>21.485479770201465</v>
      </c>
      <c r="D11" s="8">
        <v>10.079959926493411</v>
      </c>
      <c r="E11" s="8">
        <v>454.04268382370202</v>
      </c>
      <c r="F11" s="8">
        <v>427.83762317354893</v>
      </c>
      <c r="G11" s="8"/>
      <c r="H11" s="8">
        <v>115.05279175007178</v>
      </c>
      <c r="I11" s="8">
        <f t="shared" si="6"/>
        <v>1182.4716264182825</v>
      </c>
      <c r="K11" s="3">
        <v>2023</v>
      </c>
      <c r="L11" s="12">
        <f t="shared" si="0"/>
        <v>108.54495131150361</v>
      </c>
      <c r="M11" s="12">
        <f t="shared" si="1"/>
        <v>15.146415430406957</v>
      </c>
      <c r="N11" s="12">
        <f t="shared" si="2"/>
        <v>7.1059739973910743</v>
      </c>
      <c r="O11" s="12">
        <f t="shared" si="3"/>
        <v>320.08217577103807</v>
      </c>
      <c r="P11" s="12">
        <f t="shared" si="4"/>
        <v>301.60864205285162</v>
      </c>
      <c r="Q11" s="10"/>
      <c r="R11" s="12">
        <f t="shared" si="5"/>
        <v>81.107678251224129</v>
      </c>
      <c r="S11" s="13">
        <f t="shared" si="7"/>
        <v>833.59583681441541</v>
      </c>
      <c r="U11">
        <f t="shared" si="8"/>
        <v>6</v>
      </c>
    </row>
    <row r="12" spans="1:22" ht="15.75" thickBot="1" x14ac:dyDescent="0.3">
      <c r="A12" s="3">
        <v>2024</v>
      </c>
      <c r="B12" s="8">
        <v>154.5878874539556</v>
      </c>
      <c r="C12" s="8">
        <v>21.191499653280566</v>
      </c>
      <c r="D12" s="8">
        <v>2.3528046535159528</v>
      </c>
      <c r="E12" s="8">
        <v>509.52306015832534</v>
      </c>
      <c r="F12" s="8">
        <v>435.28443727354892</v>
      </c>
      <c r="G12" s="8"/>
      <c r="H12" s="8">
        <v>117.86759008261748</v>
      </c>
      <c r="I12" s="8">
        <f t="shared" si="6"/>
        <v>1240.8072792752439</v>
      </c>
      <c r="K12" s="3">
        <v>2024</v>
      </c>
      <c r="L12" s="12">
        <f t="shared" si="0"/>
        <v>102.80977423110224</v>
      </c>
      <c r="M12" s="12">
        <f t="shared" si="1"/>
        <v>14.093557592739508</v>
      </c>
      <c r="N12" s="12">
        <f t="shared" si="2"/>
        <v>1.5647494717845201</v>
      </c>
      <c r="O12" s="12">
        <f t="shared" si="3"/>
        <v>338.86193571291574</v>
      </c>
      <c r="P12" s="12">
        <f t="shared" si="4"/>
        <v>289.4890114578692</v>
      </c>
      <c r="Q12" s="10"/>
      <c r="R12" s="12">
        <f t="shared" si="5"/>
        <v>78.388679249966259</v>
      </c>
      <c r="S12" s="13">
        <f t="shared" si="7"/>
        <v>825.2077077163774</v>
      </c>
      <c r="U12">
        <f t="shared" si="8"/>
        <v>7</v>
      </c>
    </row>
    <row r="13" spans="1:22" ht="15.75" thickBot="1" x14ac:dyDescent="0.3">
      <c r="A13" s="3">
        <v>2025</v>
      </c>
      <c r="B13" s="8">
        <v>150.34578047070448</v>
      </c>
      <c r="C13" s="8">
        <v>20.181261825466137</v>
      </c>
      <c r="D13" s="8">
        <v>2.7520369249339871</v>
      </c>
      <c r="E13" s="8">
        <v>509.83882125897475</v>
      </c>
      <c r="F13" s="8">
        <v>441.794849773549</v>
      </c>
      <c r="G13" s="8"/>
      <c r="H13" s="8">
        <v>89.553903572676063</v>
      </c>
      <c r="I13" s="8">
        <f t="shared" si="6"/>
        <v>1214.4666538263045</v>
      </c>
      <c r="K13" s="3">
        <v>2025</v>
      </c>
      <c r="L13" s="12">
        <f t="shared" si="0"/>
        <v>94.328802646362362</v>
      </c>
      <c r="M13" s="12">
        <f t="shared" si="1"/>
        <v>12.661973338585987</v>
      </c>
      <c r="N13" s="12">
        <f t="shared" si="2"/>
        <v>1.726662013093101</v>
      </c>
      <c r="O13" s="12">
        <f t="shared" si="3"/>
        <v>319.87918384821495</v>
      </c>
      <c r="P13" s="12">
        <f t="shared" si="4"/>
        <v>277.18755434302835</v>
      </c>
      <c r="Q13" s="10"/>
      <c r="R13" s="12">
        <f t="shared" si="5"/>
        <v>56.187227003449955</v>
      </c>
      <c r="S13" s="13">
        <f t="shared" si="7"/>
        <v>761.97140319273478</v>
      </c>
      <c r="U13">
        <f t="shared" si="8"/>
        <v>8</v>
      </c>
    </row>
    <row r="14" spans="1:22" ht="15.75" thickBot="1" x14ac:dyDescent="0.3">
      <c r="A14" s="3">
        <v>2026</v>
      </c>
      <c r="B14" s="8">
        <v>147.49701256015979</v>
      </c>
      <c r="C14" s="8">
        <v>20.247402242701405</v>
      </c>
      <c r="D14" s="8">
        <v>2.1815099567916287</v>
      </c>
      <c r="E14" s="8">
        <v>527.65180892183696</v>
      </c>
      <c r="F14" s="8">
        <v>451.71096087354886</v>
      </c>
      <c r="G14" s="8"/>
      <c r="H14" s="8">
        <v>101.84116766873615</v>
      </c>
      <c r="I14" s="8">
        <f t="shared" si="6"/>
        <v>1251.1298622237746</v>
      </c>
      <c r="K14" s="3">
        <v>2026</v>
      </c>
      <c r="L14" s="12">
        <f t="shared" si="0"/>
        <v>87.303255109627372</v>
      </c>
      <c r="M14" s="12">
        <f t="shared" si="1"/>
        <v>11.984406277929343</v>
      </c>
      <c r="N14" s="12">
        <f t="shared" si="2"/>
        <v>1.2912323916004163</v>
      </c>
      <c r="O14" s="12">
        <f t="shared" si="3"/>
        <v>312.31629497967361</v>
      </c>
      <c r="P14" s="12">
        <f t="shared" si="4"/>
        <v>267.36702370072481</v>
      </c>
      <c r="Q14" s="10"/>
      <c r="R14" s="12">
        <f t="shared" si="5"/>
        <v>60.279630667228581</v>
      </c>
      <c r="S14" s="13">
        <f t="shared" si="7"/>
        <v>740.5418431267841</v>
      </c>
      <c r="U14">
        <f t="shared" si="8"/>
        <v>9</v>
      </c>
    </row>
    <row r="15" spans="1:22" ht="15.75" thickBot="1" x14ac:dyDescent="0.3">
      <c r="A15" s="3">
        <v>2027</v>
      </c>
      <c r="B15" s="8">
        <v>145.28961802622769</v>
      </c>
      <c r="C15" s="8">
        <v>19.351489998620593</v>
      </c>
      <c r="D15" s="8">
        <v>2.1513950907011337</v>
      </c>
      <c r="E15" s="8">
        <v>532.35009585593002</v>
      </c>
      <c r="F15" s="8">
        <v>467.78792817354895</v>
      </c>
      <c r="G15" s="8"/>
      <c r="H15" s="8">
        <v>103.6960284652456</v>
      </c>
      <c r="I15" s="8">
        <f t="shared" si="6"/>
        <v>1270.626555610274</v>
      </c>
      <c r="K15" s="3">
        <v>2027</v>
      </c>
      <c r="L15" s="12">
        <f t="shared" si="0"/>
        <v>81.128963845838101</v>
      </c>
      <c r="M15" s="12">
        <f t="shared" si="1"/>
        <v>10.805770940754881</v>
      </c>
      <c r="N15" s="12">
        <f t="shared" si="2"/>
        <v>1.2013277817283394</v>
      </c>
      <c r="O15" s="12">
        <f t="shared" si="3"/>
        <v>297.26151301621366</v>
      </c>
      <c r="P15" s="12">
        <f t="shared" si="4"/>
        <v>261.21033579605404</v>
      </c>
      <c r="Q15" s="10"/>
      <c r="R15" s="12">
        <f t="shared" si="5"/>
        <v>57.903320681834529</v>
      </c>
      <c r="S15" s="13">
        <f t="shared" si="7"/>
        <v>709.51123206242357</v>
      </c>
      <c r="U15">
        <f t="shared" si="8"/>
        <v>10</v>
      </c>
    </row>
    <row r="16" spans="1:22" ht="15.75" thickBot="1" x14ac:dyDescent="0.3">
      <c r="A16" s="3">
        <v>2028</v>
      </c>
      <c r="B16" s="8">
        <v>148.3830867884503</v>
      </c>
      <c r="C16" s="8">
        <v>19.793864938741564</v>
      </c>
      <c r="D16" s="8">
        <v>2.1672064777916398</v>
      </c>
      <c r="E16" s="8">
        <v>558.33622332290258</v>
      </c>
      <c r="F16" s="8">
        <v>483.87739017354903</v>
      </c>
      <c r="G16" s="8"/>
      <c r="H16" s="8">
        <v>98.896892034702489</v>
      </c>
      <c r="I16" s="8">
        <f t="shared" si="6"/>
        <v>1311.4546637361375</v>
      </c>
      <c r="K16" s="3">
        <v>2028</v>
      </c>
      <c r="L16" s="12">
        <f t="shared" si="0"/>
        <v>78.166359099257804</v>
      </c>
      <c r="M16" s="12">
        <f t="shared" si="1"/>
        <v>10.42716112901563</v>
      </c>
      <c r="N16" s="12">
        <f t="shared" si="2"/>
        <v>1.1416573374485479</v>
      </c>
      <c r="O16" s="12">
        <f t="shared" si="3"/>
        <v>294.12455742077509</v>
      </c>
      <c r="P16" s="12">
        <f t="shared" si="4"/>
        <v>254.90057296247954</v>
      </c>
      <c r="Q16" s="10"/>
      <c r="R16" s="12">
        <f t="shared" si="5"/>
        <v>52.097649023883193</v>
      </c>
      <c r="S16" s="13">
        <f t="shared" si="7"/>
        <v>690.85795697285971</v>
      </c>
      <c r="U16">
        <f t="shared" si="8"/>
        <v>11</v>
      </c>
    </row>
    <row r="17" spans="1:21" ht="15.75" thickBot="1" x14ac:dyDescent="0.3">
      <c r="A17" s="3">
        <v>2029</v>
      </c>
      <c r="B17" s="8">
        <v>144.72166157890419</v>
      </c>
      <c r="C17" s="8">
        <v>19.634374796859504</v>
      </c>
      <c r="D17" s="8">
        <v>2.0949982106592606</v>
      </c>
      <c r="E17" s="8">
        <v>557.09004177063025</v>
      </c>
      <c r="F17" s="8">
        <v>505.83991197354885</v>
      </c>
      <c r="G17" s="8"/>
      <c r="H17" s="8">
        <v>102.02406167456775</v>
      </c>
      <c r="I17" s="8">
        <f t="shared" si="6"/>
        <v>1331.4050500051699</v>
      </c>
      <c r="K17" s="3">
        <v>2029</v>
      </c>
      <c r="L17" s="12">
        <f t="shared" si="0"/>
        <v>71.922232050674054</v>
      </c>
      <c r="M17" s="12">
        <f t="shared" si="1"/>
        <v>9.757682747027566</v>
      </c>
      <c r="N17" s="12">
        <f t="shared" si="2"/>
        <v>1.0411499274462876</v>
      </c>
      <c r="O17" s="12">
        <f t="shared" si="3"/>
        <v>276.85668351383475</v>
      </c>
      <c r="P17" s="12">
        <f t="shared" si="4"/>
        <v>251.38693912534052</v>
      </c>
      <c r="Q17" s="10"/>
      <c r="R17" s="12">
        <f t="shared" si="5"/>
        <v>50.70283299995058</v>
      </c>
      <c r="S17" s="13">
        <f t="shared" si="7"/>
        <v>661.66752036427386</v>
      </c>
      <c r="U17">
        <f t="shared" si="8"/>
        <v>12</v>
      </c>
    </row>
    <row r="18" spans="1:21" ht="15.75" thickBot="1" x14ac:dyDescent="0.3">
      <c r="A18" s="3">
        <v>2030</v>
      </c>
      <c r="B18" s="8">
        <v>143.24034045622051</v>
      </c>
      <c r="C18" s="8">
        <v>18.780388236382503</v>
      </c>
      <c r="D18" s="8">
        <v>2.0370195788595482</v>
      </c>
      <c r="E18" s="8">
        <v>587.50203571653583</v>
      </c>
      <c r="F18" s="8">
        <v>525.58868907354872</v>
      </c>
      <c r="G18" s="8"/>
      <c r="H18" s="8">
        <v>105.3407516878658</v>
      </c>
      <c r="I18" s="8">
        <f t="shared" si="6"/>
        <v>1382.4892247494129</v>
      </c>
      <c r="K18" s="3">
        <v>2030</v>
      </c>
      <c r="L18" s="12">
        <f t="shared" si="0"/>
        <v>67.156661165170547</v>
      </c>
      <c r="M18" s="12">
        <f t="shared" si="1"/>
        <v>8.8049788580792434</v>
      </c>
      <c r="N18" s="12">
        <f t="shared" si="2"/>
        <v>0.95503426764124444</v>
      </c>
      <c r="O18" s="12">
        <f t="shared" si="3"/>
        <v>275.44387999079152</v>
      </c>
      <c r="P18" s="12">
        <f t="shared" si="4"/>
        <v>246.41648708693535</v>
      </c>
      <c r="Q18" s="10"/>
      <c r="R18" s="12">
        <f t="shared" si="5"/>
        <v>49.387855023624063</v>
      </c>
      <c r="S18" s="13">
        <f t="shared" si="7"/>
        <v>648.16489639224199</v>
      </c>
      <c r="U18">
        <f t="shared" si="8"/>
        <v>13</v>
      </c>
    </row>
    <row r="19" spans="1:21" ht="15.75" thickBot="1" x14ac:dyDescent="0.3">
      <c r="A19" s="3">
        <v>2031</v>
      </c>
      <c r="B19" s="8">
        <v>162.64342540501764</v>
      </c>
      <c r="C19" s="8">
        <v>19.184547477956759</v>
      </c>
      <c r="D19" s="8">
        <v>2.0862104830314991</v>
      </c>
      <c r="E19" s="8">
        <v>600.28770377504134</v>
      </c>
      <c r="F19" s="8">
        <v>550.31680597354898</v>
      </c>
      <c r="G19" s="8"/>
      <c r="H19" s="8">
        <v>113.33927713651656</v>
      </c>
      <c r="I19" s="8">
        <f t="shared" si="6"/>
        <v>1447.8579702511129</v>
      </c>
      <c r="K19" s="3">
        <v>2031</v>
      </c>
      <c r="L19" s="12">
        <f t="shared" si="0"/>
        <v>71.9373439066527</v>
      </c>
      <c r="M19" s="12">
        <f t="shared" si="1"/>
        <v>8.4853438506878955</v>
      </c>
      <c r="N19" s="12">
        <f t="shared" si="2"/>
        <v>0.92273290854381529</v>
      </c>
      <c r="O19" s="12">
        <f t="shared" si="3"/>
        <v>265.50783028496022</v>
      </c>
      <c r="P19" s="12">
        <f t="shared" si="4"/>
        <v>243.40565399644206</v>
      </c>
      <c r="Q19" s="10"/>
      <c r="R19" s="12">
        <f t="shared" si="5"/>
        <v>50.130071579576288</v>
      </c>
      <c r="S19" s="13">
        <f t="shared" si="7"/>
        <v>640.38897652686308</v>
      </c>
      <c r="U19">
        <f t="shared" si="8"/>
        <v>14</v>
      </c>
    </row>
    <row r="20" spans="1:21" ht="15.75" thickBot="1" x14ac:dyDescent="0.3">
      <c r="A20" s="3">
        <v>2032</v>
      </c>
      <c r="B20" s="8">
        <v>159.1926643388332</v>
      </c>
      <c r="C20" s="8">
        <v>18.555987408376982</v>
      </c>
      <c r="D20" s="8">
        <v>2.0115409088768583</v>
      </c>
      <c r="E20" s="8">
        <v>628.61250193073022</v>
      </c>
      <c r="F20" s="8">
        <v>565.85168547354897</v>
      </c>
      <c r="G20" s="8"/>
      <c r="H20" s="8">
        <v>116.33859399273126</v>
      </c>
      <c r="I20" s="8">
        <f t="shared" si="6"/>
        <v>1490.5629740530976</v>
      </c>
      <c r="K20" s="3">
        <v>2032</v>
      </c>
      <c r="L20" s="12">
        <f t="shared" si="0"/>
        <v>66.425536753995729</v>
      </c>
      <c r="M20" s="12">
        <f t="shared" si="1"/>
        <v>7.7427652129643434</v>
      </c>
      <c r="N20" s="12">
        <f t="shared" si="2"/>
        <v>0.83934573951452629</v>
      </c>
      <c r="O20" s="12">
        <f t="shared" si="3"/>
        <v>262.29803379724615</v>
      </c>
      <c r="P20" s="12">
        <f t="shared" si="4"/>
        <v>236.11013790642829</v>
      </c>
      <c r="Q20" s="10"/>
      <c r="R20" s="12">
        <f t="shared" si="5"/>
        <v>48.544030488264383</v>
      </c>
      <c r="S20" s="13">
        <f t="shared" si="7"/>
        <v>621.95984989841338</v>
      </c>
      <c r="U20">
        <f t="shared" si="8"/>
        <v>15</v>
      </c>
    </row>
    <row r="21" spans="1:21" ht="15.75" thickBot="1" x14ac:dyDescent="0.3">
      <c r="A21" s="3">
        <v>2033</v>
      </c>
      <c r="B21" s="8">
        <v>178.75160797813982</v>
      </c>
      <c r="C21" s="8">
        <v>18.77726081313973</v>
      </c>
      <c r="D21" s="8">
        <v>1.7271784570095856</v>
      </c>
      <c r="E21" s="8">
        <v>599.47415949083961</v>
      </c>
      <c r="F21" s="8">
        <v>580.35455577354901</v>
      </c>
      <c r="G21" s="8"/>
      <c r="H21" s="8">
        <v>130.55757110739364</v>
      </c>
      <c r="I21" s="8">
        <f t="shared" si="6"/>
        <v>1509.6423336200714</v>
      </c>
      <c r="K21" s="3">
        <v>2033</v>
      </c>
      <c r="L21" s="12">
        <f t="shared" si="0"/>
        <v>70.364906188277388</v>
      </c>
      <c r="M21" s="12">
        <f t="shared" si="1"/>
        <v>7.3915989373979558</v>
      </c>
      <c r="N21" s="12">
        <f t="shared" si="2"/>
        <v>0.6798973809105866</v>
      </c>
      <c r="O21" s="12">
        <f t="shared" si="3"/>
        <v>235.98077506540778</v>
      </c>
      <c r="P21" s="12">
        <f t="shared" si="4"/>
        <v>228.45441411603539</v>
      </c>
      <c r="Q21" s="10"/>
      <c r="R21" s="12">
        <f t="shared" si="5"/>
        <v>51.393502676991744</v>
      </c>
      <c r="S21" s="13">
        <f t="shared" si="7"/>
        <v>594.26509436502079</v>
      </c>
      <c r="U21">
        <f t="shared" si="8"/>
        <v>16</v>
      </c>
    </row>
    <row r="22" spans="1:21" ht="15.75" thickBot="1" x14ac:dyDescent="0.3">
      <c r="A22" s="3">
        <v>2034</v>
      </c>
      <c r="B22" s="8">
        <v>173.36918849311292</v>
      </c>
      <c r="C22" s="8">
        <v>18.189785536205115</v>
      </c>
      <c r="D22" s="8">
        <v>1.6678204662345517</v>
      </c>
      <c r="E22" s="8">
        <v>635.80202637873936</v>
      </c>
      <c r="F22" s="8">
        <v>594.23877857354887</v>
      </c>
      <c r="G22" s="8"/>
      <c r="H22" s="8">
        <v>134.27560700078084</v>
      </c>
      <c r="I22" s="8">
        <f t="shared" si="6"/>
        <v>1557.5432064486217</v>
      </c>
      <c r="K22" s="3">
        <v>2034</v>
      </c>
      <c r="L22" s="12">
        <f t="shared" si="0"/>
        <v>64.383147887371052</v>
      </c>
      <c r="M22" s="12">
        <f t="shared" si="1"/>
        <v>6.7550391300561428</v>
      </c>
      <c r="N22" s="12">
        <f t="shared" si="2"/>
        <v>0.61936917776729938</v>
      </c>
      <c r="O22" s="12">
        <f t="shared" si="3"/>
        <v>236.11424986890739</v>
      </c>
      <c r="P22" s="12">
        <f t="shared" si="4"/>
        <v>220.67913851273158</v>
      </c>
      <c r="Q22" s="10"/>
      <c r="R22" s="12">
        <f t="shared" si="5"/>
        <v>49.865182725598409</v>
      </c>
      <c r="S22" s="13">
        <f t="shared" si="7"/>
        <v>578.41612730243185</v>
      </c>
      <c r="U22">
        <f t="shared" si="8"/>
        <v>17</v>
      </c>
    </row>
    <row r="23" spans="1:21" ht="15.75" thickBot="1" x14ac:dyDescent="0.3">
      <c r="A23" s="3">
        <v>2035</v>
      </c>
      <c r="B23" s="8">
        <v>155.10462283627589</v>
      </c>
      <c r="C23" s="8">
        <v>17.505128991772942</v>
      </c>
      <c r="D23" s="8">
        <v>1.5997951183006169</v>
      </c>
      <c r="E23" s="8">
        <v>632.83670803483881</v>
      </c>
      <c r="F23" s="8">
        <v>623.17359127354916</v>
      </c>
      <c r="G23" s="8"/>
      <c r="H23" s="8">
        <v>145.31706296584196</v>
      </c>
      <c r="I23" s="8">
        <f t="shared" si="6"/>
        <v>1575.5369092205792</v>
      </c>
      <c r="K23" s="3">
        <v>2035</v>
      </c>
      <c r="L23" s="12">
        <f t="shared" si="0"/>
        <v>54.339941586126258</v>
      </c>
      <c r="M23" s="12">
        <f t="shared" si="1"/>
        <v>6.1328132551834784</v>
      </c>
      <c r="N23" s="12">
        <f t="shared" si="2"/>
        <v>0.5604782867754321</v>
      </c>
      <c r="O23" s="12">
        <f t="shared" si="3"/>
        <v>221.71041145865084</v>
      </c>
      <c r="P23" s="12">
        <f t="shared" si="4"/>
        <v>218.32499849837646</v>
      </c>
      <c r="Q23" s="10"/>
      <c r="R23" s="12">
        <f t="shared" si="5"/>
        <v>50.910930755214366</v>
      </c>
      <c r="S23" s="13">
        <f t="shared" si="7"/>
        <v>551.97957384032691</v>
      </c>
      <c r="U23">
        <f t="shared" si="8"/>
        <v>18</v>
      </c>
    </row>
    <row r="24" spans="1:21" ht="15.75" thickBot="1" x14ac:dyDescent="0.3">
      <c r="A24" s="3">
        <v>2036</v>
      </c>
      <c r="B24" s="8">
        <v>176.95570312755601</v>
      </c>
      <c r="C24" s="8">
        <v>16.249756746823955</v>
      </c>
      <c r="D24" s="8">
        <v>1.4973443088712222</v>
      </c>
      <c r="E24" s="8">
        <v>714.73660528219909</v>
      </c>
      <c r="F24" s="8">
        <v>612.49548307354894</v>
      </c>
      <c r="G24" s="8"/>
      <c r="H24" s="8">
        <v>183.57879941451336</v>
      </c>
      <c r="I24" s="8">
        <f t="shared" si="6"/>
        <v>1705.5136919535125</v>
      </c>
      <c r="K24" s="3">
        <v>2036</v>
      </c>
      <c r="L24" s="12">
        <f t="shared" si="0"/>
        <v>58.486162165699966</v>
      </c>
      <c r="M24" s="12">
        <f t="shared" si="1"/>
        <v>5.3707560222732731</v>
      </c>
      <c r="N24" s="12">
        <f t="shared" si="2"/>
        <v>0.49489177527894546</v>
      </c>
      <c r="O24" s="12">
        <f t="shared" si="3"/>
        <v>236.22974712583328</v>
      </c>
      <c r="P24" s="12">
        <f t="shared" si="4"/>
        <v>202.43772602783068</v>
      </c>
      <c r="Q24" s="10"/>
      <c r="R24" s="12">
        <f t="shared" si="5"/>
        <v>60.67518165832864</v>
      </c>
      <c r="S24" s="13">
        <f t="shared" si="7"/>
        <v>563.69446477524468</v>
      </c>
      <c r="U24">
        <f t="shared" si="8"/>
        <v>19</v>
      </c>
    </row>
    <row r="25" spans="1:21" ht="15.75" thickBot="1" x14ac:dyDescent="0.3">
      <c r="A25" s="3">
        <v>2037</v>
      </c>
      <c r="B25" s="8">
        <v>172.97850669505988</v>
      </c>
      <c r="C25" s="8">
        <v>15.83897539081968</v>
      </c>
      <c r="D25" s="8">
        <v>1.459492596061821</v>
      </c>
      <c r="E25" s="8">
        <v>715.50981619587355</v>
      </c>
      <c r="F25" s="8">
        <v>635.27357827354899</v>
      </c>
      <c r="G25" s="8"/>
      <c r="H25" s="8">
        <v>182.3512642356277</v>
      </c>
      <c r="I25" s="8">
        <f t="shared" si="6"/>
        <v>1723.4116333869915</v>
      </c>
      <c r="K25" s="3">
        <v>2037</v>
      </c>
      <c r="L25" s="12">
        <f t="shared" si="0"/>
        <v>53.935516037215848</v>
      </c>
      <c r="M25" s="12">
        <f t="shared" si="1"/>
        <v>4.9386673958899401</v>
      </c>
      <c r="N25" s="12">
        <f t="shared" si="2"/>
        <v>0.45507669030731823</v>
      </c>
      <c r="O25" s="12">
        <f t="shared" si="3"/>
        <v>223.09934282326671</v>
      </c>
      <c r="P25" s="12">
        <f t="shared" si="4"/>
        <v>198.08130457152942</v>
      </c>
      <c r="Q25" s="10"/>
      <c r="R25" s="12">
        <f t="shared" si="5"/>
        <v>56.857986142322083</v>
      </c>
      <c r="S25" s="13">
        <f t="shared" si="7"/>
        <v>537.36789366053131</v>
      </c>
      <c r="U25">
        <f t="shared" si="8"/>
        <v>20</v>
      </c>
    </row>
    <row r="26" spans="1:21" ht="15" thickBot="1" x14ac:dyDescent="0.35">
      <c r="A26" s="3">
        <v>2038</v>
      </c>
      <c r="B26" s="8">
        <v>169.39709428972367</v>
      </c>
      <c r="C26" s="8">
        <v>15.474621577626451</v>
      </c>
      <c r="D26" s="8">
        <v>1.4259189791086295</v>
      </c>
      <c r="E26" s="8">
        <v>749.81979933897708</v>
      </c>
      <c r="F26" s="8">
        <v>648.23320667354892</v>
      </c>
      <c r="G26" s="8"/>
      <c r="H26" s="8">
        <v>183.04532715677476</v>
      </c>
      <c r="I26" s="8">
        <f t="shared" si="6"/>
        <v>1767.3959680157595</v>
      </c>
      <c r="K26" s="3">
        <v>2038</v>
      </c>
      <c r="L26" s="12">
        <f t="shared" si="0"/>
        <v>49.829070490852402</v>
      </c>
      <c r="M26" s="12">
        <f t="shared" si="1"/>
        <v>4.5519435421484165</v>
      </c>
      <c r="N26" s="12">
        <f t="shared" si="2"/>
        <v>0.41944177154967005</v>
      </c>
      <c r="O26" s="12">
        <f t="shared" si="3"/>
        <v>220.56354504402663</v>
      </c>
      <c r="P26" s="12">
        <f t="shared" si="4"/>
        <v>190.6812999672986</v>
      </c>
      <c r="Q26" s="10"/>
      <c r="R26" s="12">
        <f t="shared" si="5"/>
        <v>53.843771926313288</v>
      </c>
      <c r="S26" s="13">
        <f t="shared" si="7"/>
        <v>519.889072742189</v>
      </c>
      <c r="U26">
        <f t="shared" si="8"/>
        <v>21</v>
      </c>
    </row>
    <row r="27" spans="1:21" ht="15" thickBot="1" x14ac:dyDescent="0.35">
      <c r="A27" s="3">
        <v>2039</v>
      </c>
      <c r="B27" s="8">
        <v>154.56952377232736</v>
      </c>
      <c r="C27" s="8">
        <v>15.75806679133817</v>
      </c>
      <c r="D27" s="8">
        <v>1.4520372210146801</v>
      </c>
      <c r="E27" s="8">
        <v>752.87416227195183</v>
      </c>
      <c r="F27" s="8">
        <v>675.24568867354913</v>
      </c>
      <c r="G27" s="8"/>
      <c r="H27" s="8">
        <v>183.01536706792558</v>
      </c>
      <c r="I27" s="8">
        <f t="shared" si="6"/>
        <v>1782.9148457981069</v>
      </c>
      <c r="K27" s="3">
        <v>2039</v>
      </c>
      <c r="L27" s="12">
        <f t="shared" si="0"/>
        <v>42.89383067349825</v>
      </c>
      <c r="M27" s="12">
        <f t="shared" si="1"/>
        <v>4.3729438520166175</v>
      </c>
      <c r="N27" s="12">
        <f t="shared" si="2"/>
        <v>0.40294772973203186</v>
      </c>
      <c r="O27" s="12">
        <f t="shared" si="3"/>
        <v>208.92641736097843</v>
      </c>
      <c r="P27" s="12">
        <f t="shared" si="4"/>
        <v>187.38412027221594</v>
      </c>
      <c r="Q27" s="10"/>
      <c r="R27" s="12">
        <f t="shared" si="5"/>
        <v>50.787697173879479</v>
      </c>
      <c r="S27" s="13">
        <f t="shared" si="7"/>
        <v>494.76795706232076</v>
      </c>
      <c r="U27">
        <f t="shared" si="8"/>
        <v>22</v>
      </c>
    </row>
    <row r="28" spans="1:21" ht="15" thickBot="1" x14ac:dyDescent="0.35">
      <c r="A28" s="3">
        <v>2040</v>
      </c>
      <c r="B28" s="8">
        <v>154.82076818469147</v>
      </c>
      <c r="C28" s="8">
        <v>15.662332308445352</v>
      </c>
      <c r="D28" s="8">
        <v>1.4432157053848966</v>
      </c>
      <c r="E28" s="8">
        <v>783.76677412505194</v>
      </c>
      <c r="F28" s="8">
        <v>687.67262167354897</v>
      </c>
      <c r="G28" s="8"/>
      <c r="H28" s="8">
        <v>181.77330366440458</v>
      </c>
      <c r="I28" s="8">
        <f t="shared" si="6"/>
        <v>1825.1390156615271</v>
      </c>
      <c r="K28" s="3">
        <v>2040</v>
      </c>
      <c r="L28" s="12">
        <f t="shared" si="0"/>
        <v>40.531653092923584</v>
      </c>
      <c r="M28" s="12">
        <f t="shared" si="1"/>
        <v>4.1003557028905533</v>
      </c>
      <c r="N28" s="12">
        <f t="shared" si="2"/>
        <v>0.37782991903991631</v>
      </c>
      <c r="O28" s="12">
        <f t="shared" si="3"/>
        <v>205.18799491228415</v>
      </c>
      <c r="P28" s="12">
        <f t="shared" si="4"/>
        <v>180.03080897986123</v>
      </c>
      <c r="Q28" s="10"/>
      <c r="R28" s="12">
        <f t="shared" si="5"/>
        <v>47.58775306482945</v>
      </c>
      <c r="S28" s="13">
        <f t="shared" si="7"/>
        <v>477.81639567182884</v>
      </c>
      <c r="U28">
        <f t="shared" si="8"/>
        <v>23</v>
      </c>
    </row>
    <row r="29" spans="1:21" ht="15" thickBot="1" x14ac:dyDescent="0.35">
      <c r="A29" s="3">
        <v>2041</v>
      </c>
      <c r="B29" s="8">
        <v>199.44724759596266</v>
      </c>
      <c r="C29" s="8">
        <v>18.583529102316184</v>
      </c>
      <c r="D29" s="8">
        <v>1.712391266751393</v>
      </c>
      <c r="E29" s="8">
        <v>782.98863743922902</v>
      </c>
      <c r="F29" s="8">
        <v>716.9073892735488</v>
      </c>
      <c r="G29" s="8"/>
      <c r="H29" s="8">
        <v>153.53752545309942</v>
      </c>
      <c r="I29" s="8">
        <f t="shared" si="6"/>
        <v>1873.1767201309076</v>
      </c>
      <c r="K29" s="3">
        <v>2041</v>
      </c>
      <c r="L29" s="12">
        <f t="shared" si="0"/>
        <v>49.259191680488449</v>
      </c>
      <c r="M29" s="12">
        <f t="shared" si="1"/>
        <v>4.5897330406150898</v>
      </c>
      <c r="N29" s="12">
        <f t="shared" si="2"/>
        <v>0.42292390924229922</v>
      </c>
      <c r="O29" s="12">
        <f t="shared" si="3"/>
        <v>193.3813970368584</v>
      </c>
      <c r="P29" s="12">
        <f t="shared" si="4"/>
        <v>177.06074629279138</v>
      </c>
      <c r="Q29" s="10"/>
      <c r="R29" s="12">
        <f t="shared" si="5"/>
        <v>37.92047515122087</v>
      </c>
      <c r="S29" s="13">
        <f t="shared" si="7"/>
        <v>462.63446711121651</v>
      </c>
      <c r="U29">
        <f t="shared" si="8"/>
        <v>24</v>
      </c>
    </row>
    <row r="30" spans="1:21" ht="15" thickBot="1" x14ac:dyDescent="0.35">
      <c r="A30" s="3">
        <v>2042</v>
      </c>
      <c r="B30" s="8">
        <v>192.8768519186076</v>
      </c>
      <c r="C30" s="8">
        <v>18.261452583595599</v>
      </c>
      <c r="D30" s="8">
        <v>1.6827133183463141</v>
      </c>
      <c r="E30" s="8">
        <v>813.04130892964474</v>
      </c>
      <c r="F30" s="8">
        <v>743.91977787354904</v>
      </c>
      <c r="G30" s="8"/>
      <c r="H30" s="8">
        <v>155.66390118064589</v>
      </c>
      <c r="I30" s="8">
        <f t="shared" si="6"/>
        <v>1925.4460058043892</v>
      </c>
      <c r="K30" s="3">
        <v>2042</v>
      </c>
      <c r="L30" s="12">
        <f t="shared" si="0"/>
        <v>44.940042352938171</v>
      </c>
      <c r="M30" s="12">
        <f t="shared" si="1"/>
        <v>4.2548934429895944</v>
      </c>
      <c r="N30" s="12">
        <f t="shared" si="2"/>
        <v>0.3920698987053563</v>
      </c>
      <c r="O30" s="12">
        <f t="shared" si="3"/>
        <v>189.43751152370166</v>
      </c>
      <c r="P30" s="12">
        <f t="shared" si="4"/>
        <v>173.33228944929888</v>
      </c>
      <c r="Q30" s="10"/>
      <c r="R30" s="12">
        <f t="shared" si="5"/>
        <v>36.269475793984178</v>
      </c>
      <c r="S30" s="13">
        <f t="shared" si="7"/>
        <v>448.62628246161785</v>
      </c>
      <c r="U30">
        <f t="shared" si="8"/>
        <v>25</v>
      </c>
    </row>
    <row r="31" spans="1:21" ht="15" thickBot="1" x14ac:dyDescent="0.35">
      <c r="A31" s="3">
        <v>2043</v>
      </c>
      <c r="B31" s="8">
        <v>187.90267354835379</v>
      </c>
      <c r="C31" s="8">
        <v>17.835903736573794</v>
      </c>
      <c r="D31" s="8">
        <v>1.6435008455590308</v>
      </c>
      <c r="E31" s="8">
        <v>819.59685916620026</v>
      </c>
      <c r="F31" s="8">
        <v>785.96818597354888</v>
      </c>
      <c r="G31" s="8"/>
      <c r="H31" s="8">
        <v>157.47209026857763</v>
      </c>
      <c r="I31" s="8">
        <f t="shared" si="6"/>
        <v>1970.4192135388134</v>
      </c>
      <c r="K31" s="3">
        <v>2043</v>
      </c>
      <c r="L31" s="12">
        <f t="shared" si="0"/>
        <v>41.302892079987672</v>
      </c>
      <c r="M31" s="12">
        <f t="shared" si="1"/>
        <v>3.9205105136047189</v>
      </c>
      <c r="N31" s="12">
        <f t="shared" si="2"/>
        <v>0.36125796815778116</v>
      </c>
      <c r="O31" s="12">
        <f t="shared" si="3"/>
        <v>180.15560919907412</v>
      </c>
      <c r="P31" s="12">
        <f t="shared" si="4"/>
        <v>172.76368957685636</v>
      </c>
      <c r="Q31" s="10"/>
      <c r="R31" s="12">
        <f t="shared" si="5"/>
        <v>34.613944693551282</v>
      </c>
      <c r="S31" s="13">
        <f t="shared" si="7"/>
        <v>433.11790403123189</v>
      </c>
      <c r="U31">
        <f t="shared" si="8"/>
        <v>26</v>
      </c>
    </row>
    <row r="32" spans="1:21" ht="15" thickBot="1" x14ac:dyDescent="0.35">
      <c r="A32" s="3">
        <v>2044</v>
      </c>
      <c r="B32" s="8">
        <v>177.05481401869599</v>
      </c>
      <c r="C32" s="8">
        <v>17.802863961367443</v>
      </c>
      <c r="D32" s="8">
        <v>1.6404563741775571</v>
      </c>
      <c r="E32" s="8">
        <v>864.42004297657502</v>
      </c>
      <c r="F32" s="8">
        <v>813.07935367354878</v>
      </c>
      <c r="G32" s="8"/>
      <c r="H32" s="8">
        <v>159.05138511554173</v>
      </c>
      <c r="I32" s="8">
        <f t="shared" si="6"/>
        <v>2033.0489161199064</v>
      </c>
      <c r="K32" s="3">
        <v>2044</v>
      </c>
      <c r="L32" s="12">
        <f t="shared" si="0"/>
        <v>36.715494117548978</v>
      </c>
      <c r="M32" s="12">
        <f t="shared" si="1"/>
        <v>3.6917434336469959</v>
      </c>
      <c r="N32" s="12">
        <f t="shared" si="2"/>
        <v>0.34017807812812056</v>
      </c>
      <c r="O32" s="12">
        <f t="shared" si="3"/>
        <v>179.25301370030277</v>
      </c>
      <c r="P32" s="12">
        <f t="shared" si="4"/>
        <v>168.60660012186642</v>
      </c>
      <c r="Q32" s="10"/>
      <c r="R32" s="12">
        <f t="shared" si="5"/>
        <v>32.982159942745504</v>
      </c>
      <c r="S32" s="13">
        <f t="shared" si="7"/>
        <v>421.58918939423882</v>
      </c>
      <c r="U32">
        <f t="shared" si="8"/>
        <v>27</v>
      </c>
    </row>
    <row r="33" spans="1:21" ht="15" thickBot="1" x14ac:dyDescent="0.35">
      <c r="A33" s="3">
        <v>2045</v>
      </c>
      <c r="B33" s="8">
        <v>172.01698761983613</v>
      </c>
      <c r="C33" s="8">
        <v>17.374633424377809</v>
      </c>
      <c r="D33" s="8">
        <v>1.6009967953397617</v>
      </c>
      <c r="E33" s="8">
        <v>871.35623236696506</v>
      </c>
      <c r="F33" s="8">
        <v>850.32233487354904</v>
      </c>
      <c r="G33" s="8"/>
      <c r="H33" s="8">
        <v>161.95307217087759</v>
      </c>
      <c r="I33" s="8">
        <f t="shared" si="6"/>
        <v>2074.6242572509454</v>
      </c>
      <c r="K33" s="3">
        <v>2045</v>
      </c>
      <c r="L33" s="12">
        <f t="shared" si="0"/>
        <v>33.651707902183773</v>
      </c>
      <c r="M33" s="12">
        <f t="shared" si="1"/>
        <v>3.3990020229679807</v>
      </c>
      <c r="N33" s="12">
        <f t="shared" si="2"/>
        <v>0.31320323216085211</v>
      </c>
      <c r="O33" s="12">
        <f t="shared" si="3"/>
        <v>170.46354442134844</v>
      </c>
      <c r="P33" s="12">
        <f t="shared" si="4"/>
        <v>166.34868004494606</v>
      </c>
      <c r="Q33" s="10"/>
      <c r="R33" s="12">
        <f t="shared" si="5"/>
        <v>31.682902682846393</v>
      </c>
      <c r="S33" s="13">
        <f t="shared" si="7"/>
        <v>405.85904030645355</v>
      </c>
      <c r="U33">
        <f t="shared" si="8"/>
        <v>28</v>
      </c>
    </row>
    <row r="34" spans="1:21" ht="15" thickBot="1" x14ac:dyDescent="0.35">
      <c r="A34" s="3">
        <v>2046</v>
      </c>
      <c r="B34" s="8">
        <v>167.34354212588519</v>
      </c>
      <c r="C34" s="8">
        <v>16.92779833461767</v>
      </c>
      <c r="D34" s="8">
        <v>1.5598228879957592</v>
      </c>
      <c r="E34" s="8">
        <v>933.41670921684545</v>
      </c>
      <c r="F34" s="8">
        <v>879.40526997354891</v>
      </c>
      <c r="G34" s="8"/>
      <c r="H34" s="8">
        <v>163.23495593889402</v>
      </c>
      <c r="I34" s="8">
        <f t="shared" si="6"/>
        <v>2161.888098477787</v>
      </c>
      <c r="K34" s="3">
        <v>2046</v>
      </c>
      <c r="L34" s="12">
        <f t="shared" si="0"/>
        <v>30.884378388182341</v>
      </c>
      <c r="M34" s="12">
        <f t="shared" si="1"/>
        <v>3.1241392551132452</v>
      </c>
      <c r="N34" s="12">
        <f t="shared" si="2"/>
        <v>0.287875825259926</v>
      </c>
      <c r="O34" s="12">
        <f t="shared" si="3"/>
        <v>172.26834376207353</v>
      </c>
      <c r="P34" s="12">
        <f t="shared" si="4"/>
        <v>162.30016867931207</v>
      </c>
      <c r="Q34" s="10"/>
      <c r="R34" s="12">
        <f t="shared" si="5"/>
        <v>30.126111120575203</v>
      </c>
      <c r="S34" s="13">
        <f t="shared" si="7"/>
        <v>398.99101703051628</v>
      </c>
      <c r="U34">
        <f t="shared" si="8"/>
        <v>29</v>
      </c>
    </row>
    <row r="35" spans="1:21" ht="15" thickBot="1" x14ac:dyDescent="0.35">
      <c r="A35" s="3">
        <v>2047</v>
      </c>
      <c r="B35" s="8">
        <v>165.09671562305863</v>
      </c>
      <c r="C35" s="8">
        <v>16.360308721697617</v>
      </c>
      <c r="D35" s="8">
        <v>1.5075311918498802</v>
      </c>
      <c r="E35" s="8">
        <v>933.23608724377834</v>
      </c>
      <c r="F35" s="8">
        <v>921.27029657354876</v>
      </c>
      <c r="G35" s="8"/>
      <c r="H35" s="8">
        <v>171.42074447828429</v>
      </c>
      <c r="I35" s="8">
        <f t="shared" si="6"/>
        <v>2208.8916838322175</v>
      </c>
      <c r="K35" s="3">
        <v>2047</v>
      </c>
      <c r="L35" s="12">
        <f t="shared" si="0"/>
        <v>28.745010770046498</v>
      </c>
      <c r="M35" s="12">
        <f t="shared" si="1"/>
        <v>2.8484954932731639</v>
      </c>
      <c r="N35" s="12">
        <f t="shared" si="2"/>
        <v>0.26247645316484713</v>
      </c>
      <c r="O35" s="12">
        <f t="shared" si="3"/>
        <v>162.48585732054235</v>
      </c>
      <c r="P35" s="12">
        <f t="shared" si="4"/>
        <v>160.40249194049943</v>
      </c>
      <c r="Q35" s="10"/>
      <c r="R35" s="12">
        <f t="shared" si="5"/>
        <v>29.846088261912467</v>
      </c>
      <c r="S35" s="13">
        <f t="shared" si="7"/>
        <v>384.59042023943874</v>
      </c>
      <c r="U35">
        <f t="shared" si="8"/>
        <v>30</v>
      </c>
    </row>
    <row r="36" spans="1:21" ht="15" thickBot="1" x14ac:dyDescent="0.35">
      <c r="A36" s="3">
        <v>2048</v>
      </c>
      <c r="B36" s="8">
        <v>194.04308047274782</v>
      </c>
      <c r="C36" s="8">
        <v>0</v>
      </c>
      <c r="D36" s="8">
        <v>1.3913815670300278</v>
      </c>
      <c r="E36" s="8">
        <v>1055.3273882276239</v>
      </c>
      <c r="F36" s="8">
        <v>937.26085670000009</v>
      </c>
      <c r="G36" s="8"/>
      <c r="H36" s="8">
        <v>243.30716639365585</v>
      </c>
      <c r="I36" s="8">
        <f t="shared" si="6"/>
        <v>2431.3298733610577</v>
      </c>
      <c r="K36" s="3">
        <v>2048</v>
      </c>
      <c r="L36" s="12">
        <f t="shared" si="0"/>
        <v>31.872515229634768</v>
      </c>
      <c r="M36" s="12">
        <f t="shared" si="1"/>
        <v>0</v>
      </c>
      <c r="N36" s="12">
        <f t="shared" si="2"/>
        <v>0.2285411573417373</v>
      </c>
      <c r="O36" s="12">
        <f t="shared" si="3"/>
        <v>173.34263180932956</v>
      </c>
      <c r="P36" s="12">
        <f t="shared" si="4"/>
        <v>153.9496325070285</v>
      </c>
      <c r="Q36" s="10"/>
      <c r="R36" s="12">
        <f t="shared" si="5"/>
        <v>39.964379804051781</v>
      </c>
      <c r="S36" s="13">
        <f t="shared" si="7"/>
        <v>399.35770050738631</v>
      </c>
      <c r="U36">
        <f t="shared" si="8"/>
        <v>31</v>
      </c>
    </row>
    <row r="37" spans="1:21" ht="15" thickBot="1" x14ac:dyDescent="0.35">
      <c r="A37" s="3">
        <v>2049</v>
      </c>
      <c r="B37" s="8">
        <v>183.48999098355898</v>
      </c>
      <c r="C37" s="8">
        <v>0</v>
      </c>
      <c r="D37" s="8">
        <v>1.3773231008352353</v>
      </c>
      <c r="E37" s="8">
        <v>1059.1618968528508</v>
      </c>
      <c r="F37" s="8">
        <v>975.49857150000003</v>
      </c>
      <c r="G37" s="8"/>
      <c r="H37" s="8">
        <v>245.18931936033869</v>
      </c>
      <c r="I37" s="8">
        <f t="shared" si="6"/>
        <v>2464.7171017975838</v>
      </c>
      <c r="K37" s="3">
        <v>2049</v>
      </c>
      <c r="L37" s="12">
        <f t="shared" si="0"/>
        <v>28.433131319810037</v>
      </c>
      <c r="M37" s="12">
        <f t="shared" si="1"/>
        <v>0</v>
      </c>
      <c r="N37" s="12">
        <f t="shared" si="2"/>
        <v>0.21342640209386218</v>
      </c>
      <c r="O37" s="12">
        <f t="shared" si="3"/>
        <v>164.12497019989814</v>
      </c>
      <c r="P37" s="12">
        <f t="shared" si="4"/>
        <v>151.1607191055551</v>
      </c>
      <c r="Q37" s="10"/>
      <c r="R37" s="12">
        <f t="shared" si="5"/>
        <v>37.993898622034429</v>
      </c>
      <c r="S37" s="13">
        <f t="shared" si="7"/>
        <v>381.92614564939151</v>
      </c>
      <c r="U37">
        <f t="shared" si="8"/>
        <v>32</v>
      </c>
    </row>
    <row r="38" spans="1:21" ht="15" thickBot="1" x14ac:dyDescent="0.35">
      <c r="A38" s="3">
        <v>2050</v>
      </c>
      <c r="B38" s="8">
        <v>178.61152257040396</v>
      </c>
      <c r="C38" s="8">
        <v>0</v>
      </c>
      <c r="D38" s="8">
        <v>1.3410599062213631</v>
      </c>
      <c r="E38" s="8">
        <v>1110.3688872873799</v>
      </c>
      <c r="F38" s="8">
        <v>1010.1759222000001</v>
      </c>
      <c r="G38" s="8"/>
      <c r="H38" s="8">
        <v>247.49711128259742</v>
      </c>
      <c r="I38" s="8">
        <f t="shared" si="6"/>
        <v>2547.9945032466026</v>
      </c>
      <c r="K38" s="3">
        <v>2050</v>
      </c>
      <c r="L38" s="12">
        <f t="shared" si="0"/>
        <v>26.110543919544945</v>
      </c>
      <c r="M38" s="12">
        <f t="shared" si="1"/>
        <v>0</v>
      </c>
      <c r="N38" s="12">
        <f t="shared" si="2"/>
        <v>0.19604448288789103</v>
      </c>
      <c r="O38" s="12">
        <f t="shared" si="3"/>
        <v>162.32063408442963</v>
      </c>
      <c r="P38" s="12">
        <f t="shared" si="4"/>
        <v>147.67380291869523</v>
      </c>
      <c r="Q38" s="10"/>
      <c r="R38" s="12">
        <f t="shared" si="5"/>
        <v>36.180667972064903</v>
      </c>
      <c r="S38" s="13">
        <f t="shared" si="7"/>
        <v>372.48169337762261</v>
      </c>
      <c r="U38">
        <f t="shared" si="8"/>
        <v>33</v>
      </c>
    </row>
    <row r="39" spans="1:21" ht="15" thickBot="1" x14ac:dyDescent="0.35">
      <c r="A39" s="3">
        <v>2051</v>
      </c>
      <c r="B39" s="8">
        <v>174.40384787143097</v>
      </c>
      <c r="C39" s="8">
        <v>0</v>
      </c>
      <c r="D39" s="8">
        <v>1.303745031329554</v>
      </c>
      <c r="E39" s="8">
        <v>1117.3352405540911</v>
      </c>
      <c r="F39" s="8">
        <v>1058.7623246999999</v>
      </c>
      <c r="G39" s="8"/>
      <c r="H39" s="8">
        <v>256.5889247027585</v>
      </c>
      <c r="I39" s="8">
        <f t="shared" si="6"/>
        <v>2608.3940828596101</v>
      </c>
      <c r="K39" s="3">
        <v>2051</v>
      </c>
      <c r="L39" s="12">
        <f t="shared" si="0"/>
        <v>24.052301741976493</v>
      </c>
      <c r="M39" s="12">
        <f t="shared" si="1"/>
        <v>0</v>
      </c>
      <c r="N39" s="12">
        <f t="shared" si="2"/>
        <v>0.17980147382561151</v>
      </c>
      <c r="O39" s="12">
        <f t="shared" si="3"/>
        <v>154.09341411184076</v>
      </c>
      <c r="P39" s="12">
        <f t="shared" si="4"/>
        <v>146.01553358784815</v>
      </c>
      <c r="Q39" s="10"/>
      <c r="R39" s="12">
        <f t="shared" si="5"/>
        <v>35.386571545999665</v>
      </c>
      <c r="S39" s="13">
        <f t="shared" si="7"/>
        <v>359.72762246149068</v>
      </c>
      <c r="U39">
        <f t="shared" si="8"/>
        <v>34</v>
      </c>
    </row>
    <row r="40" spans="1:21" ht="15" thickBot="1" x14ac:dyDescent="0.35">
      <c r="A40" s="3" t="s">
        <v>10</v>
      </c>
      <c r="B40" s="8">
        <f t="shared" ref="B40:I40" si="9">SUM(B6:B39)</f>
        <v>5325.8848532497777</v>
      </c>
      <c r="C40" s="8">
        <f t="shared" si="9"/>
        <v>535.23412350266346</v>
      </c>
      <c r="D40" s="8">
        <f t="shared" si="9"/>
        <v>95.325483315891049</v>
      </c>
      <c r="E40" s="8">
        <f t="shared" si="9"/>
        <v>23667.724757965963</v>
      </c>
      <c r="F40" s="8">
        <f t="shared" si="9"/>
        <v>21966.300961951547</v>
      </c>
      <c r="G40" s="8">
        <f t="shared" si="9"/>
        <v>0</v>
      </c>
      <c r="H40" s="8">
        <f t="shared" si="9"/>
        <v>4874.0784257062405</v>
      </c>
      <c r="I40" s="8">
        <f t="shared" si="9"/>
        <v>56464.548605692085</v>
      </c>
      <c r="K40" s="3" t="s">
        <v>10</v>
      </c>
      <c r="L40" s="13">
        <f>SUM(L6:L39)</f>
        <v>2050.2068820635131</v>
      </c>
      <c r="M40" s="13">
        <f t="shared" ref="M40:R40" si="10">SUM(M6:M39)</f>
        <v>246.32446615145466</v>
      </c>
      <c r="N40" s="13">
        <f t="shared" si="10"/>
        <v>55.185981670533579</v>
      </c>
      <c r="O40" s="13">
        <f t="shared" si="10"/>
        <v>8543.7321454502908</v>
      </c>
      <c r="P40" s="13">
        <f t="shared" si="10"/>
        <v>8022.0265118032712</v>
      </c>
      <c r="Q40" s="13"/>
      <c r="R40" s="13">
        <f t="shared" si="10"/>
        <v>1700.4226396560721</v>
      </c>
      <c r="S40" s="13">
        <f t="shared" si="7"/>
        <v>20617.898626795137</v>
      </c>
    </row>
    <row r="42" spans="1:21" x14ac:dyDescent="0.3">
      <c r="A42" t="s">
        <v>23</v>
      </c>
    </row>
  </sheetData>
  <mergeCells count="14">
    <mergeCell ref="A1:I1"/>
    <mergeCell ref="K1:S1"/>
    <mergeCell ref="A2:I2"/>
    <mergeCell ref="A3:A5"/>
    <mergeCell ref="B3:I3"/>
    <mergeCell ref="F4:F5"/>
    <mergeCell ref="H4:H5"/>
    <mergeCell ref="I4:I5"/>
    <mergeCell ref="K2:S2"/>
    <mergeCell ref="K3:K5"/>
    <mergeCell ref="L3:S3"/>
    <mergeCell ref="P4:P5"/>
    <mergeCell ref="R4:R5"/>
    <mergeCell ref="S4:S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activeCell="K1" sqref="K1:S1"/>
    </sheetView>
  </sheetViews>
  <sheetFormatPr defaultRowHeight="14.4" x14ac:dyDescent="0.3"/>
  <cols>
    <col min="1" max="1" width="5.5546875" bestFit="1" customWidth="1"/>
    <col min="2" max="2" width="10" customWidth="1"/>
    <col min="3" max="3" width="11.88671875" customWidth="1"/>
    <col min="4" max="4" width="7.5546875" bestFit="1" customWidth="1"/>
    <col min="5" max="5" width="6.88671875" bestFit="1" customWidth="1"/>
    <col min="6" max="6" width="8.33203125" customWidth="1"/>
    <col min="7" max="7" width="9" bestFit="1" customWidth="1"/>
    <col min="8" max="8" width="6" bestFit="1" customWidth="1"/>
    <col min="9" max="9" width="6.88671875" bestFit="1" customWidth="1"/>
    <col min="11" max="11" width="5.5546875" bestFit="1" customWidth="1"/>
    <col min="12" max="12" width="9.5546875" customWidth="1"/>
    <col min="13" max="13" width="12.109375" customWidth="1"/>
    <col min="14" max="14" width="6.5546875" bestFit="1" customWidth="1"/>
    <col min="15" max="15" width="6" bestFit="1" customWidth="1"/>
    <col min="16" max="16" width="8.44140625" customWidth="1"/>
    <col min="18" max="18" width="6" bestFit="1" customWidth="1"/>
    <col min="19" max="19" width="6.88671875" bestFit="1" customWidth="1"/>
    <col min="21" max="21" width="15.109375" bestFit="1" customWidth="1"/>
  </cols>
  <sheetData>
    <row r="1" spans="1:22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K1" s="18"/>
      <c r="L1" s="18"/>
      <c r="M1" s="18"/>
      <c r="N1" s="18"/>
      <c r="O1" s="18"/>
      <c r="P1" s="18"/>
      <c r="Q1" s="18"/>
      <c r="R1" s="18"/>
      <c r="S1" s="18"/>
      <c r="U1" t="s">
        <v>17</v>
      </c>
      <c r="V1" s="4">
        <v>0.06</v>
      </c>
    </row>
    <row r="2" spans="1:22" ht="15.75" thickBot="1" x14ac:dyDescent="0.3">
      <c r="A2" s="19" t="s">
        <v>15</v>
      </c>
      <c r="B2" s="20"/>
      <c r="C2" s="20"/>
      <c r="D2" s="20"/>
      <c r="E2" s="20"/>
      <c r="F2" s="20"/>
      <c r="G2" s="20"/>
      <c r="H2" s="20"/>
      <c r="I2" s="21"/>
      <c r="K2" s="19" t="s">
        <v>15</v>
      </c>
      <c r="L2" s="20"/>
      <c r="M2" s="20"/>
      <c r="N2" s="20"/>
      <c r="O2" s="20"/>
      <c r="P2" s="20"/>
      <c r="Q2" s="20"/>
      <c r="R2" s="20"/>
      <c r="S2" s="21"/>
    </row>
    <row r="3" spans="1:22" ht="15.75" customHeight="1" thickBot="1" x14ac:dyDescent="0.35">
      <c r="A3" s="22" t="s">
        <v>0</v>
      </c>
      <c r="B3" s="25" t="s">
        <v>11</v>
      </c>
      <c r="C3" s="26"/>
      <c r="D3" s="26"/>
      <c r="E3" s="26"/>
      <c r="F3" s="26"/>
      <c r="G3" s="26"/>
      <c r="H3" s="26"/>
      <c r="I3" s="27"/>
      <c r="K3" s="22" t="s">
        <v>0</v>
      </c>
      <c r="L3" s="25" t="s">
        <v>12</v>
      </c>
      <c r="M3" s="26"/>
      <c r="N3" s="26"/>
      <c r="O3" s="26"/>
      <c r="P3" s="26"/>
      <c r="Q3" s="26"/>
      <c r="R3" s="26"/>
      <c r="S3" s="27"/>
    </row>
    <row r="4" spans="1:22" ht="25.5" customHeight="1" x14ac:dyDescent="0.3">
      <c r="A4" s="30"/>
      <c r="B4" s="1" t="s">
        <v>1</v>
      </c>
      <c r="C4" s="1" t="s">
        <v>3</v>
      </c>
      <c r="D4" s="1" t="s">
        <v>4</v>
      </c>
      <c r="E4" s="1" t="s">
        <v>5</v>
      </c>
      <c r="F4" s="28" t="s">
        <v>7</v>
      </c>
      <c r="G4" s="1" t="s">
        <v>8</v>
      </c>
      <c r="H4" s="28" t="s">
        <v>4</v>
      </c>
      <c r="I4" s="28" t="s">
        <v>10</v>
      </c>
      <c r="K4" s="30"/>
      <c r="L4" s="1" t="s">
        <v>1</v>
      </c>
      <c r="M4" s="1" t="s">
        <v>3</v>
      </c>
      <c r="N4" s="1" t="s">
        <v>4</v>
      </c>
      <c r="O4" s="1" t="s">
        <v>5</v>
      </c>
      <c r="P4" s="28" t="s">
        <v>7</v>
      </c>
      <c r="Q4" s="1" t="s">
        <v>8</v>
      </c>
      <c r="R4" s="28" t="s">
        <v>4</v>
      </c>
      <c r="S4" s="28" t="s">
        <v>10</v>
      </c>
    </row>
    <row r="5" spans="1:22" ht="27" thickBot="1" x14ac:dyDescent="0.35">
      <c r="A5" s="31"/>
      <c r="B5" s="6" t="s">
        <v>19</v>
      </c>
      <c r="C5" s="6" t="s">
        <v>19</v>
      </c>
      <c r="D5" s="6" t="s">
        <v>19</v>
      </c>
      <c r="E5" s="2" t="s">
        <v>6</v>
      </c>
      <c r="F5" s="29"/>
      <c r="G5" s="2" t="s">
        <v>9</v>
      </c>
      <c r="H5" s="29"/>
      <c r="I5" s="29"/>
      <c r="K5" s="31"/>
      <c r="L5" s="2" t="s">
        <v>2</v>
      </c>
      <c r="M5" s="2" t="s">
        <v>2</v>
      </c>
      <c r="N5" s="2" t="s">
        <v>2</v>
      </c>
      <c r="O5" s="2" t="s">
        <v>6</v>
      </c>
      <c r="P5" s="29"/>
      <c r="Q5" s="2" t="s">
        <v>9</v>
      </c>
      <c r="R5" s="29"/>
      <c r="S5" s="29"/>
      <c r="U5" t="s">
        <v>18</v>
      </c>
    </row>
    <row r="6" spans="1:22" ht="15.75" thickBot="1" x14ac:dyDescent="0.3">
      <c r="A6" s="3">
        <v>2018</v>
      </c>
      <c r="B6" s="8">
        <v>95.258715886029677</v>
      </c>
      <c r="C6" s="8">
        <v>13.011796954603522</v>
      </c>
      <c r="D6" s="8">
        <v>5.0509639229710857</v>
      </c>
      <c r="E6" s="8">
        <v>403.81624435403103</v>
      </c>
      <c r="F6" s="8">
        <v>489.11722897093699</v>
      </c>
      <c r="G6" s="8"/>
      <c r="H6" s="8">
        <v>62.541308100256458</v>
      </c>
      <c r="I6" s="8">
        <f>SUM(B6:H6)</f>
        <v>1068.7962581888287</v>
      </c>
      <c r="K6" s="3">
        <v>2018</v>
      </c>
      <c r="L6" s="12">
        <f t="shared" ref="L6:L39" si="0">PV(V$1,U6,,-B6)</f>
        <v>89.866713100027994</v>
      </c>
      <c r="M6" s="12">
        <f t="shared" ref="M6:M39" si="1">PV(V$1,U6,,-C6)</f>
        <v>12.275280145852378</v>
      </c>
      <c r="N6" s="12">
        <f t="shared" ref="N6:N39" si="2">PV(V$1,U6,,-D6)</f>
        <v>4.7650603046897029</v>
      </c>
      <c r="O6" s="12">
        <f t="shared" ref="O6:O39" si="3">PV(V$1,U6,,-E6)</f>
        <v>380.9587210887085</v>
      </c>
      <c r="P6" s="12">
        <f t="shared" ref="P6:P39" si="4">PV(V$1,U6,,-F6)</f>
        <v>461.43134808578958</v>
      </c>
      <c r="Q6" s="10"/>
      <c r="R6" s="12">
        <f t="shared" ref="R6:R39" si="5">PV(V$1,U6,,-H6)</f>
        <v>59.001234056845711</v>
      </c>
      <c r="S6" s="13">
        <f>SUM(L6:R6)</f>
        <v>1008.298356781914</v>
      </c>
      <c r="U6">
        <v>1</v>
      </c>
    </row>
    <row r="7" spans="1:22" ht="15.75" thickBot="1" x14ac:dyDescent="0.3">
      <c r="A7" s="3">
        <v>2019</v>
      </c>
      <c r="B7" s="8">
        <v>91.724599852604129</v>
      </c>
      <c r="C7" s="8">
        <v>14.667046710131073</v>
      </c>
      <c r="D7" s="8">
        <v>6.4324892384551333</v>
      </c>
      <c r="E7" s="8">
        <v>428.52316230519432</v>
      </c>
      <c r="F7" s="8">
        <v>455.40637772454681</v>
      </c>
      <c r="G7" s="8"/>
      <c r="H7" s="8">
        <v>72.68466531009733</v>
      </c>
      <c r="I7" s="8">
        <f t="shared" ref="I7:I39" si="6">SUM(B7:H7)</f>
        <v>1069.4383411410288</v>
      </c>
      <c r="K7" s="3">
        <v>2019</v>
      </c>
      <c r="L7" s="12">
        <f t="shared" si="0"/>
        <v>81.634567330548336</v>
      </c>
      <c r="M7" s="12">
        <f t="shared" si="1"/>
        <v>13.053619357539223</v>
      </c>
      <c r="N7" s="12">
        <f t="shared" si="2"/>
        <v>5.7248925226549776</v>
      </c>
      <c r="O7" s="12">
        <f t="shared" si="3"/>
        <v>381.38408891526723</v>
      </c>
      <c r="P7" s="12">
        <f t="shared" si="4"/>
        <v>405.31005493462686</v>
      </c>
      <c r="Q7" s="10"/>
      <c r="R7" s="12">
        <f t="shared" si="5"/>
        <v>64.689093369613133</v>
      </c>
      <c r="S7" s="13">
        <f t="shared" ref="S7:S40" si="7">SUM(L7:R7)</f>
        <v>951.79631643024982</v>
      </c>
      <c r="U7">
        <f>U6+1</f>
        <v>2</v>
      </c>
    </row>
    <row r="8" spans="1:22" ht="15.75" thickBot="1" x14ac:dyDescent="0.3">
      <c r="A8" s="3">
        <v>2020</v>
      </c>
      <c r="B8" s="8">
        <v>97.178903349439764</v>
      </c>
      <c r="C8" s="8">
        <v>17.126929998514839</v>
      </c>
      <c r="D8" s="8">
        <v>7.8497634952921036</v>
      </c>
      <c r="E8" s="8">
        <v>453.09269724345705</v>
      </c>
      <c r="F8" s="8">
        <v>469.45190447322409</v>
      </c>
      <c r="G8" s="8"/>
      <c r="H8" s="8">
        <v>75.334796345258042</v>
      </c>
      <c r="I8" s="8">
        <f t="shared" si="6"/>
        <v>1120.0349949051856</v>
      </c>
      <c r="K8" s="3">
        <v>2020</v>
      </c>
      <c r="L8" s="12">
        <f t="shared" si="0"/>
        <v>81.593281156121947</v>
      </c>
      <c r="M8" s="12">
        <f t="shared" si="1"/>
        <v>14.380100685897448</v>
      </c>
      <c r="N8" s="12">
        <f t="shared" si="2"/>
        <v>6.5908127978902904</v>
      </c>
      <c r="O8" s="12">
        <f t="shared" si="3"/>
        <v>380.42536560672312</v>
      </c>
      <c r="P8" s="12">
        <f t="shared" si="4"/>
        <v>394.16087145195695</v>
      </c>
      <c r="Q8" s="10"/>
      <c r="R8" s="12">
        <f t="shared" si="5"/>
        <v>63.25254769479001</v>
      </c>
      <c r="S8" s="13">
        <f t="shared" si="7"/>
        <v>940.40297939337972</v>
      </c>
      <c r="U8">
        <f t="shared" ref="U8:U39" si="8">U7+1</f>
        <v>3</v>
      </c>
    </row>
    <row r="9" spans="1:22" ht="15.75" thickBot="1" x14ac:dyDescent="0.3">
      <c r="A9" s="3">
        <v>2021</v>
      </c>
      <c r="B9" s="8">
        <v>100.47700989757062</v>
      </c>
      <c r="C9" s="8">
        <v>17.73514638625938</v>
      </c>
      <c r="D9" s="8">
        <v>8.2848577395385021</v>
      </c>
      <c r="E9" s="8">
        <v>439.72319415184376</v>
      </c>
      <c r="F9" s="8">
        <v>478.79551533095895</v>
      </c>
      <c r="G9" s="8"/>
      <c r="H9" s="8">
        <v>78.774208187157967</v>
      </c>
      <c r="I9" s="8">
        <f t="shared" si="6"/>
        <v>1123.7899316933292</v>
      </c>
      <c r="K9" s="3">
        <v>2021</v>
      </c>
      <c r="L9" s="12">
        <f t="shared" si="0"/>
        <v>79.587202840969553</v>
      </c>
      <c r="M9" s="12">
        <f t="shared" si="1"/>
        <v>14.047897069154732</v>
      </c>
      <c r="N9" s="12">
        <f t="shared" si="2"/>
        <v>6.5623833163169172</v>
      </c>
      <c r="O9" s="12">
        <f t="shared" si="3"/>
        <v>348.30195566645722</v>
      </c>
      <c r="P9" s="12">
        <f t="shared" si="4"/>
        <v>379.25089368043501</v>
      </c>
      <c r="Q9" s="10"/>
      <c r="R9" s="12">
        <f t="shared" si="5"/>
        <v>62.396551131640415</v>
      </c>
      <c r="S9" s="13">
        <f t="shared" si="7"/>
        <v>890.1468837049739</v>
      </c>
      <c r="U9">
        <f t="shared" si="8"/>
        <v>4</v>
      </c>
    </row>
    <row r="10" spans="1:22" ht="15.75" thickBot="1" x14ac:dyDescent="0.3">
      <c r="A10" s="3">
        <v>2022</v>
      </c>
      <c r="B10" s="8">
        <v>102.509622161951</v>
      </c>
      <c r="C10" s="8">
        <v>16.865879785669961</v>
      </c>
      <c r="D10" s="8">
        <v>8.353549978593481</v>
      </c>
      <c r="E10" s="8">
        <v>466.57469244801126</v>
      </c>
      <c r="F10" s="8">
        <v>491.60740560000005</v>
      </c>
      <c r="G10" s="8"/>
      <c r="H10" s="8">
        <v>84.140052149898054</v>
      </c>
      <c r="I10" s="8">
        <f t="shared" si="6"/>
        <v>1170.0512021241238</v>
      </c>
      <c r="K10" s="3">
        <v>2022</v>
      </c>
      <c r="L10" s="12">
        <f t="shared" si="0"/>
        <v>76.601152957929358</v>
      </c>
      <c r="M10" s="12">
        <f t="shared" si="1"/>
        <v>12.603166512418298</v>
      </c>
      <c r="N10" s="12">
        <f t="shared" si="2"/>
        <v>6.2422584939490529</v>
      </c>
      <c r="O10" s="12">
        <f t="shared" si="3"/>
        <v>348.65175218424332</v>
      </c>
      <c r="P10" s="12">
        <f t="shared" si="4"/>
        <v>367.3576516760786</v>
      </c>
      <c r="Q10" s="10"/>
      <c r="R10" s="12">
        <f t="shared" si="5"/>
        <v>62.874341634387562</v>
      </c>
      <c r="S10" s="13">
        <f t="shared" si="7"/>
        <v>874.33032345900619</v>
      </c>
      <c r="U10">
        <f t="shared" si="8"/>
        <v>5</v>
      </c>
    </row>
    <row r="11" spans="1:22" ht="15.75" thickBot="1" x14ac:dyDescent="0.3">
      <c r="A11" s="3">
        <v>2023</v>
      </c>
      <c r="B11" s="8">
        <v>130.72420698826414</v>
      </c>
      <c r="C11" s="8">
        <v>22.186366071630022</v>
      </c>
      <c r="D11" s="8">
        <v>10.408782271025204</v>
      </c>
      <c r="E11" s="8">
        <v>451.86547134939286</v>
      </c>
      <c r="F11" s="8">
        <v>514.5708896000134</v>
      </c>
      <c r="G11" s="8"/>
      <c r="H11" s="8">
        <v>55.705233630675252</v>
      </c>
      <c r="I11" s="8">
        <f t="shared" si="6"/>
        <v>1185.4609499110006</v>
      </c>
      <c r="K11" s="3">
        <v>2023</v>
      </c>
      <c r="L11" s="12">
        <f t="shared" si="0"/>
        <v>92.1554076069948</v>
      </c>
      <c r="M11" s="12">
        <f t="shared" si="1"/>
        <v>15.640512616248799</v>
      </c>
      <c r="N11" s="12">
        <f t="shared" si="2"/>
        <v>7.3377807751008488</v>
      </c>
      <c r="O11" s="12">
        <f t="shared" si="3"/>
        <v>318.54732688849703</v>
      </c>
      <c r="P11" s="12">
        <f t="shared" si="4"/>
        <v>362.75217242695044</v>
      </c>
      <c r="Q11" s="10"/>
      <c r="R11" s="12">
        <f t="shared" si="5"/>
        <v>39.269991605599259</v>
      </c>
      <c r="S11" s="13">
        <f t="shared" si="7"/>
        <v>835.7031919193912</v>
      </c>
      <c r="U11">
        <f t="shared" si="8"/>
        <v>6</v>
      </c>
    </row>
    <row r="12" spans="1:22" ht="15.75" thickBot="1" x14ac:dyDescent="0.3">
      <c r="A12" s="3">
        <v>2024</v>
      </c>
      <c r="B12" s="8">
        <v>131.94484258648924</v>
      </c>
      <c r="C12" s="8">
        <v>21.279004764814278</v>
      </c>
      <c r="D12" s="8">
        <v>2.4339251974451219</v>
      </c>
      <c r="E12" s="8">
        <v>485.74182928056388</v>
      </c>
      <c r="F12" s="8">
        <v>531.7012208000134</v>
      </c>
      <c r="G12" s="8"/>
      <c r="H12" s="8">
        <v>55.950202975666684</v>
      </c>
      <c r="I12" s="8">
        <f t="shared" si="6"/>
        <v>1229.0510256049929</v>
      </c>
      <c r="K12" s="3">
        <v>2024</v>
      </c>
      <c r="L12" s="12">
        <f t="shared" si="0"/>
        <v>87.750856167924013</v>
      </c>
      <c r="M12" s="12">
        <f t="shared" si="1"/>
        <v>14.151753489643319</v>
      </c>
      <c r="N12" s="12">
        <f t="shared" si="2"/>
        <v>1.6186992665855271</v>
      </c>
      <c r="O12" s="12">
        <f t="shared" si="3"/>
        <v>323.04605894696533</v>
      </c>
      <c r="P12" s="12">
        <f t="shared" si="4"/>
        <v>353.61167921472929</v>
      </c>
      <c r="Q12" s="10"/>
      <c r="R12" s="12">
        <f t="shared" si="5"/>
        <v>37.210080497580719</v>
      </c>
      <c r="S12" s="13">
        <f t="shared" si="7"/>
        <v>817.38912758342826</v>
      </c>
      <c r="U12">
        <f t="shared" si="8"/>
        <v>7</v>
      </c>
    </row>
    <row r="13" spans="1:22" ht="15.75" thickBot="1" x14ac:dyDescent="0.3">
      <c r="A13" s="3">
        <v>2025</v>
      </c>
      <c r="B13" s="8">
        <v>128.96064631864442</v>
      </c>
      <c r="C13" s="8">
        <v>19.524087330958302</v>
      </c>
      <c r="D13" s="8">
        <v>2.8305588594984021</v>
      </c>
      <c r="E13" s="8">
        <v>488.02966851638126</v>
      </c>
      <c r="F13" s="8">
        <v>540.38482350001323</v>
      </c>
      <c r="G13" s="8"/>
      <c r="H13" s="8">
        <v>39.174111654175931</v>
      </c>
      <c r="I13" s="8">
        <f t="shared" si="6"/>
        <v>1218.9038961796716</v>
      </c>
      <c r="K13" s="3">
        <v>2025</v>
      </c>
      <c r="L13" s="12">
        <f t="shared" si="0"/>
        <v>80.911504916555288</v>
      </c>
      <c r="M13" s="12">
        <f t="shared" si="1"/>
        <v>12.249653930601461</v>
      </c>
      <c r="N13" s="12">
        <f t="shared" si="2"/>
        <v>1.7759276462605085</v>
      </c>
      <c r="O13" s="12">
        <f t="shared" si="3"/>
        <v>306.1958516090283</v>
      </c>
      <c r="P13" s="12">
        <f t="shared" si="4"/>
        <v>339.04412354927769</v>
      </c>
      <c r="Q13" s="10"/>
      <c r="R13" s="12">
        <f t="shared" si="5"/>
        <v>24.578322288156002</v>
      </c>
      <c r="S13" s="13">
        <f t="shared" si="7"/>
        <v>764.75538393987927</v>
      </c>
      <c r="U13">
        <f t="shared" si="8"/>
        <v>8</v>
      </c>
    </row>
    <row r="14" spans="1:22" ht="15.75" thickBot="1" x14ac:dyDescent="0.3">
      <c r="A14" s="3">
        <v>2026</v>
      </c>
      <c r="B14" s="8">
        <v>126.31368833808484</v>
      </c>
      <c r="C14" s="8">
        <v>19.580772895025049</v>
      </c>
      <c r="D14" s="8">
        <v>2.238564314539456</v>
      </c>
      <c r="E14" s="8">
        <v>506.13003356873804</v>
      </c>
      <c r="F14" s="8">
        <v>557.91343300001336</v>
      </c>
      <c r="G14" s="8"/>
      <c r="H14" s="8">
        <v>52.677307590838382</v>
      </c>
      <c r="I14" s="8">
        <f t="shared" si="6"/>
        <v>1264.8537997072392</v>
      </c>
      <c r="K14" s="3">
        <v>2026</v>
      </c>
      <c r="L14" s="12">
        <f t="shared" si="0"/>
        <v>74.76487805012286</v>
      </c>
      <c r="M14" s="12">
        <f t="shared" si="1"/>
        <v>11.589829391295686</v>
      </c>
      <c r="N14" s="12">
        <f t="shared" si="2"/>
        <v>1.3250027782890477</v>
      </c>
      <c r="O14" s="12">
        <f t="shared" si="3"/>
        <v>299.577589215736</v>
      </c>
      <c r="P14" s="12">
        <f t="shared" si="4"/>
        <v>330.22810377546944</v>
      </c>
      <c r="Q14" s="10"/>
      <c r="R14" s="12">
        <f t="shared" si="5"/>
        <v>31.179617425915762</v>
      </c>
      <c r="S14" s="13">
        <f t="shared" si="7"/>
        <v>748.6650206368289</v>
      </c>
      <c r="U14">
        <f t="shared" si="8"/>
        <v>9</v>
      </c>
    </row>
    <row r="15" spans="1:22" ht="15.75" thickBot="1" x14ac:dyDescent="0.3">
      <c r="A15" s="3">
        <v>2027</v>
      </c>
      <c r="B15" s="8">
        <v>124.72196020082431</v>
      </c>
      <c r="C15" s="8">
        <v>18.60254425074513</v>
      </c>
      <c r="D15" s="8">
        <v>2.1972261972827547</v>
      </c>
      <c r="E15" s="8">
        <v>508.51860256432462</v>
      </c>
      <c r="F15" s="8">
        <v>573.97564580001335</v>
      </c>
      <c r="G15" s="8"/>
      <c r="H15" s="8">
        <v>56.375813880710325</v>
      </c>
      <c r="I15" s="8">
        <f t="shared" si="6"/>
        <v>1284.3917928939004</v>
      </c>
      <c r="K15" s="3">
        <v>2027</v>
      </c>
      <c r="L15" s="12">
        <f t="shared" si="0"/>
        <v>69.644091142755499</v>
      </c>
      <c r="M15" s="12">
        <f t="shared" si="1"/>
        <v>10.387563546948435</v>
      </c>
      <c r="N15" s="12">
        <f t="shared" si="2"/>
        <v>1.2269196322637566</v>
      </c>
      <c r="O15" s="12">
        <f t="shared" si="3"/>
        <v>283.95413163609356</v>
      </c>
      <c r="P15" s="12">
        <f t="shared" si="4"/>
        <v>320.5050026912092</v>
      </c>
      <c r="Q15" s="10"/>
      <c r="R15" s="12">
        <f t="shared" si="5"/>
        <v>31.479960015327446</v>
      </c>
      <c r="S15" s="13">
        <f t="shared" si="7"/>
        <v>717.19766866459793</v>
      </c>
      <c r="U15">
        <f t="shared" si="8"/>
        <v>10</v>
      </c>
    </row>
    <row r="16" spans="1:22" ht="15.75" thickBot="1" x14ac:dyDescent="0.3">
      <c r="A16" s="3">
        <v>2028</v>
      </c>
      <c r="B16" s="8">
        <v>132.44127387185549</v>
      </c>
      <c r="C16" s="8">
        <v>18.523839869366725</v>
      </c>
      <c r="D16" s="8">
        <v>2.1541836954328346</v>
      </c>
      <c r="E16" s="8">
        <v>523.19181533674157</v>
      </c>
      <c r="F16" s="8">
        <v>593.84833180001328</v>
      </c>
      <c r="G16" s="8"/>
      <c r="H16" s="8">
        <v>62.878705654127884</v>
      </c>
      <c r="I16" s="8">
        <f t="shared" si="6"/>
        <v>1333.0381502275377</v>
      </c>
      <c r="K16" s="3">
        <v>2028</v>
      </c>
      <c r="L16" s="12">
        <f t="shared" si="0"/>
        <v>69.76841092266865</v>
      </c>
      <c r="M16" s="12">
        <f t="shared" si="1"/>
        <v>9.7581277655343364</v>
      </c>
      <c r="N16" s="12">
        <f t="shared" si="2"/>
        <v>1.1347970981560394</v>
      </c>
      <c r="O16" s="12">
        <f t="shared" si="3"/>
        <v>275.61092170639182</v>
      </c>
      <c r="P16" s="12">
        <f t="shared" si="4"/>
        <v>312.831893166871</v>
      </c>
      <c r="Q16" s="10"/>
      <c r="R16" s="12">
        <f t="shared" si="5"/>
        <v>33.123717751366129</v>
      </c>
      <c r="S16" s="13">
        <f t="shared" si="7"/>
        <v>702.22786841098798</v>
      </c>
      <c r="U16">
        <f t="shared" si="8"/>
        <v>11</v>
      </c>
    </row>
    <row r="17" spans="1:21" ht="15.75" thickBot="1" x14ac:dyDescent="0.3">
      <c r="A17" s="3">
        <v>2029</v>
      </c>
      <c r="B17" s="8">
        <v>128.85594111986157</v>
      </c>
      <c r="C17" s="8">
        <v>18.391220938720465</v>
      </c>
      <c r="D17" s="8">
        <v>2.0810017595124881</v>
      </c>
      <c r="E17" s="8">
        <v>538.22359288740643</v>
      </c>
      <c r="F17" s="8">
        <v>620.08436680001353</v>
      </c>
      <c r="G17" s="8"/>
      <c r="H17" s="8">
        <v>66.765331566031364</v>
      </c>
      <c r="I17" s="8">
        <f t="shared" si="6"/>
        <v>1374.4014550715458</v>
      </c>
      <c r="K17" s="3">
        <v>2029</v>
      </c>
      <c r="L17" s="12">
        <f t="shared" si="0"/>
        <v>64.037455051453051</v>
      </c>
      <c r="M17" s="12">
        <f t="shared" si="1"/>
        <v>9.1398733653199162</v>
      </c>
      <c r="N17" s="12">
        <f t="shared" si="2"/>
        <v>1.0341941200275395</v>
      </c>
      <c r="O17" s="12">
        <f t="shared" si="3"/>
        <v>267.48063641938097</v>
      </c>
      <c r="P17" s="12">
        <f t="shared" si="4"/>
        <v>308.16293313265004</v>
      </c>
      <c r="Q17" s="10"/>
      <c r="R17" s="12">
        <f t="shared" si="5"/>
        <v>33.180324337378032</v>
      </c>
      <c r="S17" s="13">
        <f t="shared" si="7"/>
        <v>683.03541642620951</v>
      </c>
      <c r="U17">
        <f t="shared" si="8"/>
        <v>12</v>
      </c>
    </row>
    <row r="18" spans="1:21" ht="15.75" thickBot="1" x14ac:dyDescent="0.3">
      <c r="A18" s="3">
        <v>2030</v>
      </c>
      <c r="B18" s="8">
        <v>128.5210593438461</v>
      </c>
      <c r="C18" s="8">
        <v>17.463446324954358</v>
      </c>
      <c r="D18" s="8">
        <v>2.0107144776117312</v>
      </c>
      <c r="E18" s="8">
        <v>560.08338717497782</v>
      </c>
      <c r="F18" s="8">
        <v>638.19061180001324</v>
      </c>
      <c r="G18" s="8"/>
      <c r="H18" s="8">
        <v>73.308345437892626</v>
      </c>
      <c r="I18" s="8">
        <f t="shared" si="6"/>
        <v>1419.5775645592958</v>
      </c>
      <c r="K18" s="3">
        <v>2030</v>
      </c>
      <c r="L18" s="12">
        <f t="shared" si="0"/>
        <v>60.255687800333121</v>
      </c>
      <c r="M18" s="12">
        <f t="shared" si="1"/>
        <v>8.1875450999751642</v>
      </c>
      <c r="N18" s="12">
        <f t="shared" si="2"/>
        <v>0.94270140969222915</v>
      </c>
      <c r="O18" s="12">
        <f t="shared" si="3"/>
        <v>262.58894761735797</v>
      </c>
      <c r="P18" s="12">
        <f t="shared" si="4"/>
        <v>299.20866244063126</v>
      </c>
      <c r="Q18" s="10"/>
      <c r="R18" s="12">
        <f t="shared" si="5"/>
        <v>34.369812997313588</v>
      </c>
      <c r="S18" s="13">
        <f t="shared" si="7"/>
        <v>665.55335736530333</v>
      </c>
      <c r="U18">
        <f t="shared" si="8"/>
        <v>13</v>
      </c>
    </row>
    <row r="19" spans="1:21" ht="15.75" thickBot="1" x14ac:dyDescent="0.3">
      <c r="A19" s="3">
        <v>2031</v>
      </c>
      <c r="B19" s="8">
        <v>159.43132830421601</v>
      </c>
      <c r="C19" s="8">
        <v>16.948489931269251</v>
      </c>
      <c r="D19" s="8">
        <v>1.9567535815293486</v>
      </c>
      <c r="E19" s="8">
        <v>613.49951014538544</v>
      </c>
      <c r="F19" s="8">
        <v>621.83435430001339</v>
      </c>
      <c r="G19" s="8"/>
      <c r="H19" s="8">
        <v>108.94136128108653</v>
      </c>
      <c r="I19" s="8">
        <f t="shared" si="6"/>
        <v>1522.6117975435</v>
      </c>
      <c r="K19" s="3">
        <v>2031</v>
      </c>
      <c r="L19" s="12">
        <f t="shared" si="0"/>
        <v>70.516630261286977</v>
      </c>
      <c r="M19" s="12">
        <f t="shared" si="1"/>
        <v>7.4963334413795657</v>
      </c>
      <c r="N19" s="12">
        <f t="shared" si="2"/>
        <v>0.86547399616380982</v>
      </c>
      <c r="O19" s="12">
        <f t="shared" si="3"/>
        <v>271.35142498376092</v>
      </c>
      <c r="P19" s="12">
        <f t="shared" si="4"/>
        <v>275.03793459130713</v>
      </c>
      <c r="Q19" s="10"/>
      <c r="R19" s="12">
        <f t="shared" si="5"/>
        <v>48.184869155458927</v>
      </c>
      <c r="S19" s="13">
        <f t="shared" si="7"/>
        <v>673.45266642935735</v>
      </c>
      <c r="U19">
        <f t="shared" si="8"/>
        <v>14</v>
      </c>
    </row>
    <row r="20" spans="1:21" ht="15.75" thickBot="1" x14ac:dyDescent="0.3">
      <c r="A20" s="3">
        <v>2032</v>
      </c>
      <c r="B20" s="8">
        <v>155.90739410500944</v>
      </c>
      <c r="C20" s="8">
        <v>16.441924644230937</v>
      </c>
      <c r="D20" s="8">
        <v>1.8919608578554277</v>
      </c>
      <c r="E20" s="8">
        <v>630.20872907288253</v>
      </c>
      <c r="F20" s="8">
        <v>642.84587270001327</v>
      </c>
      <c r="G20" s="8"/>
      <c r="H20" s="8">
        <v>112.49893855561538</v>
      </c>
      <c r="I20" s="8">
        <f t="shared" si="6"/>
        <v>1559.7948199356069</v>
      </c>
      <c r="K20" s="3">
        <v>2032</v>
      </c>
      <c r="L20" s="12">
        <f t="shared" si="0"/>
        <v>65.054708270346595</v>
      </c>
      <c r="M20" s="12">
        <f t="shared" si="1"/>
        <v>6.8606406852842001</v>
      </c>
      <c r="N20" s="12">
        <f t="shared" si="2"/>
        <v>0.7894491622623101</v>
      </c>
      <c r="O20" s="12">
        <f t="shared" si="3"/>
        <v>262.96408361266401</v>
      </c>
      <c r="P20" s="12">
        <f t="shared" si="4"/>
        <v>268.23712211576247</v>
      </c>
      <c r="Q20" s="10"/>
      <c r="R20" s="12">
        <f t="shared" si="5"/>
        <v>46.941876429092673</v>
      </c>
      <c r="S20" s="13">
        <f t="shared" si="7"/>
        <v>650.84788027541231</v>
      </c>
      <c r="U20">
        <f t="shared" si="8"/>
        <v>15</v>
      </c>
    </row>
    <row r="21" spans="1:21" ht="15.75" thickBot="1" x14ac:dyDescent="0.3">
      <c r="A21" s="3">
        <v>2033</v>
      </c>
      <c r="B21" s="8">
        <v>175.884016171676</v>
      </c>
      <c r="C21" s="8">
        <v>16.656711046690624</v>
      </c>
      <c r="D21" s="8">
        <v>1.6271628558705933</v>
      </c>
      <c r="E21" s="8">
        <v>618.86551129550389</v>
      </c>
      <c r="F21" s="8">
        <v>656.60442510001315</v>
      </c>
      <c r="G21" s="8"/>
      <c r="H21" s="8">
        <v>125.2524153458445</v>
      </c>
      <c r="I21" s="8">
        <f t="shared" si="6"/>
        <v>1594.8902418155985</v>
      </c>
      <c r="K21" s="3">
        <v>2033</v>
      </c>
      <c r="L21" s="12">
        <f t="shared" si="0"/>
        <v>69.236089330457702</v>
      </c>
      <c r="M21" s="12">
        <f t="shared" si="1"/>
        <v>6.5568524024072747</v>
      </c>
      <c r="N21" s="12">
        <f t="shared" si="2"/>
        <v>0.64052661120892318</v>
      </c>
      <c r="O21" s="12">
        <f t="shared" si="3"/>
        <v>243.61410863948089</v>
      </c>
      <c r="P21" s="12">
        <f t="shared" si="4"/>
        <v>258.46989180998264</v>
      </c>
      <c r="Q21" s="10"/>
      <c r="R21" s="12">
        <f t="shared" si="5"/>
        <v>49.305147826940512</v>
      </c>
      <c r="S21" s="13">
        <f t="shared" si="7"/>
        <v>627.8226166204779</v>
      </c>
      <c r="U21">
        <f t="shared" si="8"/>
        <v>16</v>
      </c>
    </row>
    <row r="22" spans="1:21" ht="15.75" thickBot="1" x14ac:dyDescent="0.3">
      <c r="A22" s="3">
        <v>2034</v>
      </c>
      <c r="B22" s="8">
        <v>175.12943998932391</v>
      </c>
      <c r="C22" s="8">
        <v>15.909344649185252</v>
      </c>
      <c r="D22" s="8">
        <v>1.5489063073238376</v>
      </c>
      <c r="E22" s="8">
        <v>630.68724120860759</v>
      </c>
      <c r="F22" s="8">
        <v>675.22971170001335</v>
      </c>
      <c r="G22" s="8"/>
      <c r="H22" s="8">
        <v>143.95649587289768</v>
      </c>
      <c r="I22" s="8">
        <f t="shared" si="6"/>
        <v>1642.4611397273518</v>
      </c>
      <c r="K22" s="3">
        <v>2034</v>
      </c>
      <c r="L22" s="12">
        <f t="shared" si="0"/>
        <v>65.036842660845878</v>
      </c>
      <c r="M22" s="12">
        <f t="shared" si="1"/>
        <v>5.9081645259032829</v>
      </c>
      <c r="N22" s="12">
        <f t="shared" si="2"/>
        <v>0.57520869028047594</v>
      </c>
      <c r="O22" s="12">
        <f t="shared" si="3"/>
        <v>234.21480064795307</v>
      </c>
      <c r="P22" s="12">
        <f t="shared" si="4"/>
        <v>250.75628930486607</v>
      </c>
      <c r="Q22" s="10"/>
      <c r="R22" s="12">
        <f t="shared" si="5"/>
        <v>53.460320393093824</v>
      </c>
      <c r="S22" s="13">
        <f t="shared" si="7"/>
        <v>609.95162622294265</v>
      </c>
      <c r="U22">
        <f t="shared" si="8"/>
        <v>17</v>
      </c>
    </row>
    <row r="23" spans="1:21" ht="15.75" thickBot="1" x14ac:dyDescent="0.3">
      <c r="A23" s="3">
        <v>2035</v>
      </c>
      <c r="B23" s="8">
        <v>170.03386762309634</v>
      </c>
      <c r="C23" s="8">
        <v>15.490669745293452</v>
      </c>
      <c r="D23" s="8">
        <v>1.5029086614422191</v>
      </c>
      <c r="E23" s="8">
        <v>651.20152513130586</v>
      </c>
      <c r="F23" s="8">
        <v>703.29373550001344</v>
      </c>
      <c r="G23" s="8"/>
      <c r="H23" s="8">
        <v>138.83172497854889</v>
      </c>
      <c r="I23" s="8">
        <f t="shared" si="6"/>
        <v>1680.3544316397004</v>
      </c>
      <c r="K23" s="3">
        <v>2035</v>
      </c>
      <c r="L23" s="12">
        <f t="shared" si="0"/>
        <v>59.570309803436842</v>
      </c>
      <c r="M23" s="12">
        <f t="shared" si="1"/>
        <v>5.4270599656965741</v>
      </c>
      <c r="N23" s="12">
        <f t="shared" si="2"/>
        <v>0.52653471817058484</v>
      </c>
      <c r="O23" s="12">
        <f t="shared" si="3"/>
        <v>228.14441110362151</v>
      </c>
      <c r="P23" s="12">
        <f t="shared" si="4"/>
        <v>246.39459357249459</v>
      </c>
      <c r="Q23" s="10"/>
      <c r="R23" s="12">
        <f t="shared" si="5"/>
        <v>48.638832857991872</v>
      </c>
      <c r="S23" s="13">
        <f t="shared" si="7"/>
        <v>588.70174202141197</v>
      </c>
      <c r="U23">
        <f t="shared" si="8"/>
        <v>18</v>
      </c>
    </row>
    <row r="24" spans="1:21" ht="15.75" thickBot="1" x14ac:dyDescent="0.3">
      <c r="A24" s="3">
        <v>2036</v>
      </c>
      <c r="B24" s="8">
        <v>172.7179610400517</v>
      </c>
      <c r="C24" s="8">
        <v>15.558782410989824</v>
      </c>
      <c r="D24" s="8">
        <v>1.5227724591913361</v>
      </c>
      <c r="E24" s="8">
        <v>668.79745170208469</v>
      </c>
      <c r="F24" s="8">
        <v>724.7328946000132</v>
      </c>
      <c r="G24" s="8"/>
      <c r="H24" s="8">
        <v>132.8323493186698</v>
      </c>
      <c r="I24" s="8">
        <f t="shared" si="6"/>
        <v>1716.1622115310006</v>
      </c>
      <c r="K24" s="3">
        <v>2036</v>
      </c>
      <c r="L24" s="12">
        <f t="shared" si="0"/>
        <v>57.085533270639544</v>
      </c>
      <c r="M24" s="12">
        <f t="shared" si="1"/>
        <v>5.1423800143590155</v>
      </c>
      <c r="N24" s="12">
        <f t="shared" si="2"/>
        <v>0.50329610979267381</v>
      </c>
      <c r="O24" s="12">
        <f t="shared" si="3"/>
        <v>221.04625917628232</v>
      </c>
      <c r="P24" s="12">
        <f t="shared" si="4"/>
        <v>239.5336508020855</v>
      </c>
      <c r="Q24" s="10"/>
      <c r="R24" s="12">
        <f t="shared" si="5"/>
        <v>43.902819665001466</v>
      </c>
      <c r="S24" s="13">
        <f t="shared" si="7"/>
        <v>567.21393903816056</v>
      </c>
      <c r="U24">
        <f t="shared" si="8"/>
        <v>19</v>
      </c>
    </row>
    <row r="25" spans="1:21" ht="15.75" thickBot="1" x14ac:dyDescent="0.3">
      <c r="A25" s="3">
        <v>2037</v>
      </c>
      <c r="B25" s="8">
        <v>171.01888200083806</v>
      </c>
      <c r="C25" s="8">
        <v>15.045182855945404</v>
      </c>
      <c r="D25" s="8">
        <v>1.4725053343729997</v>
      </c>
      <c r="E25" s="8">
        <v>681.12833918669514</v>
      </c>
      <c r="F25" s="8">
        <v>743.77689160001353</v>
      </c>
      <c r="G25" s="8"/>
      <c r="H25" s="8">
        <v>140.53935025333681</v>
      </c>
      <c r="I25" s="8">
        <f t="shared" si="6"/>
        <v>1752.9811512312019</v>
      </c>
      <c r="K25" s="3">
        <v>2037</v>
      </c>
      <c r="L25" s="12">
        <f t="shared" si="0"/>
        <v>53.324495794634785</v>
      </c>
      <c r="M25" s="12">
        <f t="shared" si="1"/>
        <v>4.691159131349254</v>
      </c>
      <c r="N25" s="12">
        <f t="shared" si="2"/>
        <v>0.45913412362247535</v>
      </c>
      <c r="O25" s="12">
        <f t="shared" si="3"/>
        <v>212.37903577447966</v>
      </c>
      <c r="P25" s="12">
        <f t="shared" si="4"/>
        <v>231.91315054952292</v>
      </c>
      <c r="Q25" s="10"/>
      <c r="R25" s="12">
        <f t="shared" si="5"/>
        <v>43.820833722489425</v>
      </c>
      <c r="S25" s="13">
        <f t="shared" si="7"/>
        <v>546.58780909609857</v>
      </c>
      <c r="U25">
        <f t="shared" si="8"/>
        <v>20</v>
      </c>
    </row>
    <row r="26" spans="1:21" ht="15" thickBot="1" x14ac:dyDescent="0.35">
      <c r="A26" s="3">
        <v>2038</v>
      </c>
      <c r="B26" s="8">
        <v>190.51460400144424</v>
      </c>
      <c r="C26" s="8">
        <v>13.828628812131909</v>
      </c>
      <c r="D26" s="8">
        <v>1.3534384984149033</v>
      </c>
      <c r="E26" s="8">
        <v>753.09056803700867</v>
      </c>
      <c r="F26" s="8">
        <v>734.79200500001321</v>
      </c>
      <c r="G26" s="8"/>
      <c r="H26" s="8">
        <v>198.9071800358887</v>
      </c>
      <c r="I26" s="8">
        <f t="shared" si="6"/>
        <v>1892.4864243849015</v>
      </c>
      <c r="K26" s="3">
        <v>2038</v>
      </c>
      <c r="L26" s="12">
        <f t="shared" si="0"/>
        <v>56.040900064604536</v>
      </c>
      <c r="M26" s="12">
        <f t="shared" si="1"/>
        <v>4.0677658773356837</v>
      </c>
      <c r="N26" s="12">
        <f t="shared" si="2"/>
        <v>0.39812124656167058</v>
      </c>
      <c r="O26" s="12">
        <f t="shared" si="3"/>
        <v>221.52565932760896</v>
      </c>
      <c r="P26" s="12">
        <f t="shared" si="4"/>
        <v>216.14303814821449</v>
      </c>
      <c r="Q26" s="10"/>
      <c r="R26" s="12">
        <f t="shared" si="5"/>
        <v>58.509621647897603</v>
      </c>
      <c r="S26" s="13">
        <f t="shared" si="7"/>
        <v>556.68510631222296</v>
      </c>
      <c r="U26">
        <f t="shared" si="8"/>
        <v>21</v>
      </c>
    </row>
    <row r="27" spans="1:21" ht="15" thickBot="1" x14ac:dyDescent="0.35">
      <c r="A27" s="3">
        <v>2039</v>
      </c>
      <c r="B27" s="8">
        <v>176.00091368077014</v>
      </c>
      <c r="C27" s="8">
        <v>13.982820945751856</v>
      </c>
      <c r="D27" s="8">
        <v>1.368529623690526</v>
      </c>
      <c r="E27" s="8">
        <v>769.22674742370964</v>
      </c>
      <c r="F27" s="8">
        <v>759.58049100001313</v>
      </c>
      <c r="G27" s="8"/>
      <c r="H27" s="8">
        <v>198.7326222168906</v>
      </c>
      <c r="I27" s="8">
        <f t="shared" si="6"/>
        <v>1918.8921248908259</v>
      </c>
      <c r="K27" s="3">
        <v>2039</v>
      </c>
      <c r="L27" s="12">
        <f t="shared" si="0"/>
        <v>48.841150606918667</v>
      </c>
      <c r="M27" s="12">
        <f t="shared" si="1"/>
        <v>3.8803040816012593</v>
      </c>
      <c r="N27" s="12">
        <f t="shared" si="2"/>
        <v>0.37977394584401925</v>
      </c>
      <c r="O27" s="12">
        <f t="shared" si="3"/>
        <v>213.46434308821702</v>
      </c>
      <c r="P27" s="12">
        <f t="shared" si="4"/>
        <v>210.78745776455753</v>
      </c>
      <c r="Q27" s="10"/>
      <c r="R27" s="12">
        <f t="shared" si="5"/>
        <v>55.149315587124356</v>
      </c>
      <c r="S27" s="13">
        <f t="shared" si="7"/>
        <v>532.50234507426285</v>
      </c>
      <c r="U27">
        <f t="shared" si="8"/>
        <v>22</v>
      </c>
    </row>
    <row r="28" spans="1:21" ht="15" thickBot="1" x14ac:dyDescent="0.35">
      <c r="A28" s="3">
        <v>2040</v>
      </c>
      <c r="B28" s="8">
        <v>168.83028206605812</v>
      </c>
      <c r="C28" s="8">
        <v>14.182834674228411</v>
      </c>
      <c r="D28" s="8">
        <v>1.3881054098374639</v>
      </c>
      <c r="E28" s="8">
        <v>788.91052426980593</v>
      </c>
      <c r="F28" s="8">
        <v>780.57304530001318</v>
      </c>
      <c r="G28" s="8"/>
      <c r="H28" s="8">
        <v>196.22772576032025</v>
      </c>
      <c r="I28" s="8">
        <f t="shared" si="6"/>
        <v>1950.1125174802635</v>
      </c>
      <c r="K28" s="3">
        <v>2040</v>
      </c>
      <c r="L28" s="12">
        <f t="shared" si="0"/>
        <v>44.199305458287547</v>
      </c>
      <c r="M28" s="12">
        <f t="shared" si="1"/>
        <v>3.7130272742501145</v>
      </c>
      <c r="N28" s="12">
        <f t="shared" si="2"/>
        <v>0.36340219459979239</v>
      </c>
      <c r="O28" s="12">
        <f t="shared" si="3"/>
        <v>206.53461461265366</v>
      </c>
      <c r="P28" s="12">
        <f t="shared" si="4"/>
        <v>204.35188545276438</v>
      </c>
      <c r="Q28" s="10"/>
      <c r="R28" s="12">
        <f t="shared" si="5"/>
        <v>51.371881182262939</v>
      </c>
      <c r="S28" s="13">
        <f t="shared" si="7"/>
        <v>510.53411617481839</v>
      </c>
      <c r="U28">
        <f t="shared" si="8"/>
        <v>23</v>
      </c>
    </row>
    <row r="29" spans="1:21" ht="15" thickBot="1" x14ac:dyDescent="0.35">
      <c r="A29" s="3">
        <v>2041</v>
      </c>
      <c r="B29" s="8">
        <v>195.3658516480038</v>
      </c>
      <c r="C29" s="8">
        <v>17.846827779900895</v>
      </c>
      <c r="D29" s="8">
        <v>1.7467085218678757</v>
      </c>
      <c r="E29" s="8">
        <v>805.49349003992438</v>
      </c>
      <c r="F29" s="8">
        <v>807.72938750001322</v>
      </c>
      <c r="G29" s="8"/>
      <c r="H29" s="8">
        <v>154.83282477107446</v>
      </c>
      <c r="I29" s="8">
        <f t="shared" si="6"/>
        <v>1983.0150902607845</v>
      </c>
      <c r="K29" s="3">
        <v>2041</v>
      </c>
      <c r="L29" s="12">
        <f t="shared" si="0"/>
        <v>48.251174434084774</v>
      </c>
      <c r="M29" s="12">
        <f t="shared" si="1"/>
        <v>4.4077836174491285</v>
      </c>
      <c r="N29" s="12">
        <f t="shared" si="2"/>
        <v>0.4313995350937801</v>
      </c>
      <c r="O29" s="12">
        <f t="shared" si="3"/>
        <v>198.9396128626517</v>
      </c>
      <c r="P29" s="12">
        <f t="shared" si="4"/>
        <v>199.49183157156838</v>
      </c>
      <c r="Q29" s="10"/>
      <c r="R29" s="12">
        <f t="shared" si="5"/>
        <v>38.240386296432533</v>
      </c>
      <c r="S29" s="13">
        <f t="shared" si="7"/>
        <v>489.76218831728028</v>
      </c>
      <c r="U29">
        <f t="shared" si="8"/>
        <v>24</v>
      </c>
    </row>
    <row r="30" spans="1:21" ht="15" thickBot="1" x14ac:dyDescent="0.35">
      <c r="A30" s="3">
        <v>2042</v>
      </c>
      <c r="B30" s="8">
        <v>194.8226761674895</v>
      </c>
      <c r="C30" s="8">
        <v>17.137296511088554</v>
      </c>
      <c r="D30" s="8">
        <v>1.6772651267138086</v>
      </c>
      <c r="E30" s="8">
        <v>832.58523179006886</v>
      </c>
      <c r="F30" s="8">
        <v>839.4804154000135</v>
      </c>
      <c r="G30" s="8"/>
      <c r="H30" s="8">
        <v>157.36704803579789</v>
      </c>
      <c r="I30" s="8">
        <f t="shared" si="6"/>
        <v>2043.0699330311722</v>
      </c>
      <c r="K30" s="3">
        <v>2042</v>
      </c>
      <c r="L30" s="12">
        <f t="shared" si="0"/>
        <v>45.393416738128927</v>
      </c>
      <c r="M30" s="12">
        <f t="shared" si="1"/>
        <v>3.9929666176228151</v>
      </c>
      <c r="N30" s="12">
        <f t="shared" si="2"/>
        <v>0.39080047751625974</v>
      </c>
      <c r="O30" s="12">
        <f t="shared" si="3"/>
        <v>193.99121878485425</v>
      </c>
      <c r="P30" s="12">
        <f t="shared" si="4"/>
        <v>195.59778712304424</v>
      </c>
      <c r="Q30" s="10"/>
      <c r="R30" s="12">
        <f t="shared" si="5"/>
        <v>36.666306678781609</v>
      </c>
      <c r="S30" s="13">
        <f t="shared" si="7"/>
        <v>476.03249641994813</v>
      </c>
      <c r="U30">
        <f t="shared" si="8"/>
        <v>25</v>
      </c>
    </row>
    <row r="31" spans="1:21" ht="15" thickBot="1" x14ac:dyDescent="0.35">
      <c r="A31" s="3">
        <v>2043</v>
      </c>
      <c r="B31" s="8">
        <v>185.53332426162856</v>
      </c>
      <c r="C31" s="8">
        <v>17.005944102949762</v>
      </c>
      <c r="D31" s="8">
        <v>1.6644093759051253</v>
      </c>
      <c r="E31" s="8">
        <v>852.72627142496799</v>
      </c>
      <c r="F31" s="8">
        <v>877.33110550001334</v>
      </c>
      <c r="G31" s="8"/>
      <c r="H31" s="8">
        <v>160.84657603890241</v>
      </c>
      <c r="I31" s="8">
        <f t="shared" si="6"/>
        <v>2095.1076307043672</v>
      </c>
      <c r="K31" s="3">
        <v>2043</v>
      </c>
      <c r="L31" s="12">
        <f t="shared" si="0"/>
        <v>40.782085345089222</v>
      </c>
      <c r="M31" s="12">
        <f t="shared" si="1"/>
        <v>3.7380770626538564</v>
      </c>
      <c r="N31" s="12">
        <f t="shared" si="2"/>
        <v>0.36585387281484638</v>
      </c>
      <c r="O31" s="12">
        <f t="shared" si="3"/>
        <v>187.43778626104756</v>
      </c>
      <c r="P31" s="12">
        <f t="shared" si="4"/>
        <v>192.84617554714296</v>
      </c>
      <c r="Q31" s="10"/>
      <c r="R31" s="12">
        <f t="shared" si="5"/>
        <v>35.355690507834822</v>
      </c>
      <c r="S31" s="13">
        <f t="shared" si="7"/>
        <v>460.52566859658327</v>
      </c>
      <c r="U31">
        <f t="shared" si="8"/>
        <v>26</v>
      </c>
    </row>
    <row r="32" spans="1:21" ht="15" thickBot="1" x14ac:dyDescent="0.35">
      <c r="A32" s="3">
        <v>2044</v>
      </c>
      <c r="B32" s="8">
        <v>181.56341771792941</v>
      </c>
      <c r="C32" s="8">
        <v>16.546089714639308</v>
      </c>
      <c r="D32" s="8">
        <v>1.6194024094690613</v>
      </c>
      <c r="E32" s="8">
        <v>875.29820314091512</v>
      </c>
      <c r="F32" s="8">
        <v>909.62649550001345</v>
      </c>
      <c r="G32" s="8"/>
      <c r="H32" s="8">
        <v>177.12903921847135</v>
      </c>
      <c r="I32" s="8">
        <f t="shared" si="6"/>
        <v>2161.7826477014378</v>
      </c>
      <c r="K32" s="3">
        <v>2044</v>
      </c>
      <c r="L32" s="12">
        <f t="shared" si="0"/>
        <v>37.650434031580822</v>
      </c>
      <c r="M32" s="12">
        <f t="shared" si="1"/>
        <v>3.4311287323830055</v>
      </c>
      <c r="N32" s="12">
        <f t="shared" si="2"/>
        <v>0.3358121605918471</v>
      </c>
      <c r="O32" s="12">
        <f t="shared" si="3"/>
        <v>181.50879549159262</v>
      </c>
      <c r="P32" s="12">
        <f t="shared" si="4"/>
        <v>188.6273831626564</v>
      </c>
      <c r="Q32" s="10"/>
      <c r="R32" s="12">
        <f t="shared" si="5"/>
        <v>36.730886045189187</v>
      </c>
      <c r="S32" s="13">
        <f t="shared" si="7"/>
        <v>448.28443962399388</v>
      </c>
      <c r="U32">
        <f t="shared" si="8"/>
        <v>27</v>
      </c>
    </row>
    <row r="33" spans="1:21" ht="15" thickBot="1" x14ac:dyDescent="0.35">
      <c r="A33" s="3">
        <v>2045</v>
      </c>
      <c r="B33" s="8">
        <v>174.04104747966025</v>
      </c>
      <c r="C33" s="8">
        <v>16.297293658691189</v>
      </c>
      <c r="D33" s="8">
        <v>1.5950521889990059</v>
      </c>
      <c r="E33" s="8">
        <v>903.68433638109843</v>
      </c>
      <c r="F33" s="8">
        <v>944.53399970001317</v>
      </c>
      <c r="G33" s="8"/>
      <c r="H33" s="8">
        <v>179.8805310995009</v>
      </c>
      <c r="I33" s="8">
        <f t="shared" si="6"/>
        <v>2220.0322605079627</v>
      </c>
      <c r="K33" s="3">
        <v>2045</v>
      </c>
      <c r="L33" s="12">
        <f t="shared" si="0"/>
        <v>34.047675022186297</v>
      </c>
      <c r="M33" s="12">
        <f t="shared" si="1"/>
        <v>3.1882418904488792</v>
      </c>
      <c r="N33" s="12">
        <f t="shared" si="2"/>
        <v>0.31204028797178929</v>
      </c>
      <c r="O33" s="12">
        <f t="shared" si="3"/>
        <v>176.78789603550018</v>
      </c>
      <c r="P33" s="12">
        <f t="shared" si="4"/>
        <v>184.77932151580634</v>
      </c>
      <c r="Q33" s="10"/>
      <c r="R33" s="12">
        <f t="shared" si="5"/>
        <v>35.190054038314379</v>
      </c>
      <c r="S33" s="13">
        <f t="shared" si="7"/>
        <v>434.30522879022789</v>
      </c>
      <c r="U33">
        <f t="shared" si="8"/>
        <v>28</v>
      </c>
    </row>
    <row r="34" spans="1:21" ht="15" thickBot="1" x14ac:dyDescent="0.35">
      <c r="A34" s="3">
        <v>2046</v>
      </c>
      <c r="B34" s="8">
        <v>168.74032173625332</v>
      </c>
      <c r="C34" s="8">
        <v>15.914071692748731</v>
      </c>
      <c r="D34" s="8">
        <v>1.5575454072933799</v>
      </c>
      <c r="E34" s="8">
        <v>933.54717873128061</v>
      </c>
      <c r="F34" s="8">
        <v>979.98919670001351</v>
      </c>
      <c r="G34" s="8"/>
      <c r="H34" s="8">
        <v>180.65072172596751</v>
      </c>
      <c r="I34" s="8">
        <f t="shared" si="6"/>
        <v>2280.3990359935569</v>
      </c>
      <c r="K34" s="3">
        <v>2046</v>
      </c>
      <c r="L34" s="12">
        <f t="shared" si="0"/>
        <v>31.14216347784571</v>
      </c>
      <c r="M34" s="12">
        <f t="shared" si="1"/>
        <v>2.9370491720904428</v>
      </c>
      <c r="N34" s="12">
        <f t="shared" si="2"/>
        <v>0.28745550084889399</v>
      </c>
      <c r="O34" s="12">
        <f t="shared" si="3"/>
        <v>172.29242279016597</v>
      </c>
      <c r="P34" s="12">
        <f t="shared" si="4"/>
        <v>180.86361016815349</v>
      </c>
      <c r="Q34" s="10"/>
      <c r="R34" s="12">
        <f t="shared" si="5"/>
        <v>33.340308057337296</v>
      </c>
      <c r="S34" s="13">
        <f t="shared" si="7"/>
        <v>420.86300916644177</v>
      </c>
      <c r="U34">
        <f t="shared" si="8"/>
        <v>29</v>
      </c>
    </row>
    <row r="35" spans="1:21" ht="15" thickBot="1" x14ac:dyDescent="0.35">
      <c r="A35" s="3">
        <v>2047</v>
      </c>
      <c r="B35" s="8">
        <v>168.99679473504173</v>
      </c>
      <c r="C35" s="8">
        <v>1.1455472558660011</v>
      </c>
      <c r="D35" s="8">
        <v>1.5753811212773365</v>
      </c>
      <c r="E35" s="8">
        <v>956.41008344850945</v>
      </c>
      <c r="F35" s="8">
        <v>1019.8673838000135</v>
      </c>
      <c r="G35" s="8"/>
      <c r="H35" s="8">
        <v>182.64125335375286</v>
      </c>
      <c r="I35" s="8">
        <f t="shared" si="6"/>
        <v>2330.6364437144607</v>
      </c>
      <c r="K35" s="3">
        <v>2047</v>
      </c>
      <c r="L35" s="12">
        <f t="shared" si="0"/>
        <v>29.424054054795704</v>
      </c>
      <c r="M35" s="12">
        <f t="shared" si="1"/>
        <v>0.19945138268314733</v>
      </c>
      <c r="N35" s="12">
        <f t="shared" si="2"/>
        <v>0.27428981325973889</v>
      </c>
      <c r="O35" s="12">
        <f t="shared" si="3"/>
        <v>166.52068483347063</v>
      </c>
      <c r="P35" s="12">
        <f t="shared" si="4"/>
        <v>177.56924370490646</v>
      </c>
      <c r="Q35" s="10"/>
      <c r="R35" s="12">
        <f t="shared" si="5"/>
        <v>31.799692531104231</v>
      </c>
      <c r="S35" s="13">
        <f t="shared" si="7"/>
        <v>405.7874163202199</v>
      </c>
      <c r="U35">
        <f t="shared" si="8"/>
        <v>30</v>
      </c>
    </row>
    <row r="36" spans="1:21" ht="15" thickBot="1" x14ac:dyDescent="0.35">
      <c r="A36" s="3">
        <v>2048</v>
      </c>
      <c r="B36" s="8">
        <v>164.14774188781487</v>
      </c>
      <c r="C36" s="8">
        <v>0</v>
      </c>
      <c r="D36" s="8">
        <v>1.5376741156468119</v>
      </c>
      <c r="E36" s="8">
        <v>991.91640023510001</v>
      </c>
      <c r="F36" s="8">
        <v>1061.7234724999998</v>
      </c>
      <c r="G36" s="8"/>
      <c r="H36" s="8">
        <v>184.59515488606348</v>
      </c>
      <c r="I36" s="8">
        <f t="shared" si="6"/>
        <v>2403.920443624625</v>
      </c>
      <c r="K36" s="3">
        <v>2048</v>
      </c>
      <c r="L36" s="12">
        <f t="shared" si="0"/>
        <v>26.962061159219289</v>
      </c>
      <c r="M36" s="12">
        <f t="shared" si="1"/>
        <v>0</v>
      </c>
      <c r="N36" s="12">
        <f t="shared" si="2"/>
        <v>0.25257041657845297</v>
      </c>
      <c r="O36" s="12">
        <f t="shared" si="3"/>
        <v>162.9270700918286</v>
      </c>
      <c r="P36" s="12">
        <f t="shared" si="4"/>
        <v>174.39321961119634</v>
      </c>
      <c r="Q36" s="10"/>
      <c r="R36" s="12">
        <f t="shared" si="5"/>
        <v>30.320647719510674</v>
      </c>
      <c r="S36" s="13">
        <f t="shared" si="7"/>
        <v>394.85556899833341</v>
      </c>
      <c r="U36">
        <f t="shared" si="8"/>
        <v>31</v>
      </c>
    </row>
    <row r="37" spans="1:21" ht="15" thickBot="1" x14ac:dyDescent="0.35">
      <c r="A37" s="3">
        <v>2049</v>
      </c>
      <c r="B37" s="8">
        <v>166.29258678805863</v>
      </c>
      <c r="C37" s="8">
        <v>0</v>
      </c>
      <c r="D37" s="8">
        <v>1.453644767788683</v>
      </c>
      <c r="E37" s="8">
        <v>1020.9277458917447</v>
      </c>
      <c r="F37" s="8">
        <v>1100.7795610000003</v>
      </c>
      <c r="G37" s="8"/>
      <c r="H37" s="8">
        <v>189.54214884698399</v>
      </c>
      <c r="I37" s="8">
        <f t="shared" si="6"/>
        <v>2478.9956872945759</v>
      </c>
      <c r="K37" s="3">
        <v>2049</v>
      </c>
      <c r="L37" s="12">
        <f t="shared" si="0"/>
        <v>25.768266336006494</v>
      </c>
      <c r="M37" s="12">
        <f t="shared" si="1"/>
        <v>0</v>
      </c>
      <c r="N37" s="12">
        <f t="shared" si="2"/>
        <v>0.22525300891531341</v>
      </c>
      <c r="O37" s="12">
        <f t="shared" si="3"/>
        <v>158.20030570266147</v>
      </c>
      <c r="P37" s="12">
        <f t="shared" si="4"/>
        <v>170.57393509207955</v>
      </c>
      <c r="Q37" s="10"/>
      <c r="R37" s="12">
        <f t="shared" si="5"/>
        <v>29.370957946628078</v>
      </c>
      <c r="S37" s="13">
        <f t="shared" si="7"/>
        <v>384.13871808629096</v>
      </c>
      <c r="U37">
        <f t="shared" si="8"/>
        <v>32</v>
      </c>
    </row>
    <row r="38" spans="1:21" ht="15" thickBot="1" x14ac:dyDescent="0.35">
      <c r="A38" s="3">
        <v>2050</v>
      </c>
      <c r="B38" s="8">
        <v>162.3821515828929</v>
      </c>
      <c r="C38" s="8">
        <v>0</v>
      </c>
      <c r="D38" s="8">
        <v>1.4069469506469738</v>
      </c>
      <c r="E38" s="8">
        <v>1052.0524976351448</v>
      </c>
      <c r="F38" s="8">
        <v>1142.3583729000002</v>
      </c>
      <c r="G38" s="8"/>
      <c r="H38" s="8">
        <v>210.18452019904271</v>
      </c>
      <c r="I38" s="8">
        <f t="shared" si="6"/>
        <v>2568.3844892677275</v>
      </c>
      <c r="K38" s="3">
        <v>2050</v>
      </c>
      <c r="L38" s="12">
        <f t="shared" si="0"/>
        <v>23.738033468608265</v>
      </c>
      <c r="M38" s="12">
        <f t="shared" si="1"/>
        <v>0</v>
      </c>
      <c r="N38" s="12">
        <f t="shared" si="2"/>
        <v>0.20567626107580614</v>
      </c>
      <c r="O38" s="12">
        <f t="shared" si="3"/>
        <v>153.79558132562016</v>
      </c>
      <c r="P38" s="12">
        <f t="shared" si="4"/>
        <v>166.99705617093153</v>
      </c>
      <c r="Q38" s="10"/>
      <c r="R38" s="12">
        <f t="shared" si="5"/>
        <v>30.726081200625497</v>
      </c>
      <c r="S38" s="13">
        <f t="shared" si="7"/>
        <v>375.46242842686127</v>
      </c>
      <c r="U38">
        <f t="shared" si="8"/>
        <v>33</v>
      </c>
    </row>
    <row r="39" spans="1:21" ht="15" thickBot="1" x14ac:dyDescent="0.35">
      <c r="A39" s="3">
        <v>2051</v>
      </c>
      <c r="B39" s="8">
        <v>165.61000438698096</v>
      </c>
      <c r="C39" s="8">
        <v>0</v>
      </c>
      <c r="D39" s="8">
        <v>1.3341045726941267</v>
      </c>
      <c r="E39" s="8">
        <v>1078.9021168754659</v>
      </c>
      <c r="F39" s="8">
        <v>1187.5144912999999</v>
      </c>
      <c r="G39" s="8"/>
      <c r="H39" s="8">
        <v>220.63714131776919</v>
      </c>
      <c r="I39" s="8">
        <f t="shared" si="6"/>
        <v>2653.9978584529099</v>
      </c>
      <c r="K39" s="3">
        <v>2051</v>
      </c>
      <c r="L39" s="12">
        <f t="shared" si="0"/>
        <v>22.839529320145349</v>
      </c>
      <c r="M39" s="12">
        <f t="shared" si="1"/>
        <v>0</v>
      </c>
      <c r="N39" s="12">
        <f t="shared" si="2"/>
        <v>0.18398840466779701</v>
      </c>
      <c r="O39" s="12">
        <f t="shared" si="3"/>
        <v>148.79304316884151</v>
      </c>
      <c r="P39" s="12">
        <f t="shared" si="4"/>
        <v>163.77194205470349</v>
      </c>
      <c r="Q39" s="10"/>
      <c r="R39" s="12">
        <f t="shared" si="5"/>
        <v>30.428406042819905</v>
      </c>
      <c r="S39" s="13">
        <f t="shared" si="7"/>
        <v>366.01690899117807</v>
      </c>
      <c r="U39">
        <f t="shared" si="8"/>
        <v>34</v>
      </c>
    </row>
    <row r="40" spans="1:21" ht="15" thickBot="1" x14ac:dyDescent="0.35">
      <c r="A40" s="3" t="s">
        <v>10</v>
      </c>
      <c r="B40" s="8">
        <f>SUM(B6:B39)</f>
        <v>5162.5970772897035</v>
      </c>
      <c r="C40" s="8">
        <f t="shared" ref="C40:I40" si="9">SUM(C6:C39)</f>
        <v>490.89654271299452</v>
      </c>
      <c r="D40" s="8">
        <f t="shared" si="9"/>
        <v>95.127759295029094</v>
      </c>
      <c r="E40" s="8">
        <f t="shared" si="9"/>
        <v>23362.674094248272</v>
      </c>
      <c r="F40" s="8">
        <f t="shared" si="9"/>
        <v>24869.245063799997</v>
      </c>
      <c r="G40" s="8">
        <f t="shared" si="9"/>
        <v>0</v>
      </c>
      <c r="H40" s="8">
        <f t="shared" si="9"/>
        <v>4331.3372055952123</v>
      </c>
      <c r="I40" s="8">
        <f t="shared" si="9"/>
        <v>58311.877742941215</v>
      </c>
      <c r="K40" s="3" t="s">
        <v>10</v>
      </c>
      <c r="L40" s="13">
        <f>SUM(L6:L39)</f>
        <v>1963.4760679535545</v>
      </c>
      <c r="M40" s="13">
        <f t="shared" ref="M40:R40" si="10">SUM(M6:M39)</f>
        <v>233.10330885132672</v>
      </c>
      <c r="N40" s="13">
        <f t="shared" si="10"/>
        <v>55.047490699717713</v>
      </c>
      <c r="O40" s="13">
        <f t="shared" si="10"/>
        <v>8393.1565058158067</v>
      </c>
      <c r="P40" s="13">
        <f t="shared" si="10"/>
        <v>9030.991910060422</v>
      </c>
      <c r="Q40" s="13"/>
      <c r="R40" s="13">
        <f t="shared" si="10"/>
        <v>1444.0605303378459</v>
      </c>
      <c r="S40" s="13">
        <f t="shared" si="7"/>
        <v>21119.835813718673</v>
      </c>
    </row>
    <row r="42" spans="1:21" x14ac:dyDescent="0.3">
      <c r="A42" t="s">
        <v>23</v>
      </c>
    </row>
  </sheetData>
  <mergeCells count="14">
    <mergeCell ref="A1:I1"/>
    <mergeCell ref="K1:S1"/>
    <mergeCell ref="A2:I2"/>
    <mergeCell ref="A3:A5"/>
    <mergeCell ref="B3:I3"/>
    <mergeCell ref="F4:F5"/>
    <mergeCell ref="H4:H5"/>
    <mergeCell ref="I4:I5"/>
    <mergeCell ref="K2:S2"/>
    <mergeCell ref="K3:K5"/>
    <mergeCell ref="L3:S3"/>
    <mergeCell ref="P4:P5"/>
    <mergeCell ref="R4:R5"/>
    <mergeCell ref="S4:S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activeCell="K1" sqref="K1:S1"/>
    </sheetView>
  </sheetViews>
  <sheetFormatPr defaultRowHeight="14.4" x14ac:dyDescent="0.3"/>
  <cols>
    <col min="1" max="1" width="5.5546875" bestFit="1" customWidth="1"/>
    <col min="2" max="2" width="10" customWidth="1"/>
    <col min="3" max="3" width="12.5546875" customWidth="1"/>
    <col min="4" max="4" width="7.5546875" bestFit="1" customWidth="1"/>
    <col min="5" max="5" width="6.88671875" bestFit="1" customWidth="1"/>
    <col min="6" max="6" width="8" customWidth="1"/>
    <col min="8" max="8" width="6" bestFit="1" customWidth="1"/>
    <col min="9" max="9" width="6.88671875" bestFit="1" customWidth="1"/>
    <col min="11" max="11" width="5.5546875" bestFit="1" customWidth="1"/>
    <col min="12" max="12" width="10" customWidth="1"/>
    <col min="13" max="13" width="11.5546875" customWidth="1"/>
    <col min="14" max="14" width="6.5546875" bestFit="1" customWidth="1"/>
    <col min="15" max="15" width="6" bestFit="1" customWidth="1"/>
    <col min="18" max="18" width="6" bestFit="1" customWidth="1"/>
    <col min="19" max="19" width="6.88671875" bestFit="1" customWidth="1"/>
    <col min="21" max="21" width="13.6640625" bestFit="1" customWidth="1"/>
  </cols>
  <sheetData>
    <row r="1" spans="1:22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K1" s="18"/>
      <c r="L1" s="18"/>
      <c r="M1" s="18"/>
      <c r="N1" s="18"/>
      <c r="O1" s="18"/>
      <c r="P1" s="18"/>
      <c r="Q1" s="18"/>
      <c r="R1" s="18"/>
      <c r="S1" s="18"/>
      <c r="U1" t="s">
        <v>17</v>
      </c>
      <c r="V1" s="4">
        <v>0.06</v>
      </c>
    </row>
    <row r="2" spans="1:22" ht="15.75" thickBot="1" x14ac:dyDescent="0.3">
      <c r="A2" s="19" t="s">
        <v>16</v>
      </c>
      <c r="B2" s="20"/>
      <c r="C2" s="20"/>
      <c r="D2" s="20"/>
      <c r="E2" s="20"/>
      <c r="F2" s="20"/>
      <c r="G2" s="20"/>
      <c r="H2" s="20"/>
      <c r="I2" s="21"/>
      <c r="K2" s="19" t="s">
        <v>16</v>
      </c>
      <c r="L2" s="20"/>
      <c r="M2" s="20"/>
      <c r="N2" s="20"/>
      <c r="O2" s="20"/>
      <c r="P2" s="20"/>
      <c r="Q2" s="20"/>
      <c r="R2" s="20"/>
      <c r="S2" s="21"/>
    </row>
    <row r="3" spans="1:22" ht="15.75" customHeight="1" thickBot="1" x14ac:dyDescent="0.35">
      <c r="A3" s="22" t="s">
        <v>0</v>
      </c>
      <c r="B3" s="25" t="s">
        <v>11</v>
      </c>
      <c r="C3" s="26"/>
      <c r="D3" s="26"/>
      <c r="E3" s="26"/>
      <c r="F3" s="26"/>
      <c r="G3" s="26"/>
      <c r="H3" s="26"/>
      <c r="I3" s="27"/>
      <c r="K3" s="22" t="s">
        <v>0</v>
      </c>
      <c r="L3" s="25" t="s">
        <v>12</v>
      </c>
      <c r="M3" s="26"/>
      <c r="N3" s="26"/>
      <c r="O3" s="26"/>
      <c r="P3" s="26"/>
      <c r="Q3" s="26"/>
      <c r="R3" s="26"/>
      <c r="S3" s="27"/>
    </row>
    <row r="4" spans="1:22" ht="25.5" customHeight="1" x14ac:dyDescent="0.3">
      <c r="A4" s="30"/>
      <c r="B4" s="1" t="s">
        <v>1</v>
      </c>
      <c r="C4" s="1" t="s">
        <v>3</v>
      </c>
      <c r="D4" s="1" t="s">
        <v>4</v>
      </c>
      <c r="E4" s="1" t="s">
        <v>5</v>
      </c>
      <c r="F4" s="28" t="s">
        <v>7</v>
      </c>
      <c r="G4" s="1" t="s">
        <v>8</v>
      </c>
      <c r="H4" s="28" t="s">
        <v>4</v>
      </c>
      <c r="I4" s="28" t="s">
        <v>10</v>
      </c>
      <c r="K4" s="30"/>
      <c r="L4" s="1" t="s">
        <v>1</v>
      </c>
      <c r="M4" s="1" t="s">
        <v>3</v>
      </c>
      <c r="N4" s="1" t="s">
        <v>4</v>
      </c>
      <c r="O4" s="1" t="s">
        <v>5</v>
      </c>
      <c r="P4" s="28" t="s">
        <v>7</v>
      </c>
      <c r="Q4" s="1" t="s">
        <v>8</v>
      </c>
      <c r="R4" s="28" t="s">
        <v>4</v>
      </c>
      <c r="S4" s="28" t="s">
        <v>10</v>
      </c>
    </row>
    <row r="5" spans="1:22" ht="27" thickBot="1" x14ac:dyDescent="0.35">
      <c r="A5" s="31"/>
      <c r="B5" s="6" t="s">
        <v>19</v>
      </c>
      <c r="C5" s="6" t="s">
        <v>19</v>
      </c>
      <c r="D5" s="6" t="s">
        <v>19</v>
      </c>
      <c r="E5" s="2" t="s">
        <v>6</v>
      </c>
      <c r="F5" s="29"/>
      <c r="G5" s="2" t="s">
        <v>9</v>
      </c>
      <c r="H5" s="29"/>
      <c r="I5" s="29"/>
      <c r="K5" s="31"/>
      <c r="L5" s="2" t="s">
        <v>2</v>
      </c>
      <c r="M5" s="2" t="s">
        <v>2</v>
      </c>
      <c r="N5" s="2" t="s">
        <v>2</v>
      </c>
      <c r="O5" s="2" t="s">
        <v>6</v>
      </c>
      <c r="P5" s="29"/>
      <c r="Q5" s="2" t="s">
        <v>9</v>
      </c>
      <c r="R5" s="29"/>
      <c r="S5" s="29"/>
      <c r="U5" t="s">
        <v>18</v>
      </c>
    </row>
    <row r="6" spans="1:22" ht="15.75" thickBot="1" x14ac:dyDescent="0.3">
      <c r="A6" s="3">
        <v>2018</v>
      </c>
      <c r="B6" s="8">
        <v>95.258723670078297</v>
      </c>
      <c r="C6" s="8">
        <v>13.011796315964119</v>
      </c>
      <c r="D6" s="8">
        <v>5.0509636750618538</v>
      </c>
      <c r="E6" s="8">
        <v>388.59848655403101</v>
      </c>
      <c r="F6" s="8">
        <v>503.72437020000001</v>
      </c>
      <c r="G6" s="8"/>
      <c r="H6" s="8">
        <v>54.404129119003358</v>
      </c>
      <c r="I6" s="8">
        <f>SUM(B6:H6)</f>
        <v>1060.0484695341386</v>
      </c>
      <c r="K6" s="3">
        <v>2018</v>
      </c>
      <c r="L6" s="12">
        <f t="shared" ref="L6:L39" si="0">PV(V$1,U6,,-B6)</f>
        <v>89.866720443470086</v>
      </c>
      <c r="M6" s="12">
        <f t="shared" ref="M6:M39" si="1">PV(V$1,U6,,-C6)</f>
        <v>12.275279543362377</v>
      </c>
      <c r="N6" s="12">
        <f t="shared" ref="N6:N39" si="2">PV(V$1,U6,,-D6)</f>
        <v>4.7650600708130693</v>
      </c>
      <c r="O6" s="12">
        <f t="shared" ref="O6:O39" si="3">PV(V$1,U6,,-E6)</f>
        <v>366.60234580568959</v>
      </c>
      <c r="P6" s="12">
        <f t="shared" ref="P6:P39" si="4">PV(V$1,U6,,-F6)</f>
        <v>475.21166999999997</v>
      </c>
      <c r="Q6" s="10"/>
      <c r="R6" s="12">
        <f t="shared" ref="R6:R39" si="5">PV(V$1,U6,,-H6)</f>
        <v>51.324650112267314</v>
      </c>
      <c r="S6" s="13">
        <f>SUM(L6:R6)</f>
        <v>1000.0457259756024</v>
      </c>
      <c r="U6">
        <v>1</v>
      </c>
    </row>
    <row r="7" spans="1:22" ht="15.75" thickBot="1" x14ac:dyDescent="0.3">
      <c r="A7" s="3">
        <v>2019</v>
      </c>
      <c r="B7" s="8">
        <v>91.724615528860767</v>
      </c>
      <c r="C7" s="8">
        <v>14.667045402401881</v>
      </c>
      <c r="D7" s="8">
        <v>6.4324886649276776</v>
      </c>
      <c r="E7" s="8">
        <v>413.30540060519428</v>
      </c>
      <c r="F7" s="8">
        <v>470.18588680000011</v>
      </c>
      <c r="G7" s="8"/>
      <c r="H7" s="8">
        <v>66.017391210838525</v>
      </c>
      <c r="I7" s="8">
        <f t="shared" ref="I7:I39" si="6">SUM(B7:H7)</f>
        <v>1062.3328282122231</v>
      </c>
      <c r="K7" s="3">
        <v>2019</v>
      </c>
      <c r="L7" s="12">
        <f t="shared" si="0"/>
        <v>81.634581282360941</v>
      </c>
      <c r="M7" s="12">
        <f t="shared" si="1"/>
        <v>13.053618193664898</v>
      </c>
      <c r="N7" s="12">
        <f t="shared" si="2"/>
        <v>5.724892012217583</v>
      </c>
      <c r="O7" s="12">
        <f t="shared" si="3"/>
        <v>367.84033517728216</v>
      </c>
      <c r="P7" s="12">
        <f t="shared" si="4"/>
        <v>418.46376539693847</v>
      </c>
      <c r="Q7" s="10"/>
      <c r="R7" s="12">
        <f t="shared" si="5"/>
        <v>58.75524315667365</v>
      </c>
      <c r="S7" s="13">
        <f t="shared" ref="S7:S40" si="7">SUM(L7:R7)</f>
        <v>945.47243521913765</v>
      </c>
      <c r="U7">
        <f>U6+1</f>
        <v>2</v>
      </c>
    </row>
    <row r="8" spans="1:22" ht="15.75" thickBot="1" x14ac:dyDescent="0.3">
      <c r="A8" s="3">
        <v>2020</v>
      </c>
      <c r="B8" s="8">
        <v>97.178919403263976</v>
      </c>
      <c r="C8" s="8">
        <v>17.126928449601859</v>
      </c>
      <c r="D8" s="8">
        <v>7.8497627853808378</v>
      </c>
      <c r="E8" s="8">
        <v>437.83324804345705</v>
      </c>
      <c r="F8" s="8">
        <v>485.73726690000007</v>
      </c>
      <c r="G8" s="8"/>
      <c r="H8" s="8">
        <v>67.805073734706014</v>
      </c>
      <c r="I8" s="8">
        <f t="shared" si="6"/>
        <v>1113.5311993164098</v>
      </c>
      <c r="K8" s="3">
        <v>2020</v>
      </c>
      <c r="L8" s="12">
        <f t="shared" si="0"/>
        <v>81.593294635222321</v>
      </c>
      <c r="M8" s="12">
        <f t="shared" si="1"/>
        <v>14.380099385400243</v>
      </c>
      <c r="N8" s="12">
        <f t="shared" si="2"/>
        <v>6.5908122018351021</v>
      </c>
      <c r="O8" s="12">
        <f t="shared" si="3"/>
        <v>367.61323780995127</v>
      </c>
      <c r="P8" s="12">
        <f t="shared" si="4"/>
        <v>407.83437577664779</v>
      </c>
      <c r="Q8" s="10"/>
      <c r="R8" s="12">
        <f t="shared" si="5"/>
        <v>56.930447395086212</v>
      </c>
      <c r="S8" s="13">
        <f t="shared" si="7"/>
        <v>934.94226720414292</v>
      </c>
      <c r="U8">
        <f t="shared" ref="U8:U39" si="8">U7+1</f>
        <v>3</v>
      </c>
    </row>
    <row r="9" spans="1:22" ht="15.75" thickBot="1" x14ac:dyDescent="0.3">
      <c r="A9" s="3">
        <v>2021</v>
      </c>
      <c r="B9" s="8">
        <v>100.47702602017711</v>
      </c>
      <c r="C9" s="8">
        <v>17.735144799770726</v>
      </c>
      <c r="D9" s="8">
        <v>8.2848569984206932</v>
      </c>
      <c r="E9" s="8">
        <v>418.38219635184373</v>
      </c>
      <c r="F9" s="8">
        <v>497.12760319999995</v>
      </c>
      <c r="G9" s="8"/>
      <c r="H9" s="8">
        <v>65.163128609373643</v>
      </c>
      <c r="I9" s="8">
        <f t="shared" si="6"/>
        <v>1107.1699559795859</v>
      </c>
      <c r="K9" s="3">
        <v>2021</v>
      </c>
      <c r="L9" s="12">
        <f t="shared" si="0"/>
        <v>79.587215611583972</v>
      </c>
      <c r="M9" s="12">
        <f t="shared" si="1"/>
        <v>14.047895812507122</v>
      </c>
      <c r="N9" s="12">
        <f t="shared" si="2"/>
        <v>6.5623827292821968</v>
      </c>
      <c r="O9" s="12">
        <f t="shared" si="3"/>
        <v>331.39788654190062</v>
      </c>
      <c r="P9" s="12">
        <f t="shared" si="4"/>
        <v>393.77162431542502</v>
      </c>
      <c r="Q9" s="10"/>
      <c r="R9" s="12">
        <f t="shared" si="5"/>
        <v>51.615301248249018</v>
      </c>
      <c r="S9" s="13">
        <f t="shared" si="7"/>
        <v>876.98230625894792</v>
      </c>
      <c r="U9">
        <f t="shared" si="8"/>
        <v>4</v>
      </c>
    </row>
    <row r="10" spans="1:22" ht="15.75" thickBot="1" x14ac:dyDescent="0.3">
      <c r="A10" s="3">
        <v>2022</v>
      </c>
      <c r="B10" s="8">
        <v>102.5096381287798</v>
      </c>
      <c r="C10" s="8">
        <v>16.865878333226195</v>
      </c>
      <c r="D10" s="8">
        <v>8.3535492592084424</v>
      </c>
      <c r="E10" s="8">
        <v>425.54112901727973</v>
      </c>
      <c r="F10" s="8">
        <v>510.12283009999999</v>
      </c>
      <c r="G10" s="8"/>
      <c r="H10" s="8">
        <v>75.642451015465781</v>
      </c>
      <c r="I10" s="8">
        <f t="shared" si="6"/>
        <v>1139.0354758539597</v>
      </c>
      <c r="K10" s="3">
        <v>2022</v>
      </c>
      <c r="L10" s="12">
        <f t="shared" si="0"/>
        <v>76.601164889272667</v>
      </c>
      <c r="M10" s="12">
        <f t="shared" si="1"/>
        <v>12.603165427067824</v>
      </c>
      <c r="N10" s="12">
        <f t="shared" si="2"/>
        <v>6.2422579563827041</v>
      </c>
      <c r="O10" s="12">
        <f t="shared" si="3"/>
        <v>317.98908654881143</v>
      </c>
      <c r="P10" s="12">
        <f t="shared" si="4"/>
        <v>381.19345395778794</v>
      </c>
      <c r="Q10" s="10"/>
      <c r="R10" s="12">
        <f t="shared" si="5"/>
        <v>56.524439736927171</v>
      </c>
      <c r="S10" s="13">
        <f t="shared" si="7"/>
        <v>851.15356851624983</v>
      </c>
      <c r="U10">
        <f t="shared" si="8"/>
        <v>5</v>
      </c>
    </row>
    <row r="11" spans="1:22" ht="15.75" thickBot="1" x14ac:dyDescent="0.3">
      <c r="A11" s="3">
        <v>2023</v>
      </c>
      <c r="B11" s="8">
        <v>130.72422418383559</v>
      </c>
      <c r="C11" s="8">
        <v>22.186363756981166</v>
      </c>
      <c r="D11" s="8">
        <v>10.408781185102619</v>
      </c>
      <c r="E11" s="8">
        <v>423.13852778709315</v>
      </c>
      <c r="F11" s="8">
        <v>530.23328330000004</v>
      </c>
      <c r="G11" s="8"/>
      <c r="H11" s="8">
        <v>45.903885700157048</v>
      </c>
      <c r="I11" s="8">
        <f t="shared" si="6"/>
        <v>1162.5950659131695</v>
      </c>
      <c r="K11" s="3">
        <v>2023</v>
      </c>
      <c r="L11" s="12">
        <f t="shared" si="0"/>
        <v>92.155419729194136</v>
      </c>
      <c r="M11" s="12">
        <f t="shared" si="1"/>
        <v>15.640510984512689</v>
      </c>
      <c r="N11" s="12">
        <f t="shared" si="2"/>
        <v>7.3377800095682764</v>
      </c>
      <c r="O11" s="12">
        <f t="shared" si="3"/>
        <v>298.29596522963817</v>
      </c>
      <c r="P11" s="12">
        <f t="shared" si="4"/>
        <v>373.79354195427203</v>
      </c>
      <c r="Q11" s="10"/>
      <c r="R11" s="12">
        <f t="shared" si="5"/>
        <v>32.360428071463843</v>
      </c>
      <c r="S11" s="13">
        <f t="shared" si="7"/>
        <v>819.58364597864909</v>
      </c>
      <c r="U11">
        <f t="shared" si="8"/>
        <v>6</v>
      </c>
    </row>
    <row r="12" spans="1:22" ht="15.75" thickBot="1" x14ac:dyDescent="0.3">
      <c r="A12" s="3">
        <v>2024</v>
      </c>
      <c r="B12" s="8">
        <v>131.88253560713773</v>
      </c>
      <c r="C12" s="8">
        <v>21.287817522434402</v>
      </c>
      <c r="D12" s="8">
        <v>2.4349332141765276</v>
      </c>
      <c r="E12" s="8">
        <v>450.79863571421799</v>
      </c>
      <c r="F12" s="8">
        <v>551.7144035</v>
      </c>
      <c r="G12" s="8"/>
      <c r="H12" s="8">
        <v>41.023109817389241</v>
      </c>
      <c r="I12" s="8">
        <f t="shared" si="6"/>
        <v>1199.141435375356</v>
      </c>
      <c r="K12" s="3">
        <v>2024</v>
      </c>
      <c r="L12" s="12">
        <f t="shared" si="0"/>
        <v>87.70941846807797</v>
      </c>
      <c r="M12" s="12">
        <f t="shared" si="1"/>
        <v>14.157614476789211</v>
      </c>
      <c r="N12" s="12">
        <f t="shared" si="2"/>
        <v>1.6193696552833987</v>
      </c>
      <c r="O12" s="12">
        <f t="shared" si="3"/>
        <v>299.80683949298475</v>
      </c>
      <c r="P12" s="12">
        <f t="shared" si="4"/>
        <v>366.92158873557884</v>
      </c>
      <c r="Q12" s="10"/>
      <c r="R12" s="12">
        <f t="shared" si="5"/>
        <v>27.282711006965005</v>
      </c>
      <c r="S12" s="13">
        <f t="shared" si="7"/>
        <v>797.49754183567916</v>
      </c>
      <c r="U12">
        <f t="shared" si="8"/>
        <v>7</v>
      </c>
    </row>
    <row r="13" spans="1:22" ht="15.75" thickBot="1" x14ac:dyDescent="0.3">
      <c r="A13" s="3">
        <v>2025</v>
      </c>
      <c r="B13" s="8">
        <v>128.22407186487249</v>
      </c>
      <c r="C13" s="8">
        <v>19.617179311021317</v>
      </c>
      <c r="D13" s="8">
        <v>2.8440551282073514</v>
      </c>
      <c r="E13" s="8">
        <v>461.17127571119579</v>
      </c>
      <c r="F13" s="8">
        <v>562.55474690000017</v>
      </c>
      <c r="G13" s="8"/>
      <c r="H13" s="8">
        <v>31.837759741492619</v>
      </c>
      <c r="I13" s="8">
        <f t="shared" si="6"/>
        <v>1206.2490886567896</v>
      </c>
      <c r="K13" s="3">
        <v>2025</v>
      </c>
      <c r="L13" s="12">
        <f t="shared" si="0"/>
        <v>80.449368991844423</v>
      </c>
      <c r="M13" s="12">
        <f t="shared" si="1"/>
        <v>12.308060990565703</v>
      </c>
      <c r="N13" s="12">
        <f t="shared" si="2"/>
        <v>1.7843953722154566</v>
      </c>
      <c r="O13" s="12">
        <f t="shared" si="3"/>
        <v>289.34456368869661</v>
      </c>
      <c r="P13" s="12">
        <f t="shared" si="4"/>
        <v>352.95380776213011</v>
      </c>
      <c r="Q13" s="10"/>
      <c r="R13" s="12">
        <f t="shared" si="5"/>
        <v>19.975404337621221</v>
      </c>
      <c r="S13" s="13">
        <f t="shared" si="7"/>
        <v>756.81560114307342</v>
      </c>
      <c r="U13">
        <f t="shared" si="8"/>
        <v>8</v>
      </c>
    </row>
    <row r="14" spans="1:22" ht="15.75" thickBot="1" x14ac:dyDescent="0.3">
      <c r="A14" s="3">
        <v>2026</v>
      </c>
      <c r="B14" s="8">
        <v>125.58340887050258</v>
      </c>
      <c r="C14" s="8">
        <v>19.670776527063122</v>
      </c>
      <c r="D14" s="8">
        <v>2.2488539450836398</v>
      </c>
      <c r="E14" s="8">
        <v>484.54974010593901</v>
      </c>
      <c r="F14" s="8">
        <v>579.13200459999996</v>
      </c>
      <c r="G14" s="8"/>
      <c r="H14" s="8">
        <v>35.415777893096561</v>
      </c>
      <c r="I14" s="8">
        <f t="shared" si="6"/>
        <v>1246.6005619416851</v>
      </c>
      <c r="K14" s="3">
        <v>2026</v>
      </c>
      <c r="L14" s="12">
        <f t="shared" si="0"/>
        <v>74.332626755313385</v>
      </c>
      <c r="M14" s="12">
        <f t="shared" si="1"/>
        <v>11.643102402811143</v>
      </c>
      <c r="N14" s="12">
        <f t="shared" si="2"/>
        <v>1.3310931947984417</v>
      </c>
      <c r="O14" s="12">
        <f t="shared" si="3"/>
        <v>286.80424667257824</v>
      </c>
      <c r="P14" s="12">
        <f t="shared" si="4"/>
        <v>342.78734370380334</v>
      </c>
      <c r="Q14" s="10"/>
      <c r="R14" s="12">
        <f t="shared" si="5"/>
        <v>20.962544519644482</v>
      </c>
      <c r="S14" s="13">
        <f t="shared" si="7"/>
        <v>737.86095724894892</v>
      </c>
      <c r="U14">
        <f t="shared" si="8"/>
        <v>9</v>
      </c>
    </row>
    <row r="15" spans="1:22" ht="15.75" thickBot="1" x14ac:dyDescent="0.3">
      <c r="A15" s="3">
        <v>2027</v>
      </c>
      <c r="B15" s="8">
        <v>124.00016421868905</v>
      </c>
      <c r="C15" s="8">
        <v>18.684655514716866</v>
      </c>
      <c r="D15" s="8">
        <v>2.2069247104462684</v>
      </c>
      <c r="E15" s="8">
        <v>494.48435895734269</v>
      </c>
      <c r="F15" s="8">
        <v>596.57583079999995</v>
      </c>
      <c r="G15" s="8"/>
      <c r="H15" s="8">
        <v>38.365072066104631</v>
      </c>
      <c r="I15" s="8">
        <f t="shared" si="6"/>
        <v>1274.3170062672996</v>
      </c>
      <c r="K15" s="3">
        <v>2027</v>
      </c>
      <c r="L15" s="12">
        <f t="shared" si="0"/>
        <v>69.241044036332852</v>
      </c>
      <c r="M15" s="12">
        <f t="shared" si="1"/>
        <v>10.433414047876152</v>
      </c>
      <c r="N15" s="12">
        <f t="shared" si="2"/>
        <v>1.2323352313581051</v>
      </c>
      <c r="O15" s="12">
        <f t="shared" si="3"/>
        <v>276.11748330800043</v>
      </c>
      <c r="P15" s="12">
        <f t="shared" si="4"/>
        <v>333.12482795251708</v>
      </c>
      <c r="Q15" s="10"/>
      <c r="R15" s="12">
        <f t="shared" si="5"/>
        <v>21.422855857684915</v>
      </c>
      <c r="S15" s="13">
        <f t="shared" si="7"/>
        <v>711.5719604337695</v>
      </c>
      <c r="U15">
        <f t="shared" si="8"/>
        <v>10</v>
      </c>
    </row>
    <row r="16" spans="1:22" ht="15.75" thickBot="1" x14ac:dyDescent="0.3">
      <c r="A16" s="3">
        <v>2028</v>
      </c>
      <c r="B16" s="8">
        <v>131.72608936208835</v>
      </c>
      <c r="C16" s="8">
        <v>18.600162432289746</v>
      </c>
      <c r="D16" s="8">
        <v>2.16305943727696</v>
      </c>
      <c r="E16" s="8">
        <v>509.38237672419035</v>
      </c>
      <c r="F16" s="8">
        <v>618.06515969999998</v>
      </c>
      <c r="G16" s="8"/>
      <c r="H16" s="8">
        <v>44.321316008804729</v>
      </c>
      <c r="I16" s="8">
        <f t="shared" si="6"/>
        <v>1324.2581636646501</v>
      </c>
      <c r="K16" s="3">
        <v>2028</v>
      </c>
      <c r="L16" s="12">
        <f t="shared" si="0"/>
        <v>69.391660644569995</v>
      </c>
      <c r="M16" s="12">
        <f t="shared" si="1"/>
        <v>9.7983335395881017</v>
      </c>
      <c r="N16" s="12">
        <f t="shared" si="2"/>
        <v>1.139472728238121</v>
      </c>
      <c r="O16" s="12">
        <f t="shared" si="3"/>
        <v>268.33628171263842</v>
      </c>
      <c r="P16" s="12">
        <f t="shared" si="4"/>
        <v>325.58901600913975</v>
      </c>
      <c r="Q16" s="10"/>
      <c r="R16" s="12">
        <f t="shared" si="5"/>
        <v>23.347916382378259</v>
      </c>
      <c r="S16" s="13">
        <f t="shared" si="7"/>
        <v>697.60268101655265</v>
      </c>
      <c r="U16">
        <f t="shared" si="8"/>
        <v>11</v>
      </c>
    </row>
    <row r="17" spans="1:21" ht="15.75" thickBot="1" x14ac:dyDescent="0.3">
      <c r="A17" s="3">
        <v>2029</v>
      </c>
      <c r="B17" s="8">
        <v>128.14536603711662</v>
      </c>
      <c r="C17" s="8">
        <v>18.463617955774147</v>
      </c>
      <c r="D17" s="8">
        <v>2.0891936202037482</v>
      </c>
      <c r="E17" s="8">
        <v>524.71040976801601</v>
      </c>
      <c r="F17" s="8">
        <v>644.63548650000007</v>
      </c>
      <c r="G17" s="8"/>
      <c r="H17" s="8">
        <v>47.795786186869464</v>
      </c>
      <c r="I17" s="8">
        <f t="shared" si="6"/>
        <v>1365.83986006798</v>
      </c>
      <c r="K17" s="3">
        <v>2029</v>
      </c>
      <c r="L17" s="12">
        <f t="shared" si="0"/>
        <v>63.684321004807622</v>
      </c>
      <c r="M17" s="12">
        <f t="shared" si="1"/>
        <v>9.1758524648099566</v>
      </c>
      <c r="N17" s="12">
        <f t="shared" si="2"/>
        <v>1.0382652238217864</v>
      </c>
      <c r="O17" s="12">
        <f t="shared" si="3"/>
        <v>260.76499840463805</v>
      </c>
      <c r="P17" s="12">
        <f t="shared" si="4"/>
        <v>320.36408746505515</v>
      </c>
      <c r="Q17" s="10"/>
      <c r="R17" s="12">
        <f t="shared" si="5"/>
        <v>23.753041442950909</v>
      </c>
      <c r="S17" s="13">
        <f t="shared" si="7"/>
        <v>678.78056600608352</v>
      </c>
      <c r="U17">
        <f t="shared" si="8"/>
        <v>12</v>
      </c>
    </row>
    <row r="18" spans="1:21" ht="15.75" thickBot="1" x14ac:dyDescent="0.3">
      <c r="A18" s="3">
        <v>2030</v>
      </c>
      <c r="B18" s="8">
        <v>127.8191728653002</v>
      </c>
      <c r="C18" s="8">
        <v>17.52792286802843</v>
      </c>
      <c r="D18" s="8">
        <v>2.0181382080835415</v>
      </c>
      <c r="E18" s="8">
        <v>539.85919471833665</v>
      </c>
      <c r="F18" s="8">
        <v>662.60987439999997</v>
      </c>
      <c r="G18" s="8"/>
      <c r="H18" s="8">
        <v>54.61095734081141</v>
      </c>
      <c r="I18" s="8">
        <f t="shared" si="6"/>
        <v>1404.4452604005603</v>
      </c>
      <c r="K18" s="3">
        <v>2030</v>
      </c>
      <c r="L18" s="12">
        <f t="shared" si="0"/>
        <v>59.926616030006457</v>
      </c>
      <c r="M18" s="12">
        <f t="shared" si="1"/>
        <v>8.2177742193875858</v>
      </c>
      <c r="N18" s="12">
        <f t="shared" si="2"/>
        <v>0.94618194422802426</v>
      </c>
      <c r="O18" s="12">
        <f t="shared" si="3"/>
        <v>253.10705700034313</v>
      </c>
      <c r="P18" s="12">
        <f t="shared" si="4"/>
        <v>310.65736564189075</v>
      </c>
      <c r="Q18" s="10"/>
      <c r="R18" s="12">
        <f t="shared" si="5"/>
        <v>25.603747843390348</v>
      </c>
      <c r="S18" s="13">
        <f t="shared" si="7"/>
        <v>658.45874267924626</v>
      </c>
      <c r="U18">
        <f t="shared" si="8"/>
        <v>13</v>
      </c>
    </row>
    <row r="19" spans="1:21" ht="15.75" thickBot="1" x14ac:dyDescent="0.3">
      <c r="A19" s="3">
        <v>2031</v>
      </c>
      <c r="B19" s="8">
        <v>159.16538676317717</v>
      </c>
      <c r="C19" s="8">
        <v>16.967397996809954</v>
      </c>
      <c r="D19" s="8">
        <v>1.9589365739444013</v>
      </c>
      <c r="E19" s="8">
        <v>577.88311816696535</v>
      </c>
      <c r="F19" s="8">
        <v>637.11589060000006</v>
      </c>
      <c r="G19" s="8"/>
      <c r="H19" s="8">
        <v>94.225130289489357</v>
      </c>
      <c r="I19" s="8">
        <f t="shared" si="6"/>
        <v>1487.3158603903862</v>
      </c>
      <c r="K19" s="3">
        <v>2031</v>
      </c>
      <c r="L19" s="12">
        <f t="shared" si="0"/>
        <v>70.399004061216885</v>
      </c>
      <c r="M19" s="12">
        <f t="shared" si="1"/>
        <v>7.5046964970027723</v>
      </c>
      <c r="N19" s="12">
        <f t="shared" si="2"/>
        <v>0.86643953581422117</v>
      </c>
      <c r="O19" s="12">
        <f t="shared" si="3"/>
        <v>255.59826046398123</v>
      </c>
      <c r="P19" s="12">
        <f t="shared" si="4"/>
        <v>281.79697283399418</v>
      </c>
      <c r="Q19" s="10"/>
      <c r="R19" s="12">
        <f t="shared" si="5"/>
        <v>41.67586599584147</v>
      </c>
      <c r="S19" s="13">
        <f t="shared" si="7"/>
        <v>657.84123938785081</v>
      </c>
      <c r="U19">
        <f t="shared" si="8"/>
        <v>14</v>
      </c>
    </row>
    <row r="20" spans="1:21" ht="15.75" thickBot="1" x14ac:dyDescent="0.3">
      <c r="A20" s="3">
        <v>2032</v>
      </c>
      <c r="B20" s="8">
        <v>161.26311048977786</v>
      </c>
      <c r="C20" s="8">
        <v>16.105940444795909</v>
      </c>
      <c r="D20" s="8">
        <v>1.8532993892047969</v>
      </c>
      <c r="E20" s="8">
        <v>587.89351265948972</v>
      </c>
      <c r="F20" s="8">
        <v>655.35560270000019</v>
      </c>
      <c r="G20" s="8"/>
      <c r="H20" s="8">
        <v>111.22225884287809</v>
      </c>
      <c r="I20" s="8">
        <f t="shared" si="6"/>
        <v>1533.6937245261465</v>
      </c>
      <c r="K20" s="3">
        <v>2032</v>
      </c>
      <c r="L20" s="12">
        <f t="shared" si="0"/>
        <v>67.289461592919309</v>
      </c>
      <c r="M20" s="12">
        <f t="shared" si="1"/>
        <v>6.7204462179007605</v>
      </c>
      <c r="N20" s="12">
        <f t="shared" si="2"/>
        <v>0.77331708219767936</v>
      </c>
      <c r="O20" s="12">
        <f t="shared" si="3"/>
        <v>245.30742226589214</v>
      </c>
      <c r="P20" s="12">
        <f t="shared" si="4"/>
        <v>273.45699536399223</v>
      </c>
      <c r="Q20" s="10"/>
      <c r="R20" s="12">
        <f t="shared" si="5"/>
        <v>46.409162591217516</v>
      </c>
      <c r="S20" s="13">
        <f t="shared" si="7"/>
        <v>639.95680511411967</v>
      </c>
      <c r="U20">
        <f t="shared" si="8"/>
        <v>15</v>
      </c>
    </row>
    <row r="21" spans="1:21" ht="15.75" thickBot="1" x14ac:dyDescent="0.3">
      <c r="A21" s="3">
        <v>2033</v>
      </c>
      <c r="B21" s="8">
        <v>192.35147238309517</v>
      </c>
      <c r="C21" s="8">
        <v>15.740554169233317</v>
      </c>
      <c r="D21" s="8">
        <v>1.5376652091280756</v>
      </c>
      <c r="E21" s="8">
        <v>617.97298411024576</v>
      </c>
      <c r="F21" s="8">
        <v>636.30744620000007</v>
      </c>
      <c r="G21" s="8"/>
      <c r="H21" s="8">
        <v>164.93672069737443</v>
      </c>
      <c r="I21" s="8">
        <f t="shared" si="6"/>
        <v>1628.8468427690768</v>
      </c>
      <c r="K21" s="3">
        <v>2033</v>
      </c>
      <c r="L21" s="12">
        <f t="shared" si="0"/>
        <v>75.718442270285692</v>
      </c>
      <c r="M21" s="12">
        <f t="shared" si="1"/>
        <v>6.1962106522983058</v>
      </c>
      <c r="N21" s="12">
        <f t="shared" si="2"/>
        <v>0.6052961951676924</v>
      </c>
      <c r="O21" s="12">
        <f t="shared" si="3"/>
        <v>243.26276862989138</v>
      </c>
      <c r="P21" s="12">
        <f t="shared" si="4"/>
        <v>250.48006149539592</v>
      </c>
      <c r="Q21" s="10"/>
      <c r="R21" s="12">
        <f t="shared" si="5"/>
        <v>64.926727150293218</v>
      </c>
      <c r="S21" s="13">
        <f t="shared" si="7"/>
        <v>641.18950639333218</v>
      </c>
      <c r="U21">
        <f t="shared" si="8"/>
        <v>16</v>
      </c>
    </row>
    <row r="22" spans="1:21" ht="15.75" thickBot="1" x14ac:dyDescent="0.3">
      <c r="A22" s="3">
        <v>2034</v>
      </c>
      <c r="B22" s="8">
        <v>186.7989247923737</v>
      </c>
      <c r="C22" s="8">
        <v>15.325705051825272</v>
      </c>
      <c r="D22" s="8">
        <v>1.4920841645210472</v>
      </c>
      <c r="E22" s="8">
        <v>640.41934116247887</v>
      </c>
      <c r="F22" s="8">
        <v>654.31950760000007</v>
      </c>
      <c r="G22" s="8"/>
      <c r="H22" s="8">
        <v>167.56051830496108</v>
      </c>
      <c r="I22" s="8">
        <f t="shared" si="6"/>
        <v>1665.91608107616</v>
      </c>
      <c r="K22" s="3">
        <v>2034</v>
      </c>
      <c r="L22" s="12">
        <f t="shared" si="0"/>
        <v>69.37047410005647</v>
      </c>
      <c r="M22" s="12">
        <f t="shared" si="1"/>
        <v>5.6914215461595328</v>
      </c>
      <c r="N22" s="12">
        <f t="shared" si="2"/>
        <v>0.55410696825508443</v>
      </c>
      <c r="O22" s="12">
        <f t="shared" si="3"/>
        <v>237.82895628904996</v>
      </c>
      <c r="P22" s="12">
        <f t="shared" si="4"/>
        <v>242.99098351652094</v>
      </c>
      <c r="Q22" s="10"/>
      <c r="R22" s="12">
        <f t="shared" si="5"/>
        <v>62.226014460126571</v>
      </c>
      <c r="S22" s="13">
        <f t="shared" si="7"/>
        <v>618.66195688016853</v>
      </c>
      <c r="U22">
        <f t="shared" si="8"/>
        <v>17</v>
      </c>
    </row>
    <row r="23" spans="1:21" ht="15.75" thickBot="1" x14ac:dyDescent="0.3">
      <c r="A23" s="3">
        <v>2035</v>
      </c>
      <c r="B23" s="8">
        <v>181.65870572641504</v>
      </c>
      <c r="C23" s="8">
        <v>14.947548467378981</v>
      </c>
      <c r="D23" s="8">
        <v>1.4502148989249961</v>
      </c>
      <c r="E23" s="8">
        <v>655.98008537696217</v>
      </c>
      <c r="F23" s="8">
        <v>682.15555510000013</v>
      </c>
      <c r="G23" s="8"/>
      <c r="H23" s="8">
        <v>158.76323399979981</v>
      </c>
      <c r="I23" s="8">
        <f t="shared" si="6"/>
        <v>1694.9553435694811</v>
      </c>
      <c r="K23" s="3">
        <v>2035</v>
      </c>
      <c r="L23" s="12">
        <f t="shared" si="0"/>
        <v>63.642999655816745</v>
      </c>
      <c r="M23" s="12">
        <f t="shared" si="1"/>
        <v>5.2367807981490797</v>
      </c>
      <c r="N23" s="12">
        <f t="shared" si="2"/>
        <v>0.50807378564143901</v>
      </c>
      <c r="O23" s="12">
        <f t="shared" si="3"/>
        <v>229.81855001622407</v>
      </c>
      <c r="P23" s="12">
        <f t="shared" si="4"/>
        <v>238.98896331358088</v>
      </c>
      <c r="Q23" s="10"/>
      <c r="R23" s="12">
        <f t="shared" si="5"/>
        <v>55.621713291422857</v>
      </c>
      <c r="S23" s="13">
        <f t="shared" si="7"/>
        <v>593.81708086083506</v>
      </c>
      <c r="U23">
        <f t="shared" si="8"/>
        <v>18</v>
      </c>
    </row>
    <row r="24" spans="1:21" ht="15.75" thickBot="1" x14ac:dyDescent="0.3">
      <c r="A24" s="3">
        <v>2036</v>
      </c>
      <c r="B24" s="8">
        <v>184.80991340506233</v>
      </c>
      <c r="C24" s="8">
        <v>14.983437655145083</v>
      </c>
      <c r="D24" s="8">
        <v>1.4664621949561547</v>
      </c>
      <c r="E24" s="8">
        <v>673.87870040355767</v>
      </c>
      <c r="F24" s="8">
        <v>702.7106087999997</v>
      </c>
      <c r="G24" s="8"/>
      <c r="H24" s="8">
        <v>148.13162695666551</v>
      </c>
      <c r="I24" s="8">
        <f t="shared" si="6"/>
        <v>1725.9807494153865</v>
      </c>
      <c r="K24" s="3">
        <v>2036</v>
      </c>
      <c r="L24" s="12">
        <f t="shared" si="0"/>
        <v>61.082080849612723</v>
      </c>
      <c r="M24" s="12">
        <f t="shared" si="1"/>
        <v>4.9522210870298142</v>
      </c>
      <c r="N24" s="12">
        <f t="shared" si="2"/>
        <v>0.48468483483829577</v>
      </c>
      <c r="O24" s="12">
        <f t="shared" si="3"/>
        <v>222.72567798170155</v>
      </c>
      <c r="P24" s="12">
        <f t="shared" si="4"/>
        <v>232.25499882424819</v>
      </c>
      <c r="Q24" s="10"/>
      <c r="R24" s="12">
        <f t="shared" si="5"/>
        <v>48.959429975599271</v>
      </c>
      <c r="S24" s="13">
        <f t="shared" si="7"/>
        <v>570.4590935530299</v>
      </c>
      <c r="U24">
        <f t="shared" si="8"/>
        <v>19</v>
      </c>
    </row>
    <row r="25" spans="1:21" ht="15.75" thickBot="1" x14ac:dyDescent="0.3">
      <c r="A25" s="3">
        <v>2037</v>
      </c>
      <c r="B25" s="8">
        <v>185.92168532786783</v>
      </c>
      <c r="C25" s="8">
        <v>14.41646267047228</v>
      </c>
      <c r="D25" s="8">
        <v>1.4109710987441311</v>
      </c>
      <c r="E25" s="8">
        <v>684.58900429459959</v>
      </c>
      <c r="F25" s="8">
        <v>722.07744839999998</v>
      </c>
      <c r="G25" s="8"/>
      <c r="H25" s="8">
        <v>162.58910499702085</v>
      </c>
      <c r="I25" s="8">
        <f t="shared" si="6"/>
        <v>1771.0046767887047</v>
      </c>
      <c r="K25" s="3">
        <v>2037</v>
      </c>
      <c r="L25" s="12">
        <f t="shared" si="0"/>
        <v>57.971260315856334</v>
      </c>
      <c r="M25" s="12">
        <f t="shared" si="1"/>
        <v>4.4951212056300385</v>
      </c>
      <c r="N25" s="12">
        <f t="shared" si="2"/>
        <v>0.43994745808807206</v>
      </c>
      <c r="O25" s="12">
        <f t="shared" si="3"/>
        <v>213.458087513294</v>
      </c>
      <c r="P25" s="12">
        <f t="shared" si="4"/>
        <v>225.1471615889626</v>
      </c>
      <c r="Q25" s="10"/>
      <c r="R25" s="12">
        <f t="shared" si="5"/>
        <v>50.696051478248968</v>
      </c>
      <c r="S25" s="13">
        <f t="shared" si="7"/>
        <v>552.20762956008002</v>
      </c>
      <c r="U25">
        <f t="shared" si="8"/>
        <v>20</v>
      </c>
    </row>
    <row r="26" spans="1:21" ht="15" thickBot="1" x14ac:dyDescent="0.35">
      <c r="A26" s="3">
        <v>2038</v>
      </c>
      <c r="B26" s="8">
        <v>182.5240656176756</v>
      </c>
      <c r="C26" s="8">
        <v>14.096115619814492</v>
      </c>
      <c r="D26" s="8">
        <v>1.3796180241114859</v>
      </c>
      <c r="E26" s="8">
        <v>706.37335729911229</v>
      </c>
      <c r="F26" s="8">
        <v>743.10592669999983</v>
      </c>
      <c r="G26" s="8"/>
      <c r="H26" s="8">
        <v>164.06404396217681</v>
      </c>
      <c r="I26" s="8">
        <f t="shared" si="6"/>
        <v>1811.5431272228905</v>
      </c>
      <c r="K26" s="3">
        <v>2038</v>
      </c>
      <c r="L26" s="12">
        <f t="shared" si="0"/>
        <v>53.69044002835571</v>
      </c>
      <c r="M26" s="12">
        <f t="shared" si="1"/>
        <v>4.1464485669725697</v>
      </c>
      <c r="N26" s="12">
        <f t="shared" si="2"/>
        <v>0.4058220954860387</v>
      </c>
      <c r="O26" s="12">
        <f t="shared" si="3"/>
        <v>207.78353938892084</v>
      </c>
      <c r="P26" s="12">
        <f t="shared" si="4"/>
        <v>218.5886231340792</v>
      </c>
      <c r="Q26" s="10"/>
      <c r="R26" s="12">
        <f t="shared" si="5"/>
        <v>48.260324924012316</v>
      </c>
      <c r="S26" s="13">
        <f t="shared" si="7"/>
        <v>532.87519813782671</v>
      </c>
      <c r="U26">
        <f t="shared" si="8"/>
        <v>21</v>
      </c>
    </row>
    <row r="27" spans="1:21" ht="15" thickBot="1" x14ac:dyDescent="0.35">
      <c r="A27" s="3">
        <v>2039</v>
      </c>
      <c r="B27" s="8">
        <v>168.92929499617708</v>
      </c>
      <c r="C27" s="8">
        <v>14.247037973633002</v>
      </c>
      <c r="D27" s="8">
        <v>1.3943891288033818</v>
      </c>
      <c r="E27" s="8">
        <v>720.16651104411812</v>
      </c>
      <c r="F27" s="8">
        <v>767.50377140000012</v>
      </c>
      <c r="G27" s="8"/>
      <c r="H27" s="8">
        <v>175.85840923473427</v>
      </c>
      <c r="I27" s="8">
        <f t="shared" si="6"/>
        <v>1848.099413777466</v>
      </c>
      <c r="K27" s="3">
        <v>2039</v>
      </c>
      <c r="L27" s="12">
        <f t="shared" si="0"/>
        <v>46.878740378552635</v>
      </c>
      <c r="M27" s="12">
        <f t="shared" si="1"/>
        <v>3.9536256535282206</v>
      </c>
      <c r="N27" s="12">
        <f t="shared" si="2"/>
        <v>0.38695009031636113</v>
      </c>
      <c r="O27" s="12">
        <f t="shared" si="3"/>
        <v>199.84987743735795</v>
      </c>
      <c r="P27" s="12">
        <f t="shared" si="4"/>
        <v>212.98620845978698</v>
      </c>
      <c r="Q27" s="10"/>
      <c r="R27" s="12">
        <f t="shared" si="5"/>
        <v>48.801604896811625</v>
      </c>
      <c r="S27" s="13">
        <f t="shared" si="7"/>
        <v>512.85700691635384</v>
      </c>
      <c r="U27">
        <f t="shared" si="8"/>
        <v>22</v>
      </c>
    </row>
    <row r="28" spans="1:21" ht="15" thickBot="1" x14ac:dyDescent="0.35">
      <c r="A28" s="3">
        <v>2040</v>
      </c>
      <c r="B28" s="8">
        <v>172.25957249345049</v>
      </c>
      <c r="C28" s="8">
        <v>14.053308040189171</v>
      </c>
      <c r="D28" s="8">
        <v>1.3754283515795251</v>
      </c>
      <c r="E28" s="8">
        <v>732.49590468318331</v>
      </c>
      <c r="F28" s="8">
        <v>790.13883229999999</v>
      </c>
      <c r="G28" s="8"/>
      <c r="H28" s="8">
        <v>190.97810159654</v>
      </c>
      <c r="I28" s="8">
        <f t="shared" si="6"/>
        <v>1901.3011474649425</v>
      </c>
      <c r="K28" s="3">
        <v>2040</v>
      </c>
      <c r="L28" s="12">
        <f t="shared" si="0"/>
        <v>45.097084300155451</v>
      </c>
      <c r="M28" s="12">
        <f t="shared" si="1"/>
        <v>3.6791175562017595</v>
      </c>
      <c r="N28" s="12">
        <f t="shared" si="2"/>
        <v>0.36008337546735791</v>
      </c>
      <c r="O28" s="12">
        <f t="shared" si="3"/>
        <v>191.76542171130791</v>
      </c>
      <c r="P28" s="12">
        <f t="shared" si="4"/>
        <v>206.8561822909104</v>
      </c>
      <c r="Q28" s="10"/>
      <c r="R28" s="12">
        <f t="shared" si="5"/>
        <v>49.997543953676512</v>
      </c>
      <c r="S28" s="13">
        <f t="shared" si="7"/>
        <v>497.7554331877194</v>
      </c>
      <c r="U28">
        <f t="shared" si="8"/>
        <v>23</v>
      </c>
    </row>
    <row r="29" spans="1:21" ht="15" thickBot="1" x14ac:dyDescent="0.35">
      <c r="A29" s="3">
        <v>2041</v>
      </c>
      <c r="B29" s="8">
        <v>201.2722555422915</v>
      </c>
      <c r="C29" s="8">
        <v>17.448317776615848</v>
      </c>
      <c r="D29" s="8">
        <v>1.7077054661219402</v>
      </c>
      <c r="E29" s="8">
        <v>806.78461722843599</v>
      </c>
      <c r="F29" s="8">
        <v>818.1325890999999</v>
      </c>
      <c r="G29" s="8"/>
      <c r="H29" s="8">
        <v>155.25197190556787</v>
      </c>
      <c r="I29" s="8">
        <f t="shared" si="6"/>
        <v>2000.5974570190331</v>
      </c>
      <c r="K29" s="3">
        <v>2041</v>
      </c>
      <c r="L29" s="12">
        <f t="shared" si="0"/>
        <v>49.709929493771</v>
      </c>
      <c r="M29" s="12">
        <f t="shared" si="1"/>
        <v>4.3093601953411591</v>
      </c>
      <c r="N29" s="12">
        <f t="shared" si="2"/>
        <v>0.42176661700505386</v>
      </c>
      <c r="O29" s="12">
        <f t="shared" si="3"/>
        <v>199.25849358138501</v>
      </c>
      <c r="P29" s="12">
        <f t="shared" si="4"/>
        <v>202.0611992007604</v>
      </c>
      <c r="Q29" s="10"/>
      <c r="R29" s="12">
        <f t="shared" si="5"/>
        <v>38.343906647248126</v>
      </c>
      <c r="S29" s="13">
        <f t="shared" si="7"/>
        <v>494.10465573551073</v>
      </c>
      <c r="U29">
        <f t="shared" si="8"/>
        <v>24</v>
      </c>
    </row>
    <row r="30" spans="1:21" ht="15" thickBot="1" x14ac:dyDescent="0.35">
      <c r="A30" s="3">
        <v>2042</v>
      </c>
      <c r="B30" s="8">
        <v>226.03802528714024</v>
      </c>
      <c r="C30" s="8">
        <v>15.54638896953033</v>
      </c>
      <c r="D30" s="8">
        <v>1.5215594856545518</v>
      </c>
      <c r="E30" s="8">
        <v>811.86710506386748</v>
      </c>
      <c r="F30" s="8">
        <v>822.06180579999989</v>
      </c>
      <c r="G30" s="8"/>
      <c r="H30" s="8">
        <v>222.84907542050394</v>
      </c>
      <c r="I30" s="8">
        <f t="shared" si="6"/>
        <v>2099.8839600266965</v>
      </c>
      <c r="K30" s="3">
        <v>2042</v>
      </c>
      <c r="L30" s="12">
        <f t="shared" si="0"/>
        <v>52.666550333708521</v>
      </c>
      <c r="M30" s="12">
        <f t="shared" si="1"/>
        <v>3.6222873391814301</v>
      </c>
      <c r="N30" s="12">
        <f t="shared" si="2"/>
        <v>0.35452127638772185</v>
      </c>
      <c r="O30" s="12">
        <f t="shared" si="3"/>
        <v>189.16392363104316</v>
      </c>
      <c r="P30" s="12">
        <f t="shared" si="4"/>
        <v>191.53927494095907</v>
      </c>
      <c r="Q30" s="10"/>
      <c r="R30" s="12">
        <f t="shared" si="5"/>
        <v>51.923529382036683</v>
      </c>
      <c r="S30" s="13">
        <f t="shared" si="7"/>
        <v>489.27008690331661</v>
      </c>
      <c r="U30">
        <f t="shared" si="8"/>
        <v>25</v>
      </c>
    </row>
    <row r="31" spans="1:21" ht="15" thickBot="1" x14ac:dyDescent="0.35">
      <c r="A31" s="3">
        <v>2043</v>
      </c>
      <c r="B31" s="8">
        <v>216.24182717856661</v>
      </c>
      <c r="C31" s="8">
        <v>15.416372397604018</v>
      </c>
      <c r="D31" s="8">
        <v>1.5088344760915919</v>
      </c>
      <c r="E31" s="8">
        <v>835.52660202106279</v>
      </c>
      <c r="F31" s="8">
        <v>858.14367000000004</v>
      </c>
      <c r="G31" s="8"/>
      <c r="H31" s="8">
        <v>223.28345468031864</v>
      </c>
      <c r="I31" s="8">
        <f t="shared" si="6"/>
        <v>2150.1207607536439</v>
      </c>
      <c r="K31" s="3">
        <v>2043</v>
      </c>
      <c r="L31" s="12">
        <f t="shared" si="0"/>
        <v>47.532122254967938</v>
      </c>
      <c r="M31" s="12">
        <f t="shared" si="1"/>
        <v>3.3886732603582908</v>
      </c>
      <c r="N31" s="12">
        <f t="shared" si="2"/>
        <v>0.33165694960981434</v>
      </c>
      <c r="O31" s="12">
        <f t="shared" si="3"/>
        <v>183.6571264344158</v>
      </c>
      <c r="P31" s="12">
        <f t="shared" si="4"/>
        <v>188.62858479772322</v>
      </c>
      <c r="Q31" s="10"/>
      <c r="R31" s="12">
        <f t="shared" si="5"/>
        <v>49.079942598766792</v>
      </c>
      <c r="S31" s="13">
        <f t="shared" si="7"/>
        <v>472.61810629584193</v>
      </c>
      <c r="U31">
        <f t="shared" si="8"/>
        <v>26</v>
      </c>
    </row>
    <row r="32" spans="1:21" ht="15" thickBot="1" x14ac:dyDescent="0.35">
      <c r="A32" s="3">
        <v>2044</v>
      </c>
      <c r="B32" s="8">
        <v>206.34233784724452</v>
      </c>
      <c r="C32" s="8">
        <v>15.293904187382312</v>
      </c>
      <c r="D32" s="8">
        <v>1.4968482413898108</v>
      </c>
      <c r="E32" s="8">
        <v>861.48307930812234</v>
      </c>
      <c r="F32" s="8">
        <v>889.00939460000006</v>
      </c>
      <c r="G32" s="8"/>
      <c r="H32" s="8">
        <v>223.5024392596448</v>
      </c>
      <c r="I32" s="8">
        <f t="shared" si="6"/>
        <v>2197.1280034437837</v>
      </c>
      <c r="K32" s="3">
        <v>2044</v>
      </c>
      <c r="L32" s="12">
        <f t="shared" si="0"/>
        <v>42.788787943556457</v>
      </c>
      <c r="M32" s="12">
        <f t="shared" si="1"/>
        <v>3.1714655844765636</v>
      </c>
      <c r="N32" s="12">
        <f t="shared" si="2"/>
        <v>0.31039835378781583</v>
      </c>
      <c r="O32" s="12">
        <f t="shared" si="3"/>
        <v>178.64398156022699</v>
      </c>
      <c r="P32" s="12">
        <f t="shared" si="4"/>
        <v>184.35205717950959</v>
      </c>
      <c r="Q32" s="10"/>
      <c r="R32" s="12">
        <f t="shared" si="5"/>
        <v>46.347243024009664</v>
      </c>
      <c r="S32" s="13">
        <f t="shared" si="7"/>
        <v>455.6139336455671</v>
      </c>
      <c r="U32">
        <f t="shared" si="8"/>
        <v>27</v>
      </c>
    </row>
    <row r="33" spans="1:21" ht="15" thickBot="1" x14ac:dyDescent="0.35">
      <c r="A33" s="3">
        <v>2045</v>
      </c>
      <c r="B33" s="8">
        <v>198.80012226325482</v>
      </c>
      <c r="C33" s="8">
        <v>15.063184320533091</v>
      </c>
      <c r="D33" s="8">
        <v>1.4742671775413874</v>
      </c>
      <c r="E33" s="8">
        <v>888.99894882713284</v>
      </c>
      <c r="F33" s="8">
        <v>924.0323618000001</v>
      </c>
      <c r="G33" s="8"/>
      <c r="H33" s="8">
        <v>224.36978313000679</v>
      </c>
      <c r="I33" s="8">
        <f t="shared" si="6"/>
        <v>2252.7386675184694</v>
      </c>
      <c r="K33" s="3">
        <v>2045</v>
      </c>
      <c r="L33" s="12">
        <f t="shared" si="0"/>
        <v>38.891296364906346</v>
      </c>
      <c r="M33" s="12">
        <f t="shared" si="1"/>
        <v>2.9468129040348385</v>
      </c>
      <c r="N33" s="12">
        <f t="shared" si="2"/>
        <v>0.28841109889706451</v>
      </c>
      <c r="O33" s="12">
        <f t="shared" si="3"/>
        <v>173.91499156696833</v>
      </c>
      <c r="P33" s="12">
        <f t="shared" si="4"/>
        <v>180.76858315982307</v>
      </c>
      <c r="Q33" s="10"/>
      <c r="R33" s="12">
        <f t="shared" si="5"/>
        <v>43.893492779062207</v>
      </c>
      <c r="S33" s="13">
        <f t="shared" si="7"/>
        <v>440.7035878736919</v>
      </c>
      <c r="U33">
        <f t="shared" si="8"/>
        <v>28</v>
      </c>
    </row>
    <row r="34" spans="1:21" ht="15" thickBot="1" x14ac:dyDescent="0.35">
      <c r="A34" s="3">
        <v>2046</v>
      </c>
      <c r="B34" s="8">
        <v>193.43211068799948</v>
      </c>
      <c r="C34" s="8">
        <v>14.741249844226537</v>
      </c>
      <c r="D34" s="8">
        <v>1.4427587380482345</v>
      </c>
      <c r="E34" s="8">
        <v>919.39853624931823</v>
      </c>
      <c r="F34" s="8">
        <v>959.09011500000008</v>
      </c>
      <c r="G34" s="8"/>
      <c r="H34" s="8">
        <v>223.93522950919839</v>
      </c>
      <c r="I34" s="8">
        <f t="shared" si="6"/>
        <v>2312.0400000287909</v>
      </c>
      <c r="K34" s="3">
        <v>2046</v>
      </c>
      <c r="L34" s="12">
        <f t="shared" si="0"/>
        <v>35.699199521060365</v>
      </c>
      <c r="M34" s="12">
        <f t="shared" si="1"/>
        <v>2.7205969965745287</v>
      </c>
      <c r="N34" s="12">
        <f t="shared" si="2"/>
        <v>0.26627084751928198</v>
      </c>
      <c r="O34" s="12">
        <f t="shared" si="3"/>
        <v>169.6811954757392</v>
      </c>
      <c r="P34" s="12">
        <f t="shared" si="4"/>
        <v>177.00654380641001</v>
      </c>
      <c r="Q34" s="10"/>
      <c r="R34" s="12">
        <f t="shared" si="5"/>
        <v>41.328755652870434</v>
      </c>
      <c r="S34" s="13">
        <f t="shared" si="7"/>
        <v>426.70256230017378</v>
      </c>
      <c r="U34">
        <f t="shared" si="8"/>
        <v>29</v>
      </c>
    </row>
    <row r="35" spans="1:21" ht="15" thickBot="1" x14ac:dyDescent="0.35">
      <c r="A35" s="3">
        <v>2047</v>
      </c>
      <c r="B35" s="8">
        <v>192.62064286920369</v>
      </c>
      <c r="C35" s="8">
        <v>1.0530642146874682</v>
      </c>
      <c r="D35" s="8">
        <v>1.4481964622727337</v>
      </c>
      <c r="E35" s="8">
        <v>941.84911596918175</v>
      </c>
      <c r="F35" s="8">
        <v>999.38175729999989</v>
      </c>
      <c r="G35" s="8"/>
      <c r="H35" s="8">
        <v>223.57535603772908</v>
      </c>
      <c r="I35" s="8">
        <f t="shared" si="6"/>
        <v>2359.9281328530742</v>
      </c>
      <c r="K35" s="3">
        <v>2047</v>
      </c>
      <c r="L35" s="12">
        <f t="shared" si="0"/>
        <v>33.537205346047585</v>
      </c>
      <c r="M35" s="12">
        <f t="shared" si="1"/>
        <v>0.18334914827653936</v>
      </c>
      <c r="N35" s="12">
        <f t="shared" si="2"/>
        <v>0.25214567563062312</v>
      </c>
      <c r="O35" s="12">
        <f t="shared" si="3"/>
        <v>163.98547287945939</v>
      </c>
      <c r="P35" s="12">
        <f t="shared" si="4"/>
        <v>174.00248859320271</v>
      </c>
      <c r="Q35" s="10"/>
      <c r="R35" s="12">
        <f t="shared" si="5"/>
        <v>38.926734508120674</v>
      </c>
      <c r="S35" s="13">
        <f t="shared" si="7"/>
        <v>410.88739615073752</v>
      </c>
      <c r="U35">
        <f t="shared" si="8"/>
        <v>30</v>
      </c>
    </row>
    <row r="36" spans="1:21" ht="15" thickBot="1" x14ac:dyDescent="0.35">
      <c r="A36" s="3">
        <v>2048</v>
      </c>
      <c r="B36" s="8">
        <v>187.67302875064257</v>
      </c>
      <c r="C36" s="8">
        <v>0</v>
      </c>
      <c r="D36" s="8">
        <v>1.4165676867979131</v>
      </c>
      <c r="E36" s="8">
        <v>973.79129944860517</v>
      </c>
      <c r="F36" s="8">
        <v>1042.8353436000002</v>
      </c>
      <c r="G36" s="8"/>
      <c r="H36" s="8">
        <v>224.67083827381521</v>
      </c>
      <c r="I36" s="8">
        <f t="shared" si="6"/>
        <v>2430.3870777598613</v>
      </c>
      <c r="K36" s="3">
        <v>2048</v>
      </c>
      <c r="L36" s="12">
        <f t="shared" si="0"/>
        <v>30.826203400160001</v>
      </c>
      <c r="M36" s="12">
        <f t="shared" si="1"/>
        <v>0</v>
      </c>
      <c r="N36" s="12">
        <f t="shared" si="2"/>
        <v>0.23267809942656506</v>
      </c>
      <c r="O36" s="12">
        <f t="shared" si="3"/>
        <v>159.94993455342762</v>
      </c>
      <c r="P36" s="12">
        <f t="shared" si="4"/>
        <v>171.29075301172855</v>
      </c>
      <c r="Q36" s="10"/>
      <c r="R36" s="12">
        <f t="shared" si="5"/>
        <v>36.903272701562166</v>
      </c>
      <c r="S36" s="13">
        <f t="shared" si="7"/>
        <v>399.20284176630491</v>
      </c>
      <c r="U36">
        <f t="shared" si="8"/>
        <v>31</v>
      </c>
    </row>
    <row r="37" spans="1:21" ht="15" thickBot="1" x14ac:dyDescent="0.35">
      <c r="A37" s="3">
        <v>2049</v>
      </c>
      <c r="B37" s="8">
        <v>189.21601428293073</v>
      </c>
      <c r="C37" s="8">
        <v>0</v>
      </c>
      <c r="D37" s="8">
        <v>1.3564341991261759</v>
      </c>
      <c r="E37" s="8">
        <v>1005.8076858252823</v>
      </c>
      <c r="F37" s="8">
        <v>1081.0583098</v>
      </c>
      <c r="G37" s="8"/>
      <c r="H37" s="8">
        <v>225.55160741828786</v>
      </c>
      <c r="I37" s="8">
        <f t="shared" si="6"/>
        <v>2502.9900515256268</v>
      </c>
      <c r="K37" s="3">
        <v>2049</v>
      </c>
      <c r="L37" s="12">
        <f t="shared" si="0"/>
        <v>29.320420983614731</v>
      </c>
      <c r="M37" s="12">
        <f t="shared" si="1"/>
        <v>0</v>
      </c>
      <c r="N37" s="12">
        <f t="shared" si="2"/>
        <v>0.21018951226550359</v>
      </c>
      <c r="O37" s="12">
        <f t="shared" si="3"/>
        <v>155.85734055710395</v>
      </c>
      <c r="P37" s="12">
        <f t="shared" si="4"/>
        <v>167.51798134683784</v>
      </c>
      <c r="Q37" s="10"/>
      <c r="R37" s="12">
        <f t="shared" si="5"/>
        <v>34.950889902725244</v>
      </c>
      <c r="S37" s="13">
        <f t="shared" si="7"/>
        <v>387.8568223025473</v>
      </c>
      <c r="U37">
        <f t="shared" si="8"/>
        <v>32</v>
      </c>
    </row>
    <row r="38" spans="1:21" ht="15" thickBot="1" x14ac:dyDescent="0.35">
      <c r="A38" s="3">
        <v>2050</v>
      </c>
      <c r="B38" s="8">
        <v>179.51082315831738</v>
      </c>
      <c r="C38" s="8">
        <v>0</v>
      </c>
      <c r="D38" s="8">
        <v>1.3379138398048818</v>
      </c>
      <c r="E38" s="8">
        <v>1040.9907718673082</v>
      </c>
      <c r="F38" s="8">
        <v>1123.4485536999998</v>
      </c>
      <c r="G38" s="8"/>
      <c r="H38" s="8">
        <v>229.7952953315139</v>
      </c>
      <c r="I38" s="8">
        <f t="shared" si="6"/>
        <v>2575.0833578969446</v>
      </c>
      <c r="K38" s="3">
        <v>2050</v>
      </c>
      <c r="L38" s="12">
        <f t="shared" si="0"/>
        <v>26.24200927608895</v>
      </c>
      <c r="M38" s="12">
        <f t="shared" si="1"/>
        <v>0</v>
      </c>
      <c r="N38" s="12">
        <f t="shared" si="2"/>
        <v>0.19558457132026549</v>
      </c>
      <c r="O38" s="12">
        <f t="shared" si="3"/>
        <v>152.17850941261852</v>
      </c>
      <c r="P38" s="12">
        <f t="shared" si="4"/>
        <v>164.2327011191031</v>
      </c>
      <c r="Q38" s="10"/>
      <c r="R38" s="12">
        <f t="shared" si="5"/>
        <v>33.592906352910248</v>
      </c>
      <c r="S38" s="13">
        <f t="shared" si="7"/>
        <v>376.44171073204103</v>
      </c>
      <c r="U38">
        <f t="shared" si="8"/>
        <v>33</v>
      </c>
    </row>
    <row r="39" spans="1:21" ht="15" thickBot="1" x14ac:dyDescent="0.35">
      <c r="A39" s="3">
        <v>2051</v>
      </c>
      <c r="B39" s="8">
        <v>186.50668690479984</v>
      </c>
      <c r="C39" s="8">
        <v>0</v>
      </c>
      <c r="D39" s="8">
        <v>1.2684073733370227</v>
      </c>
      <c r="E39" s="8">
        <v>1068.6349931749162</v>
      </c>
      <c r="F39" s="8">
        <v>1168.5156170999996</v>
      </c>
      <c r="G39" s="8"/>
      <c r="H39" s="8">
        <v>248.51358877602024</v>
      </c>
      <c r="I39" s="8">
        <f t="shared" si="6"/>
        <v>2673.4392933290733</v>
      </c>
      <c r="K39" s="3">
        <v>2051</v>
      </c>
      <c r="L39" s="12">
        <f t="shared" si="0"/>
        <v>25.72142280735434</v>
      </c>
      <c r="M39" s="12">
        <f t="shared" si="1"/>
        <v>0</v>
      </c>
      <c r="N39" s="12">
        <f t="shared" si="2"/>
        <v>0.17492800329577718</v>
      </c>
      <c r="O39" s="12">
        <f t="shared" si="3"/>
        <v>147.37708841622694</v>
      </c>
      <c r="P39" s="12">
        <f t="shared" si="4"/>
        <v>161.15177821890825</v>
      </c>
      <c r="Q39" s="10"/>
      <c r="R39" s="12">
        <f t="shared" si="5"/>
        <v>34.272889601774921</v>
      </c>
      <c r="S39" s="13">
        <f t="shared" si="7"/>
        <v>368.6981070475602</v>
      </c>
      <c r="U39">
        <f t="shared" si="8"/>
        <v>34</v>
      </c>
    </row>
    <row r="40" spans="1:21" ht="15" thickBot="1" x14ac:dyDescent="0.35">
      <c r="A40" s="3" t="s">
        <v>10</v>
      </c>
      <c r="B40" s="8">
        <f>SUM(B6:B39)</f>
        <v>5468.5899625281654</v>
      </c>
      <c r="C40" s="8">
        <f t="shared" ref="C40:I40" si="9">SUM(C6:C39)</f>
        <v>480.89127898915103</v>
      </c>
      <c r="D40" s="8">
        <f t="shared" si="9"/>
        <v>93.684123011684406</v>
      </c>
      <c r="E40" s="8">
        <f t="shared" si="9"/>
        <v>22724.540254242085</v>
      </c>
      <c r="F40" s="8">
        <f t="shared" si="9"/>
        <v>24888.9188545</v>
      </c>
      <c r="G40" s="8">
        <f t="shared" si="9"/>
        <v>0</v>
      </c>
      <c r="H40" s="8">
        <f t="shared" si="9"/>
        <v>4631.9336270683616</v>
      </c>
      <c r="I40" s="8">
        <f t="shared" si="9"/>
        <v>58288.55810033944</v>
      </c>
      <c r="K40" s="3" t="s">
        <v>10</v>
      </c>
      <c r="L40" s="13">
        <f>SUM(L6:L39)</f>
        <v>2030.2485878001214</v>
      </c>
      <c r="M40" s="13">
        <f t="shared" ref="M40:R40" si="10">SUM(M6:M39)</f>
        <v>230.6533566974592</v>
      </c>
      <c r="N40" s="13">
        <f t="shared" si="10"/>
        <v>54.737570756459981</v>
      </c>
      <c r="O40" s="13">
        <f t="shared" si="10"/>
        <v>8105.0869471593896</v>
      </c>
      <c r="P40" s="13">
        <f t="shared" si="10"/>
        <v>9148.7655648676227</v>
      </c>
      <c r="Q40" s="13"/>
      <c r="R40" s="13">
        <f t="shared" si="10"/>
        <v>1436.99673297964</v>
      </c>
      <c r="S40" s="13">
        <f t="shared" si="7"/>
        <v>21006.48876026069</v>
      </c>
    </row>
    <row r="42" spans="1:21" x14ac:dyDescent="0.3">
      <c r="A42" t="s">
        <v>23</v>
      </c>
    </row>
  </sheetData>
  <mergeCells count="14">
    <mergeCell ref="A1:I1"/>
    <mergeCell ref="K1:S1"/>
    <mergeCell ref="A2:I2"/>
    <mergeCell ref="A3:A5"/>
    <mergeCell ref="B3:I3"/>
    <mergeCell ref="F4:F5"/>
    <mergeCell ref="H4:H5"/>
    <mergeCell ref="I4:I5"/>
    <mergeCell ref="K2:S2"/>
    <mergeCell ref="K3:K5"/>
    <mergeCell ref="L3:S3"/>
    <mergeCell ref="P4:P5"/>
    <mergeCell ref="R4:R5"/>
    <mergeCell ref="S4:S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27B02-1B5E-4C73-A92B-8B327A6847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34232D-EC8D-4C7E-920C-467D0E7BF9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FF39E5-806D-41DA-8997-C613D5BB0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Rev Req - SGS 2x1</vt:lpstr>
      <vt:lpstr>Annual Rev Req - CPP-CC</vt:lpstr>
      <vt:lpstr>Annual Rev Req - LBR-SHCC</vt:lpstr>
      <vt:lpstr>Annual Rev Req - No Build Risk</vt:lpstr>
    </vt:vector>
  </TitlesOfParts>
  <Company>Seminole Electric Cooperative,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Diazgranados</dc:creator>
  <cp:lastModifiedBy>Malcolm Means</cp:lastModifiedBy>
  <cp:lastPrinted>2018-01-15T18:58:10Z</cp:lastPrinted>
  <dcterms:created xsi:type="dcterms:W3CDTF">2018-01-15T17:26:10Z</dcterms:created>
  <dcterms:modified xsi:type="dcterms:W3CDTF">2018-01-26T20:32:36Z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0x010100AD04B27D97703742B7725376CBFC58B9</vt:lpwstr>
  </property>
</Properties>
</file>