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22980" windowHeight="9552"/>
  </bookViews>
  <sheets>
    <sheet name="Summary Plant Adj ADF #1" sheetId="1" r:id="rId1"/>
  </sheets>
  <externalReferences>
    <externalReference r:id="rId2"/>
  </externalReferences>
  <definedNames>
    <definedName name="_xlnm.Print_Area" localSheetId="0">'Summary Plant Adj ADF #1'!$A$2:$G$25</definedName>
  </definedNames>
  <calcPr calcId="125725"/>
</workbook>
</file>

<file path=xl/calcChain.xml><?xml version="1.0" encoding="utf-8"?>
<calcChain xmlns="http://schemas.openxmlformats.org/spreadsheetml/2006/main">
  <c r="G22" i="1"/>
  <c r="G21"/>
  <c r="G18"/>
  <c r="G17"/>
  <c r="G16"/>
  <c r="G15"/>
  <c r="G14"/>
  <c r="G11"/>
  <c r="G10"/>
  <c r="G9"/>
  <c r="G8"/>
  <c r="G7"/>
  <c r="C4"/>
  <c r="G4" s="1"/>
  <c r="C12"/>
  <c r="C13"/>
  <c r="G13" s="1"/>
  <c r="E12"/>
  <c r="D12"/>
  <c r="E6"/>
  <c r="E19" s="1"/>
  <c r="D5"/>
  <c r="G5" s="1"/>
  <c r="G12" l="1"/>
  <c r="G6"/>
  <c r="C19"/>
  <c r="C24" s="1"/>
  <c r="D19"/>
  <c r="D24" s="1"/>
  <c r="E24"/>
  <c r="G19" l="1"/>
</calcChain>
</file>

<file path=xl/sharedStrings.xml><?xml version="1.0" encoding="utf-8"?>
<sst xmlns="http://schemas.openxmlformats.org/spreadsheetml/2006/main" count="25" uniqueCount="22">
  <si>
    <t>3544000 Structures &amp; Improvements - Treatment &amp; Disposal Plant</t>
  </si>
  <si>
    <t>3602000 Collection Sewers-Force</t>
  </si>
  <si>
    <t>3612000 Collection Sewers - Gravity</t>
  </si>
  <si>
    <t>3756000 Reuse Transmission &amp; Distribution</t>
  </si>
  <si>
    <t>3804000 Treatment &amp; Disposal Equipment</t>
  </si>
  <si>
    <t>3907000 Office Furniture &amp; Equipment</t>
  </si>
  <si>
    <t>3917000 Vehicles</t>
  </si>
  <si>
    <t>3940000 Laboratory Equipment</t>
  </si>
  <si>
    <t>3930000 Tools, Shop</t>
  </si>
  <si>
    <t>Table 1-1 Adjustment</t>
  </si>
  <si>
    <t>Utility Objects</t>
  </si>
  <si>
    <t>JE</t>
  </si>
  <si>
    <t>Difference</t>
  </si>
  <si>
    <t>355 Power Generation Equipment</t>
  </si>
  <si>
    <t>363 Services</t>
  </si>
  <si>
    <t>370 Receiving Wells</t>
  </si>
  <si>
    <t>371 Pumping Equipment</t>
  </si>
  <si>
    <t>395 Power Operated Equipment</t>
  </si>
  <si>
    <t>Reclass to CWIP</t>
  </si>
  <si>
    <t xml:space="preserve">Total Adjustment </t>
  </si>
  <si>
    <t>COA Adjustment per PAA Docket No.: 150071-SU</t>
  </si>
  <si>
    <t>Utility Adj Booked</t>
  </si>
</sst>
</file>

<file path=xl/styles.xml><?xml version="1.0" encoding="utf-8"?>
<styleSheet xmlns="http://schemas.openxmlformats.org/spreadsheetml/2006/main">
  <numFmts count="3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1">
    <xf numFmtId="0" fontId="0" fillId="0" borderId="0" xfId="0"/>
    <xf numFmtId="0" fontId="1" fillId="0" borderId="0" xfId="0" applyFont="1"/>
    <xf numFmtId="0" fontId="3" fillId="0" borderId="0" xfId="1" applyFont="1" applyAlignment="1">
      <alignment horizontal="left" wrapText="1"/>
    </xf>
    <xf numFmtId="43" fontId="1" fillId="0" borderId="0" xfId="0" applyNumberFormat="1" applyFont="1" applyBorder="1"/>
    <xf numFmtId="43" fontId="1" fillId="0" borderId="0" xfId="0" applyNumberFormat="1" applyFont="1"/>
    <xf numFmtId="41" fontId="1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2" fontId="1" fillId="0" borderId="0" xfId="0" applyNumberFormat="1" applyFont="1"/>
    <xf numFmtId="42" fontId="1" fillId="0" borderId="0" xfId="0" applyNumberFormat="1" applyFont="1" applyFill="1"/>
    <xf numFmtId="41" fontId="1" fillId="0" borderId="0" xfId="0" applyNumberFormat="1" applyFont="1" applyFill="1"/>
    <xf numFmtId="39" fontId="1" fillId="0" borderId="0" xfId="0" applyNumberFormat="1" applyFont="1" applyAlignment="1">
      <alignment horizontal="center"/>
    </xf>
    <xf numFmtId="42" fontId="1" fillId="0" borderId="1" xfId="0" applyNumberFormat="1" applyFont="1" applyBorder="1"/>
    <xf numFmtId="42" fontId="1" fillId="0" borderId="0" xfId="0" applyNumberFormat="1" applyFont="1" applyBorder="1"/>
    <xf numFmtId="41" fontId="1" fillId="0" borderId="0" xfId="0" applyNumberFormat="1" applyFont="1" applyBorder="1"/>
    <xf numFmtId="39" fontId="1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42" fontId="1" fillId="0" borderId="2" xfId="0" applyNumberFormat="1" applyFont="1" applyBorder="1"/>
    <xf numFmtId="0" fontId="1" fillId="0" borderId="2" xfId="0" applyFont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(PROJ)/K08-03%20KWRU%20RATE%20CASE%202014/PAA%20PROTEST%20-%20HEARING/STIPULATION/2014%20KW%20Adjustment%20Stipulated%20ADF%201_revised%20(002)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Plant Adj ADF #1"/>
      <sheetName val="Accum_Depr_Adjustment"/>
      <sheetName val="2007 details"/>
      <sheetName val="2008 details "/>
      <sheetName val="2009 details"/>
      <sheetName val="2013 details"/>
      <sheetName val="2014 details"/>
      <sheetName val="Sheet3"/>
    </sheetNames>
    <sheetDataSet>
      <sheetData sheetId="0"/>
      <sheetData sheetId="1"/>
      <sheetData sheetId="2"/>
      <sheetData sheetId="3"/>
      <sheetData sheetId="4"/>
      <sheetData sheetId="5">
        <row r="26">
          <cell r="L26">
            <v>-9101.25</v>
          </cell>
        </row>
        <row r="27">
          <cell r="L27">
            <v>-45500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6" sqref="G26"/>
    </sheetView>
  </sheetViews>
  <sheetFormatPr defaultColWidth="8.88671875" defaultRowHeight="12"/>
  <cols>
    <col min="1" max="1" width="4" style="1" customWidth="1"/>
    <col min="2" max="2" width="46.44140625" style="1" customWidth="1"/>
    <col min="3" max="3" width="12.6640625" style="1" customWidth="1"/>
    <col min="4" max="4" width="10.6640625" style="1" customWidth="1"/>
    <col min="5" max="5" width="10.109375" style="1" customWidth="1"/>
    <col min="6" max="6" width="5.6640625" style="1" customWidth="1"/>
    <col min="7" max="7" width="11.77734375" style="1" customWidth="1"/>
    <col min="8" max="16384" width="8.88671875" style="1"/>
  </cols>
  <sheetData>
    <row r="1" spans="1:7">
      <c r="C1" s="4"/>
      <c r="D1" s="4"/>
      <c r="E1" s="4"/>
      <c r="G1" s="4"/>
    </row>
    <row r="2" spans="1:7">
      <c r="C2" s="6"/>
    </row>
    <row r="3" spans="1:7" ht="24" customHeight="1">
      <c r="A3" s="7"/>
      <c r="B3" s="7" t="s">
        <v>20</v>
      </c>
      <c r="C3" s="8" t="s">
        <v>9</v>
      </c>
      <c r="D3" s="8" t="s">
        <v>10</v>
      </c>
      <c r="E3" s="8" t="s">
        <v>21</v>
      </c>
      <c r="F3" s="9" t="s">
        <v>11</v>
      </c>
      <c r="G3" s="9" t="s">
        <v>12</v>
      </c>
    </row>
    <row r="4" spans="1:7" ht="15" customHeight="1">
      <c r="B4" s="2" t="s">
        <v>0</v>
      </c>
      <c r="C4" s="10">
        <f>-132366+130642</f>
        <v>-1724</v>
      </c>
      <c r="D4" s="10"/>
      <c r="E4" s="10">
        <v>-4337.55</v>
      </c>
      <c r="F4" s="9">
        <v>12.15</v>
      </c>
      <c r="G4" s="11">
        <f t="shared" ref="G4:G18" si="0">+C4+D4-E4</f>
        <v>2613.5500000000002</v>
      </c>
    </row>
    <row r="5" spans="1:7" ht="15" customHeight="1">
      <c r="B5" s="2" t="s">
        <v>13</v>
      </c>
      <c r="C5" s="5">
        <v>-7234</v>
      </c>
      <c r="D5" s="5">
        <f>3379+1241</f>
        <v>4620</v>
      </c>
      <c r="E5" s="5"/>
      <c r="F5" s="9"/>
      <c r="G5" s="12">
        <f t="shared" si="0"/>
        <v>-2614</v>
      </c>
    </row>
    <row r="6" spans="1:7" ht="15" customHeight="1">
      <c r="B6" s="2" t="s">
        <v>1</v>
      </c>
      <c r="C6" s="5">
        <v>-66944</v>
      </c>
      <c r="D6" s="5"/>
      <c r="E6" s="5">
        <f>-31138-48388.64</f>
        <v>-79526.64</v>
      </c>
      <c r="F6" s="9">
        <v>12.15</v>
      </c>
      <c r="G6" s="12">
        <f t="shared" si="0"/>
        <v>12582.64</v>
      </c>
    </row>
    <row r="7" spans="1:7" ht="15" customHeight="1">
      <c r="B7" s="2" t="s">
        <v>2</v>
      </c>
      <c r="C7" s="5">
        <v>-141552</v>
      </c>
      <c r="D7" s="5">
        <v>17476</v>
      </c>
      <c r="E7" s="5">
        <v>-124295.86</v>
      </c>
      <c r="F7" s="9">
        <v>12.15</v>
      </c>
      <c r="G7" s="12">
        <f t="shared" si="0"/>
        <v>219.86000000000058</v>
      </c>
    </row>
    <row r="8" spans="1:7" ht="15" customHeight="1">
      <c r="B8" s="2" t="s">
        <v>14</v>
      </c>
      <c r="C8" s="5">
        <v>-1485</v>
      </c>
      <c r="D8" s="5"/>
      <c r="E8" s="5"/>
      <c r="F8" s="9"/>
      <c r="G8" s="12">
        <f t="shared" si="0"/>
        <v>-1485</v>
      </c>
    </row>
    <row r="9" spans="1:7" ht="15" customHeight="1">
      <c r="B9" s="2" t="s">
        <v>15</v>
      </c>
      <c r="C9" s="5">
        <v>-825</v>
      </c>
      <c r="D9" s="5"/>
      <c r="E9" s="5"/>
      <c r="F9" s="9"/>
      <c r="G9" s="12">
        <f t="shared" si="0"/>
        <v>-825</v>
      </c>
    </row>
    <row r="10" spans="1:7" ht="15" customHeight="1">
      <c r="B10" s="2" t="s">
        <v>16</v>
      </c>
      <c r="C10" s="5">
        <v>-11830</v>
      </c>
      <c r="D10" s="5"/>
      <c r="E10" s="5"/>
      <c r="F10" s="9"/>
      <c r="G10" s="12">
        <f t="shared" si="0"/>
        <v>-11830</v>
      </c>
    </row>
    <row r="11" spans="1:7" ht="15" customHeight="1">
      <c r="B11" s="2" t="s">
        <v>3</v>
      </c>
      <c r="C11" s="5">
        <v>-25082</v>
      </c>
      <c r="D11" s="5"/>
      <c r="E11" s="5">
        <v>-25082.45</v>
      </c>
      <c r="F11" s="9">
        <v>12.15</v>
      </c>
      <c r="G11" s="12">
        <f t="shared" si="0"/>
        <v>0.4500000000007276</v>
      </c>
    </row>
    <row r="12" spans="1:7" ht="15" customHeight="1">
      <c r="B12" s="2" t="s">
        <v>4</v>
      </c>
      <c r="C12" s="5">
        <f>-662521+54601.25</f>
        <v>-607919.75</v>
      </c>
      <c r="D12" s="5">
        <f>105068+1008+32307</f>
        <v>138383</v>
      </c>
      <c r="E12" s="5">
        <f>-525476.74+54601</f>
        <v>-470875.74</v>
      </c>
      <c r="F12" s="9">
        <v>12.15</v>
      </c>
      <c r="G12" s="12">
        <f t="shared" si="0"/>
        <v>1338.9899999999907</v>
      </c>
    </row>
    <row r="13" spans="1:7" ht="15" customHeight="1">
      <c r="B13" s="2" t="s">
        <v>4</v>
      </c>
      <c r="C13" s="5">
        <f>+'[1]2013 details'!L26+'[1]2013 details'!L27</f>
        <v>-54601.25</v>
      </c>
      <c r="D13" s="10"/>
      <c r="E13" s="5">
        <v>-54601</v>
      </c>
      <c r="F13" s="13">
        <v>12.15</v>
      </c>
      <c r="G13" s="12">
        <f t="shared" si="0"/>
        <v>-0.25</v>
      </c>
    </row>
    <row r="14" spans="1:7" ht="15" customHeight="1">
      <c r="B14" s="2" t="s">
        <v>5</v>
      </c>
      <c r="C14" s="5">
        <v>-1950</v>
      </c>
      <c r="D14" s="5"/>
      <c r="E14" s="5">
        <v>-1949.54</v>
      </c>
      <c r="F14" s="9">
        <v>12.15</v>
      </c>
      <c r="G14" s="12">
        <f t="shared" si="0"/>
        <v>-0.46000000000003638</v>
      </c>
    </row>
    <row r="15" spans="1:7" ht="15" customHeight="1">
      <c r="B15" s="2" t="s">
        <v>6</v>
      </c>
      <c r="C15" s="5">
        <v>-17926</v>
      </c>
      <c r="D15" s="5"/>
      <c r="E15" s="5">
        <v>-30972</v>
      </c>
      <c r="F15" s="9">
        <v>12.15</v>
      </c>
      <c r="G15" s="12">
        <f t="shared" si="0"/>
        <v>13046</v>
      </c>
    </row>
    <row r="16" spans="1:7" ht="15" customHeight="1">
      <c r="B16" s="2" t="s">
        <v>8</v>
      </c>
      <c r="C16" s="5">
        <v>-1294</v>
      </c>
      <c r="D16" s="5"/>
      <c r="E16" s="5">
        <v>-1294.48</v>
      </c>
      <c r="F16" s="9">
        <v>12.15</v>
      </c>
      <c r="G16" s="12">
        <f t="shared" si="0"/>
        <v>0.48000000000001819</v>
      </c>
    </row>
    <row r="17" spans="1:7" ht="15" customHeight="1">
      <c r="B17" s="2" t="s">
        <v>7</v>
      </c>
      <c r="C17" s="5">
        <v>-5255</v>
      </c>
      <c r="D17" s="5">
        <v>344</v>
      </c>
      <c r="E17" s="5">
        <v>-4910.71</v>
      </c>
      <c r="F17" s="9">
        <v>12.15</v>
      </c>
      <c r="G17" s="12">
        <f t="shared" si="0"/>
        <v>-0.28999999999996362</v>
      </c>
    </row>
    <row r="18" spans="1:7" ht="15" customHeight="1">
      <c r="B18" s="7" t="s">
        <v>17</v>
      </c>
      <c r="C18" s="5">
        <v>-13046</v>
      </c>
      <c r="D18" s="5"/>
      <c r="E18" s="5"/>
      <c r="G18" s="12">
        <f t="shared" si="0"/>
        <v>-13046</v>
      </c>
    </row>
    <row r="19" spans="1:7" ht="15" customHeight="1">
      <c r="C19" s="14">
        <f>SUM(C4:C18)</f>
        <v>-958668</v>
      </c>
      <c r="D19" s="14">
        <f>SUM(D4:D18)</f>
        <v>160823</v>
      </c>
      <c r="E19" s="14">
        <f>SUM(E4:E18)</f>
        <v>-797845.97</v>
      </c>
      <c r="F19" s="14"/>
      <c r="G19" s="14">
        <f>SUM(G4:G18)</f>
        <v>0.96999999999025022</v>
      </c>
    </row>
    <row r="20" spans="1:7" ht="15" customHeight="1">
      <c r="A20" s="7"/>
      <c r="B20" s="7" t="s">
        <v>18</v>
      </c>
      <c r="C20" s="3"/>
      <c r="D20" s="15"/>
      <c r="E20" s="15"/>
      <c r="F20" s="15"/>
      <c r="G20" s="15"/>
    </row>
    <row r="21" spans="1:7" ht="15" customHeight="1">
      <c r="B21" s="2" t="s">
        <v>0</v>
      </c>
      <c r="C21" s="16">
        <v>-100552.58</v>
      </c>
      <c r="D21" s="15"/>
      <c r="E21" s="16">
        <v>-100552.58</v>
      </c>
      <c r="F21" s="17">
        <v>12.11</v>
      </c>
      <c r="G21" s="12">
        <f>+C21+D21-E21</f>
        <v>0</v>
      </c>
    </row>
    <row r="22" spans="1:7" ht="15" customHeight="1">
      <c r="B22" s="2" t="s">
        <v>0</v>
      </c>
      <c r="C22" s="5">
        <v>-30089.83</v>
      </c>
      <c r="D22" s="10"/>
      <c r="E22" s="5">
        <v>-30089.83</v>
      </c>
      <c r="F22" s="13">
        <v>12.12</v>
      </c>
      <c r="G22" s="12">
        <f>+C22+D22-E22</f>
        <v>0</v>
      </c>
    </row>
    <row r="23" spans="1:7" ht="15" customHeight="1">
      <c r="B23" s="2"/>
      <c r="C23" s="5"/>
      <c r="D23" s="10"/>
      <c r="E23" s="5"/>
      <c r="F23" s="13"/>
      <c r="G23" s="12"/>
    </row>
    <row r="24" spans="1:7" ht="16.2" customHeight="1">
      <c r="B24" s="18" t="s">
        <v>19</v>
      </c>
      <c r="C24" s="19">
        <f>SUM(C19:C23)</f>
        <v>-1089310.4100000001</v>
      </c>
      <c r="D24" s="19">
        <f t="shared" ref="D24" si="1">SUM(D19:D22)</f>
        <v>160823</v>
      </c>
      <c r="E24" s="19">
        <f>SUM(E19:E23)</f>
        <v>-928488.37999999989</v>
      </c>
      <c r="F24" s="20"/>
      <c r="G24" s="20"/>
    </row>
  </sheetData>
  <pageMargins left="0.7" right="0.7" top="0.75" bottom="0.75" header="0.3" footer="0.3"/>
  <pageSetup scale="75" orientation="landscape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Plant Adj ADF #1</vt:lpstr>
      <vt:lpstr>'Summary Plant Adj ADF #1'!Print_Area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Yapp</dc:creator>
  <cp:lastModifiedBy>Cynthia Yapp</cp:lastModifiedBy>
  <dcterms:created xsi:type="dcterms:W3CDTF">2018-03-08T14:08:13Z</dcterms:created>
  <dcterms:modified xsi:type="dcterms:W3CDTF">2018-03-22T17:52:12Z</dcterms:modified>
</cp:coreProperties>
</file>