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C38" i="1"/>
  <c r="C47" i="1" s="1"/>
  <c r="E47" i="1" l="1"/>
  <c r="E50" i="1" s="1"/>
  <c r="E45" i="1"/>
  <c r="E42" i="1"/>
  <c r="E43" i="1"/>
  <c r="E44" i="1"/>
  <c r="E41" i="1"/>
  <c r="E38" i="1"/>
  <c r="E37" i="1"/>
  <c r="E36" i="1"/>
  <c r="E34" i="1"/>
  <c r="E33" i="1"/>
  <c r="E30" i="1"/>
  <c r="E29" i="1"/>
  <c r="E24" i="1" l="1"/>
  <c r="E23" i="1"/>
  <c r="E21" i="1"/>
  <c r="E20" i="1"/>
  <c r="E19" i="1"/>
  <c r="E18" i="1"/>
  <c r="E17" i="1"/>
  <c r="E10" i="1"/>
  <c r="E11" i="1"/>
  <c r="E12" i="1"/>
  <c r="E13" i="1"/>
  <c r="E14" i="1"/>
  <c r="E9" i="1"/>
  <c r="B4" i="1" l="1"/>
</calcChain>
</file>

<file path=xl/sharedStrings.xml><?xml version="1.0" encoding="utf-8"?>
<sst xmlns="http://schemas.openxmlformats.org/spreadsheetml/2006/main" count="50" uniqueCount="48">
  <si>
    <t>Florida Division of Chesapeake Utilities Corporation</t>
  </si>
  <si>
    <t xml:space="preserve">Gas Reliability Infrastructure Program (GRIP) </t>
  </si>
  <si>
    <t>Calculation of the Projected Revenue Requirements</t>
  </si>
  <si>
    <t>Item</t>
  </si>
  <si>
    <t>Qualified Investment</t>
  </si>
  <si>
    <t>Qualified Investment - Mains - Current   1070 Activity</t>
  </si>
  <si>
    <t>Qualified Investment - Mains - Closed 1070 Activity to Plant</t>
  </si>
  <si>
    <t>Qualified Investment - Services - Current  1070 Activity</t>
  </si>
  <si>
    <t>Qualified Investment - Services - Closed 1070 Activity to Plant</t>
  </si>
  <si>
    <t>Qualified Investment - Mains - Current  1010 Activity</t>
  </si>
  <si>
    <t>Qualified Investment - Services - Current  1010 Activity</t>
  </si>
  <si>
    <t>Total Qualified Investment - Mains 1070</t>
  </si>
  <si>
    <t>Total Qualified Investment - Services 1070</t>
  </si>
  <si>
    <t>Total Qualified Investment - Mains 1010</t>
  </si>
  <si>
    <t>Total Qualified Investment - Services 1010</t>
  </si>
  <si>
    <t>Total Qualified Investment</t>
  </si>
  <si>
    <t>Less:  Accumulated Depreciation</t>
  </si>
  <si>
    <t>Net Book Value</t>
  </si>
  <si>
    <t>Average Net Qualified Investment</t>
  </si>
  <si>
    <t>Depreciation Rates</t>
  </si>
  <si>
    <t>Approved Depreciation Rate-Mains</t>
  </si>
  <si>
    <t>Approved Depreciation Rate-Services</t>
  </si>
  <si>
    <t>Return on Average Net Qualified Investment</t>
  </si>
  <si>
    <t>Equity - Cost of Capital, inclusive of Income Tax Gross-up</t>
  </si>
  <si>
    <t>Debt - Cost of Capital</t>
  </si>
  <si>
    <t>Equity Component - inclusive of Income Tax Gross-up</t>
  </si>
  <si>
    <t>Debt Component</t>
  </si>
  <si>
    <t>Return Requirement</t>
  </si>
  <si>
    <t>Investment Expenses</t>
  </si>
  <si>
    <t>Depreciation Expense - Mains</t>
  </si>
  <si>
    <t>Depreciation Expense - Services</t>
  </si>
  <si>
    <t>Property Taxes</t>
  </si>
  <si>
    <t>General Public Notice Expense and Customer Notice Expense</t>
  </si>
  <si>
    <t>Total Expense</t>
  </si>
  <si>
    <t>Total Revenue Requirements</t>
  </si>
  <si>
    <t>Year End</t>
  </si>
  <si>
    <t>GRIP CALCULATION WITH NEW TAX EXPANSION FACTOR</t>
  </si>
  <si>
    <t>GRIP CALCULATION WITH 2017 TAX RATE IN EXPANSION FACTOR</t>
  </si>
  <si>
    <t>DIFFERENCE</t>
  </si>
  <si>
    <t>Total/Balance</t>
  </si>
  <si>
    <t>DOCKET NO.:</t>
  </si>
  <si>
    <t>EXHIBIT NO.:</t>
  </si>
  <si>
    <t>20180054-GU</t>
  </si>
  <si>
    <t>Page 1 of 1</t>
  </si>
  <si>
    <t>Less January 1 to February 6 Amount Revenue Requirement</t>
  </si>
  <si>
    <t>Net Effect on GRIP of Lower Expansion Factor</t>
  </si>
  <si>
    <t>CFMC-2</t>
  </si>
  <si>
    <t>Less Income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</si>
</sst>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000%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Border="1"/>
    <xf numFmtId="0" fontId="0" fillId="0" borderId="0" xfId="0" applyFill="1"/>
    <xf numFmtId="0" fontId="5" fillId="0" borderId="0" xfId="0" applyFont="1" applyAlignment="1">
      <alignment horizontal="center"/>
    </xf>
    <xf numFmtId="5" fontId="2" fillId="0" borderId="0" xfId="0" applyNumberFormat="1" applyFont="1"/>
    <xf numFmtId="5" fontId="2" fillId="0" borderId="0" xfId="0" applyNumberFormat="1" applyFont="1" applyBorder="1"/>
    <xf numFmtId="5" fontId="2" fillId="0" borderId="1" xfId="0" applyNumberFormat="1" applyFont="1" applyBorder="1"/>
    <xf numFmtId="5" fontId="2" fillId="0" borderId="2" xfId="0" applyNumberFormat="1" applyFont="1" applyBorder="1"/>
    <xf numFmtId="5" fontId="2" fillId="0" borderId="3" xfId="0" applyNumberFormat="1" applyFont="1" applyBorder="1"/>
    <xf numFmtId="5" fontId="0" fillId="0" borderId="0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2" fontId="0" fillId="0" borderId="0" xfId="0" applyNumberFormat="1" applyBorder="1"/>
    <xf numFmtId="0" fontId="0" fillId="0" borderId="0" xfId="0" applyBorder="1"/>
    <xf numFmtId="0" fontId="2" fillId="0" borderId="0" xfId="0" applyFont="1" applyAlignment="1">
      <alignment horizontal="center" wrapText="1"/>
    </xf>
    <xf numFmtId="0" fontId="3" fillId="0" borderId="0" xfId="0" applyFont="1"/>
    <xf numFmtId="10" fontId="2" fillId="0" borderId="0" xfId="0" applyNumberFormat="1" applyFont="1"/>
    <xf numFmtId="164" fontId="2" fillId="0" borderId="0" xfId="0" applyNumberFormat="1" applyFont="1"/>
    <xf numFmtId="5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%20&amp;%20Divisions\Florida%20Regulatory\Tax\Tax%20Savings\2018%20GRIP%20True-Up-%20Projection%20Filed%20but%20with%20revised%20expansion%20fac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U Bare Steel Return"/>
      <sheetName val="FPU Actual 2016"/>
      <sheetName val="FPUC ACTUAL PROJECTED 2017"/>
      <sheetName val="FPUC Projection 2018"/>
      <sheetName val="FPUC Surcharge per therm "/>
      <sheetName val="CFG Bare Steel Return"/>
      <sheetName val="CFG Actual 2016"/>
      <sheetName val="CFG ACTUAL PROJECTION 2017"/>
      <sheetName val="CFG Projection 2018"/>
      <sheetName val="CFG Surcharge per therm "/>
      <sheetName val="FTM Investment"/>
      <sheetName val="FTM 2016 Actual"/>
      <sheetName val="FTM ACTUAL Projection 2017"/>
      <sheetName val="2018 Projection"/>
      <sheetName val="FTM Surcharge per therm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January 1, 2018 through December 31, 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E9" sqref="E9"/>
    </sheetView>
  </sheetViews>
  <sheetFormatPr defaultRowHeight="15" x14ac:dyDescent="0.25"/>
  <cols>
    <col min="1" max="1" width="5.5703125" customWidth="1"/>
    <col min="2" max="2" width="58.140625" customWidth="1"/>
    <col min="3" max="3" width="24.42578125" customWidth="1"/>
    <col min="4" max="4" width="21.7109375" customWidth="1"/>
    <col min="5" max="5" width="18.42578125" customWidth="1"/>
  </cols>
  <sheetData>
    <row r="1" spans="1:5" ht="18.75" x14ac:dyDescent="0.3">
      <c r="B1" s="1" t="s">
        <v>0</v>
      </c>
      <c r="D1" s="21" t="s">
        <v>40</v>
      </c>
      <c r="E1" s="21" t="s">
        <v>42</v>
      </c>
    </row>
    <row r="2" spans="1:5" x14ac:dyDescent="0.25">
      <c r="B2" s="2" t="s">
        <v>1</v>
      </c>
      <c r="D2" s="21" t="s">
        <v>41</v>
      </c>
      <c r="E2" s="21" t="s">
        <v>46</v>
      </c>
    </row>
    <row r="3" spans="1:5" x14ac:dyDescent="0.25">
      <c r="B3" s="2" t="s">
        <v>2</v>
      </c>
      <c r="E3" s="21" t="s">
        <v>43</v>
      </c>
    </row>
    <row r="4" spans="1:5" x14ac:dyDescent="0.25">
      <c r="B4" s="2" t="str">
        <f>+'[1]FPUC Projection 2018'!B4</f>
        <v>January 1, 2018 through December 31, 2018</v>
      </c>
    </row>
    <row r="5" spans="1:5" ht="80.25" customHeight="1" x14ac:dyDescent="0.25">
      <c r="C5" s="20" t="s">
        <v>36</v>
      </c>
      <c r="D5" s="20" t="s">
        <v>37</v>
      </c>
      <c r="E5" s="20" t="s">
        <v>38</v>
      </c>
    </row>
    <row r="6" spans="1:5" x14ac:dyDescent="0.25">
      <c r="A6" s="3"/>
      <c r="B6" s="4"/>
      <c r="C6" s="2" t="s">
        <v>35</v>
      </c>
      <c r="D6" s="2" t="s">
        <v>35</v>
      </c>
      <c r="E6" s="2"/>
    </row>
    <row r="7" spans="1:5" x14ac:dyDescent="0.25">
      <c r="A7" s="5" t="s">
        <v>3</v>
      </c>
      <c r="B7" s="6"/>
      <c r="C7" s="9" t="s">
        <v>39</v>
      </c>
      <c r="D7" s="9" t="s">
        <v>39</v>
      </c>
      <c r="E7" s="9"/>
    </row>
    <row r="8" spans="1:5" x14ac:dyDescent="0.25">
      <c r="A8" s="6" t="s">
        <v>4</v>
      </c>
      <c r="B8" s="6"/>
      <c r="C8" s="6"/>
      <c r="D8" s="6"/>
      <c r="E8" s="6"/>
    </row>
    <row r="9" spans="1:5" x14ac:dyDescent="0.25">
      <c r="A9" s="6"/>
      <c r="B9" s="6" t="s">
        <v>5</v>
      </c>
      <c r="C9" s="10">
        <v>3069000</v>
      </c>
      <c r="D9" s="10">
        <v>3069000</v>
      </c>
      <c r="E9" s="10">
        <f>C9-D9</f>
        <v>0</v>
      </c>
    </row>
    <row r="10" spans="1:5" x14ac:dyDescent="0.25">
      <c r="A10" s="6"/>
      <c r="B10" s="6" t="s">
        <v>6</v>
      </c>
      <c r="C10" s="10">
        <v>-2915556</v>
      </c>
      <c r="D10" s="10">
        <v>-2915556</v>
      </c>
      <c r="E10" s="10">
        <f t="shared" ref="E10:E14" si="0">C10-D10</f>
        <v>0</v>
      </c>
    </row>
    <row r="11" spans="1:5" x14ac:dyDescent="0.25">
      <c r="A11" s="6"/>
      <c r="B11" s="6" t="s">
        <v>7</v>
      </c>
      <c r="C11" s="10">
        <v>231000.00000000003</v>
      </c>
      <c r="D11" s="10">
        <v>231000.00000000003</v>
      </c>
      <c r="E11" s="10">
        <f t="shared" si="0"/>
        <v>0</v>
      </c>
    </row>
    <row r="12" spans="1:5" x14ac:dyDescent="0.25">
      <c r="A12" s="6"/>
      <c r="B12" s="6" t="s">
        <v>8</v>
      </c>
      <c r="C12" s="10">
        <v>-231000.00000000003</v>
      </c>
      <c r="D12" s="10">
        <v>-231000.00000000003</v>
      </c>
      <c r="E12" s="10">
        <f t="shared" si="0"/>
        <v>0</v>
      </c>
    </row>
    <row r="13" spans="1:5" x14ac:dyDescent="0.25">
      <c r="A13" s="6"/>
      <c r="B13" s="6" t="s">
        <v>9</v>
      </c>
      <c r="C13" s="10">
        <v>2915556</v>
      </c>
      <c r="D13" s="10">
        <v>2915556</v>
      </c>
      <c r="E13" s="10">
        <f t="shared" si="0"/>
        <v>0</v>
      </c>
    </row>
    <row r="14" spans="1:5" x14ac:dyDescent="0.25">
      <c r="A14" s="6"/>
      <c r="B14" s="6" t="s">
        <v>10</v>
      </c>
      <c r="C14" s="10">
        <v>231000.00000000003</v>
      </c>
      <c r="D14" s="10">
        <v>231000.00000000003</v>
      </c>
      <c r="E14" s="10">
        <f t="shared" si="0"/>
        <v>0</v>
      </c>
    </row>
    <row r="15" spans="1:5" x14ac:dyDescent="0.25">
      <c r="A15" s="6"/>
      <c r="B15" s="6"/>
      <c r="C15" s="11"/>
      <c r="D15" s="11"/>
      <c r="E15" s="11"/>
    </row>
    <row r="16" spans="1:5" x14ac:dyDescent="0.25">
      <c r="A16" s="6"/>
      <c r="B16" s="6"/>
      <c r="C16" s="11"/>
      <c r="D16" s="11"/>
      <c r="E16" s="11"/>
    </row>
    <row r="17" spans="1:5" x14ac:dyDescent="0.25">
      <c r="A17" s="6"/>
      <c r="B17" s="6" t="s">
        <v>11</v>
      </c>
      <c r="C17" s="10">
        <v>542823.07000000263</v>
      </c>
      <c r="D17" s="10">
        <v>542823.07000000263</v>
      </c>
      <c r="E17" s="10">
        <f t="shared" ref="E17:E20" si="1">C17-D17</f>
        <v>0</v>
      </c>
    </row>
    <row r="18" spans="1:5" x14ac:dyDescent="0.25">
      <c r="A18" s="6"/>
      <c r="B18" s="6" t="s">
        <v>12</v>
      </c>
      <c r="C18" s="10">
        <v>20780.169999999951</v>
      </c>
      <c r="D18" s="10">
        <v>20780.169999999951</v>
      </c>
      <c r="E18" s="10">
        <f t="shared" si="1"/>
        <v>0</v>
      </c>
    </row>
    <row r="19" spans="1:5" x14ac:dyDescent="0.25">
      <c r="A19" s="6"/>
      <c r="B19" s="6" t="s">
        <v>13</v>
      </c>
      <c r="C19" s="10">
        <v>26038091.220000003</v>
      </c>
      <c r="D19" s="10">
        <v>26038091.220000003</v>
      </c>
      <c r="E19" s="10">
        <f t="shared" si="1"/>
        <v>0</v>
      </c>
    </row>
    <row r="20" spans="1:5" x14ac:dyDescent="0.25">
      <c r="A20" s="6"/>
      <c r="B20" s="6" t="s">
        <v>14</v>
      </c>
      <c r="C20" s="10">
        <v>2296238.5699999998</v>
      </c>
      <c r="D20" s="10">
        <v>2296238.5699999998</v>
      </c>
      <c r="E20" s="10">
        <f t="shared" si="1"/>
        <v>0</v>
      </c>
    </row>
    <row r="21" spans="1:5" ht="15.75" thickBot="1" x14ac:dyDescent="0.3">
      <c r="A21" s="6"/>
      <c r="B21" s="6" t="s">
        <v>15</v>
      </c>
      <c r="C21" s="12">
        <v>28897933.030000005</v>
      </c>
      <c r="D21" s="12">
        <v>28897933.030000005</v>
      </c>
      <c r="E21" s="12">
        <f>C21-D21</f>
        <v>0</v>
      </c>
    </row>
    <row r="22" spans="1:5" ht="15.75" thickTop="1" x14ac:dyDescent="0.25">
      <c r="A22" s="6"/>
      <c r="B22" s="6"/>
      <c r="C22" s="10"/>
      <c r="D22" s="10"/>
      <c r="E22" s="10"/>
    </row>
    <row r="23" spans="1:5" x14ac:dyDescent="0.25">
      <c r="A23" s="6"/>
      <c r="B23" s="6" t="s">
        <v>16</v>
      </c>
      <c r="C23" s="11">
        <v>-2292512</v>
      </c>
      <c r="D23" s="11">
        <v>-2292512</v>
      </c>
      <c r="E23" s="11">
        <f>C23-D23</f>
        <v>0</v>
      </c>
    </row>
    <row r="24" spans="1:5" ht="15.75" thickBot="1" x14ac:dyDescent="0.3">
      <c r="A24" s="6"/>
      <c r="B24" s="6" t="s">
        <v>17</v>
      </c>
      <c r="C24" s="12">
        <v>26605421.030000005</v>
      </c>
      <c r="D24" s="12">
        <v>26605421.030000005</v>
      </c>
      <c r="E24" s="12">
        <f>C24-D24</f>
        <v>0</v>
      </c>
    </row>
    <row r="25" spans="1:5" ht="15.75" thickTop="1" x14ac:dyDescent="0.25">
      <c r="A25" s="6"/>
      <c r="B25" s="7"/>
      <c r="C25" s="11"/>
      <c r="D25" s="11"/>
      <c r="E25" s="11"/>
    </row>
    <row r="26" spans="1:5" x14ac:dyDescent="0.25">
      <c r="A26" s="6"/>
      <c r="B26" s="7" t="s">
        <v>18</v>
      </c>
      <c r="C26" s="11"/>
      <c r="D26" s="11"/>
      <c r="E26" s="11"/>
    </row>
    <row r="27" spans="1:5" x14ac:dyDescent="0.25">
      <c r="A27" s="6"/>
      <c r="B27" s="7"/>
      <c r="C27" s="6"/>
      <c r="D27" s="6"/>
      <c r="E27" s="6"/>
    </row>
    <row r="28" spans="1:5" x14ac:dyDescent="0.25">
      <c r="A28" s="6" t="s">
        <v>19</v>
      </c>
      <c r="B28" s="6"/>
      <c r="C28" s="6"/>
      <c r="D28" s="6"/>
      <c r="E28" s="6"/>
    </row>
    <row r="29" spans="1:5" x14ac:dyDescent="0.25">
      <c r="A29" s="6"/>
      <c r="B29" s="6" t="s">
        <v>20</v>
      </c>
      <c r="C29" s="22">
        <v>2.5999999999999999E-2</v>
      </c>
      <c r="D29" s="22">
        <v>2.5999999999999999E-2</v>
      </c>
      <c r="E29" s="22">
        <f>C29-D29</f>
        <v>0</v>
      </c>
    </row>
    <row r="30" spans="1:5" x14ac:dyDescent="0.25">
      <c r="A30" s="6"/>
      <c r="B30" s="6" t="s">
        <v>21</v>
      </c>
      <c r="C30" s="22">
        <v>2.7E-2</v>
      </c>
      <c r="D30" s="22">
        <v>2.7E-2</v>
      </c>
      <c r="E30" s="22">
        <f>C30-D30</f>
        <v>0</v>
      </c>
    </row>
    <row r="31" spans="1:5" x14ac:dyDescent="0.25">
      <c r="A31" s="6"/>
      <c r="B31" s="6"/>
      <c r="C31" s="22"/>
      <c r="D31" s="22"/>
      <c r="E31" s="6"/>
    </row>
    <row r="32" spans="1:5" x14ac:dyDescent="0.25">
      <c r="A32" s="6" t="s">
        <v>22</v>
      </c>
      <c r="B32" s="6"/>
      <c r="C32" s="6"/>
      <c r="D32" s="6"/>
      <c r="E32" s="6"/>
    </row>
    <row r="33" spans="1:5" x14ac:dyDescent="0.25">
      <c r="A33" s="6"/>
      <c r="B33" s="6" t="s">
        <v>23</v>
      </c>
      <c r="C33" s="23">
        <v>6.157E-2</v>
      </c>
      <c r="D33" s="23">
        <v>7.6740000000000003E-2</v>
      </c>
      <c r="E33" s="22">
        <f>C33-D33</f>
        <v>-1.5170000000000003E-2</v>
      </c>
    </row>
    <row r="34" spans="1:5" x14ac:dyDescent="0.25">
      <c r="A34" s="6"/>
      <c r="B34" s="6" t="s">
        <v>24</v>
      </c>
      <c r="C34" s="23">
        <v>1.0799999999999999E-2</v>
      </c>
      <c r="D34" s="23">
        <v>1.0799999999999999E-2</v>
      </c>
      <c r="E34" s="22">
        <f>C34-D34</f>
        <v>0</v>
      </c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 t="s">
        <v>25</v>
      </c>
      <c r="C36" s="10">
        <v>1558305</v>
      </c>
      <c r="D36" s="10">
        <v>1917193.5139999997</v>
      </c>
      <c r="E36" s="10">
        <f>C36-D36</f>
        <v>-358888.51399999973</v>
      </c>
    </row>
    <row r="37" spans="1:5" x14ac:dyDescent="0.25">
      <c r="A37" s="6"/>
      <c r="B37" s="6" t="s">
        <v>26</v>
      </c>
      <c r="C37" s="13">
        <v>273342.44160000002</v>
      </c>
      <c r="D37" s="13">
        <v>273342.44160000002</v>
      </c>
      <c r="E37" s="10">
        <f>C37-D37</f>
        <v>0</v>
      </c>
    </row>
    <row r="38" spans="1:5" ht="15.75" thickBot="1" x14ac:dyDescent="0.3">
      <c r="A38" s="6"/>
      <c r="B38" s="6" t="s">
        <v>27</v>
      </c>
      <c r="C38" s="12">
        <f>C36+C37</f>
        <v>1831647.4416</v>
      </c>
      <c r="D38" s="12">
        <v>2190535.9556</v>
      </c>
      <c r="E38" s="12">
        <f>C38-D38</f>
        <v>-358888.51399999997</v>
      </c>
    </row>
    <row r="39" spans="1:5" ht="15.75" thickTop="1" x14ac:dyDescent="0.25">
      <c r="A39" s="6"/>
      <c r="B39" s="6"/>
      <c r="C39" s="6"/>
      <c r="D39" s="6"/>
      <c r="E39" s="6"/>
    </row>
    <row r="40" spans="1:5" x14ac:dyDescent="0.25">
      <c r="A40" s="6" t="s">
        <v>28</v>
      </c>
      <c r="B40" s="6"/>
      <c r="C40" s="6"/>
      <c r="D40" s="6"/>
      <c r="E40" s="6"/>
    </row>
    <row r="41" spans="1:5" x14ac:dyDescent="0.25">
      <c r="A41" s="6"/>
      <c r="B41" s="6" t="s">
        <v>29</v>
      </c>
      <c r="C41" s="10">
        <v>635930</v>
      </c>
      <c r="D41" s="10">
        <v>635930</v>
      </c>
      <c r="E41" s="10">
        <f>C41-D41</f>
        <v>0</v>
      </c>
    </row>
    <row r="42" spans="1:5" x14ac:dyDescent="0.25">
      <c r="A42" s="6"/>
      <c r="B42" s="6" t="s">
        <v>30</v>
      </c>
      <c r="C42" s="10">
        <v>58620</v>
      </c>
      <c r="D42" s="10">
        <v>58620</v>
      </c>
      <c r="E42" s="10">
        <f t="shared" ref="E42:E44" si="2">C42-D42</f>
        <v>0</v>
      </c>
    </row>
    <row r="43" spans="1:5" x14ac:dyDescent="0.25">
      <c r="A43" s="6"/>
      <c r="B43" s="6" t="s">
        <v>31</v>
      </c>
      <c r="C43" s="10">
        <v>480000</v>
      </c>
      <c r="D43" s="10">
        <v>480000</v>
      </c>
      <c r="E43" s="10">
        <f t="shared" si="2"/>
        <v>0</v>
      </c>
    </row>
    <row r="44" spans="1:5" x14ac:dyDescent="0.25">
      <c r="A44" s="6"/>
      <c r="B44" s="6" t="s">
        <v>32</v>
      </c>
      <c r="C44" s="13">
        <v>18000</v>
      </c>
      <c r="D44" s="13">
        <v>18000</v>
      </c>
      <c r="E44" s="10">
        <f t="shared" si="2"/>
        <v>0</v>
      </c>
    </row>
    <row r="45" spans="1:5" ht="15.75" thickBot="1" x14ac:dyDescent="0.3">
      <c r="A45" s="6"/>
      <c r="B45" s="6" t="s">
        <v>33</v>
      </c>
      <c r="C45" s="14">
        <v>1192550</v>
      </c>
      <c r="D45" s="14">
        <v>1192550</v>
      </c>
      <c r="E45" s="12">
        <f>C45-D45</f>
        <v>0</v>
      </c>
    </row>
    <row r="46" spans="1:5" ht="15.75" thickTop="1" x14ac:dyDescent="0.25">
      <c r="A46" s="6"/>
      <c r="B46" s="6"/>
      <c r="C46" s="6"/>
      <c r="D46" s="6"/>
      <c r="E46" s="6"/>
    </row>
    <row r="47" spans="1:5" ht="15.75" thickBot="1" x14ac:dyDescent="0.3">
      <c r="A47" s="6" t="s">
        <v>34</v>
      </c>
      <c r="B47" s="6"/>
      <c r="C47" s="14">
        <f>C45+C38</f>
        <v>3024197.4416</v>
      </c>
      <c r="D47" s="14">
        <v>3383085.9556</v>
      </c>
      <c r="E47" s="14">
        <f>C47-D47</f>
        <v>-358888.51399999997</v>
      </c>
    </row>
    <row r="48" spans="1:5" ht="15.75" thickTop="1" x14ac:dyDescent="0.25">
      <c r="A48" s="6"/>
      <c r="B48" s="6"/>
      <c r="C48" s="6"/>
      <c r="D48" s="6"/>
      <c r="E48" s="6"/>
    </row>
    <row r="49" spans="1:5" x14ac:dyDescent="0.25">
      <c r="B49" s="6" t="s">
        <v>44</v>
      </c>
      <c r="C49" s="15"/>
      <c r="D49" s="15"/>
      <c r="E49" s="15">
        <f>327322-292795</f>
        <v>34527</v>
      </c>
    </row>
    <row r="50" spans="1:5" ht="15.75" thickBot="1" x14ac:dyDescent="0.3">
      <c r="A50" s="8"/>
      <c r="B50" s="6" t="s">
        <v>45</v>
      </c>
      <c r="C50" s="16"/>
      <c r="D50" s="16"/>
      <c r="E50" s="24">
        <f>E47+E49</f>
        <v>-324361.51399999997</v>
      </c>
    </row>
    <row r="51" spans="1:5" ht="15.75" thickTop="1" x14ac:dyDescent="0.25">
      <c r="A51" s="8"/>
      <c r="B51" s="8"/>
      <c r="C51" s="17"/>
      <c r="D51" s="17"/>
      <c r="E51" s="17"/>
    </row>
    <row r="52" spans="1:5" x14ac:dyDescent="0.25">
      <c r="B52" t="s">
        <v>47</v>
      </c>
      <c r="C52" s="18"/>
      <c r="D52" s="18"/>
      <c r="E52" s="18"/>
    </row>
    <row r="53" spans="1:5" x14ac:dyDescent="0.25">
      <c r="C53" s="18"/>
      <c r="D53" s="18"/>
      <c r="E53" s="18"/>
    </row>
    <row r="54" spans="1:5" x14ac:dyDescent="0.25">
      <c r="C54" s="18"/>
      <c r="D54" s="18"/>
      <c r="E54" s="18"/>
    </row>
    <row r="55" spans="1:5" x14ac:dyDescent="0.25">
      <c r="C55" s="19"/>
      <c r="D55" s="19"/>
      <c r="E55" s="19"/>
    </row>
  </sheetData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2018-09-25T17:34:15Z</cp:lastPrinted>
  <dcterms:created xsi:type="dcterms:W3CDTF">2018-05-30T21:03:50Z</dcterms:created>
  <dcterms:modified xsi:type="dcterms:W3CDTF">2018-09-25T17:35:11Z</dcterms:modified>
</cp:coreProperties>
</file>