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0" i="1"/>
  <c r="D31" i="1"/>
  <c r="D33" i="1"/>
  <c r="D34" i="1"/>
  <c r="D12" i="1"/>
  <c r="D10" i="1"/>
  <c r="D32" i="1"/>
  <c r="D28" i="1"/>
  <c r="C6" i="1"/>
  <c r="C29" i="1"/>
  <c r="C30" i="1"/>
  <c r="C31" i="1"/>
  <c r="C33" i="1"/>
  <c r="C34" i="1"/>
  <c r="C16" i="1"/>
  <c r="C13" i="1"/>
  <c r="C32" i="1"/>
  <c r="C28" i="1"/>
</calcChain>
</file>

<file path=xl/sharedStrings.xml><?xml version="1.0" encoding="utf-8"?>
<sst xmlns="http://schemas.openxmlformats.org/spreadsheetml/2006/main" count="69" uniqueCount="63">
  <si>
    <t>Part #</t>
  </si>
  <si>
    <t>Part Description</t>
  </si>
  <si>
    <t>EWA04</t>
  </si>
  <si>
    <t>EWT04</t>
  </si>
  <si>
    <t>EARL76</t>
  </si>
  <si>
    <t>ARRESTOR LIGHTING 7.6KV</t>
  </si>
  <si>
    <t>ECOF200</t>
  </si>
  <si>
    <t>CUT OUT FUSED 200 AMP</t>
  </si>
  <si>
    <t>ECOL150</t>
  </si>
  <si>
    <t>CUT OUT LOAD BREAK 150 AMP</t>
  </si>
  <si>
    <t>EPW306</t>
  </si>
  <si>
    <t>POLE WOOD 30 FT CLASS 6</t>
  </si>
  <si>
    <t>EPW355</t>
  </si>
  <si>
    <t>POLE WOOD 35 FT CLASS 5</t>
  </si>
  <si>
    <t>EPW401</t>
  </si>
  <si>
    <t>POLE WOOD 40 FT. CLASS 1</t>
  </si>
  <si>
    <t>EARL9</t>
  </si>
  <si>
    <t>ARRESTOR LIGHTING 9V</t>
  </si>
  <si>
    <t>ECOF100</t>
  </si>
  <si>
    <t>CUT OUT FUSED 100 AMP</t>
  </si>
  <si>
    <t>ECOSS</t>
  </si>
  <si>
    <t>CUT OUT SILICONE SEACOST</t>
  </si>
  <si>
    <t>EESU</t>
  </si>
  <si>
    <t>SWITCH UNERSLUNG</t>
  </si>
  <si>
    <t>EFIHPC100</t>
  </si>
  <si>
    <t>FIXTURE HPS COBRAHEAD 100</t>
  </si>
  <si>
    <t>EPW301</t>
  </si>
  <si>
    <t>POLE WOOD 30 FT CLASS 1</t>
  </si>
  <si>
    <t>EPW351</t>
  </si>
  <si>
    <t>POLE WOOD 35 FT CLASS 1</t>
  </si>
  <si>
    <t>EPW451</t>
  </si>
  <si>
    <t>POLE WOOD 45 FT CLASS 1</t>
  </si>
  <si>
    <t>EPW45H1</t>
  </si>
  <si>
    <t>POLE WOOD 45 FT CLASS H1</t>
  </si>
  <si>
    <t>EPW501</t>
  </si>
  <si>
    <t>POLE WOOD 50 FT CLASS 1</t>
  </si>
  <si>
    <t>EWT040U</t>
  </si>
  <si>
    <t>EWT040</t>
  </si>
  <si>
    <t>EWT020</t>
  </si>
  <si>
    <t>EWB396</t>
  </si>
  <si>
    <t>EWB010</t>
  </si>
  <si>
    <t>150PAD</t>
  </si>
  <si>
    <t>50OH</t>
  </si>
  <si>
    <t>25OH</t>
  </si>
  <si>
    <t>15OH</t>
  </si>
  <si>
    <t>10OH</t>
  </si>
  <si>
    <t>100OH</t>
  </si>
  <si>
    <t>75OH</t>
  </si>
  <si>
    <t>Hours to Install New</t>
  </si>
  <si>
    <t>Hours to Remove Old</t>
  </si>
  <si>
    <t>WIRE ALUMINUM #4 per foot</t>
  </si>
  <si>
    <t>WIRE TRIPLEX #4 per foot</t>
  </si>
  <si>
    <t>WIRE TRIPLEX #4/0 URD per foot</t>
  </si>
  <si>
    <t>WIRE TRIPLEX #4/0 per foot</t>
  </si>
  <si>
    <t>WIRE TRIPLEX #2/0 per foot</t>
  </si>
  <si>
    <t>WIRE BARE 396.4 per foot</t>
  </si>
  <si>
    <t>WIRE BARE #1/0 per foot</t>
  </si>
  <si>
    <t>EFIMH175</t>
  </si>
  <si>
    <t>FIXTURE MH SHOE BOX 175W</t>
  </si>
  <si>
    <t>EPCP21</t>
  </si>
  <si>
    <t>POLE CONCRETE PEBBLED OCT 20 FT.</t>
  </si>
  <si>
    <t>Transformer</t>
  </si>
  <si>
    <t>Question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</si>
</sst>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43" fontId="0" fillId="0" borderId="0" xfId="1" applyFont="1" applyFill="1"/>
    <xf numFmtId="0" fontId="0" fillId="0" borderId="0" xfId="0" applyAlignment="1">
      <alignment horizontal="left" indent="1"/>
    </xf>
    <xf numFmtId="0" fontId="0" fillId="0" borderId="0" xfId="0" applyFill="1" applyAlignment="1"/>
    <xf numFmtId="43" fontId="0" fillId="0" borderId="0" xfId="1" applyNumberFormat="1" applyFont="1"/>
    <xf numFmtId="43" fontId="2" fillId="0" borderId="0" xfId="0" applyNumberFormat="1" applyFont="1" applyAlignment="1">
      <alignment horizontal="center"/>
    </xf>
    <xf numFmtId="43" fontId="0" fillId="0" borderId="0" xfId="1" applyNumberFormat="1" applyFont="1" applyFill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abSelected="1" workbookViewId="0">
      <selection activeCell="A2" sqref="A2"/>
    </sheetView>
  </sheetViews>
  <sheetFormatPr defaultRowHeight="15" x14ac:dyDescent="0.25"/>
  <cols>
    <col min="1" max="1" width="21.85546875" customWidth="1"/>
    <col min="2" max="2" width="37.28515625"/>
    <col min="3" max="3" width="19.42578125" style="7" customWidth="1"/>
    <col min="4" max="4" width="23.85546875" customWidth="1"/>
  </cols>
  <sheetData>
    <row r="1" spans="1:4" x14ac:dyDescent="0.25">
      <c r="A1" s="2" t="s">
        <v>62</v>
      </c>
    </row>
    <row r="2" spans="1:4" x14ac:dyDescent="0.25">
      <c r="A2" s="1" t="s">
        <v>0</v>
      </c>
      <c r="B2" s="1" t="s">
        <v>1</v>
      </c>
      <c r="C2" s="8" t="s">
        <v>48</v>
      </c>
      <c r="D2" s="1" t="s">
        <v>49</v>
      </c>
    </row>
    <row r="3" spans="1:4" x14ac:dyDescent="0.25">
      <c r="A3" t="s">
        <v>46</v>
      </c>
      <c r="B3" t="s">
        <v>61</v>
      </c>
      <c r="C3" s="7">
        <v>9</v>
      </c>
      <c r="D3" s="3">
        <v>4.5</v>
      </c>
    </row>
    <row r="4" spans="1:4" x14ac:dyDescent="0.25">
      <c r="A4" t="s">
        <v>45</v>
      </c>
      <c r="B4" t="s">
        <v>61</v>
      </c>
      <c r="C4" s="7">
        <v>6</v>
      </c>
      <c r="D4" s="3">
        <v>4.5</v>
      </c>
    </row>
    <row r="5" spans="1:4" x14ac:dyDescent="0.25">
      <c r="A5" t="s">
        <v>41</v>
      </c>
      <c r="B5" t="s">
        <v>61</v>
      </c>
      <c r="C5" s="7">
        <v>9</v>
      </c>
      <c r="D5" s="3">
        <v>7.5</v>
      </c>
    </row>
    <row r="6" spans="1:4" x14ac:dyDescent="0.25">
      <c r="A6" t="s">
        <v>44</v>
      </c>
      <c r="B6" t="s">
        <v>61</v>
      </c>
      <c r="C6" s="7">
        <f>6</f>
        <v>6</v>
      </c>
      <c r="D6" s="3">
        <v>4.5</v>
      </c>
    </row>
    <row r="7" spans="1:4" x14ac:dyDescent="0.25">
      <c r="A7" t="s">
        <v>43</v>
      </c>
      <c r="B7" t="s">
        <v>61</v>
      </c>
      <c r="C7" s="7">
        <v>7.5</v>
      </c>
      <c r="D7" s="3">
        <v>4.5</v>
      </c>
    </row>
    <row r="8" spans="1:4" x14ac:dyDescent="0.25">
      <c r="A8" t="s">
        <v>42</v>
      </c>
      <c r="B8" t="s">
        <v>61</v>
      </c>
      <c r="C8" s="7">
        <v>7.5</v>
      </c>
      <c r="D8" s="3">
        <v>4.5</v>
      </c>
    </row>
    <row r="9" spans="1:4" x14ac:dyDescent="0.25">
      <c r="A9" t="s">
        <v>47</v>
      </c>
      <c r="B9" t="s">
        <v>61</v>
      </c>
      <c r="C9" s="7">
        <v>9</v>
      </c>
      <c r="D9" s="3">
        <v>4.5</v>
      </c>
    </row>
    <row r="10" spans="1:4" x14ac:dyDescent="0.25">
      <c r="A10" t="s">
        <v>4</v>
      </c>
      <c r="B10" t="s">
        <v>5</v>
      </c>
      <c r="C10" s="7">
        <v>0.5</v>
      </c>
      <c r="D10" s="3">
        <f>0.5</f>
        <v>0.5</v>
      </c>
    </row>
    <row r="11" spans="1:4" x14ac:dyDescent="0.25">
      <c r="A11" t="s">
        <v>16</v>
      </c>
      <c r="B11" t="s">
        <v>17</v>
      </c>
      <c r="C11" s="7">
        <v>0.5</v>
      </c>
      <c r="D11" s="3">
        <v>0.5</v>
      </c>
    </row>
    <row r="12" spans="1:4" x14ac:dyDescent="0.25">
      <c r="A12" t="s">
        <v>18</v>
      </c>
      <c r="B12" t="s">
        <v>19</v>
      </c>
      <c r="C12" s="7">
        <v>3</v>
      </c>
      <c r="D12" s="3">
        <f>2</f>
        <v>2</v>
      </c>
    </row>
    <row r="13" spans="1:4" x14ac:dyDescent="0.25">
      <c r="A13" t="s">
        <v>6</v>
      </c>
      <c r="B13" t="s">
        <v>7</v>
      </c>
      <c r="C13" s="7">
        <f>3</f>
        <v>3</v>
      </c>
      <c r="D13" s="3">
        <v>2</v>
      </c>
    </row>
    <row r="14" spans="1:4" x14ac:dyDescent="0.25">
      <c r="A14" t="s">
        <v>8</v>
      </c>
      <c r="B14" t="s">
        <v>9</v>
      </c>
      <c r="C14" s="7">
        <v>3</v>
      </c>
      <c r="D14" s="3">
        <v>2</v>
      </c>
    </row>
    <row r="15" spans="1:4" x14ac:dyDescent="0.25">
      <c r="A15" t="s">
        <v>20</v>
      </c>
      <c r="B15" t="s">
        <v>21</v>
      </c>
      <c r="C15" s="7">
        <v>3</v>
      </c>
      <c r="D15" s="3">
        <v>2</v>
      </c>
    </row>
    <row r="16" spans="1:4" x14ac:dyDescent="0.25">
      <c r="A16" t="s">
        <v>22</v>
      </c>
      <c r="B16" t="s">
        <v>23</v>
      </c>
      <c r="C16" s="7">
        <f>5.5*3</f>
        <v>16.5</v>
      </c>
      <c r="D16" s="3">
        <v>18</v>
      </c>
    </row>
    <row r="17" spans="1:4" x14ac:dyDescent="0.25">
      <c r="A17" t="s">
        <v>24</v>
      </c>
      <c r="B17" t="s">
        <v>25</v>
      </c>
      <c r="C17" s="7">
        <v>3</v>
      </c>
      <c r="D17" s="3">
        <v>1.5</v>
      </c>
    </row>
    <row r="18" spans="1:4" x14ac:dyDescent="0.25">
      <c r="A18" s="5" t="s">
        <v>57</v>
      </c>
      <c r="B18" s="6" t="s">
        <v>58</v>
      </c>
      <c r="C18" s="10">
        <v>3</v>
      </c>
      <c r="D18" s="3">
        <v>2</v>
      </c>
    </row>
    <row r="19" spans="1:4" x14ac:dyDescent="0.25">
      <c r="A19" s="5" t="s">
        <v>59</v>
      </c>
      <c r="B19" s="6" t="s">
        <v>60</v>
      </c>
      <c r="C19" s="10">
        <v>8</v>
      </c>
      <c r="D19" s="3">
        <v>5</v>
      </c>
    </row>
    <row r="20" spans="1:4" x14ac:dyDescent="0.25">
      <c r="A20" t="s">
        <v>26</v>
      </c>
      <c r="B20" t="s">
        <v>27</v>
      </c>
      <c r="C20" s="7">
        <v>4.5</v>
      </c>
      <c r="D20" s="3">
        <v>2.5</v>
      </c>
    </row>
    <row r="21" spans="1:4" x14ac:dyDescent="0.25">
      <c r="A21" t="s">
        <v>10</v>
      </c>
      <c r="B21" t="s">
        <v>11</v>
      </c>
      <c r="C21" s="7">
        <v>4.5</v>
      </c>
      <c r="D21" s="3">
        <v>2.5</v>
      </c>
    </row>
    <row r="22" spans="1:4" x14ac:dyDescent="0.25">
      <c r="A22" t="s">
        <v>28</v>
      </c>
      <c r="B22" t="s">
        <v>29</v>
      </c>
      <c r="C22" s="7">
        <v>4.5</v>
      </c>
      <c r="D22" s="3">
        <v>2.5</v>
      </c>
    </row>
    <row r="23" spans="1:4" x14ac:dyDescent="0.25">
      <c r="A23" t="s">
        <v>12</v>
      </c>
      <c r="B23" t="s">
        <v>13</v>
      </c>
      <c r="C23" s="7">
        <v>4.5</v>
      </c>
      <c r="D23" s="3">
        <v>2.5</v>
      </c>
    </row>
    <row r="24" spans="1:4" x14ac:dyDescent="0.25">
      <c r="A24" t="s">
        <v>14</v>
      </c>
      <c r="B24" t="s">
        <v>15</v>
      </c>
      <c r="C24" s="7">
        <v>7</v>
      </c>
      <c r="D24" s="3">
        <v>4</v>
      </c>
    </row>
    <row r="25" spans="1:4" x14ac:dyDescent="0.25">
      <c r="A25" t="s">
        <v>30</v>
      </c>
      <c r="B25" t="s">
        <v>31</v>
      </c>
      <c r="C25" s="9">
        <v>27</v>
      </c>
      <c r="D25" s="4">
        <v>15</v>
      </c>
    </row>
    <row r="26" spans="1:4" x14ac:dyDescent="0.25">
      <c r="A26" t="s">
        <v>32</v>
      </c>
      <c r="B26" t="s">
        <v>33</v>
      </c>
      <c r="C26" s="9">
        <v>27</v>
      </c>
      <c r="D26" s="4">
        <v>15</v>
      </c>
    </row>
    <row r="27" spans="1:4" x14ac:dyDescent="0.25">
      <c r="A27" t="s">
        <v>34</v>
      </c>
      <c r="B27" t="s">
        <v>35</v>
      </c>
      <c r="C27" s="9">
        <v>27</v>
      </c>
      <c r="D27" s="4">
        <v>15</v>
      </c>
    </row>
    <row r="28" spans="1:4" x14ac:dyDescent="0.25">
      <c r="A28" t="s">
        <v>2</v>
      </c>
      <c r="B28" t="s">
        <v>50</v>
      </c>
      <c r="C28" s="7">
        <f>9/200</f>
        <v>4.4999999999999998E-2</v>
      </c>
      <c r="D28" s="3">
        <f>6.75/200</f>
        <v>3.3750000000000002E-2</v>
      </c>
    </row>
    <row r="29" spans="1:4" x14ac:dyDescent="0.25">
      <c r="A29" t="s">
        <v>40</v>
      </c>
      <c r="B29" t="s">
        <v>56</v>
      </c>
      <c r="C29" s="7">
        <f>133.5/11327</f>
        <v>1.1785998057738148E-2</v>
      </c>
      <c r="D29" s="3">
        <f>111/11327</f>
        <v>9.7995938907036277E-3</v>
      </c>
    </row>
    <row r="30" spans="1:4" x14ac:dyDescent="0.25">
      <c r="A30" t="s">
        <v>39</v>
      </c>
      <c r="B30" t="s">
        <v>55</v>
      </c>
      <c r="C30" s="7">
        <f>13.5/800</f>
        <v>1.6875000000000001E-2</v>
      </c>
      <c r="D30" s="3">
        <f>12/800</f>
        <v>1.4999999999999999E-2</v>
      </c>
    </row>
    <row r="31" spans="1:4" x14ac:dyDescent="0.25">
      <c r="A31" t="s">
        <v>38</v>
      </c>
      <c r="B31" t="s">
        <v>54</v>
      </c>
      <c r="C31" s="7">
        <f>11/1000</f>
        <v>1.0999999999999999E-2</v>
      </c>
      <c r="D31" s="3">
        <f>9/1000</f>
        <v>8.9999999999999993E-3</v>
      </c>
    </row>
    <row r="32" spans="1:4" x14ac:dyDescent="0.25">
      <c r="A32" t="s">
        <v>3</v>
      </c>
      <c r="B32" t="s">
        <v>51</v>
      </c>
      <c r="C32" s="7">
        <f>5.5/100</f>
        <v>5.5E-2</v>
      </c>
      <c r="D32" s="3">
        <f>4.5/100</f>
        <v>4.4999999999999998E-2</v>
      </c>
    </row>
    <row r="33" spans="1:4" x14ac:dyDescent="0.25">
      <c r="A33" t="s">
        <v>37</v>
      </c>
      <c r="B33" t="s">
        <v>53</v>
      </c>
      <c r="C33" s="7">
        <f>5.5/100</f>
        <v>5.5E-2</v>
      </c>
      <c r="D33" s="3">
        <f>4/400</f>
        <v>0.01</v>
      </c>
    </row>
    <row r="34" spans="1:4" x14ac:dyDescent="0.25">
      <c r="A34" t="s">
        <v>36</v>
      </c>
      <c r="B34" t="s">
        <v>52</v>
      </c>
      <c r="C34" s="7">
        <f>19.5/1000</f>
        <v>1.95E-2</v>
      </c>
      <c r="D34" s="3">
        <f>12/1000</f>
        <v>1.2E-2</v>
      </c>
    </row>
    <row r="35" spans="1:4" x14ac:dyDescent="0.25">
      <c r="A35" s="5"/>
      <c r="B35" s="5"/>
    </row>
  </sheetData>
  <sortState ref="A3:D44">
    <sortCondition ref="A3:A4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