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0" yWindow="-75" windowWidth="12615" windowHeight="10875"/>
  </bookViews>
  <sheets>
    <sheet name="FA17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F151" i="1" l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C146" i="1" l="1"/>
  <c r="C147" i="1"/>
  <c r="C148" i="1"/>
  <c r="C149" i="1"/>
  <c r="C150" i="1"/>
  <c r="C151" i="1"/>
  <c r="B146" i="1" l="1"/>
  <c r="E146" i="1" s="1"/>
  <c r="B147" i="1"/>
  <c r="E147" i="1" s="1"/>
  <c r="B148" i="1"/>
  <c r="E148" i="1" s="1"/>
  <c r="B149" i="1"/>
  <c r="E149" i="1" s="1"/>
  <c r="B150" i="1"/>
  <c r="E150" i="1" s="1"/>
  <c r="B151" i="1"/>
  <c r="E151" i="1" s="1"/>
  <c r="D151" i="1" l="1"/>
  <c r="D149" i="1"/>
  <c r="D148" i="1"/>
  <c r="D146" i="1"/>
  <c r="D147" i="1"/>
  <c r="D150" i="1"/>
  <c r="C38" i="1"/>
  <c r="C49" i="1"/>
  <c r="B289" i="1" l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C2" i="1" l="1"/>
  <c r="C3" i="1"/>
  <c r="C4" i="1"/>
  <c r="C5" i="1"/>
  <c r="C6" i="1"/>
  <c r="C7" i="1"/>
  <c r="C8" i="1"/>
  <c r="D8" i="1" s="1"/>
  <c r="C9" i="1"/>
  <c r="D9" i="1" s="1"/>
  <c r="C10" i="1"/>
  <c r="C11" i="1"/>
  <c r="C12" i="1"/>
  <c r="C13" i="1"/>
  <c r="C14" i="1"/>
  <c r="C15" i="1"/>
  <c r="C16" i="1"/>
  <c r="D16" i="1" s="1"/>
  <c r="C17" i="1"/>
  <c r="D17" i="1" s="1"/>
  <c r="C18" i="1"/>
  <c r="C19" i="1"/>
  <c r="C20" i="1"/>
  <c r="C21" i="1"/>
  <c r="C22" i="1"/>
  <c r="C23" i="1"/>
  <c r="C24" i="1"/>
  <c r="D24" i="1" s="1"/>
  <c r="C25" i="1"/>
  <c r="D25" i="1" s="1"/>
  <c r="C26" i="1"/>
  <c r="C27" i="1"/>
  <c r="C28" i="1"/>
  <c r="C29" i="1"/>
  <c r="C30" i="1"/>
  <c r="C31" i="1"/>
  <c r="C32" i="1"/>
  <c r="D32" i="1" s="1"/>
  <c r="C33" i="1"/>
  <c r="D33" i="1" s="1"/>
  <c r="C34" i="1"/>
  <c r="C35" i="1"/>
  <c r="C36" i="1"/>
  <c r="C37" i="1"/>
  <c r="C39" i="1"/>
  <c r="C40" i="1"/>
  <c r="C41" i="1"/>
  <c r="D41" i="1" s="1"/>
  <c r="C42" i="1"/>
  <c r="D42" i="1" s="1"/>
  <c r="C43" i="1"/>
  <c r="C44" i="1"/>
  <c r="C45" i="1"/>
  <c r="C46" i="1"/>
  <c r="C47" i="1"/>
  <c r="C48" i="1"/>
  <c r="C50" i="1"/>
  <c r="C51" i="1"/>
  <c r="D51" i="1" s="1"/>
  <c r="C52" i="1"/>
  <c r="C53" i="1"/>
  <c r="C54" i="1"/>
  <c r="C55" i="1"/>
  <c r="C56" i="1"/>
  <c r="C57" i="1"/>
  <c r="C58" i="1"/>
  <c r="C59" i="1"/>
  <c r="D59" i="1" s="1"/>
  <c r="C60" i="1"/>
  <c r="C61" i="1"/>
  <c r="C62" i="1"/>
  <c r="C63" i="1"/>
  <c r="C64" i="1"/>
  <c r="C65" i="1"/>
  <c r="C66" i="1"/>
  <c r="C67" i="1"/>
  <c r="D67" i="1" s="1"/>
  <c r="C68" i="1"/>
  <c r="C69" i="1"/>
  <c r="C70" i="1"/>
  <c r="C71" i="1"/>
  <c r="C72" i="1"/>
  <c r="C73" i="1"/>
  <c r="C74" i="1"/>
  <c r="C75" i="1"/>
  <c r="D75" i="1" s="1"/>
  <c r="C76" i="1"/>
  <c r="C77" i="1"/>
  <c r="C78" i="1"/>
  <c r="C79" i="1"/>
  <c r="C80" i="1"/>
  <c r="C81" i="1"/>
  <c r="C82" i="1"/>
  <c r="C83" i="1"/>
  <c r="D83" i="1" s="1"/>
  <c r="C84" i="1"/>
  <c r="C85" i="1"/>
  <c r="C86" i="1"/>
  <c r="C87" i="1"/>
  <c r="C88" i="1"/>
  <c r="C89" i="1"/>
  <c r="C90" i="1"/>
  <c r="C91" i="1"/>
  <c r="D91" i="1" s="1"/>
  <c r="C92" i="1"/>
  <c r="C93" i="1"/>
  <c r="C94" i="1"/>
  <c r="C95" i="1"/>
  <c r="C96" i="1"/>
  <c r="C97" i="1"/>
  <c r="C98" i="1"/>
  <c r="C99" i="1"/>
  <c r="D99" i="1" s="1"/>
  <c r="C100" i="1"/>
  <c r="C101" i="1"/>
  <c r="C102" i="1"/>
  <c r="C103" i="1"/>
  <c r="C104" i="1"/>
  <c r="C105" i="1"/>
  <c r="C106" i="1"/>
  <c r="C107" i="1"/>
  <c r="D107" i="1" s="1"/>
  <c r="C108" i="1"/>
  <c r="C109" i="1"/>
  <c r="C110" i="1"/>
  <c r="C111" i="1"/>
  <c r="C112" i="1"/>
  <c r="C113" i="1"/>
  <c r="C114" i="1"/>
  <c r="C115" i="1"/>
  <c r="D115" i="1" s="1"/>
  <c r="C116" i="1"/>
  <c r="C117" i="1"/>
  <c r="C118" i="1"/>
  <c r="C119" i="1"/>
  <c r="C120" i="1"/>
  <c r="C121" i="1"/>
  <c r="C122" i="1"/>
  <c r="C123" i="1"/>
  <c r="D123" i="1" s="1"/>
  <c r="C124" i="1"/>
  <c r="C125" i="1"/>
  <c r="C126" i="1"/>
  <c r="C127" i="1"/>
  <c r="C128" i="1"/>
  <c r="C129" i="1"/>
  <c r="C130" i="1"/>
  <c r="C131" i="1"/>
  <c r="D131" i="1" s="1"/>
  <c r="C132" i="1"/>
  <c r="C133" i="1"/>
  <c r="C134" i="1"/>
  <c r="C135" i="1"/>
  <c r="C136" i="1"/>
  <c r="C137" i="1"/>
  <c r="C138" i="1"/>
  <c r="C139" i="1"/>
  <c r="D139" i="1" s="1"/>
  <c r="C140" i="1"/>
  <c r="C141" i="1"/>
  <c r="C142" i="1"/>
  <c r="C143" i="1"/>
  <c r="C144" i="1"/>
  <c r="C145" i="1"/>
  <c r="B6" i="1"/>
  <c r="E6" i="1" s="1"/>
  <c r="B7" i="1"/>
  <c r="E7" i="1" s="1"/>
  <c r="B8" i="1"/>
  <c r="E8" i="1" s="1"/>
  <c r="B9" i="1"/>
  <c r="E9" i="1" s="1"/>
  <c r="B10" i="1"/>
  <c r="E10" i="1" s="1"/>
  <c r="B11" i="1"/>
  <c r="E11" i="1" s="1"/>
  <c r="B12" i="1"/>
  <c r="E12" i="1" s="1"/>
  <c r="B13" i="1"/>
  <c r="E13" i="1" s="1"/>
  <c r="B14" i="1"/>
  <c r="E14" i="1" s="1"/>
  <c r="B15" i="1"/>
  <c r="E15" i="1" s="1"/>
  <c r="B16" i="1"/>
  <c r="E16" i="1" s="1"/>
  <c r="B17" i="1"/>
  <c r="E17" i="1" s="1"/>
  <c r="B18" i="1"/>
  <c r="E18" i="1" s="1"/>
  <c r="B19" i="1"/>
  <c r="E19" i="1" s="1"/>
  <c r="B20" i="1"/>
  <c r="E20" i="1" s="1"/>
  <c r="B21" i="1"/>
  <c r="E21" i="1" s="1"/>
  <c r="B22" i="1"/>
  <c r="E22" i="1" s="1"/>
  <c r="B23" i="1"/>
  <c r="E23" i="1" s="1"/>
  <c r="B24" i="1"/>
  <c r="E24" i="1" s="1"/>
  <c r="B25" i="1"/>
  <c r="E25" i="1" s="1"/>
  <c r="B26" i="1"/>
  <c r="E26" i="1" s="1"/>
  <c r="B27" i="1"/>
  <c r="E27" i="1" s="1"/>
  <c r="B28" i="1"/>
  <c r="E28" i="1" s="1"/>
  <c r="B29" i="1"/>
  <c r="E29" i="1" s="1"/>
  <c r="B30" i="1"/>
  <c r="E30" i="1" s="1"/>
  <c r="B31" i="1"/>
  <c r="E31" i="1" s="1"/>
  <c r="B32" i="1"/>
  <c r="E32" i="1" s="1"/>
  <c r="B33" i="1"/>
  <c r="E33" i="1" s="1"/>
  <c r="B34" i="1"/>
  <c r="E34" i="1" s="1"/>
  <c r="B35" i="1"/>
  <c r="E35" i="1" s="1"/>
  <c r="B36" i="1"/>
  <c r="E36" i="1" s="1"/>
  <c r="B37" i="1"/>
  <c r="E37" i="1" s="1"/>
  <c r="B38" i="1"/>
  <c r="E38" i="1" s="1"/>
  <c r="B39" i="1"/>
  <c r="E39" i="1" s="1"/>
  <c r="B40" i="1"/>
  <c r="E40" i="1" s="1"/>
  <c r="B41" i="1"/>
  <c r="E41" i="1" s="1"/>
  <c r="B42" i="1"/>
  <c r="E42" i="1" s="1"/>
  <c r="B43" i="1"/>
  <c r="E43" i="1" s="1"/>
  <c r="B44" i="1"/>
  <c r="E44" i="1" s="1"/>
  <c r="B45" i="1"/>
  <c r="E45" i="1" s="1"/>
  <c r="B46" i="1"/>
  <c r="E46" i="1" s="1"/>
  <c r="B47" i="1"/>
  <c r="E47" i="1" s="1"/>
  <c r="B48" i="1"/>
  <c r="E48" i="1" s="1"/>
  <c r="B49" i="1"/>
  <c r="E49" i="1" s="1"/>
  <c r="B50" i="1"/>
  <c r="E50" i="1" s="1"/>
  <c r="B51" i="1"/>
  <c r="E51" i="1" s="1"/>
  <c r="B52" i="1"/>
  <c r="E52" i="1" s="1"/>
  <c r="B53" i="1"/>
  <c r="E53" i="1" s="1"/>
  <c r="B54" i="1"/>
  <c r="E54" i="1" s="1"/>
  <c r="B55" i="1"/>
  <c r="E55" i="1" s="1"/>
  <c r="B56" i="1"/>
  <c r="E56" i="1" s="1"/>
  <c r="B57" i="1"/>
  <c r="E57" i="1" s="1"/>
  <c r="B58" i="1"/>
  <c r="E58" i="1" s="1"/>
  <c r="B59" i="1"/>
  <c r="E59" i="1" s="1"/>
  <c r="B60" i="1"/>
  <c r="E60" i="1" s="1"/>
  <c r="B61" i="1"/>
  <c r="E61" i="1" s="1"/>
  <c r="B62" i="1"/>
  <c r="E62" i="1" s="1"/>
  <c r="B63" i="1"/>
  <c r="E63" i="1" s="1"/>
  <c r="B64" i="1"/>
  <c r="E64" i="1" s="1"/>
  <c r="B65" i="1"/>
  <c r="E65" i="1" s="1"/>
  <c r="B66" i="1"/>
  <c r="E66" i="1" s="1"/>
  <c r="B67" i="1"/>
  <c r="E67" i="1" s="1"/>
  <c r="B68" i="1"/>
  <c r="E68" i="1" s="1"/>
  <c r="B69" i="1"/>
  <c r="E69" i="1" s="1"/>
  <c r="B70" i="1"/>
  <c r="E70" i="1" s="1"/>
  <c r="B71" i="1"/>
  <c r="E71" i="1" s="1"/>
  <c r="B72" i="1"/>
  <c r="E72" i="1" s="1"/>
  <c r="B73" i="1"/>
  <c r="E73" i="1" s="1"/>
  <c r="B74" i="1"/>
  <c r="E74" i="1" s="1"/>
  <c r="B75" i="1"/>
  <c r="E75" i="1" s="1"/>
  <c r="B76" i="1"/>
  <c r="E76" i="1" s="1"/>
  <c r="B77" i="1"/>
  <c r="E77" i="1" s="1"/>
  <c r="B78" i="1"/>
  <c r="E78" i="1" s="1"/>
  <c r="B79" i="1"/>
  <c r="E79" i="1" s="1"/>
  <c r="B80" i="1"/>
  <c r="E80" i="1" s="1"/>
  <c r="B81" i="1"/>
  <c r="E81" i="1" s="1"/>
  <c r="B82" i="1"/>
  <c r="E82" i="1" s="1"/>
  <c r="B83" i="1"/>
  <c r="E83" i="1" s="1"/>
  <c r="B84" i="1"/>
  <c r="E84" i="1" s="1"/>
  <c r="B85" i="1"/>
  <c r="E85" i="1" s="1"/>
  <c r="B86" i="1"/>
  <c r="E86" i="1" s="1"/>
  <c r="B87" i="1"/>
  <c r="E87" i="1" s="1"/>
  <c r="B88" i="1"/>
  <c r="E88" i="1" s="1"/>
  <c r="B89" i="1"/>
  <c r="E89" i="1" s="1"/>
  <c r="B90" i="1"/>
  <c r="E90" i="1" s="1"/>
  <c r="B91" i="1"/>
  <c r="E91" i="1" s="1"/>
  <c r="B92" i="1"/>
  <c r="E92" i="1" s="1"/>
  <c r="B93" i="1"/>
  <c r="E93" i="1" s="1"/>
  <c r="B94" i="1"/>
  <c r="E94" i="1" s="1"/>
  <c r="B95" i="1"/>
  <c r="E95" i="1" s="1"/>
  <c r="B96" i="1"/>
  <c r="E96" i="1" s="1"/>
  <c r="B97" i="1"/>
  <c r="E97" i="1" s="1"/>
  <c r="B98" i="1"/>
  <c r="E98" i="1" s="1"/>
  <c r="B99" i="1"/>
  <c r="E99" i="1" s="1"/>
  <c r="B100" i="1"/>
  <c r="E100" i="1" s="1"/>
  <c r="B101" i="1"/>
  <c r="E101" i="1" s="1"/>
  <c r="B102" i="1"/>
  <c r="E102" i="1" s="1"/>
  <c r="B103" i="1"/>
  <c r="E103" i="1" s="1"/>
  <c r="B104" i="1"/>
  <c r="E104" i="1" s="1"/>
  <c r="B105" i="1"/>
  <c r="E105" i="1" s="1"/>
  <c r="B106" i="1"/>
  <c r="E106" i="1" s="1"/>
  <c r="B107" i="1"/>
  <c r="E107" i="1" s="1"/>
  <c r="B108" i="1"/>
  <c r="E108" i="1" s="1"/>
  <c r="B109" i="1"/>
  <c r="E109" i="1" s="1"/>
  <c r="B110" i="1"/>
  <c r="E110" i="1" s="1"/>
  <c r="B111" i="1"/>
  <c r="E111" i="1" s="1"/>
  <c r="B112" i="1"/>
  <c r="E112" i="1" s="1"/>
  <c r="B113" i="1"/>
  <c r="E113" i="1" s="1"/>
  <c r="B114" i="1"/>
  <c r="E114" i="1" s="1"/>
  <c r="B115" i="1"/>
  <c r="E115" i="1" s="1"/>
  <c r="B116" i="1"/>
  <c r="E116" i="1" s="1"/>
  <c r="B117" i="1"/>
  <c r="E117" i="1" s="1"/>
  <c r="B118" i="1"/>
  <c r="E118" i="1" s="1"/>
  <c r="B119" i="1"/>
  <c r="E119" i="1" s="1"/>
  <c r="B120" i="1"/>
  <c r="E120" i="1" s="1"/>
  <c r="B121" i="1"/>
  <c r="E121" i="1" s="1"/>
  <c r="B122" i="1"/>
  <c r="E122" i="1" s="1"/>
  <c r="B123" i="1"/>
  <c r="E123" i="1" s="1"/>
  <c r="B124" i="1"/>
  <c r="E124" i="1" s="1"/>
  <c r="B125" i="1"/>
  <c r="E125" i="1" s="1"/>
  <c r="B126" i="1"/>
  <c r="E126" i="1" s="1"/>
  <c r="B127" i="1"/>
  <c r="E127" i="1" s="1"/>
  <c r="B128" i="1"/>
  <c r="E128" i="1" s="1"/>
  <c r="B129" i="1"/>
  <c r="E129" i="1" s="1"/>
  <c r="B130" i="1"/>
  <c r="E130" i="1" s="1"/>
  <c r="B131" i="1"/>
  <c r="E131" i="1" s="1"/>
  <c r="B132" i="1"/>
  <c r="E132" i="1" s="1"/>
  <c r="B133" i="1"/>
  <c r="E133" i="1" s="1"/>
  <c r="B134" i="1"/>
  <c r="E134" i="1" s="1"/>
  <c r="B135" i="1"/>
  <c r="E135" i="1" s="1"/>
  <c r="B136" i="1"/>
  <c r="E136" i="1" s="1"/>
  <c r="B137" i="1"/>
  <c r="E137" i="1" s="1"/>
  <c r="B138" i="1"/>
  <c r="E138" i="1" s="1"/>
  <c r="B139" i="1"/>
  <c r="E139" i="1" s="1"/>
  <c r="B140" i="1"/>
  <c r="E140" i="1" s="1"/>
  <c r="B141" i="1"/>
  <c r="E141" i="1" s="1"/>
  <c r="B142" i="1"/>
  <c r="E142" i="1" s="1"/>
  <c r="B143" i="1"/>
  <c r="E143" i="1" s="1"/>
  <c r="B144" i="1"/>
  <c r="E144" i="1" s="1"/>
  <c r="B145" i="1"/>
  <c r="E145" i="1" s="1"/>
  <c r="B3" i="1"/>
  <c r="E3" i="1" s="1"/>
  <c r="B4" i="1"/>
  <c r="E4" i="1" s="1"/>
  <c r="B5" i="1"/>
  <c r="E5" i="1" s="1"/>
  <c r="B2" i="1"/>
  <c r="E2" i="1" s="1"/>
  <c r="D138" i="1" l="1"/>
  <c r="D130" i="1"/>
  <c r="D122" i="1"/>
  <c r="D114" i="1"/>
  <c r="D106" i="1"/>
  <c r="D90" i="1"/>
  <c r="D82" i="1"/>
  <c r="D74" i="1"/>
  <c r="D66" i="1"/>
  <c r="D58" i="1"/>
  <c r="D50" i="1"/>
  <c r="D98" i="1"/>
  <c r="D145" i="1"/>
  <c r="D137" i="1"/>
  <c r="D129" i="1"/>
  <c r="D121" i="1"/>
  <c r="D113" i="1"/>
  <c r="D105" i="1"/>
  <c r="D97" i="1"/>
  <c r="D89" i="1"/>
  <c r="D81" i="1"/>
  <c r="D73" i="1"/>
  <c r="D65" i="1"/>
  <c r="D57" i="1"/>
  <c r="D48" i="1"/>
  <c r="D40" i="1"/>
  <c r="D5" i="1"/>
  <c r="D38" i="1"/>
  <c r="D31" i="1"/>
  <c r="D23" i="1"/>
  <c r="D15" i="1"/>
  <c r="D7" i="1"/>
  <c r="D144" i="1"/>
  <c r="D136" i="1"/>
  <c r="D128" i="1"/>
  <c r="D120" i="1"/>
  <c r="D112" i="1"/>
  <c r="D104" i="1"/>
  <c r="D96" i="1"/>
  <c r="D88" i="1"/>
  <c r="D80" i="1"/>
  <c r="D72" i="1"/>
  <c r="D64" i="1"/>
  <c r="D56" i="1"/>
  <c r="D47" i="1"/>
  <c r="D39" i="1"/>
  <c r="D30" i="1"/>
  <c r="D22" i="1"/>
  <c r="D14" i="1"/>
  <c r="D6" i="1"/>
  <c r="D135" i="1"/>
  <c r="D111" i="1"/>
  <c r="D87" i="1"/>
  <c r="D79" i="1"/>
  <c r="D55" i="1"/>
  <c r="D29" i="1"/>
  <c r="D13" i="1"/>
  <c r="D142" i="1"/>
  <c r="D134" i="1"/>
  <c r="D126" i="1"/>
  <c r="D118" i="1"/>
  <c r="D110" i="1"/>
  <c r="D102" i="1"/>
  <c r="D94" i="1"/>
  <c r="D86" i="1"/>
  <c r="D78" i="1"/>
  <c r="D70" i="1"/>
  <c r="D62" i="1"/>
  <c r="D54" i="1"/>
  <c r="D45" i="1"/>
  <c r="D36" i="1"/>
  <c r="D28" i="1"/>
  <c r="D20" i="1"/>
  <c r="D12" i="1"/>
  <c r="D4" i="1"/>
  <c r="D143" i="1"/>
  <c r="D119" i="1"/>
  <c r="D95" i="1"/>
  <c r="D71" i="1"/>
  <c r="D46" i="1"/>
  <c r="D37" i="1"/>
  <c r="D21" i="1"/>
  <c r="D49" i="1"/>
  <c r="D141" i="1"/>
  <c r="D133" i="1"/>
  <c r="D125" i="1"/>
  <c r="D117" i="1"/>
  <c r="D109" i="1"/>
  <c r="D101" i="1"/>
  <c r="D93" i="1"/>
  <c r="D85" i="1"/>
  <c r="D77" i="1"/>
  <c r="D69" i="1"/>
  <c r="D61" i="1"/>
  <c r="D53" i="1"/>
  <c r="D44" i="1"/>
  <c r="D35" i="1"/>
  <c r="D27" i="1"/>
  <c r="D19" i="1"/>
  <c r="D11" i="1"/>
  <c r="D3" i="1"/>
  <c r="D127" i="1"/>
  <c r="D103" i="1"/>
  <c r="D63" i="1"/>
  <c r="D140" i="1"/>
  <c r="D132" i="1"/>
  <c r="D124" i="1"/>
  <c r="D116" i="1"/>
  <c r="D108" i="1"/>
  <c r="D100" i="1"/>
  <c r="D92" i="1"/>
  <c r="D84" i="1"/>
  <c r="D76" i="1"/>
  <c r="D68" i="1"/>
  <c r="D60" i="1"/>
  <c r="D52" i="1"/>
  <c r="D43" i="1"/>
  <c r="D34" i="1"/>
  <c r="D26" i="1"/>
  <c r="D18" i="1"/>
  <c r="D10" i="1"/>
  <c r="D2" i="1"/>
  <c r="B153" i="1" l="1"/>
  <c r="B152" i="1" l="1"/>
</calcChain>
</file>

<file path=xl/comments1.xml><?xml version="1.0" encoding="utf-8"?>
<comments xmlns="http://schemas.openxmlformats.org/spreadsheetml/2006/main">
  <authors>
    <author>Lynch, Edward V</author>
  </authors>
  <commentList>
    <comment ref="F1" authorId="0">
      <text>
        <r>
          <rPr>
            <b/>
            <sz val="8"/>
            <color indexed="81"/>
            <rFont val="Tahoma"/>
            <family val="2"/>
          </rPr>
          <t>Lynch, Edward V:</t>
        </r>
        <r>
          <rPr>
            <sz val="8"/>
            <color indexed="81"/>
            <rFont val="Tahoma"/>
            <family val="2"/>
          </rPr>
          <t xml:space="preserve">
Calmo Factors &amp; Ratios Total IND.</t>
        </r>
      </text>
    </comment>
  </commentList>
</comments>
</file>

<file path=xl/sharedStrings.xml><?xml version="1.0" encoding="utf-8"?>
<sst xmlns="http://schemas.openxmlformats.org/spreadsheetml/2006/main" count="6" uniqueCount="6">
  <si>
    <t>MPhos</t>
  </si>
  <si>
    <t>Dt</t>
  </si>
  <si>
    <t>IWO_C</t>
  </si>
  <si>
    <t>IWO_B</t>
  </si>
  <si>
    <t>IND_C</t>
  </si>
  <si>
    <t>IND_B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</si>
</sst>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 applyAlignment="1">
      <alignment horizontal="left"/>
    </xf>
    <xf numFmtId="14" fontId="0" fillId="0" borderId="0" xfId="0" applyNumberFormat="1"/>
    <xf numFmtId="3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3" fontId="3" fillId="0" borderId="0" xfId="0" applyNumberFormat="1" applyFont="1"/>
    <xf numFmtId="0" fontId="0" fillId="2" borderId="0" xfId="0" quotePrefix="1" applyFill="1" applyAlignment="1">
      <alignment horizontal="right"/>
    </xf>
    <xf numFmtId="3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IWO_B</c:v>
          </c:tx>
          <c:marker>
            <c:symbol val="none"/>
          </c:marker>
          <c:cat>
            <c:numRef>
              <c:f>'FA17'!$A$38:$A$145</c:f>
              <c:numCache>
                <c:formatCode>m/d/yyyy</c:formatCode>
                <c:ptCount val="108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</c:numCache>
            </c:numRef>
          </c:cat>
          <c:val>
            <c:numRef>
              <c:f>'FA17'!$C$38:$C$145</c:f>
              <c:numCache>
                <c:formatCode>#,##0</c:formatCode>
                <c:ptCount val="108"/>
                <c:pt idx="0">
                  <c:v>188125</c:v>
                </c:pt>
                <c:pt idx="1">
                  <c:v>205097</c:v>
                </c:pt>
                <c:pt idx="2">
                  <c:v>209091</c:v>
                </c:pt>
                <c:pt idx="3">
                  <c:v>211309</c:v>
                </c:pt>
                <c:pt idx="4">
                  <c:v>224996</c:v>
                </c:pt>
                <c:pt idx="5">
                  <c:v>228653</c:v>
                </c:pt>
                <c:pt idx="6">
                  <c:v>227535</c:v>
                </c:pt>
                <c:pt idx="7">
                  <c:v>231515</c:v>
                </c:pt>
                <c:pt idx="8">
                  <c:v>230323</c:v>
                </c:pt>
                <c:pt idx="9">
                  <c:v>207367</c:v>
                </c:pt>
                <c:pt idx="10">
                  <c:v>236382</c:v>
                </c:pt>
                <c:pt idx="11">
                  <c:v>172400</c:v>
                </c:pt>
                <c:pt idx="12">
                  <c:v>172565</c:v>
                </c:pt>
                <c:pt idx="13">
                  <c:v>177016</c:v>
                </c:pt>
                <c:pt idx="14">
                  <c:v>173030</c:v>
                </c:pt>
                <c:pt idx="15">
                  <c:v>183865</c:v>
                </c:pt>
                <c:pt idx="16">
                  <c:v>183678</c:v>
                </c:pt>
                <c:pt idx="17">
                  <c:v>189908</c:v>
                </c:pt>
                <c:pt idx="18">
                  <c:v>198913</c:v>
                </c:pt>
                <c:pt idx="19">
                  <c:v>180049</c:v>
                </c:pt>
                <c:pt idx="20">
                  <c:v>195046</c:v>
                </c:pt>
                <c:pt idx="21">
                  <c:v>179311</c:v>
                </c:pt>
                <c:pt idx="22">
                  <c:v>201439</c:v>
                </c:pt>
                <c:pt idx="23">
                  <c:v>168101</c:v>
                </c:pt>
                <c:pt idx="24">
                  <c:v>166048</c:v>
                </c:pt>
                <c:pt idx="25">
                  <c:v>172935</c:v>
                </c:pt>
                <c:pt idx="26">
                  <c:v>165833</c:v>
                </c:pt>
                <c:pt idx="27">
                  <c:v>182231</c:v>
                </c:pt>
                <c:pt idx="28">
                  <c:v>195518</c:v>
                </c:pt>
                <c:pt idx="29">
                  <c:v>198540</c:v>
                </c:pt>
                <c:pt idx="30">
                  <c:v>205421</c:v>
                </c:pt>
                <c:pt idx="31">
                  <c:v>199623</c:v>
                </c:pt>
                <c:pt idx="32">
                  <c:v>198348</c:v>
                </c:pt>
                <c:pt idx="33">
                  <c:v>187321</c:v>
                </c:pt>
                <c:pt idx="34">
                  <c:v>190302</c:v>
                </c:pt>
                <c:pt idx="35">
                  <c:v>168625</c:v>
                </c:pt>
                <c:pt idx="36">
                  <c:v>163196</c:v>
                </c:pt>
                <c:pt idx="37">
                  <c:v>169364</c:v>
                </c:pt>
                <c:pt idx="38">
                  <c:v>160841</c:v>
                </c:pt>
                <c:pt idx="39">
                  <c:v>176161</c:v>
                </c:pt>
                <c:pt idx="40">
                  <c:v>189435</c:v>
                </c:pt>
                <c:pt idx="41">
                  <c:v>198426</c:v>
                </c:pt>
                <c:pt idx="42">
                  <c:v>178927</c:v>
                </c:pt>
                <c:pt idx="43">
                  <c:v>203783</c:v>
                </c:pt>
                <c:pt idx="44">
                  <c:v>184420</c:v>
                </c:pt>
                <c:pt idx="45">
                  <c:v>175833</c:v>
                </c:pt>
                <c:pt idx="46">
                  <c:v>173937</c:v>
                </c:pt>
                <c:pt idx="47">
                  <c:v>160390</c:v>
                </c:pt>
                <c:pt idx="48">
                  <c:v>162908</c:v>
                </c:pt>
                <c:pt idx="49">
                  <c:v>164617</c:v>
                </c:pt>
                <c:pt idx="50">
                  <c:v>171762</c:v>
                </c:pt>
                <c:pt idx="51">
                  <c:v>176736</c:v>
                </c:pt>
                <c:pt idx="52">
                  <c:v>186707</c:v>
                </c:pt>
                <c:pt idx="53">
                  <c:v>181402</c:v>
                </c:pt>
                <c:pt idx="54">
                  <c:v>178243</c:v>
                </c:pt>
                <c:pt idx="55">
                  <c:v>184168</c:v>
                </c:pt>
                <c:pt idx="56">
                  <c:v>185119</c:v>
                </c:pt>
                <c:pt idx="57">
                  <c:v>173503</c:v>
                </c:pt>
                <c:pt idx="58">
                  <c:v>176958</c:v>
                </c:pt>
                <c:pt idx="59">
                  <c:v>165411</c:v>
                </c:pt>
                <c:pt idx="60">
                  <c:v>158748</c:v>
                </c:pt>
                <c:pt idx="61">
                  <c:v>165169</c:v>
                </c:pt>
                <c:pt idx="62">
                  <c:v>165543</c:v>
                </c:pt>
                <c:pt idx="63">
                  <c:v>173410</c:v>
                </c:pt>
                <c:pt idx="64">
                  <c:v>187280</c:v>
                </c:pt>
                <c:pt idx="65">
                  <c:v>189795</c:v>
                </c:pt>
                <c:pt idx="66">
                  <c:v>184293</c:v>
                </c:pt>
                <c:pt idx="67">
                  <c:v>186916</c:v>
                </c:pt>
                <c:pt idx="68">
                  <c:v>190598</c:v>
                </c:pt>
                <c:pt idx="69">
                  <c:v>172340</c:v>
                </c:pt>
                <c:pt idx="70">
                  <c:v>193595</c:v>
                </c:pt>
                <c:pt idx="71">
                  <c:v>169794</c:v>
                </c:pt>
                <c:pt idx="72">
                  <c:v>173216</c:v>
                </c:pt>
                <c:pt idx="73">
                  <c:v>179502</c:v>
                </c:pt>
                <c:pt idx="74">
                  <c:v>172232</c:v>
                </c:pt>
                <c:pt idx="75">
                  <c:v>180583</c:v>
                </c:pt>
                <c:pt idx="76">
                  <c:v>189187</c:v>
                </c:pt>
                <c:pt idx="77">
                  <c:v>199454</c:v>
                </c:pt>
                <c:pt idx="78">
                  <c:v>194638</c:v>
                </c:pt>
                <c:pt idx="79">
                  <c:v>203146</c:v>
                </c:pt>
                <c:pt idx="80">
                  <c:v>201016</c:v>
                </c:pt>
                <c:pt idx="81">
                  <c:v>186794</c:v>
                </c:pt>
                <c:pt idx="82">
                  <c:v>192608</c:v>
                </c:pt>
                <c:pt idx="83">
                  <c:v>163203</c:v>
                </c:pt>
                <c:pt idx="84">
                  <c:v>163097.79999999999</c:v>
                </c:pt>
                <c:pt idx="85">
                  <c:v>171056.8</c:v>
                </c:pt>
                <c:pt idx="86">
                  <c:v>174142.6</c:v>
                </c:pt>
                <c:pt idx="87">
                  <c:v>187199.6</c:v>
                </c:pt>
                <c:pt idx="88">
                  <c:v>186761.8</c:v>
                </c:pt>
                <c:pt idx="89">
                  <c:v>198100.7</c:v>
                </c:pt>
                <c:pt idx="90">
                  <c:v>199421</c:v>
                </c:pt>
                <c:pt idx="91">
                  <c:v>205094.39999999999</c:v>
                </c:pt>
                <c:pt idx="92">
                  <c:v>200104.7</c:v>
                </c:pt>
                <c:pt idx="93">
                  <c:v>187525.9</c:v>
                </c:pt>
                <c:pt idx="94">
                  <c:v>196061.2</c:v>
                </c:pt>
                <c:pt idx="95">
                  <c:v>180189.9</c:v>
                </c:pt>
                <c:pt idx="96">
                  <c:v>168325</c:v>
                </c:pt>
                <c:pt idx="97">
                  <c:v>178068.5</c:v>
                </c:pt>
                <c:pt idx="98">
                  <c:v>166095</c:v>
                </c:pt>
                <c:pt idx="99">
                  <c:v>187353.9</c:v>
                </c:pt>
                <c:pt idx="100">
                  <c:v>197762.9</c:v>
                </c:pt>
                <c:pt idx="101">
                  <c:v>199240.2</c:v>
                </c:pt>
                <c:pt idx="102">
                  <c:v>184522.3</c:v>
                </c:pt>
                <c:pt idx="103">
                  <c:v>207022.4</c:v>
                </c:pt>
                <c:pt idx="104">
                  <c:v>204806.2</c:v>
                </c:pt>
                <c:pt idx="105">
                  <c:v>190650.9</c:v>
                </c:pt>
                <c:pt idx="106">
                  <c:v>205938.4</c:v>
                </c:pt>
                <c:pt idx="107">
                  <c:v>187858.1</c:v>
                </c:pt>
              </c:numCache>
            </c:numRef>
          </c:val>
          <c:smooth val="0"/>
        </c:ser>
        <c:ser>
          <c:idx val="1"/>
          <c:order val="1"/>
          <c:tx>
            <c:v>MPhos</c:v>
          </c:tx>
          <c:marker>
            <c:symbol val="none"/>
          </c:marker>
          <c:cat>
            <c:numRef>
              <c:f>'FA17'!$A$38:$A$145</c:f>
              <c:numCache>
                <c:formatCode>m/d/yyyy</c:formatCode>
                <c:ptCount val="108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</c:numCache>
            </c:numRef>
          </c:cat>
          <c:val>
            <c:numRef>
              <c:f>'FA17'!$B$38:$B$145</c:f>
              <c:numCache>
                <c:formatCode>#,##0</c:formatCode>
                <c:ptCount val="108"/>
                <c:pt idx="0">
                  <c:v>96722</c:v>
                </c:pt>
                <c:pt idx="1">
                  <c:v>66900</c:v>
                </c:pt>
                <c:pt idx="2">
                  <c:v>99450</c:v>
                </c:pt>
                <c:pt idx="3">
                  <c:v>100141</c:v>
                </c:pt>
                <c:pt idx="4">
                  <c:v>135813</c:v>
                </c:pt>
                <c:pt idx="5">
                  <c:v>107751</c:v>
                </c:pt>
                <c:pt idx="6">
                  <c:v>101792</c:v>
                </c:pt>
                <c:pt idx="7">
                  <c:v>103172</c:v>
                </c:pt>
                <c:pt idx="8">
                  <c:v>86620</c:v>
                </c:pt>
                <c:pt idx="9">
                  <c:v>128534</c:v>
                </c:pt>
                <c:pt idx="10">
                  <c:v>145191</c:v>
                </c:pt>
                <c:pt idx="11">
                  <c:v>61417</c:v>
                </c:pt>
                <c:pt idx="12">
                  <c:v>99244</c:v>
                </c:pt>
                <c:pt idx="13">
                  <c:v>77376</c:v>
                </c:pt>
                <c:pt idx="14">
                  <c:v>91474</c:v>
                </c:pt>
                <c:pt idx="15">
                  <c:v>95268</c:v>
                </c:pt>
                <c:pt idx="16">
                  <c:v>88208</c:v>
                </c:pt>
                <c:pt idx="17">
                  <c:v>90738</c:v>
                </c:pt>
                <c:pt idx="18">
                  <c:v>93511</c:v>
                </c:pt>
                <c:pt idx="19">
                  <c:v>84794</c:v>
                </c:pt>
                <c:pt idx="20">
                  <c:v>111504</c:v>
                </c:pt>
                <c:pt idx="21">
                  <c:v>47448</c:v>
                </c:pt>
                <c:pt idx="22">
                  <c:v>122867</c:v>
                </c:pt>
                <c:pt idx="23">
                  <c:v>80035</c:v>
                </c:pt>
                <c:pt idx="24">
                  <c:v>80009</c:v>
                </c:pt>
                <c:pt idx="25">
                  <c:v>88375</c:v>
                </c:pt>
                <c:pt idx="26">
                  <c:v>95074</c:v>
                </c:pt>
                <c:pt idx="27">
                  <c:v>109581</c:v>
                </c:pt>
                <c:pt idx="28">
                  <c:v>90406</c:v>
                </c:pt>
                <c:pt idx="29">
                  <c:v>90638</c:v>
                </c:pt>
                <c:pt idx="30">
                  <c:v>82588</c:v>
                </c:pt>
                <c:pt idx="31">
                  <c:v>77450</c:v>
                </c:pt>
                <c:pt idx="32">
                  <c:v>72828</c:v>
                </c:pt>
                <c:pt idx="33">
                  <c:v>63642</c:v>
                </c:pt>
                <c:pt idx="34">
                  <c:v>69913</c:v>
                </c:pt>
                <c:pt idx="35">
                  <c:v>68095</c:v>
                </c:pt>
                <c:pt idx="36">
                  <c:v>98826</c:v>
                </c:pt>
                <c:pt idx="37">
                  <c:v>96490</c:v>
                </c:pt>
                <c:pt idx="38">
                  <c:v>83249</c:v>
                </c:pt>
                <c:pt idx="39">
                  <c:v>85200</c:v>
                </c:pt>
                <c:pt idx="40">
                  <c:v>110470</c:v>
                </c:pt>
                <c:pt idx="41">
                  <c:v>89357</c:v>
                </c:pt>
                <c:pt idx="42">
                  <c:v>87307</c:v>
                </c:pt>
                <c:pt idx="43">
                  <c:v>92483</c:v>
                </c:pt>
                <c:pt idx="44">
                  <c:v>91499</c:v>
                </c:pt>
                <c:pt idx="45">
                  <c:v>93754</c:v>
                </c:pt>
                <c:pt idx="46">
                  <c:v>94256</c:v>
                </c:pt>
                <c:pt idx="47">
                  <c:v>85134</c:v>
                </c:pt>
                <c:pt idx="48">
                  <c:v>85513</c:v>
                </c:pt>
                <c:pt idx="49">
                  <c:v>88547</c:v>
                </c:pt>
                <c:pt idx="50">
                  <c:v>83689</c:v>
                </c:pt>
                <c:pt idx="51">
                  <c:v>88051</c:v>
                </c:pt>
                <c:pt idx="52">
                  <c:v>82840</c:v>
                </c:pt>
                <c:pt idx="53">
                  <c:v>92171</c:v>
                </c:pt>
                <c:pt idx="54">
                  <c:v>95115</c:v>
                </c:pt>
                <c:pt idx="55">
                  <c:v>86610</c:v>
                </c:pt>
                <c:pt idx="56">
                  <c:v>89986</c:v>
                </c:pt>
                <c:pt idx="57">
                  <c:v>79109</c:v>
                </c:pt>
                <c:pt idx="58">
                  <c:v>87454</c:v>
                </c:pt>
                <c:pt idx="59">
                  <c:v>93633</c:v>
                </c:pt>
                <c:pt idx="60">
                  <c:v>91423</c:v>
                </c:pt>
                <c:pt idx="61">
                  <c:v>88777</c:v>
                </c:pt>
                <c:pt idx="62">
                  <c:v>84865</c:v>
                </c:pt>
                <c:pt idx="63">
                  <c:v>94756</c:v>
                </c:pt>
                <c:pt idx="64">
                  <c:v>86499</c:v>
                </c:pt>
                <c:pt idx="65">
                  <c:v>95664</c:v>
                </c:pt>
                <c:pt idx="66">
                  <c:v>89215</c:v>
                </c:pt>
                <c:pt idx="67">
                  <c:v>92900</c:v>
                </c:pt>
                <c:pt idx="68">
                  <c:v>82893</c:v>
                </c:pt>
                <c:pt idx="69">
                  <c:v>76613</c:v>
                </c:pt>
                <c:pt idx="70">
                  <c:v>94849</c:v>
                </c:pt>
                <c:pt idx="71">
                  <c:v>90419</c:v>
                </c:pt>
                <c:pt idx="72">
                  <c:v>89974</c:v>
                </c:pt>
                <c:pt idx="73">
                  <c:v>88878</c:v>
                </c:pt>
                <c:pt idx="74">
                  <c:v>97568</c:v>
                </c:pt>
                <c:pt idx="75">
                  <c:v>70160</c:v>
                </c:pt>
                <c:pt idx="76">
                  <c:v>80194</c:v>
                </c:pt>
                <c:pt idx="77">
                  <c:v>82928</c:v>
                </c:pt>
                <c:pt idx="78">
                  <c:v>81643</c:v>
                </c:pt>
                <c:pt idx="79">
                  <c:v>90927</c:v>
                </c:pt>
                <c:pt idx="80">
                  <c:v>68830</c:v>
                </c:pt>
                <c:pt idx="81">
                  <c:v>105757</c:v>
                </c:pt>
                <c:pt idx="82">
                  <c:v>89940</c:v>
                </c:pt>
                <c:pt idx="83">
                  <c:v>84935</c:v>
                </c:pt>
                <c:pt idx="84">
                  <c:v>84327.2</c:v>
                </c:pt>
                <c:pt idx="85">
                  <c:v>83588.2</c:v>
                </c:pt>
                <c:pt idx="86">
                  <c:v>83882.399999999994</c:v>
                </c:pt>
                <c:pt idx="87">
                  <c:v>91245.4</c:v>
                </c:pt>
                <c:pt idx="88">
                  <c:v>71058.2</c:v>
                </c:pt>
                <c:pt idx="89">
                  <c:v>86714.3</c:v>
                </c:pt>
                <c:pt idx="90">
                  <c:v>83229</c:v>
                </c:pt>
                <c:pt idx="91">
                  <c:v>85104.6</c:v>
                </c:pt>
                <c:pt idx="92">
                  <c:v>87377.3</c:v>
                </c:pt>
                <c:pt idx="93">
                  <c:v>88532.1</c:v>
                </c:pt>
                <c:pt idx="94">
                  <c:v>89306.8</c:v>
                </c:pt>
                <c:pt idx="95">
                  <c:v>109398.1</c:v>
                </c:pt>
                <c:pt idx="96">
                  <c:v>78419</c:v>
                </c:pt>
                <c:pt idx="97">
                  <c:v>77001.5</c:v>
                </c:pt>
                <c:pt idx="98">
                  <c:v>84289</c:v>
                </c:pt>
                <c:pt idx="99">
                  <c:v>78146.100000000006</c:v>
                </c:pt>
                <c:pt idx="100">
                  <c:v>71097.100000000006</c:v>
                </c:pt>
                <c:pt idx="101">
                  <c:v>78018.8</c:v>
                </c:pt>
                <c:pt idx="102">
                  <c:v>76711.7</c:v>
                </c:pt>
                <c:pt idx="103">
                  <c:v>69241.600000000006</c:v>
                </c:pt>
                <c:pt idx="104">
                  <c:v>75311.8</c:v>
                </c:pt>
                <c:pt idx="105">
                  <c:v>78032.100000000006</c:v>
                </c:pt>
                <c:pt idx="106">
                  <c:v>71094.600000000006</c:v>
                </c:pt>
                <c:pt idx="107">
                  <c:v>81538.899999999994</c:v>
                </c:pt>
              </c:numCache>
            </c:numRef>
          </c:val>
          <c:smooth val="0"/>
        </c:ser>
        <c:ser>
          <c:idx val="2"/>
          <c:order val="2"/>
          <c:tx>
            <c:v>IWO_C</c:v>
          </c:tx>
          <c:marker>
            <c:symbol val="none"/>
          </c:marker>
          <c:val>
            <c:numRef>
              <c:f>'FA17'!$E$38:$E$145</c:f>
              <c:numCache>
                <c:formatCode>#,##0</c:formatCode>
                <c:ptCount val="108"/>
                <c:pt idx="0">
                  <c:v>201467.65409999999</c:v>
                </c:pt>
                <c:pt idx="1">
                  <c:v>225484.66570000001</c:v>
                </c:pt>
                <c:pt idx="2">
                  <c:v>216039.32579999999</c:v>
                </c:pt>
                <c:pt idx="3">
                  <c:v>239916.41399999999</c:v>
                </c:pt>
                <c:pt idx="4">
                  <c:v>220024.16859999998</c:v>
                </c:pt>
                <c:pt idx="5">
                  <c:v>239458.43040000007</c:v>
                </c:pt>
                <c:pt idx="6">
                  <c:v>223951.27399999998</c:v>
                </c:pt>
                <c:pt idx="7">
                  <c:v>224916.62839999999</c:v>
                </c:pt>
                <c:pt idx="8">
                  <c:v>228763.42940000002</c:v>
                </c:pt>
                <c:pt idx="9">
                  <c:v>188281.93950000004</c:v>
                </c:pt>
                <c:pt idx="10">
                  <c:v>172594.04089999991</c:v>
                </c:pt>
                <c:pt idx="11">
                  <c:v>197002.33070000005</c:v>
                </c:pt>
                <c:pt idx="12">
                  <c:v>164911.62910000002</c:v>
                </c:pt>
                <c:pt idx="13">
                  <c:v>171051.53260000001</c:v>
                </c:pt>
                <c:pt idx="14">
                  <c:v>178454.16739999998</c:v>
                </c:pt>
                <c:pt idx="15">
                  <c:v>196843.13600000006</c:v>
                </c:pt>
                <c:pt idx="16">
                  <c:v>205937.67460000003</c:v>
                </c:pt>
                <c:pt idx="17">
                  <c:v>200159.11039999995</c:v>
                </c:pt>
                <c:pt idx="18">
                  <c:v>194755.07140000002</c:v>
                </c:pt>
                <c:pt idx="19">
                  <c:v>193949.64760000003</c:v>
                </c:pt>
                <c:pt idx="20">
                  <c:v>180751.07200000004</c:v>
                </c:pt>
                <c:pt idx="21">
                  <c:v>182230.38359999997</c:v>
                </c:pt>
                <c:pt idx="22">
                  <c:v>156645.2132</c:v>
                </c:pt>
                <c:pt idx="23">
                  <c:v>166876.79809999999</c:v>
                </c:pt>
                <c:pt idx="24">
                  <c:v>166049.89320000005</c:v>
                </c:pt>
                <c:pt idx="25">
                  <c:v>154838.17189999999</c:v>
                </c:pt>
                <c:pt idx="26">
                  <c:v>181340.9804</c:v>
                </c:pt>
                <c:pt idx="27">
                  <c:v>196576.71620000002</c:v>
                </c:pt>
                <c:pt idx="28">
                  <c:v>212155.81699999998</c:v>
                </c:pt>
                <c:pt idx="29">
                  <c:v>211833.99059999996</c:v>
                </c:pt>
                <c:pt idx="30">
                  <c:v>209673.02260000003</c:v>
                </c:pt>
                <c:pt idx="31">
                  <c:v>201324.50159999996</c:v>
                </c:pt>
                <c:pt idx="32">
                  <c:v>187712.51160000006</c:v>
                </c:pt>
                <c:pt idx="33">
                  <c:v>179831.58560000002</c:v>
                </c:pt>
                <c:pt idx="34">
                  <c:v>170526.95019999999</c:v>
                </c:pt>
                <c:pt idx="35">
                  <c:v>162868.54800000001</c:v>
                </c:pt>
                <c:pt idx="36">
                  <c:v>155060.76180000004</c:v>
                </c:pt>
                <c:pt idx="37">
                  <c:v>164585.89119999998</c:v>
                </c:pt>
                <c:pt idx="38">
                  <c:v>184262.05799999996</c:v>
                </c:pt>
                <c:pt idx="39">
                  <c:v>198635.66580000008</c:v>
                </c:pt>
                <c:pt idx="40">
                  <c:v>191395.68219999998</c:v>
                </c:pt>
                <c:pt idx="41">
                  <c:v>197985.4768</c:v>
                </c:pt>
                <c:pt idx="42">
                  <c:v>192754.18240000005</c:v>
                </c:pt>
                <c:pt idx="43">
                  <c:v>187745.30719999998</c:v>
                </c:pt>
                <c:pt idx="44">
                  <c:v>188515.94529999999</c:v>
                </c:pt>
                <c:pt idx="45">
                  <c:v>163713.75219999999</c:v>
                </c:pt>
                <c:pt idx="46">
                  <c:v>161491.6862</c:v>
                </c:pt>
                <c:pt idx="47">
                  <c:v>157634.57989999998</c:v>
                </c:pt>
                <c:pt idx="48">
                  <c:v>169150.69680000003</c:v>
                </c:pt>
                <c:pt idx="49">
                  <c:v>173719.94679999995</c:v>
                </c:pt>
                <c:pt idx="50">
                  <c:v>175889.3308</c:v>
                </c:pt>
                <c:pt idx="51">
                  <c:v>182224.29530000003</c:v>
                </c:pt>
                <c:pt idx="52">
                  <c:v>182596.80499999999</c:v>
                </c:pt>
                <c:pt idx="53">
                  <c:v>178774.92509999999</c:v>
                </c:pt>
                <c:pt idx="54">
                  <c:v>187491.13459999999</c:v>
                </c:pt>
                <c:pt idx="55">
                  <c:v>182062.20279999997</c:v>
                </c:pt>
                <c:pt idx="56">
                  <c:v>173993.68219999998</c:v>
                </c:pt>
                <c:pt idx="57">
                  <c:v>172126.07140000002</c:v>
                </c:pt>
                <c:pt idx="58">
                  <c:v>165390.91680000001</c:v>
                </c:pt>
                <c:pt idx="59">
                  <c:v>169870.32940000005</c:v>
                </c:pt>
                <c:pt idx="60">
                  <c:v>168534.10540000006</c:v>
                </c:pt>
                <c:pt idx="61">
                  <c:v>157030.04070000001</c:v>
                </c:pt>
                <c:pt idx="62">
                  <c:v>183305.20050000006</c:v>
                </c:pt>
                <c:pt idx="63">
                  <c:v>194680.50090000004</c:v>
                </c:pt>
                <c:pt idx="64">
                  <c:v>193638.39980000001</c:v>
                </c:pt>
                <c:pt idx="65">
                  <c:v>198150.83840000007</c:v>
                </c:pt>
                <c:pt idx="66">
                  <c:v>186780.49789999996</c:v>
                </c:pt>
                <c:pt idx="67">
                  <c:v>193644.61659999995</c:v>
                </c:pt>
                <c:pt idx="68">
                  <c:v>180738.55379999999</c:v>
                </c:pt>
                <c:pt idx="69">
                  <c:v>173660.82790000003</c:v>
                </c:pt>
                <c:pt idx="70">
                  <c:v>176402.82019999996</c:v>
                </c:pt>
                <c:pt idx="71">
                  <c:v>171310.82800000001</c:v>
                </c:pt>
                <c:pt idx="72">
                  <c:v>169622.2641</c:v>
                </c:pt>
                <c:pt idx="73">
                  <c:v>178153.57079999999</c:v>
                </c:pt>
                <c:pt idx="74">
                  <c:v>179721.14819999994</c:v>
                </c:pt>
                <c:pt idx="75">
                  <c:v>183471.41200000001</c:v>
                </c:pt>
                <c:pt idx="76">
                  <c:v>203725.86139999994</c:v>
                </c:pt>
                <c:pt idx="77">
                  <c:v>208028.59239999996</c:v>
                </c:pt>
                <c:pt idx="78">
                  <c:v>204217.66959999996</c:v>
                </c:pt>
                <c:pt idx="79">
                  <c:v>197255.01660000003</c:v>
                </c:pt>
                <c:pt idx="80">
                  <c:v>183627.27900000001</c:v>
                </c:pt>
                <c:pt idx="81">
                  <c:v>178478.71799999999</c:v>
                </c:pt>
                <c:pt idx="82">
                  <c:v>165602.56320000003</c:v>
                </c:pt>
                <c:pt idx="83">
                  <c:v>178373.86580000003</c:v>
                </c:pt>
                <c:pt idx="84">
                  <c:v>173908.79060000001</c:v>
                </c:pt>
                <c:pt idx="85">
                  <c:v>177156.81540000002</c:v>
                </c:pt>
                <c:pt idx="86">
                  <c:v>187407.25819999998</c:v>
                </c:pt>
                <c:pt idx="87">
                  <c:v>197704.03319999998</c:v>
                </c:pt>
                <c:pt idx="88">
                  <c:v>194472.66400000005</c:v>
                </c:pt>
                <c:pt idx="89">
                  <c:v>207027.9828</c:v>
                </c:pt>
                <c:pt idx="90">
                  <c:v>207126.31050000002</c:v>
                </c:pt>
                <c:pt idx="91">
                  <c:v>203791.21879999994</c:v>
                </c:pt>
                <c:pt idx="92">
                  <c:v>193558.37350000005</c:v>
                </c:pt>
                <c:pt idx="93">
                  <c:v>186872.5264</c:v>
                </c:pt>
                <c:pt idx="94">
                  <c:v>188223.58019999997</c:v>
                </c:pt>
                <c:pt idx="95">
                  <c:v>178713.66320000001</c:v>
                </c:pt>
                <c:pt idx="96">
                  <c:v>187134.24619999999</c:v>
                </c:pt>
                <c:pt idx="97">
                  <c:v>187297.55009999993</c:v>
                </c:pt>
                <c:pt idx="98">
                  <c:v>180545.04880000008</c:v>
                </c:pt>
                <c:pt idx="99">
                  <c:v>178756.91989999995</c:v>
                </c:pt>
                <c:pt idx="100">
                  <c:v>201205.56481999994</c:v>
                </c:pt>
                <c:pt idx="101">
                  <c:v>200714.05456880009</c:v>
                </c:pt>
                <c:pt idx="102">
                  <c:v>198262.74281119998</c:v>
                </c:pt>
                <c:pt idx="103">
                  <c:v>196282.83849999998</c:v>
                </c:pt>
                <c:pt idx="104">
                  <c:v>193100.51420000003</c:v>
                </c:pt>
                <c:pt idx="105">
                  <c:v>190546.99429999999</c:v>
                </c:pt>
                <c:pt idx="106">
                  <c:v>179992.96400000001</c:v>
                </c:pt>
                <c:pt idx="107">
                  <c:v>187254.62969599996</c:v>
                </c:pt>
              </c:numCache>
            </c:numRef>
          </c:val>
          <c:smooth val="0"/>
        </c:ser>
        <c:ser>
          <c:idx val="3"/>
          <c:order val="3"/>
          <c:tx>
            <c:v>IND_B</c:v>
          </c:tx>
          <c:marker>
            <c:symbol val="none"/>
          </c:marker>
          <c:val>
            <c:numRef>
              <c:f>'FA17'!$D$38:$D$145</c:f>
              <c:numCache>
                <c:formatCode>#,##0</c:formatCode>
                <c:ptCount val="108"/>
                <c:pt idx="0">
                  <c:v>284847</c:v>
                </c:pt>
                <c:pt idx="1">
                  <c:v>271997</c:v>
                </c:pt>
                <c:pt idx="2">
                  <c:v>308541</c:v>
                </c:pt>
                <c:pt idx="3">
                  <c:v>311450</c:v>
                </c:pt>
                <c:pt idx="4">
                  <c:v>360809</c:v>
                </c:pt>
                <c:pt idx="5">
                  <c:v>336404</c:v>
                </c:pt>
                <c:pt idx="6">
                  <c:v>329327</c:v>
                </c:pt>
                <c:pt idx="7">
                  <c:v>334687</c:v>
                </c:pt>
                <c:pt idx="8">
                  <c:v>316943</c:v>
                </c:pt>
                <c:pt idx="9">
                  <c:v>335901</c:v>
                </c:pt>
                <c:pt idx="10">
                  <c:v>381573</c:v>
                </c:pt>
                <c:pt idx="11">
                  <c:v>233817</c:v>
                </c:pt>
                <c:pt idx="12">
                  <c:v>271809</c:v>
                </c:pt>
                <c:pt idx="13">
                  <c:v>254392</c:v>
                </c:pt>
                <c:pt idx="14">
                  <c:v>264504</c:v>
                </c:pt>
                <c:pt idx="15">
                  <c:v>279133</c:v>
                </c:pt>
                <c:pt idx="16">
                  <c:v>271886</c:v>
                </c:pt>
                <c:pt idx="17">
                  <c:v>280646</c:v>
                </c:pt>
                <c:pt idx="18">
                  <c:v>292424</c:v>
                </c:pt>
                <c:pt idx="19">
                  <c:v>264843</c:v>
                </c:pt>
                <c:pt idx="20">
                  <c:v>306550</c:v>
                </c:pt>
                <c:pt idx="21">
                  <c:v>226759</c:v>
                </c:pt>
                <c:pt idx="22">
                  <c:v>324306</c:v>
                </c:pt>
                <c:pt idx="23">
                  <c:v>248136</c:v>
                </c:pt>
                <c:pt idx="24">
                  <c:v>246057</c:v>
                </c:pt>
                <c:pt idx="25">
                  <c:v>261310</c:v>
                </c:pt>
                <c:pt idx="26">
                  <c:v>260907</c:v>
                </c:pt>
                <c:pt idx="27">
                  <c:v>291812</c:v>
                </c:pt>
                <c:pt idx="28">
                  <c:v>285924</c:v>
                </c:pt>
                <c:pt idx="29">
                  <c:v>289178</c:v>
                </c:pt>
                <c:pt idx="30">
                  <c:v>288009</c:v>
                </c:pt>
                <c:pt idx="31">
                  <c:v>277073</c:v>
                </c:pt>
                <c:pt idx="32">
                  <c:v>271176</c:v>
                </c:pt>
                <c:pt idx="33">
                  <c:v>250963</c:v>
                </c:pt>
                <c:pt idx="34">
                  <c:v>260215</c:v>
                </c:pt>
                <c:pt idx="35">
                  <c:v>236720</c:v>
                </c:pt>
                <c:pt idx="36">
                  <c:v>262022</c:v>
                </c:pt>
                <c:pt idx="37">
                  <c:v>265854</c:v>
                </c:pt>
                <c:pt idx="38">
                  <c:v>244090</c:v>
                </c:pt>
                <c:pt idx="39">
                  <c:v>261361</c:v>
                </c:pt>
                <c:pt idx="40">
                  <c:v>299905</c:v>
                </c:pt>
                <c:pt idx="41">
                  <c:v>287783</c:v>
                </c:pt>
                <c:pt idx="42">
                  <c:v>266234</c:v>
                </c:pt>
                <c:pt idx="43">
                  <c:v>296266</c:v>
                </c:pt>
                <c:pt idx="44">
                  <c:v>275919</c:v>
                </c:pt>
                <c:pt idx="45">
                  <c:v>269587</c:v>
                </c:pt>
                <c:pt idx="46">
                  <c:v>268193</c:v>
                </c:pt>
                <c:pt idx="47">
                  <c:v>245524</c:v>
                </c:pt>
                <c:pt idx="48">
                  <c:v>248421</c:v>
                </c:pt>
                <c:pt idx="49">
                  <c:v>253164</c:v>
                </c:pt>
                <c:pt idx="50">
                  <c:v>255451</c:v>
                </c:pt>
                <c:pt idx="51">
                  <c:v>264787</c:v>
                </c:pt>
                <c:pt idx="52">
                  <c:v>269547</c:v>
                </c:pt>
                <c:pt idx="53">
                  <c:v>273573</c:v>
                </c:pt>
                <c:pt idx="54">
                  <c:v>273358</c:v>
                </c:pt>
                <c:pt idx="55">
                  <c:v>270778</c:v>
                </c:pt>
                <c:pt idx="56">
                  <c:v>275105</c:v>
                </c:pt>
                <c:pt idx="57">
                  <c:v>252612</c:v>
                </c:pt>
                <c:pt idx="58">
                  <c:v>264412</c:v>
                </c:pt>
                <c:pt idx="59">
                  <c:v>259044</c:v>
                </c:pt>
                <c:pt idx="60">
                  <c:v>250171</c:v>
                </c:pt>
                <c:pt idx="61">
                  <c:v>253946</c:v>
                </c:pt>
                <c:pt idx="62">
                  <c:v>250408</c:v>
                </c:pt>
                <c:pt idx="63">
                  <c:v>268166</c:v>
                </c:pt>
                <c:pt idx="64">
                  <c:v>273779</c:v>
                </c:pt>
                <c:pt idx="65">
                  <c:v>285459</c:v>
                </c:pt>
                <c:pt idx="66">
                  <c:v>273508</c:v>
                </c:pt>
                <c:pt idx="67">
                  <c:v>279816</c:v>
                </c:pt>
                <c:pt idx="68">
                  <c:v>273491</c:v>
                </c:pt>
                <c:pt idx="69">
                  <c:v>248953</c:v>
                </c:pt>
                <c:pt idx="70">
                  <c:v>288444</c:v>
                </c:pt>
                <c:pt idx="71">
                  <c:v>260213</c:v>
                </c:pt>
                <c:pt idx="72">
                  <c:v>263190</c:v>
                </c:pt>
                <c:pt idx="73">
                  <c:v>268380</c:v>
                </c:pt>
                <c:pt idx="74">
                  <c:v>269800</c:v>
                </c:pt>
                <c:pt idx="75">
                  <c:v>250743</c:v>
                </c:pt>
                <c:pt idx="76">
                  <c:v>269381</c:v>
                </c:pt>
                <c:pt idx="77">
                  <c:v>282382</c:v>
                </c:pt>
                <c:pt idx="78">
                  <c:v>276281</c:v>
                </c:pt>
                <c:pt idx="79">
                  <c:v>294073</c:v>
                </c:pt>
                <c:pt idx="80">
                  <c:v>269846</c:v>
                </c:pt>
                <c:pt idx="81">
                  <c:v>292551</c:v>
                </c:pt>
                <c:pt idx="82">
                  <c:v>282548</c:v>
                </c:pt>
                <c:pt idx="83">
                  <c:v>248138</c:v>
                </c:pt>
                <c:pt idx="84">
                  <c:v>247425</c:v>
                </c:pt>
                <c:pt idx="85">
                  <c:v>254645</c:v>
                </c:pt>
                <c:pt idx="86">
                  <c:v>258025</c:v>
                </c:pt>
                <c:pt idx="87">
                  <c:v>278445</c:v>
                </c:pt>
                <c:pt idx="88">
                  <c:v>257820</c:v>
                </c:pt>
                <c:pt idx="89">
                  <c:v>284815</c:v>
                </c:pt>
                <c:pt idx="90">
                  <c:v>282650</c:v>
                </c:pt>
                <c:pt idx="91">
                  <c:v>290199</c:v>
                </c:pt>
                <c:pt idx="92">
                  <c:v>287482</c:v>
                </c:pt>
                <c:pt idx="93">
                  <c:v>276058</c:v>
                </c:pt>
                <c:pt idx="94">
                  <c:v>285368</c:v>
                </c:pt>
                <c:pt idx="95">
                  <c:v>289588</c:v>
                </c:pt>
                <c:pt idx="96">
                  <c:v>246744</c:v>
                </c:pt>
                <c:pt idx="97">
                  <c:v>255070</c:v>
                </c:pt>
                <c:pt idx="98">
                  <c:v>250384</c:v>
                </c:pt>
                <c:pt idx="99">
                  <c:v>265500</c:v>
                </c:pt>
                <c:pt idx="100">
                  <c:v>268860</c:v>
                </c:pt>
                <c:pt idx="101">
                  <c:v>277259</c:v>
                </c:pt>
                <c:pt idx="102">
                  <c:v>261234</c:v>
                </c:pt>
                <c:pt idx="103">
                  <c:v>276264</c:v>
                </c:pt>
                <c:pt idx="104">
                  <c:v>280118</c:v>
                </c:pt>
                <c:pt idx="105">
                  <c:v>268683</c:v>
                </c:pt>
                <c:pt idx="106">
                  <c:v>277033</c:v>
                </c:pt>
                <c:pt idx="107">
                  <c:v>269397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28480"/>
        <c:axId val="387095552"/>
      </c:lineChart>
      <c:dateAx>
        <c:axId val="522284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387095552"/>
        <c:crosses val="autoZero"/>
        <c:auto val="1"/>
        <c:lblOffset val="100"/>
        <c:baseTimeUnit val="months"/>
      </c:dateAx>
      <c:valAx>
        <c:axId val="387095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2228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04828762959002"/>
          <c:y val="0.75412543020673395"/>
          <c:w val="0.39903424740819954"/>
          <c:h val="4.313157635259814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07201796340906E-2"/>
          <c:y val="4.7948764901703918E-2"/>
          <c:w val="0.90387943041822694"/>
          <c:h val="0.78236840251855821"/>
        </c:manualLayout>
      </c:layout>
      <c:lineChart>
        <c:grouping val="standard"/>
        <c:varyColors val="0"/>
        <c:ser>
          <c:idx val="0"/>
          <c:order val="0"/>
          <c:tx>
            <c:v>IWO_B</c:v>
          </c:tx>
          <c:marker>
            <c:symbol val="none"/>
          </c:marker>
          <c:cat>
            <c:numRef>
              <c:f>'FA17'!$A$38:$A$145</c:f>
              <c:numCache>
                <c:formatCode>m/d/yyyy</c:formatCode>
                <c:ptCount val="108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</c:numCache>
            </c:numRef>
          </c:cat>
          <c:val>
            <c:numRef>
              <c:f>'FA17'!$C$38:$C$145</c:f>
              <c:numCache>
                <c:formatCode>#,##0</c:formatCode>
                <c:ptCount val="108"/>
                <c:pt idx="0">
                  <c:v>188125</c:v>
                </c:pt>
                <c:pt idx="1">
                  <c:v>205097</c:v>
                </c:pt>
                <c:pt idx="2">
                  <c:v>209091</c:v>
                </c:pt>
                <c:pt idx="3">
                  <c:v>211309</c:v>
                </c:pt>
                <c:pt idx="4">
                  <c:v>224996</c:v>
                </c:pt>
                <c:pt idx="5">
                  <c:v>228653</c:v>
                </c:pt>
                <c:pt idx="6">
                  <c:v>227535</c:v>
                </c:pt>
                <c:pt idx="7">
                  <c:v>231515</c:v>
                </c:pt>
                <c:pt idx="8">
                  <c:v>230323</c:v>
                </c:pt>
                <c:pt idx="9">
                  <c:v>207367</c:v>
                </c:pt>
                <c:pt idx="10">
                  <c:v>236382</c:v>
                </c:pt>
                <c:pt idx="11">
                  <c:v>172400</c:v>
                </c:pt>
                <c:pt idx="12">
                  <c:v>172565</c:v>
                </c:pt>
                <c:pt idx="13">
                  <c:v>177016</c:v>
                </c:pt>
                <c:pt idx="14">
                  <c:v>173030</c:v>
                </c:pt>
                <c:pt idx="15">
                  <c:v>183865</c:v>
                </c:pt>
                <c:pt idx="16">
                  <c:v>183678</c:v>
                </c:pt>
                <c:pt idx="17">
                  <c:v>189908</c:v>
                </c:pt>
                <c:pt idx="18">
                  <c:v>198913</c:v>
                </c:pt>
                <c:pt idx="19">
                  <c:v>180049</c:v>
                </c:pt>
                <c:pt idx="20">
                  <c:v>195046</c:v>
                </c:pt>
                <c:pt idx="21">
                  <c:v>179311</c:v>
                </c:pt>
                <c:pt idx="22">
                  <c:v>201439</c:v>
                </c:pt>
                <c:pt idx="23">
                  <c:v>168101</c:v>
                </c:pt>
                <c:pt idx="24">
                  <c:v>166048</c:v>
                </c:pt>
                <c:pt idx="25">
                  <c:v>172935</c:v>
                </c:pt>
                <c:pt idx="26">
                  <c:v>165833</c:v>
                </c:pt>
                <c:pt idx="27">
                  <c:v>182231</c:v>
                </c:pt>
                <c:pt idx="28">
                  <c:v>195518</c:v>
                </c:pt>
                <c:pt idx="29">
                  <c:v>198540</c:v>
                </c:pt>
                <c:pt idx="30">
                  <c:v>205421</c:v>
                </c:pt>
                <c:pt idx="31">
                  <c:v>199623</c:v>
                </c:pt>
                <c:pt idx="32">
                  <c:v>198348</c:v>
                </c:pt>
                <c:pt idx="33">
                  <c:v>187321</c:v>
                </c:pt>
                <c:pt idx="34">
                  <c:v>190302</c:v>
                </c:pt>
                <c:pt idx="35">
                  <c:v>168625</c:v>
                </c:pt>
                <c:pt idx="36">
                  <c:v>163196</c:v>
                </c:pt>
                <c:pt idx="37">
                  <c:v>169364</c:v>
                </c:pt>
                <c:pt idx="38">
                  <c:v>160841</c:v>
                </c:pt>
                <c:pt idx="39">
                  <c:v>176161</c:v>
                </c:pt>
                <c:pt idx="40">
                  <c:v>189435</c:v>
                </c:pt>
                <c:pt idx="41">
                  <c:v>198426</c:v>
                </c:pt>
                <c:pt idx="42">
                  <c:v>178927</c:v>
                </c:pt>
                <c:pt idx="43">
                  <c:v>203783</c:v>
                </c:pt>
                <c:pt idx="44">
                  <c:v>184420</c:v>
                </c:pt>
                <c:pt idx="45">
                  <c:v>175833</c:v>
                </c:pt>
                <c:pt idx="46">
                  <c:v>173937</c:v>
                </c:pt>
                <c:pt idx="47">
                  <c:v>160390</c:v>
                </c:pt>
                <c:pt idx="48">
                  <c:v>162908</c:v>
                </c:pt>
                <c:pt idx="49">
                  <c:v>164617</c:v>
                </c:pt>
                <c:pt idx="50">
                  <c:v>171762</c:v>
                </c:pt>
                <c:pt idx="51">
                  <c:v>176736</c:v>
                </c:pt>
                <c:pt idx="52">
                  <c:v>186707</c:v>
                </c:pt>
                <c:pt idx="53">
                  <c:v>181402</c:v>
                </c:pt>
                <c:pt idx="54">
                  <c:v>178243</c:v>
                </c:pt>
                <c:pt idx="55">
                  <c:v>184168</c:v>
                </c:pt>
                <c:pt idx="56">
                  <c:v>185119</c:v>
                </c:pt>
                <c:pt idx="57">
                  <c:v>173503</c:v>
                </c:pt>
                <c:pt idx="58">
                  <c:v>176958</c:v>
                </c:pt>
                <c:pt idx="59">
                  <c:v>165411</c:v>
                </c:pt>
                <c:pt idx="60">
                  <c:v>158748</c:v>
                </c:pt>
                <c:pt idx="61">
                  <c:v>165169</c:v>
                </c:pt>
                <c:pt idx="62">
                  <c:v>165543</c:v>
                </c:pt>
                <c:pt idx="63">
                  <c:v>173410</c:v>
                </c:pt>
                <c:pt idx="64">
                  <c:v>187280</c:v>
                </c:pt>
                <c:pt idx="65">
                  <c:v>189795</c:v>
                </c:pt>
                <c:pt idx="66">
                  <c:v>184293</c:v>
                </c:pt>
                <c:pt idx="67">
                  <c:v>186916</c:v>
                </c:pt>
                <c:pt idx="68">
                  <c:v>190598</c:v>
                </c:pt>
                <c:pt idx="69">
                  <c:v>172340</c:v>
                </c:pt>
                <c:pt idx="70">
                  <c:v>193595</c:v>
                </c:pt>
                <c:pt idx="71">
                  <c:v>169794</c:v>
                </c:pt>
                <c:pt idx="72">
                  <c:v>173216</c:v>
                </c:pt>
                <c:pt idx="73">
                  <c:v>179502</c:v>
                </c:pt>
                <c:pt idx="74">
                  <c:v>172232</c:v>
                </c:pt>
                <c:pt idx="75">
                  <c:v>180583</c:v>
                </c:pt>
                <c:pt idx="76">
                  <c:v>189187</c:v>
                </c:pt>
                <c:pt idx="77">
                  <c:v>199454</c:v>
                </c:pt>
                <c:pt idx="78">
                  <c:v>194638</c:v>
                </c:pt>
                <c:pt idx="79">
                  <c:v>203146</c:v>
                </c:pt>
                <c:pt idx="80">
                  <c:v>201016</c:v>
                </c:pt>
                <c:pt idx="81">
                  <c:v>186794</c:v>
                </c:pt>
                <c:pt idx="82">
                  <c:v>192608</c:v>
                </c:pt>
                <c:pt idx="83">
                  <c:v>163203</c:v>
                </c:pt>
                <c:pt idx="84">
                  <c:v>163097.79999999999</c:v>
                </c:pt>
                <c:pt idx="85">
                  <c:v>171056.8</c:v>
                </c:pt>
                <c:pt idx="86">
                  <c:v>174142.6</c:v>
                </c:pt>
                <c:pt idx="87">
                  <c:v>187199.6</c:v>
                </c:pt>
                <c:pt idx="88">
                  <c:v>186761.8</c:v>
                </c:pt>
                <c:pt idx="89">
                  <c:v>198100.7</c:v>
                </c:pt>
                <c:pt idx="90">
                  <c:v>199421</c:v>
                </c:pt>
                <c:pt idx="91">
                  <c:v>205094.39999999999</c:v>
                </c:pt>
                <c:pt idx="92">
                  <c:v>200104.7</c:v>
                </c:pt>
                <c:pt idx="93">
                  <c:v>187525.9</c:v>
                </c:pt>
                <c:pt idx="94">
                  <c:v>196061.2</c:v>
                </c:pt>
                <c:pt idx="95">
                  <c:v>180189.9</c:v>
                </c:pt>
                <c:pt idx="96">
                  <c:v>168325</c:v>
                </c:pt>
                <c:pt idx="97">
                  <c:v>178068.5</c:v>
                </c:pt>
                <c:pt idx="98">
                  <c:v>166095</c:v>
                </c:pt>
                <c:pt idx="99">
                  <c:v>187353.9</c:v>
                </c:pt>
                <c:pt idx="100">
                  <c:v>197762.9</c:v>
                </c:pt>
                <c:pt idx="101">
                  <c:v>199240.2</c:v>
                </c:pt>
                <c:pt idx="102">
                  <c:v>184522.3</c:v>
                </c:pt>
                <c:pt idx="103">
                  <c:v>207022.4</c:v>
                </c:pt>
                <c:pt idx="104">
                  <c:v>204806.2</c:v>
                </c:pt>
                <c:pt idx="105">
                  <c:v>190650.9</c:v>
                </c:pt>
                <c:pt idx="106">
                  <c:v>205938.4</c:v>
                </c:pt>
                <c:pt idx="107">
                  <c:v>187858.1</c:v>
                </c:pt>
              </c:numCache>
            </c:numRef>
          </c:val>
          <c:smooth val="0"/>
        </c:ser>
        <c:ser>
          <c:idx val="1"/>
          <c:order val="1"/>
          <c:tx>
            <c:v>MPhos</c:v>
          </c:tx>
          <c:marker>
            <c:symbol val="none"/>
          </c:marker>
          <c:cat>
            <c:numRef>
              <c:f>'FA17'!$A$38:$A$145</c:f>
              <c:numCache>
                <c:formatCode>m/d/yyyy</c:formatCode>
                <c:ptCount val="108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</c:numCache>
            </c:numRef>
          </c:cat>
          <c:val>
            <c:numRef>
              <c:f>'FA17'!$B$38:$B$145</c:f>
              <c:numCache>
                <c:formatCode>#,##0</c:formatCode>
                <c:ptCount val="108"/>
                <c:pt idx="0">
                  <c:v>96722</c:v>
                </c:pt>
                <c:pt idx="1">
                  <c:v>66900</c:v>
                </c:pt>
                <c:pt idx="2">
                  <c:v>99450</c:v>
                </c:pt>
                <c:pt idx="3">
                  <c:v>100141</c:v>
                </c:pt>
                <c:pt idx="4">
                  <c:v>135813</c:v>
                </c:pt>
                <c:pt idx="5">
                  <c:v>107751</c:v>
                </c:pt>
                <c:pt idx="6">
                  <c:v>101792</c:v>
                </c:pt>
                <c:pt idx="7">
                  <c:v>103172</c:v>
                </c:pt>
                <c:pt idx="8">
                  <c:v>86620</c:v>
                </c:pt>
                <c:pt idx="9">
                  <c:v>128534</c:v>
                </c:pt>
                <c:pt idx="10">
                  <c:v>145191</c:v>
                </c:pt>
                <c:pt idx="11">
                  <c:v>61417</c:v>
                </c:pt>
                <c:pt idx="12">
                  <c:v>99244</c:v>
                </c:pt>
                <c:pt idx="13">
                  <c:v>77376</c:v>
                </c:pt>
                <c:pt idx="14">
                  <c:v>91474</c:v>
                </c:pt>
                <c:pt idx="15">
                  <c:v>95268</c:v>
                </c:pt>
                <c:pt idx="16">
                  <c:v>88208</c:v>
                </c:pt>
                <c:pt idx="17">
                  <c:v>90738</c:v>
                </c:pt>
                <c:pt idx="18">
                  <c:v>93511</c:v>
                </c:pt>
                <c:pt idx="19">
                  <c:v>84794</c:v>
                </c:pt>
                <c:pt idx="20">
                  <c:v>111504</c:v>
                </c:pt>
                <c:pt idx="21">
                  <c:v>47448</c:v>
                </c:pt>
                <c:pt idx="22">
                  <c:v>122867</c:v>
                </c:pt>
                <c:pt idx="23">
                  <c:v>80035</c:v>
                </c:pt>
                <c:pt idx="24">
                  <c:v>80009</c:v>
                </c:pt>
                <c:pt idx="25">
                  <c:v>88375</c:v>
                </c:pt>
                <c:pt idx="26">
                  <c:v>95074</c:v>
                </c:pt>
                <c:pt idx="27">
                  <c:v>109581</c:v>
                </c:pt>
                <c:pt idx="28">
                  <c:v>90406</c:v>
                </c:pt>
                <c:pt idx="29">
                  <c:v>90638</c:v>
                </c:pt>
                <c:pt idx="30">
                  <c:v>82588</c:v>
                </c:pt>
                <c:pt idx="31">
                  <c:v>77450</c:v>
                </c:pt>
                <c:pt idx="32">
                  <c:v>72828</c:v>
                </c:pt>
                <c:pt idx="33">
                  <c:v>63642</c:v>
                </c:pt>
                <c:pt idx="34">
                  <c:v>69913</c:v>
                </c:pt>
                <c:pt idx="35">
                  <c:v>68095</c:v>
                </c:pt>
                <c:pt idx="36">
                  <c:v>98826</c:v>
                </c:pt>
                <c:pt idx="37">
                  <c:v>96490</c:v>
                </c:pt>
                <c:pt idx="38">
                  <c:v>83249</c:v>
                </c:pt>
                <c:pt idx="39">
                  <c:v>85200</c:v>
                </c:pt>
                <c:pt idx="40">
                  <c:v>110470</c:v>
                </c:pt>
                <c:pt idx="41">
                  <c:v>89357</c:v>
                </c:pt>
                <c:pt idx="42">
                  <c:v>87307</c:v>
                </c:pt>
                <c:pt idx="43">
                  <c:v>92483</c:v>
                </c:pt>
                <c:pt idx="44">
                  <c:v>91499</c:v>
                </c:pt>
                <c:pt idx="45">
                  <c:v>93754</c:v>
                </c:pt>
                <c:pt idx="46">
                  <c:v>94256</c:v>
                </c:pt>
                <c:pt idx="47">
                  <c:v>85134</c:v>
                </c:pt>
                <c:pt idx="48">
                  <c:v>85513</c:v>
                </c:pt>
                <c:pt idx="49">
                  <c:v>88547</c:v>
                </c:pt>
                <c:pt idx="50">
                  <c:v>83689</c:v>
                </c:pt>
                <c:pt idx="51">
                  <c:v>88051</c:v>
                </c:pt>
                <c:pt idx="52">
                  <c:v>82840</c:v>
                </c:pt>
                <c:pt idx="53">
                  <c:v>92171</c:v>
                </c:pt>
                <c:pt idx="54">
                  <c:v>95115</c:v>
                </c:pt>
                <c:pt idx="55">
                  <c:v>86610</c:v>
                </c:pt>
                <c:pt idx="56">
                  <c:v>89986</c:v>
                </c:pt>
                <c:pt idx="57">
                  <c:v>79109</c:v>
                </c:pt>
                <c:pt idx="58">
                  <c:v>87454</c:v>
                </c:pt>
                <c:pt idx="59">
                  <c:v>93633</c:v>
                </c:pt>
                <c:pt idx="60">
                  <c:v>91423</c:v>
                </c:pt>
                <c:pt idx="61">
                  <c:v>88777</c:v>
                </c:pt>
                <c:pt idx="62">
                  <c:v>84865</c:v>
                </c:pt>
                <c:pt idx="63">
                  <c:v>94756</c:v>
                </c:pt>
                <c:pt idx="64">
                  <c:v>86499</c:v>
                </c:pt>
                <c:pt idx="65">
                  <c:v>95664</c:v>
                </c:pt>
                <c:pt idx="66">
                  <c:v>89215</c:v>
                </c:pt>
                <c:pt idx="67">
                  <c:v>92900</c:v>
                </c:pt>
                <c:pt idx="68">
                  <c:v>82893</c:v>
                </c:pt>
                <c:pt idx="69">
                  <c:v>76613</c:v>
                </c:pt>
                <c:pt idx="70">
                  <c:v>94849</c:v>
                </c:pt>
                <c:pt idx="71">
                  <c:v>90419</c:v>
                </c:pt>
                <c:pt idx="72">
                  <c:v>89974</c:v>
                </c:pt>
                <c:pt idx="73">
                  <c:v>88878</c:v>
                </c:pt>
                <c:pt idx="74">
                  <c:v>97568</c:v>
                </c:pt>
                <c:pt idx="75">
                  <c:v>70160</c:v>
                </c:pt>
                <c:pt idx="76">
                  <c:v>80194</c:v>
                </c:pt>
                <c:pt idx="77">
                  <c:v>82928</c:v>
                </c:pt>
                <c:pt idx="78">
                  <c:v>81643</c:v>
                </c:pt>
                <c:pt idx="79">
                  <c:v>90927</c:v>
                </c:pt>
                <c:pt idx="80">
                  <c:v>68830</c:v>
                </c:pt>
                <c:pt idx="81">
                  <c:v>105757</c:v>
                </c:pt>
                <c:pt idx="82">
                  <c:v>89940</c:v>
                </c:pt>
                <c:pt idx="83">
                  <c:v>84935</c:v>
                </c:pt>
                <c:pt idx="84">
                  <c:v>84327.2</c:v>
                </c:pt>
                <c:pt idx="85">
                  <c:v>83588.2</c:v>
                </c:pt>
                <c:pt idx="86">
                  <c:v>83882.399999999994</c:v>
                </c:pt>
                <c:pt idx="87">
                  <c:v>91245.4</c:v>
                </c:pt>
                <c:pt idx="88">
                  <c:v>71058.2</c:v>
                </c:pt>
                <c:pt idx="89">
                  <c:v>86714.3</c:v>
                </c:pt>
                <c:pt idx="90">
                  <c:v>83229</c:v>
                </c:pt>
                <c:pt idx="91">
                  <c:v>85104.6</c:v>
                </c:pt>
                <c:pt idx="92">
                  <c:v>87377.3</c:v>
                </c:pt>
                <c:pt idx="93">
                  <c:v>88532.1</c:v>
                </c:pt>
                <c:pt idx="94">
                  <c:v>89306.8</c:v>
                </c:pt>
                <c:pt idx="95">
                  <c:v>109398.1</c:v>
                </c:pt>
                <c:pt idx="96">
                  <c:v>78419</c:v>
                </c:pt>
                <c:pt idx="97">
                  <c:v>77001.5</c:v>
                </c:pt>
                <c:pt idx="98">
                  <c:v>84289</c:v>
                </c:pt>
                <c:pt idx="99">
                  <c:v>78146.100000000006</c:v>
                </c:pt>
                <c:pt idx="100">
                  <c:v>71097.100000000006</c:v>
                </c:pt>
                <c:pt idx="101">
                  <c:v>78018.8</c:v>
                </c:pt>
                <c:pt idx="102">
                  <c:v>76711.7</c:v>
                </c:pt>
                <c:pt idx="103">
                  <c:v>69241.600000000006</c:v>
                </c:pt>
                <c:pt idx="104">
                  <c:v>75311.8</c:v>
                </c:pt>
                <c:pt idx="105">
                  <c:v>78032.100000000006</c:v>
                </c:pt>
                <c:pt idx="106">
                  <c:v>71094.600000000006</c:v>
                </c:pt>
                <c:pt idx="107">
                  <c:v>81538.899999999994</c:v>
                </c:pt>
              </c:numCache>
            </c:numRef>
          </c:val>
          <c:smooth val="0"/>
        </c:ser>
        <c:ser>
          <c:idx val="2"/>
          <c:order val="2"/>
          <c:tx>
            <c:v>IWO_C</c:v>
          </c:tx>
          <c:marker>
            <c:symbol val="none"/>
          </c:marker>
          <c:val>
            <c:numRef>
              <c:f>'FA17'!$E$38:$E$145</c:f>
              <c:numCache>
                <c:formatCode>#,##0</c:formatCode>
                <c:ptCount val="108"/>
                <c:pt idx="0">
                  <c:v>201467.65409999999</c:v>
                </c:pt>
                <c:pt idx="1">
                  <c:v>225484.66570000001</c:v>
                </c:pt>
                <c:pt idx="2">
                  <c:v>216039.32579999999</c:v>
                </c:pt>
                <c:pt idx="3">
                  <c:v>239916.41399999999</c:v>
                </c:pt>
                <c:pt idx="4">
                  <c:v>220024.16859999998</c:v>
                </c:pt>
                <c:pt idx="5">
                  <c:v>239458.43040000007</c:v>
                </c:pt>
                <c:pt idx="6">
                  <c:v>223951.27399999998</c:v>
                </c:pt>
                <c:pt idx="7">
                  <c:v>224916.62839999999</c:v>
                </c:pt>
                <c:pt idx="8">
                  <c:v>228763.42940000002</c:v>
                </c:pt>
                <c:pt idx="9">
                  <c:v>188281.93950000004</c:v>
                </c:pt>
                <c:pt idx="10">
                  <c:v>172594.04089999991</c:v>
                </c:pt>
                <c:pt idx="11">
                  <c:v>197002.33070000005</c:v>
                </c:pt>
                <c:pt idx="12">
                  <c:v>164911.62910000002</c:v>
                </c:pt>
                <c:pt idx="13">
                  <c:v>171051.53260000001</c:v>
                </c:pt>
                <c:pt idx="14">
                  <c:v>178454.16739999998</c:v>
                </c:pt>
                <c:pt idx="15">
                  <c:v>196843.13600000006</c:v>
                </c:pt>
                <c:pt idx="16">
                  <c:v>205937.67460000003</c:v>
                </c:pt>
                <c:pt idx="17">
                  <c:v>200159.11039999995</c:v>
                </c:pt>
                <c:pt idx="18">
                  <c:v>194755.07140000002</c:v>
                </c:pt>
                <c:pt idx="19">
                  <c:v>193949.64760000003</c:v>
                </c:pt>
                <c:pt idx="20">
                  <c:v>180751.07200000004</c:v>
                </c:pt>
                <c:pt idx="21">
                  <c:v>182230.38359999997</c:v>
                </c:pt>
                <c:pt idx="22">
                  <c:v>156645.2132</c:v>
                </c:pt>
                <c:pt idx="23">
                  <c:v>166876.79809999999</c:v>
                </c:pt>
                <c:pt idx="24">
                  <c:v>166049.89320000005</c:v>
                </c:pt>
                <c:pt idx="25">
                  <c:v>154838.17189999999</c:v>
                </c:pt>
                <c:pt idx="26">
                  <c:v>181340.9804</c:v>
                </c:pt>
                <c:pt idx="27">
                  <c:v>196576.71620000002</c:v>
                </c:pt>
                <c:pt idx="28">
                  <c:v>212155.81699999998</c:v>
                </c:pt>
                <c:pt idx="29">
                  <c:v>211833.99059999996</c:v>
                </c:pt>
                <c:pt idx="30">
                  <c:v>209673.02260000003</c:v>
                </c:pt>
                <c:pt idx="31">
                  <c:v>201324.50159999996</c:v>
                </c:pt>
                <c:pt idx="32">
                  <c:v>187712.51160000006</c:v>
                </c:pt>
                <c:pt idx="33">
                  <c:v>179831.58560000002</c:v>
                </c:pt>
                <c:pt idx="34">
                  <c:v>170526.95019999999</c:v>
                </c:pt>
                <c:pt idx="35">
                  <c:v>162868.54800000001</c:v>
                </c:pt>
                <c:pt idx="36">
                  <c:v>155060.76180000004</c:v>
                </c:pt>
                <c:pt idx="37">
                  <c:v>164585.89119999998</c:v>
                </c:pt>
                <c:pt idx="38">
                  <c:v>184262.05799999996</c:v>
                </c:pt>
                <c:pt idx="39">
                  <c:v>198635.66580000008</c:v>
                </c:pt>
                <c:pt idx="40">
                  <c:v>191395.68219999998</c:v>
                </c:pt>
                <c:pt idx="41">
                  <c:v>197985.4768</c:v>
                </c:pt>
                <c:pt idx="42">
                  <c:v>192754.18240000005</c:v>
                </c:pt>
                <c:pt idx="43">
                  <c:v>187745.30719999998</c:v>
                </c:pt>
                <c:pt idx="44">
                  <c:v>188515.94529999999</c:v>
                </c:pt>
                <c:pt idx="45">
                  <c:v>163713.75219999999</c:v>
                </c:pt>
                <c:pt idx="46">
                  <c:v>161491.6862</c:v>
                </c:pt>
                <c:pt idx="47">
                  <c:v>157634.57989999998</c:v>
                </c:pt>
                <c:pt idx="48">
                  <c:v>169150.69680000003</c:v>
                </c:pt>
                <c:pt idx="49">
                  <c:v>173719.94679999995</c:v>
                </c:pt>
                <c:pt idx="50">
                  <c:v>175889.3308</c:v>
                </c:pt>
                <c:pt idx="51">
                  <c:v>182224.29530000003</c:v>
                </c:pt>
                <c:pt idx="52">
                  <c:v>182596.80499999999</c:v>
                </c:pt>
                <c:pt idx="53">
                  <c:v>178774.92509999999</c:v>
                </c:pt>
                <c:pt idx="54">
                  <c:v>187491.13459999999</c:v>
                </c:pt>
                <c:pt idx="55">
                  <c:v>182062.20279999997</c:v>
                </c:pt>
                <c:pt idx="56">
                  <c:v>173993.68219999998</c:v>
                </c:pt>
                <c:pt idx="57">
                  <c:v>172126.07140000002</c:v>
                </c:pt>
                <c:pt idx="58">
                  <c:v>165390.91680000001</c:v>
                </c:pt>
                <c:pt idx="59">
                  <c:v>169870.32940000005</c:v>
                </c:pt>
                <c:pt idx="60">
                  <c:v>168534.10540000006</c:v>
                </c:pt>
                <c:pt idx="61">
                  <c:v>157030.04070000001</c:v>
                </c:pt>
                <c:pt idx="62">
                  <c:v>183305.20050000006</c:v>
                </c:pt>
                <c:pt idx="63">
                  <c:v>194680.50090000004</c:v>
                </c:pt>
                <c:pt idx="64">
                  <c:v>193638.39980000001</c:v>
                </c:pt>
                <c:pt idx="65">
                  <c:v>198150.83840000007</c:v>
                </c:pt>
                <c:pt idx="66">
                  <c:v>186780.49789999996</c:v>
                </c:pt>
                <c:pt idx="67">
                  <c:v>193644.61659999995</c:v>
                </c:pt>
                <c:pt idx="68">
                  <c:v>180738.55379999999</c:v>
                </c:pt>
                <c:pt idx="69">
                  <c:v>173660.82790000003</c:v>
                </c:pt>
                <c:pt idx="70">
                  <c:v>176402.82019999996</c:v>
                </c:pt>
                <c:pt idx="71">
                  <c:v>171310.82800000001</c:v>
                </c:pt>
                <c:pt idx="72">
                  <c:v>169622.2641</c:v>
                </c:pt>
                <c:pt idx="73">
                  <c:v>178153.57079999999</c:v>
                </c:pt>
                <c:pt idx="74">
                  <c:v>179721.14819999994</c:v>
                </c:pt>
                <c:pt idx="75">
                  <c:v>183471.41200000001</c:v>
                </c:pt>
                <c:pt idx="76">
                  <c:v>203725.86139999994</c:v>
                </c:pt>
                <c:pt idx="77">
                  <c:v>208028.59239999996</c:v>
                </c:pt>
                <c:pt idx="78">
                  <c:v>204217.66959999996</c:v>
                </c:pt>
                <c:pt idx="79">
                  <c:v>197255.01660000003</c:v>
                </c:pt>
                <c:pt idx="80">
                  <c:v>183627.27900000001</c:v>
                </c:pt>
                <c:pt idx="81">
                  <c:v>178478.71799999999</c:v>
                </c:pt>
                <c:pt idx="82">
                  <c:v>165602.56320000003</c:v>
                </c:pt>
                <c:pt idx="83">
                  <c:v>178373.86580000003</c:v>
                </c:pt>
                <c:pt idx="84">
                  <c:v>173908.79060000001</c:v>
                </c:pt>
                <c:pt idx="85">
                  <c:v>177156.81540000002</c:v>
                </c:pt>
                <c:pt idx="86">
                  <c:v>187407.25819999998</c:v>
                </c:pt>
                <c:pt idx="87">
                  <c:v>197704.03319999998</c:v>
                </c:pt>
                <c:pt idx="88">
                  <c:v>194472.66400000005</c:v>
                </c:pt>
                <c:pt idx="89">
                  <c:v>207027.9828</c:v>
                </c:pt>
                <c:pt idx="90">
                  <c:v>207126.31050000002</c:v>
                </c:pt>
                <c:pt idx="91">
                  <c:v>203791.21879999994</c:v>
                </c:pt>
                <c:pt idx="92">
                  <c:v>193558.37350000005</c:v>
                </c:pt>
                <c:pt idx="93">
                  <c:v>186872.5264</c:v>
                </c:pt>
                <c:pt idx="94">
                  <c:v>188223.58019999997</c:v>
                </c:pt>
                <c:pt idx="95">
                  <c:v>178713.66320000001</c:v>
                </c:pt>
                <c:pt idx="96">
                  <c:v>187134.24619999999</c:v>
                </c:pt>
                <c:pt idx="97">
                  <c:v>187297.55009999993</c:v>
                </c:pt>
                <c:pt idx="98">
                  <c:v>180545.04880000008</c:v>
                </c:pt>
                <c:pt idx="99">
                  <c:v>178756.91989999995</c:v>
                </c:pt>
                <c:pt idx="100">
                  <c:v>201205.56481999994</c:v>
                </c:pt>
                <c:pt idx="101">
                  <c:v>200714.05456880009</c:v>
                </c:pt>
                <c:pt idx="102">
                  <c:v>198262.74281119998</c:v>
                </c:pt>
                <c:pt idx="103">
                  <c:v>196282.83849999998</c:v>
                </c:pt>
                <c:pt idx="104">
                  <c:v>193100.51420000003</c:v>
                </c:pt>
                <c:pt idx="105">
                  <c:v>190546.99429999999</c:v>
                </c:pt>
                <c:pt idx="106">
                  <c:v>179992.96400000001</c:v>
                </c:pt>
                <c:pt idx="107">
                  <c:v>187254.62969599996</c:v>
                </c:pt>
              </c:numCache>
            </c:numRef>
          </c:val>
          <c:smooth val="0"/>
        </c:ser>
        <c:ser>
          <c:idx val="3"/>
          <c:order val="3"/>
          <c:tx>
            <c:v>IND_B</c:v>
          </c:tx>
          <c:marker>
            <c:symbol val="none"/>
          </c:marker>
          <c:val>
            <c:numRef>
              <c:f>'FA17'!$D$38:$D$145</c:f>
              <c:numCache>
                <c:formatCode>#,##0</c:formatCode>
                <c:ptCount val="108"/>
                <c:pt idx="0">
                  <c:v>284847</c:v>
                </c:pt>
                <c:pt idx="1">
                  <c:v>271997</c:v>
                </c:pt>
                <c:pt idx="2">
                  <c:v>308541</c:v>
                </c:pt>
                <c:pt idx="3">
                  <c:v>311450</c:v>
                </c:pt>
                <c:pt idx="4">
                  <c:v>360809</c:v>
                </c:pt>
                <c:pt idx="5">
                  <c:v>336404</c:v>
                </c:pt>
                <c:pt idx="6">
                  <c:v>329327</c:v>
                </c:pt>
                <c:pt idx="7">
                  <c:v>334687</c:v>
                </c:pt>
                <c:pt idx="8">
                  <c:v>316943</c:v>
                </c:pt>
                <c:pt idx="9">
                  <c:v>335901</c:v>
                </c:pt>
                <c:pt idx="10">
                  <c:v>381573</c:v>
                </c:pt>
                <c:pt idx="11">
                  <c:v>233817</c:v>
                </c:pt>
                <c:pt idx="12">
                  <c:v>271809</c:v>
                </c:pt>
                <c:pt idx="13">
                  <c:v>254392</c:v>
                </c:pt>
                <c:pt idx="14">
                  <c:v>264504</c:v>
                </c:pt>
                <c:pt idx="15">
                  <c:v>279133</c:v>
                </c:pt>
                <c:pt idx="16">
                  <c:v>271886</c:v>
                </c:pt>
                <c:pt idx="17">
                  <c:v>280646</c:v>
                </c:pt>
                <c:pt idx="18">
                  <c:v>292424</c:v>
                </c:pt>
                <c:pt idx="19">
                  <c:v>264843</c:v>
                </c:pt>
                <c:pt idx="20">
                  <c:v>306550</c:v>
                </c:pt>
                <c:pt idx="21">
                  <c:v>226759</c:v>
                </c:pt>
                <c:pt idx="22">
                  <c:v>324306</c:v>
                </c:pt>
                <c:pt idx="23">
                  <c:v>248136</c:v>
                </c:pt>
                <c:pt idx="24">
                  <c:v>246057</c:v>
                </c:pt>
                <c:pt idx="25">
                  <c:v>261310</c:v>
                </c:pt>
                <c:pt idx="26">
                  <c:v>260907</c:v>
                </c:pt>
                <c:pt idx="27">
                  <c:v>291812</c:v>
                </c:pt>
                <c:pt idx="28">
                  <c:v>285924</c:v>
                </c:pt>
                <c:pt idx="29">
                  <c:v>289178</c:v>
                </c:pt>
                <c:pt idx="30">
                  <c:v>288009</c:v>
                </c:pt>
                <c:pt idx="31">
                  <c:v>277073</c:v>
                </c:pt>
                <c:pt idx="32">
                  <c:v>271176</c:v>
                </c:pt>
                <c:pt idx="33">
                  <c:v>250963</c:v>
                </c:pt>
                <c:pt idx="34">
                  <c:v>260215</c:v>
                </c:pt>
                <c:pt idx="35">
                  <c:v>236720</c:v>
                </c:pt>
                <c:pt idx="36">
                  <c:v>262022</c:v>
                </c:pt>
                <c:pt idx="37">
                  <c:v>265854</c:v>
                </c:pt>
                <c:pt idx="38">
                  <c:v>244090</c:v>
                </c:pt>
                <c:pt idx="39">
                  <c:v>261361</c:v>
                </c:pt>
                <c:pt idx="40">
                  <c:v>299905</c:v>
                </c:pt>
                <c:pt idx="41">
                  <c:v>287783</c:v>
                </c:pt>
                <c:pt idx="42">
                  <c:v>266234</c:v>
                </c:pt>
                <c:pt idx="43">
                  <c:v>296266</c:v>
                </c:pt>
                <c:pt idx="44">
                  <c:v>275919</c:v>
                </c:pt>
                <c:pt idx="45">
                  <c:v>269587</c:v>
                </c:pt>
                <c:pt idx="46">
                  <c:v>268193</c:v>
                </c:pt>
                <c:pt idx="47">
                  <c:v>245524</c:v>
                </c:pt>
                <c:pt idx="48">
                  <c:v>248421</c:v>
                </c:pt>
                <c:pt idx="49">
                  <c:v>253164</c:v>
                </c:pt>
                <c:pt idx="50">
                  <c:v>255451</c:v>
                </c:pt>
                <c:pt idx="51">
                  <c:v>264787</c:v>
                </c:pt>
                <c:pt idx="52">
                  <c:v>269547</c:v>
                </c:pt>
                <c:pt idx="53">
                  <c:v>273573</c:v>
                </c:pt>
                <c:pt idx="54">
                  <c:v>273358</c:v>
                </c:pt>
                <c:pt idx="55">
                  <c:v>270778</c:v>
                </c:pt>
                <c:pt idx="56">
                  <c:v>275105</c:v>
                </c:pt>
                <c:pt idx="57">
                  <c:v>252612</c:v>
                </c:pt>
                <c:pt idx="58">
                  <c:v>264412</c:v>
                </c:pt>
                <c:pt idx="59">
                  <c:v>259044</c:v>
                </c:pt>
                <c:pt idx="60">
                  <c:v>250171</c:v>
                </c:pt>
                <c:pt idx="61">
                  <c:v>253946</c:v>
                </c:pt>
                <c:pt idx="62">
                  <c:v>250408</c:v>
                </c:pt>
                <c:pt idx="63">
                  <c:v>268166</c:v>
                </c:pt>
                <c:pt idx="64">
                  <c:v>273779</c:v>
                </c:pt>
                <c:pt idx="65">
                  <c:v>285459</c:v>
                </c:pt>
                <c:pt idx="66">
                  <c:v>273508</c:v>
                </c:pt>
                <c:pt idx="67">
                  <c:v>279816</c:v>
                </c:pt>
                <c:pt idx="68">
                  <c:v>273491</c:v>
                </c:pt>
                <c:pt idx="69">
                  <c:v>248953</c:v>
                </c:pt>
                <c:pt idx="70">
                  <c:v>288444</c:v>
                </c:pt>
                <c:pt idx="71">
                  <c:v>260213</c:v>
                </c:pt>
                <c:pt idx="72">
                  <c:v>263190</c:v>
                </c:pt>
                <c:pt idx="73">
                  <c:v>268380</c:v>
                </c:pt>
                <c:pt idx="74">
                  <c:v>269800</c:v>
                </c:pt>
                <c:pt idx="75">
                  <c:v>250743</c:v>
                </c:pt>
                <c:pt idx="76">
                  <c:v>269381</c:v>
                </c:pt>
                <c:pt idx="77">
                  <c:v>282382</c:v>
                </c:pt>
                <c:pt idx="78">
                  <c:v>276281</c:v>
                </c:pt>
                <c:pt idx="79">
                  <c:v>294073</c:v>
                </c:pt>
                <c:pt idx="80">
                  <c:v>269846</c:v>
                </c:pt>
                <c:pt idx="81">
                  <c:v>292551</c:v>
                </c:pt>
                <c:pt idx="82">
                  <c:v>282548</c:v>
                </c:pt>
                <c:pt idx="83">
                  <c:v>248138</c:v>
                </c:pt>
                <c:pt idx="84">
                  <c:v>247425</c:v>
                </c:pt>
                <c:pt idx="85">
                  <c:v>254645</c:v>
                </c:pt>
                <c:pt idx="86">
                  <c:v>258025</c:v>
                </c:pt>
                <c:pt idx="87">
                  <c:v>278445</c:v>
                </c:pt>
                <c:pt idx="88">
                  <c:v>257820</c:v>
                </c:pt>
                <c:pt idx="89">
                  <c:v>284815</c:v>
                </c:pt>
                <c:pt idx="90">
                  <c:v>282650</c:v>
                </c:pt>
                <c:pt idx="91">
                  <c:v>290199</c:v>
                </c:pt>
                <c:pt idx="92">
                  <c:v>287482</c:v>
                </c:pt>
                <c:pt idx="93">
                  <c:v>276058</c:v>
                </c:pt>
                <c:pt idx="94">
                  <c:v>285368</c:v>
                </c:pt>
                <c:pt idx="95">
                  <c:v>289588</c:v>
                </c:pt>
                <c:pt idx="96">
                  <c:v>246744</c:v>
                </c:pt>
                <c:pt idx="97">
                  <c:v>255070</c:v>
                </c:pt>
                <c:pt idx="98">
                  <c:v>250384</c:v>
                </c:pt>
                <c:pt idx="99">
                  <c:v>265500</c:v>
                </c:pt>
                <c:pt idx="100">
                  <c:v>268860</c:v>
                </c:pt>
                <c:pt idx="101">
                  <c:v>277259</c:v>
                </c:pt>
                <c:pt idx="102">
                  <c:v>261234</c:v>
                </c:pt>
                <c:pt idx="103">
                  <c:v>276264</c:v>
                </c:pt>
                <c:pt idx="104">
                  <c:v>280118</c:v>
                </c:pt>
                <c:pt idx="105">
                  <c:v>268683</c:v>
                </c:pt>
                <c:pt idx="106">
                  <c:v>277033</c:v>
                </c:pt>
                <c:pt idx="107">
                  <c:v>269397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6224"/>
        <c:axId val="59421824"/>
      </c:lineChart>
      <c:dateAx>
        <c:axId val="537962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59421824"/>
        <c:crosses val="autoZero"/>
        <c:auto val="1"/>
        <c:lblOffset val="100"/>
        <c:baseTimeUnit val="months"/>
      </c:dateAx>
      <c:valAx>
        <c:axId val="59421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3796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04828762959002"/>
          <c:y val="0.75412543020673395"/>
          <c:w val="0.39903424740819954"/>
          <c:h val="4.313157635259814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2</xdr:row>
      <xdr:rowOff>114300</xdr:rowOff>
    </xdr:from>
    <xdr:to>
      <xdr:col>19</xdr:col>
      <xdr:colOff>514349</xdr:colOff>
      <xdr:row>30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257175</xdr:colOff>
      <xdr:row>64</xdr:row>
      <xdr:rowOff>28575</xdr:rowOff>
    </xdr:from>
    <xdr:to>
      <xdr:col>21</xdr:col>
      <xdr:colOff>219074</xdr:colOff>
      <xdr:row>92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vidual%20Folders/Ed%20Lynch/DEF/MREPORTS/msalc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Monthly%20Close\d1e.Factor+Ratios\08%20August%202017\201708%20DEF%20Factors+Ratios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vidual%20Folders/Ed%20Lynch/DEF/2017FA/Sales/Retail_MWh_FA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C wSEB"/>
      <sheetName val="SEB"/>
      <sheetName val="FPCwoSEB"/>
      <sheetName val="Annual"/>
      <sheetName val="Graphs"/>
    </sheetNames>
    <sheetDataSet>
      <sheetData sheetId="0">
        <row r="366">
          <cell r="G366">
            <v>99436</v>
          </cell>
          <cell r="H366">
            <v>226152</v>
          </cell>
        </row>
        <row r="367">
          <cell r="G367">
            <v>99289</v>
          </cell>
          <cell r="H367">
            <v>213135</v>
          </cell>
        </row>
        <row r="368">
          <cell r="G368">
            <v>91252</v>
          </cell>
          <cell r="H368">
            <v>210943</v>
          </cell>
        </row>
        <row r="369">
          <cell r="G369">
            <v>113447</v>
          </cell>
          <cell r="H369">
            <v>241787</v>
          </cell>
        </row>
        <row r="370">
          <cell r="G370">
            <v>94953</v>
          </cell>
          <cell r="H370">
            <v>225694</v>
          </cell>
        </row>
        <row r="371">
          <cell r="G371">
            <v>113485</v>
          </cell>
          <cell r="H371">
            <v>251016</v>
          </cell>
        </row>
        <row r="372">
          <cell r="G372">
            <v>106152</v>
          </cell>
          <cell r="H372">
            <v>246626</v>
          </cell>
        </row>
        <row r="373">
          <cell r="G373">
            <v>103641</v>
          </cell>
          <cell r="H373">
            <v>283098</v>
          </cell>
        </row>
        <row r="374">
          <cell r="G374">
            <v>112238</v>
          </cell>
          <cell r="H374">
            <v>260890</v>
          </cell>
        </row>
        <row r="375">
          <cell r="G375">
            <v>111173</v>
          </cell>
          <cell r="H375">
            <v>246297</v>
          </cell>
        </row>
        <row r="376">
          <cell r="G376">
            <v>116527</v>
          </cell>
          <cell r="H376">
            <v>240823</v>
          </cell>
        </row>
        <row r="377">
          <cell r="G377">
            <v>110755</v>
          </cell>
          <cell r="H377">
            <v>221062</v>
          </cell>
        </row>
        <row r="378">
          <cell r="G378">
            <v>117579</v>
          </cell>
          <cell r="H378">
            <v>227288</v>
          </cell>
        </row>
        <row r="379">
          <cell r="G379">
            <v>101044</v>
          </cell>
          <cell r="H379">
            <v>214477</v>
          </cell>
        </row>
        <row r="380">
          <cell r="G380">
            <v>110189</v>
          </cell>
          <cell r="H380">
            <v>235477</v>
          </cell>
        </row>
        <row r="381">
          <cell r="G381">
            <v>113580</v>
          </cell>
          <cell r="H381">
            <v>237000</v>
          </cell>
        </row>
        <row r="382">
          <cell r="G382">
            <v>114510</v>
          </cell>
          <cell r="H382">
            <v>253872</v>
          </cell>
        </row>
        <row r="383">
          <cell r="G383">
            <v>129212</v>
          </cell>
          <cell r="H383">
            <v>251332</v>
          </cell>
        </row>
        <row r="384">
          <cell r="G384">
            <v>91507</v>
          </cell>
          <cell r="H384">
            <v>241117</v>
          </cell>
        </row>
        <row r="385">
          <cell r="G385">
            <v>96659</v>
          </cell>
          <cell r="H385">
            <v>265317</v>
          </cell>
        </row>
        <row r="386">
          <cell r="G386">
            <v>111544</v>
          </cell>
          <cell r="H386">
            <v>260859</v>
          </cell>
        </row>
        <row r="387">
          <cell r="G387">
            <v>88402</v>
          </cell>
          <cell r="H387">
            <v>237433</v>
          </cell>
        </row>
        <row r="388">
          <cell r="G388">
            <v>92623</v>
          </cell>
          <cell r="H388">
            <v>239509</v>
          </cell>
        </row>
        <row r="389">
          <cell r="G389">
            <v>84628</v>
          </cell>
          <cell r="H389">
            <v>244865</v>
          </cell>
        </row>
        <row r="390">
          <cell r="G390">
            <v>76298</v>
          </cell>
          <cell r="H390">
            <v>207587</v>
          </cell>
        </row>
        <row r="391">
          <cell r="G391">
            <v>100074</v>
          </cell>
          <cell r="H391">
            <v>218056</v>
          </cell>
        </row>
        <row r="392">
          <cell r="G392">
            <v>76692</v>
          </cell>
          <cell r="H392">
            <v>215896</v>
          </cell>
        </row>
        <row r="393">
          <cell r="G393">
            <v>96238</v>
          </cell>
          <cell r="H393">
            <v>218032</v>
          </cell>
        </row>
        <row r="394">
          <cell r="G394">
            <v>81764</v>
          </cell>
          <cell r="H394">
            <v>227037</v>
          </cell>
        </row>
        <row r="395">
          <cell r="G395">
            <v>85117</v>
          </cell>
          <cell r="H395">
            <v>230270</v>
          </cell>
        </row>
        <row r="396">
          <cell r="G396">
            <v>89970</v>
          </cell>
          <cell r="H396">
            <v>242663</v>
          </cell>
        </row>
        <row r="397">
          <cell r="G397">
            <v>86311</v>
          </cell>
          <cell r="H397">
            <v>259290</v>
          </cell>
        </row>
        <row r="398">
          <cell r="G398">
            <v>91939</v>
          </cell>
          <cell r="H398">
            <v>238353</v>
          </cell>
        </row>
        <row r="399">
          <cell r="G399">
            <v>74566</v>
          </cell>
          <cell r="H399">
            <v>226575</v>
          </cell>
        </row>
        <row r="400">
          <cell r="G400">
            <v>103936</v>
          </cell>
          <cell r="H400">
            <v>224169</v>
          </cell>
        </row>
        <row r="401">
          <cell r="G401">
            <v>123246</v>
          </cell>
          <cell r="H401">
            <v>225324</v>
          </cell>
        </row>
        <row r="402">
          <cell r="G402">
            <v>96722</v>
          </cell>
          <cell r="H402">
            <v>188125</v>
          </cell>
        </row>
        <row r="403">
          <cell r="G403">
            <v>66900</v>
          </cell>
          <cell r="H403">
            <v>205097</v>
          </cell>
        </row>
        <row r="404">
          <cell r="G404">
            <v>99450</v>
          </cell>
          <cell r="H404">
            <v>209091</v>
          </cell>
        </row>
        <row r="405">
          <cell r="G405">
            <v>100141</v>
          </cell>
          <cell r="H405">
            <v>211309</v>
          </cell>
        </row>
        <row r="406">
          <cell r="G406">
            <v>135813</v>
          </cell>
          <cell r="H406">
            <v>224996</v>
          </cell>
        </row>
        <row r="407">
          <cell r="G407">
            <v>107751</v>
          </cell>
          <cell r="H407">
            <v>228653</v>
          </cell>
        </row>
        <row r="408">
          <cell r="G408">
            <v>101792</v>
          </cell>
          <cell r="H408">
            <v>227535</v>
          </cell>
        </row>
        <row r="409">
          <cell r="G409">
            <v>103172</v>
          </cell>
          <cell r="H409">
            <v>231515</v>
          </cell>
        </row>
        <row r="410">
          <cell r="G410">
            <v>86620</v>
          </cell>
          <cell r="H410">
            <v>230323</v>
          </cell>
        </row>
        <row r="411">
          <cell r="G411">
            <v>128534</v>
          </cell>
          <cell r="H411">
            <v>207367</v>
          </cell>
        </row>
        <row r="412">
          <cell r="G412">
            <v>145191</v>
          </cell>
          <cell r="H412">
            <v>236382</v>
          </cell>
        </row>
        <row r="413">
          <cell r="G413">
            <v>61417</v>
          </cell>
          <cell r="H413">
            <v>152400</v>
          </cell>
        </row>
        <row r="414">
          <cell r="G414">
            <v>99244</v>
          </cell>
          <cell r="H414">
            <v>172565</v>
          </cell>
        </row>
        <row r="415">
          <cell r="G415">
            <v>77376</v>
          </cell>
          <cell r="H415">
            <v>177016</v>
          </cell>
        </row>
        <row r="416">
          <cell r="G416">
            <v>91474</v>
          </cell>
          <cell r="H416">
            <v>173030</v>
          </cell>
        </row>
        <row r="417">
          <cell r="G417">
            <v>95268</v>
          </cell>
          <cell r="H417">
            <v>183865</v>
          </cell>
        </row>
        <row r="418">
          <cell r="G418">
            <v>88208</v>
          </cell>
          <cell r="H418">
            <v>183678</v>
          </cell>
        </row>
        <row r="419">
          <cell r="G419">
            <v>90738</v>
          </cell>
          <cell r="H419">
            <v>189908</v>
          </cell>
        </row>
        <row r="420">
          <cell r="G420">
            <v>93511</v>
          </cell>
          <cell r="H420">
            <v>198913</v>
          </cell>
        </row>
        <row r="421">
          <cell r="G421">
            <v>84794</v>
          </cell>
          <cell r="H421">
            <v>180049</v>
          </cell>
        </row>
        <row r="422">
          <cell r="G422">
            <v>111504</v>
          </cell>
          <cell r="H422">
            <v>195046</v>
          </cell>
        </row>
        <row r="423">
          <cell r="G423">
            <v>47448</v>
          </cell>
          <cell r="H423">
            <v>179311</v>
          </cell>
        </row>
        <row r="424">
          <cell r="G424">
            <v>122867</v>
          </cell>
          <cell r="H424">
            <v>201439</v>
          </cell>
        </row>
        <row r="425">
          <cell r="G425">
            <v>80035</v>
          </cell>
          <cell r="H425">
            <v>168101</v>
          </cell>
        </row>
        <row r="426">
          <cell r="G426">
            <v>80009</v>
          </cell>
          <cell r="H426">
            <v>166048</v>
          </cell>
        </row>
        <row r="427">
          <cell r="G427">
            <v>88375</v>
          </cell>
          <cell r="H427">
            <v>172935</v>
          </cell>
        </row>
        <row r="428">
          <cell r="G428">
            <v>95074</v>
          </cell>
          <cell r="H428">
            <v>165833</v>
          </cell>
        </row>
        <row r="429">
          <cell r="G429">
            <v>109581</v>
          </cell>
          <cell r="H429">
            <v>182231</v>
          </cell>
        </row>
        <row r="430">
          <cell r="G430">
            <v>90406</v>
          </cell>
          <cell r="H430">
            <v>195518</v>
          </cell>
        </row>
        <row r="431">
          <cell r="G431">
            <v>90638</v>
          </cell>
          <cell r="H431">
            <v>198540</v>
          </cell>
        </row>
        <row r="432">
          <cell r="G432">
            <v>82588</v>
          </cell>
          <cell r="H432">
            <v>205421</v>
          </cell>
        </row>
        <row r="433">
          <cell r="G433">
            <v>77450</v>
          </cell>
          <cell r="H433">
            <v>199623</v>
          </cell>
        </row>
        <row r="434">
          <cell r="G434">
            <v>72828</v>
          </cell>
          <cell r="H434">
            <v>198348</v>
          </cell>
        </row>
        <row r="435">
          <cell r="G435">
            <v>63642</v>
          </cell>
          <cell r="H435">
            <v>187321</v>
          </cell>
        </row>
        <row r="436">
          <cell r="G436">
            <v>69913</v>
          </cell>
          <cell r="H436">
            <v>190302</v>
          </cell>
        </row>
        <row r="437">
          <cell r="G437">
            <v>68095</v>
          </cell>
          <cell r="H437">
            <v>168625</v>
          </cell>
        </row>
        <row r="438">
          <cell r="G438">
            <v>98826</v>
          </cell>
          <cell r="H438">
            <v>163196</v>
          </cell>
        </row>
        <row r="439">
          <cell r="G439">
            <v>96490</v>
          </cell>
          <cell r="H439">
            <v>169364</v>
          </cell>
        </row>
        <row r="440">
          <cell r="G440">
            <v>83249</v>
          </cell>
          <cell r="H440">
            <v>160841</v>
          </cell>
        </row>
        <row r="441">
          <cell r="G441">
            <v>85200</v>
          </cell>
          <cell r="H441">
            <v>176161</v>
          </cell>
        </row>
        <row r="442">
          <cell r="G442">
            <v>110470</v>
          </cell>
          <cell r="H442">
            <v>189435</v>
          </cell>
        </row>
        <row r="443">
          <cell r="G443">
            <v>89357</v>
          </cell>
          <cell r="H443">
            <v>198426</v>
          </cell>
        </row>
        <row r="444">
          <cell r="G444">
            <v>87307</v>
          </cell>
          <cell r="H444">
            <v>178927</v>
          </cell>
        </row>
        <row r="445">
          <cell r="G445">
            <v>92483</v>
          </cell>
          <cell r="H445">
            <v>203783</v>
          </cell>
        </row>
        <row r="446">
          <cell r="G446">
            <v>91499</v>
          </cell>
          <cell r="H446">
            <v>184420</v>
          </cell>
        </row>
        <row r="447">
          <cell r="G447">
            <v>93754</v>
          </cell>
          <cell r="H447">
            <v>175833</v>
          </cell>
        </row>
        <row r="448">
          <cell r="G448">
            <v>94256</v>
          </cell>
          <cell r="H448">
            <v>173937</v>
          </cell>
        </row>
        <row r="449">
          <cell r="G449">
            <v>85134</v>
          </cell>
          <cell r="H449">
            <v>160390</v>
          </cell>
        </row>
        <row r="450">
          <cell r="G450">
            <v>85513</v>
          </cell>
          <cell r="H450">
            <v>162908</v>
          </cell>
        </row>
        <row r="451">
          <cell r="G451">
            <v>88547</v>
          </cell>
          <cell r="H451">
            <v>164617</v>
          </cell>
        </row>
        <row r="452">
          <cell r="G452">
            <v>83689</v>
          </cell>
          <cell r="H452">
            <v>171762</v>
          </cell>
        </row>
        <row r="453">
          <cell r="G453">
            <v>88051</v>
          </cell>
          <cell r="H453">
            <v>176736</v>
          </cell>
        </row>
        <row r="454">
          <cell r="G454">
            <v>82840</v>
          </cell>
          <cell r="H454">
            <v>186707</v>
          </cell>
        </row>
        <row r="455">
          <cell r="G455">
            <v>92171</v>
          </cell>
          <cell r="H455">
            <v>181402</v>
          </cell>
        </row>
        <row r="456">
          <cell r="G456">
            <v>95115</v>
          </cell>
          <cell r="H456">
            <v>178243</v>
          </cell>
        </row>
        <row r="457">
          <cell r="G457">
            <v>86610</v>
          </cell>
          <cell r="H457">
            <v>184168</v>
          </cell>
        </row>
        <row r="458">
          <cell r="G458">
            <v>89986</v>
          </cell>
          <cell r="H458">
            <v>185119</v>
          </cell>
        </row>
        <row r="459">
          <cell r="G459">
            <v>79109</v>
          </cell>
          <cell r="H459">
            <v>173503</v>
          </cell>
        </row>
        <row r="460">
          <cell r="G460">
            <v>87454</v>
          </cell>
          <cell r="H460">
            <v>176958</v>
          </cell>
        </row>
        <row r="461">
          <cell r="G461">
            <v>93633</v>
          </cell>
          <cell r="H461">
            <v>165411</v>
          </cell>
        </row>
        <row r="462">
          <cell r="G462">
            <v>91423</v>
          </cell>
          <cell r="H462">
            <v>158748</v>
          </cell>
        </row>
        <row r="463">
          <cell r="G463">
            <v>88777</v>
          </cell>
          <cell r="H463">
            <v>165169</v>
          </cell>
        </row>
        <row r="464">
          <cell r="G464">
            <v>84865</v>
          </cell>
          <cell r="H464">
            <v>165543</v>
          </cell>
        </row>
        <row r="465">
          <cell r="G465">
            <v>94756</v>
          </cell>
          <cell r="H465">
            <v>173410</v>
          </cell>
        </row>
        <row r="466">
          <cell r="G466">
            <v>86499</v>
          </cell>
          <cell r="H466">
            <v>187280</v>
          </cell>
        </row>
        <row r="467">
          <cell r="G467">
            <v>95664</v>
          </cell>
          <cell r="H467">
            <v>189795</v>
          </cell>
        </row>
        <row r="468">
          <cell r="G468">
            <v>89215</v>
          </cell>
          <cell r="H468">
            <v>184293</v>
          </cell>
        </row>
        <row r="469">
          <cell r="G469">
            <v>92900</v>
          </cell>
          <cell r="H469">
            <v>186916</v>
          </cell>
        </row>
        <row r="470">
          <cell r="G470">
            <v>82893</v>
          </cell>
          <cell r="H470">
            <v>190598</v>
          </cell>
        </row>
        <row r="471">
          <cell r="G471">
            <v>76613</v>
          </cell>
          <cell r="H471">
            <v>172340</v>
          </cell>
        </row>
        <row r="472">
          <cell r="G472">
            <v>94849</v>
          </cell>
          <cell r="H472">
            <v>193595</v>
          </cell>
        </row>
        <row r="473">
          <cell r="G473">
            <v>90419</v>
          </cell>
          <cell r="H473">
            <v>169794</v>
          </cell>
        </row>
        <row r="474">
          <cell r="G474">
            <v>89974</v>
          </cell>
          <cell r="H474">
            <v>173216</v>
          </cell>
        </row>
        <row r="475">
          <cell r="G475">
            <v>88878</v>
          </cell>
          <cell r="H475">
            <v>179502</v>
          </cell>
        </row>
        <row r="476">
          <cell r="G476">
            <v>97568</v>
          </cell>
          <cell r="H476">
            <v>172232</v>
          </cell>
        </row>
        <row r="477">
          <cell r="G477">
            <v>70160</v>
          </cell>
          <cell r="H477">
            <v>180583</v>
          </cell>
        </row>
        <row r="478">
          <cell r="G478">
            <v>80194</v>
          </cell>
          <cell r="H478">
            <v>189187</v>
          </cell>
        </row>
        <row r="479">
          <cell r="G479">
            <v>82928</v>
          </cell>
          <cell r="H479">
            <v>199454</v>
          </cell>
        </row>
        <row r="480">
          <cell r="G480">
            <v>81643</v>
          </cell>
          <cell r="H480">
            <v>194638</v>
          </cell>
        </row>
        <row r="481">
          <cell r="G481">
            <v>90927</v>
          </cell>
          <cell r="H481">
            <v>203146</v>
          </cell>
        </row>
        <row r="482">
          <cell r="G482">
            <v>68830</v>
          </cell>
          <cell r="H482">
            <v>201016</v>
          </cell>
        </row>
        <row r="483">
          <cell r="G483">
            <v>105757</v>
          </cell>
          <cell r="H483">
            <v>186794</v>
          </cell>
        </row>
        <row r="484">
          <cell r="G484">
            <v>89940</v>
          </cell>
          <cell r="H484">
            <v>192608</v>
          </cell>
        </row>
        <row r="485">
          <cell r="G485">
            <v>84935</v>
          </cell>
          <cell r="H485">
            <v>163203</v>
          </cell>
        </row>
        <row r="486">
          <cell r="G486">
            <v>84327.2</v>
          </cell>
          <cell r="H486">
            <v>163097.79999999999</v>
          </cell>
        </row>
        <row r="487">
          <cell r="G487">
            <v>83588.2</v>
          </cell>
          <cell r="H487">
            <v>171056.8</v>
          </cell>
        </row>
        <row r="488">
          <cell r="G488">
            <v>83882.399999999994</v>
          </cell>
          <cell r="H488">
            <v>174142.6</v>
          </cell>
        </row>
        <row r="489">
          <cell r="G489">
            <v>91245.4</v>
          </cell>
          <cell r="H489">
            <v>187199.6</v>
          </cell>
        </row>
        <row r="490">
          <cell r="G490">
            <v>71058.2</v>
          </cell>
          <cell r="H490">
            <v>186761.8</v>
          </cell>
        </row>
        <row r="491">
          <cell r="G491">
            <v>86714.3</v>
          </cell>
          <cell r="H491">
            <v>198100.7</v>
          </cell>
        </row>
        <row r="492">
          <cell r="G492">
            <v>83229</v>
          </cell>
          <cell r="H492">
            <v>199421</v>
          </cell>
        </row>
        <row r="493">
          <cell r="G493">
            <v>85104.6</v>
          </cell>
          <cell r="H493">
            <v>205094.39999999999</v>
          </cell>
        </row>
        <row r="494">
          <cell r="G494">
            <v>87377.3</v>
          </cell>
          <cell r="H494">
            <v>200104.7</v>
          </cell>
        </row>
        <row r="495">
          <cell r="G495">
            <v>88532.1</v>
          </cell>
          <cell r="H495">
            <v>187525.9</v>
          </cell>
        </row>
        <row r="496">
          <cell r="G496">
            <v>89306.8</v>
          </cell>
          <cell r="H496">
            <v>196061.2</v>
          </cell>
        </row>
        <row r="497">
          <cell r="G497">
            <v>109398.1</v>
          </cell>
          <cell r="H497">
            <v>180189.9</v>
          </cell>
        </row>
        <row r="498">
          <cell r="G498">
            <v>78419</v>
          </cell>
          <cell r="H498">
            <v>168325</v>
          </cell>
        </row>
        <row r="499">
          <cell r="G499">
            <v>77001.5</v>
          </cell>
          <cell r="H499">
            <v>178068.5</v>
          </cell>
        </row>
        <row r="500">
          <cell r="G500">
            <v>84289</v>
          </cell>
          <cell r="H500">
            <v>166095</v>
          </cell>
        </row>
        <row r="501">
          <cell r="G501">
            <v>78146.100000000006</v>
          </cell>
          <cell r="H501">
            <v>187353.9</v>
          </cell>
        </row>
        <row r="502">
          <cell r="G502">
            <v>71097.100000000006</v>
          </cell>
          <cell r="H502">
            <v>197762.9</v>
          </cell>
        </row>
        <row r="503">
          <cell r="G503">
            <v>78018.8</v>
          </cell>
          <cell r="H503">
            <v>199240.2</v>
          </cell>
        </row>
        <row r="504">
          <cell r="G504">
            <v>76711.7</v>
          </cell>
          <cell r="H504">
            <v>184522.3</v>
          </cell>
        </row>
        <row r="505">
          <cell r="G505">
            <v>69241.600000000006</v>
          </cell>
          <cell r="H505">
            <v>207022.4</v>
          </cell>
        </row>
        <row r="506">
          <cell r="G506">
            <v>75311.8</v>
          </cell>
          <cell r="H506">
            <v>204806.2</v>
          </cell>
        </row>
        <row r="507">
          <cell r="G507">
            <v>78032.100000000006</v>
          </cell>
          <cell r="H507">
            <v>190650.9</v>
          </cell>
        </row>
        <row r="508">
          <cell r="G508">
            <v>71094.600000000006</v>
          </cell>
          <cell r="H508">
            <v>205938.4</v>
          </cell>
        </row>
        <row r="509">
          <cell r="G509">
            <v>81538.899999999994</v>
          </cell>
          <cell r="H509">
            <v>187858.1</v>
          </cell>
        </row>
        <row r="510">
          <cell r="G510">
            <v>69877.100000000006</v>
          </cell>
          <cell r="H510">
            <v>144272.9</v>
          </cell>
        </row>
        <row r="511">
          <cell r="G511">
            <v>73384.800000000003</v>
          </cell>
          <cell r="H511">
            <v>190420.2</v>
          </cell>
        </row>
        <row r="512">
          <cell r="G512">
            <v>105456.2</v>
          </cell>
          <cell r="H512">
            <v>171825.8</v>
          </cell>
        </row>
        <row r="513">
          <cell r="G513">
            <v>90272</v>
          </cell>
          <cell r="H513">
            <v>189217</v>
          </cell>
        </row>
        <row r="514">
          <cell r="G514">
            <v>54408</v>
          </cell>
          <cell r="H514">
            <v>187096</v>
          </cell>
        </row>
        <row r="515">
          <cell r="G515">
            <v>65675.399999999994</v>
          </cell>
          <cell r="H515">
            <v>199768.6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+Calcs"/>
      <sheetName val="Unbilled Summary"/>
      <sheetName val="Month Lookup"/>
      <sheetName val="LF04-DEF-MTD"/>
      <sheetName val="LF04-DEF-QTD"/>
      <sheetName val="LF04-DEF-YTD"/>
      <sheetName val="Sheet1"/>
      <sheetName val="July Calendar"/>
      <sheetName val="Mar 2016 Unbilled"/>
      <sheetName val="Cycle Change"/>
      <sheetName val="For_Compile_Results"/>
    </sheetNames>
    <sheetDataSet>
      <sheetData sheetId="0"/>
      <sheetData sheetId="1">
        <row r="63">
          <cell r="BU63">
            <v>318095.04560000007</v>
          </cell>
        </row>
        <row r="64">
          <cell r="BU64">
            <v>305444.90619999997</v>
          </cell>
        </row>
        <row r="65">
          <cell r="BU65">
            <v>321069.26529999997</v>
          </cell>
        </row>
        <row r="66">
          <cell r="BU66">
            <v>357148.10109999997</v>
          </cell>
        </row>
        <row r="67">
          <cell r="BU67">
            <v>349247.31800000009</v>
          </cell>
        </row>
        <row r="68">
          <cell r="BU68">
            <v>357504.16480000003</v>
          </cell>
        </row>
        <row r="69">
          <cell r="BU69">
            <v>361043.01769999997</v>
          </cell>
        </row>
        <row r="70">
          <cell r="BU70">
            <v>397993.76869999996</v>
          </cell>
        </row>
        <row r="71">
          <cell r="BU71">
            <v>353084.21670000005</v>
          </cell>
        </row>
        <row r="72">
          <cell r="BU72">
            <v>348449.88390000002</v>
          </cell>
        </row>
        <row r="73">
          <cell r="BU73">
            <v>338952.26939999999</v>
          </cell>
        </row>
        <row r="74">
          <cell r="BU74">
            <v>326432.61579999997</v>
          </cell>
        </row>
        <row r="75">
          <cell r="BU75">
            <v>349384.39800000004</v>
          </cell>
        </row>
        <row r="76">
          <cell r="BU76">
            <v>318807.92180000001</v>
          </cell>
        </row>
        <row r="77">
          <cell r="BU77">
            <v>343089.19179999997</v>
          </cell>
        </row>
        <row r="78">
          <cell r="BU78">
            <v>394537.71029999998</v>
          </cell>
        </row>
        <row r="79">
          <cell r="BU79">
            <v>364770.70010000002</v>
          </cell>
        </row>
        <row r="80">
          <cell r="BU80">
            <v>390070.16850000003</v>
          </cell>
        </row>
        <row r="81">
          <cell r="BU81">
            <v>330111.88650000002</v>
          </cell>
        </row>
        <row r="82">
          <cell r="BU82">
            <v>380837.47450000001</v>
          </cell>
        </row>
        <row r="83">
          <cell r="BU83">
            <v>338137.69589999999</v>
          </cell>
        </row>
        <row r="84">
          <cell r="BU84">
            <v>336672.93579999998</v>
          </cell>
        </row>
        <row r="85">
          <cell r="BU85">
            <v>285029.82639999996</v>
          </cell>
        </row>
        <row r="86">
          <cell r="BU86">
            <v>321346.07880000002</v>
          </cell>
        </row>
        <row r="87">
          <cell r="BU87">
            <v>303412.47940000001</v>
          </cell>
        </row>
        <row r="88">
          <cell r="BU88">
            <v>289533.25020000001</v>
          </cell>
        </row>
        <row r="89">
          <cell r="BU89">
            <v>318841.05410000001</v>
          </cell>
        </row>
        <row r="90">
          <cell r="BU90">
            <v>328395.9571</v>
          </cell>
        </row>
        <row r="91">
          <cell r="BU91">
            <v>328350.53229999996</v>
          </cell>
        </row>
        <row r="92">
          <cell r="BU92">
            <v>335634.42430000001</v>
          </cell>
        </row>
        <row r="93">
          <cell r="BU93">
            <v>332533.97169999999</v>
          </cell>
        </row>
        <row r="94">
          <cell r="BU94">
            <v>349488.88949999999</v>
          </cell>
        </row>
        <row r="95">
          <cell r="BU95">
            <v>300462.56300000002</v>
          </cell>
        </row>
        <row r="96">
          <cell r="BU96">
            <v>316858.73359999998</v>
          </cell>
        </row>
        <row r="97">
          <cell r="BU97">
            <v>292060.64710000006</v>
          </cell>
        </row>
        <row r="98">
          <cell r="BU98">
            <v>310735.92070000002</v>
          </cell>
        </row>
        <row r="99">
          <cell r="BU99">
            <v>298189.65409999999</v>
          </cell>
        </row>
        <row r="100">
          <cell r="BU100">
            <v>292384.66570000001</v>
          </cell>
        </row>
        <row r="101">
          <cell r="BU101">
            <v>315489.32579999999</v>
          </cell>
        </row>
        <row r="102">
          <cell r="BU102">
            <v>340057.41399999999</v>
          </cell>
        </row>
        <row r="103">
          <cell r="BU103">
            <v>355837.16859999998</v>
          </cell>
        </row>
        <row r="104">
          <cell r="BU104">
            <v>347209.43040000007</v>
          </cell>
        </row>
        <row r="105">
          <cell r="BU105">
            <v>325743.27399999998</v>
          </cell>
        </row>
        <row r="106">
          <cell r="BU106">
            <v>328088.62839999999</v>
          </cell>
        </row>
        <row r="107">
          <cell r="BU107">
            <v>315383.42940000002</v>
          </cell>
        </row>
        <row r="108">
          <cell r="BU108">
            <v>296815.93950000004</v>
          </cell>
        </row>
        <row r="109">
          <cell r="BU109">
            <v>297785.04089999991</v>
          </cell>
        </row>
        <row r="110">
          <cell r="BU110">
            <v>278419.33070000005</v>
          </cell>
        </row>
        <row r="111">
          <cell r="BU111">
            <v>264155.62910000002</v>
          </cell>
        </row>
        <row r="112">
          <cell r="BU112">
            <v>238427.53260000001</v>
          </cell>
        </row>
        <row r="113">
          <cell r="BU113">
            <v>279928.16739999998</v>
          </cell>
        </row>
        <row r="114">
          <cell r="BU114">
            <v>292111.13600000006</v>
          </cell>
        </row>
        <row r="115">
          <cell r="BU115">
            <v>294145.67460000003</v>
          </cell>
        </row>
        <row r="116">
          <cell r="BU116">
            <v>300897.11039999995</v>
          </cell>
        </row>
        <row r="117">
          <cell r="BU117">
            <v>287266.07140000002</v>
          </cell>
        </row>
        <row r="118">
          <cell r="BU118">
            <v>298743.64760000003</v>
          </cell>
        </row>
        <row r="119">
          <cell r="BU119">
            <v>272255.07200000004</v>
          </cell>
        </row>
        <row r="120">
          <cell r="BU120">
            <v>229678.38359999997</v>
          </cell>
        </row>
        <row r="121">
          <cell r="BU121">
            <v>279512.2132</v>
          </cell>
        </row>
        <row r="122">
          <cell r="BU122">
            <v>246911.79809999999</v>
          </cell>
        </row>
        <row r="123">
          <cell r="BU123">
            <v>256058.89320000005</v>
          </cell>
        </row>
        <row r="124">
          <cell r="BU124">
            <v>233213.17189999999</v>
          </cell>
        </row>
        <row r="125">
          <cell r="BU125">
            <v>276414.9804</v>
          </cell>
        </row>
        <row r="126">
          <cell r="BU126">
            <v>306157.71620000002</v>
          </cell>
        </row>
        <row r="127">
          <cell r="BU127">
            <v>322561.81699999998</v>
          </cell>
        </row>
        <row r="128">
          <cell r="BU128">
            <v>302471.99059999996</v>
          </cell>
        </row>
        <row r="129">
          <cell r="BU129">
            <v>292261.02260000003</v>
          </cell>
        </row>
        <row r="130">
          <cell r="BU130">
            <v>278774.50159999996</v>
          </cell>
        </row>
        <row r="131">
          <cell r="BU131">
            <v>260540.51160000006</v>
          </cell>
        </row>
        <row r="132">
          <cell r="BU132">
            <v>243473.58560000002</v>
          </cell>
        </row>
        <row r="133">
          <cell r="BU133">
            <v>240439.95019999999</v>
          </cell>
        </row>
        <row r="134">
          <cell r="BU134">
            <v>250963.54800000001</v>
          </cell>
        </row>
        <row r="135">
          <cell r="BU135">
            <v>233886.76180000004</v>
          </cell>
        </row>
        <row r="136">
          <cell r="BU136">
            <v>261075.89119999998</v>
          </cell>
        </row>
        <row r="137">
          <cell r="BU137">
            <v>267511.05799999996</v>
          </cell>
        </row>
        <row r="138">
          <cell r="BU138">
            <v>293835.66580000008</v>
          </cell>
        </row>
        <row r="139">
          <cell r="BU139">
            <v>301865.68219999998</v>
          </cell>
        </row>
        <row r="140">
          <cell r="BU140">
            <v>297342.4768</v>
          </cell>
        </row>
        <row r="141">
          <cell r="BU141">
            <v>270061.18240000005</v>
          </cell>
        </row>
        <row r="142">
          <cell r="BU142">
            <v>310228.30719999998</v>
          </cell>
        </row>
        <row r="143">
          <cell r="BU143">
            <v>250014.94529999999</v>
          </cell>
        </row>
        <row r="144">
          <cell r="BU144">
            <v>247467.75219999999</v>
          </cell>
        </row>
        <row r="145">
          <cell r="BU145">
            <v>255747.6862</v>
          </cell>
        </row>
        <row r="146">
          <cell r="BU146">
            <v>232768.57989999998</v>
          </cell>
        </row>
        <row r="147">
          <cell r="BU147">
            <v>264663.69680000003</v>
          </cell>
        </row>
        <row r="148">
          <cell r="BU148">
            <v>252266.94679999995</v>
          </cell>
        </row>
        <row r="149">
          <cell r="BU149">
            <v>269578.3308</v>
          </cell>
        </row>
        <row r="150">
          <cell r="BU150">
            <v>255275.29530000003</v>
          </cell>
        </row>
        <row r="151">
          <cell r="BU151">
            <v>287436.80499999999</v>
          </cell>
        </row>
        <row r="152">
          <cell r="BU152">
            <v>263945.92509999999</v>
          </cell>
        </row>
        <row r="153">
          <cell r="BU153">
            <v>282606.13459999999</v>
          </cell>
        </row>
        <row r="154">
          <cell r="BU154">
            <v>283672.20279999997</v>
          </cell>
        </row>
        <row r="155">
          <cell r="BU155">
            <v>248979.68219999998</v>
          </cell>
        </row>
        <row r="156">
          <cell r="BU156">
            <v>271235.07140000002</v>
          </cell>
        </row>
        <row r="157">
          <cell r="BU157">
            <v>212844.91680000001</v>
          </cell>
        </row>
        <row r="158">
          <cell r="BU158">
            <v>263503.32940000005</v>
          </cell>
        </row>
        <row r="159">
          <cell r="BU159">
            <v>259957.10540000006</v>
          </cell>
        </row>
        <row r="160">
          <cell r="BU160">
            <v>245807.04070000001</v>
          </cell>
        </row>
        <row r="161">
          <cell r="BU161">
            <v>258170.20050000006</v>
          </cell>
        </row>
        <row r="162">
          <cell r="BU162">
            <v>299436.50090000004</v>
          </cell>
        </row>
        <row r="163">
          <cell r="BU163">
            <v>280137.39980000001</v>
          </cell>
        </row>
        <row r="164">
          <cell r="BU164">
            <v>293814.83840000007</v>
          </cell>
        </row>
        <row r="165">
          <cell r="BU165">
            <v>275995.49789999996</v>
          </cell>
        </row>
        <row r="166">
          <cell r="BU166">
            <v>296544.61659999995</v>
          </cell>
        </row>
        <row r="167">
          <cell r="BU167">
            <v>253631.55379999999</v>
          </cell>
        </row>
        <row r="168">
          <cell r="BU168">
            <v>245273.82790000003</v>
          </cell>
        </row>
        <row r="169">
          <cell r="BU169">
            <v>276251.82019999996</v>
          </cell>
        </row>
        <row r="170">
          <cell r="BU170">
            <v>261729.82800000001</v>
          </cell>
        </row>
        <row r="171">
          <cell r="BU171">
            <v>259596.2641</v>
          </cell>
        </row>
        <row r="172">
          <cell r="BU172">
            <v>247031.57079999999</v>
          </cell>
        </row>
        <row r="173">
          <cell r="BU173">
            <v>297289.14819999994</v>
          </cell>
        </row>
        <row r="174">
          <cell r="BU174">
            <v>253631.41200000001</v>
          </cell>
        </row>
        <row r="175">
          <cell r="BU175">
            <v>283919.86139999994</v>
          </cell>
        </row>
        <row r="176">
          <cell r="BU176">
            <v>290956.59239999996</v>
          </cell>
        </row>
        <row r="177">
          <cell r="BU177">
            <v>285860.66959999996</v>
          </cell>
        </row>
        <row r="178">
          <cell r="BU178">
            <v>298182.01660000003</v>
          </cell>
        </row>
        <row r="179">
          <cell r="BU179">
            <v>242457.27900000001</v>
          </cell>
        </row>
        <row r="180">
          <cell r="BU180">
            <v>284235.71799999999</v>
          </cell>
        </row>
        <row r="181">
          <cell r="BU181">
            <v>255542.56320000003</v>
          </cell>
        </row>
        <row r="182">
          <cell r="BU182">
            <v>263308.86580000003</v>
          </cell>
        </row>
        <row r="183">
          <cell r="BU183">
            <v>248235.99059999999</v>
          </cell>
        </row>
        <row r="184">
          <cell r="BU184">
            <v>270745.01540000003</v>
          </cell>
        </row>
        <row r="185">
          <cell r="BU185">
            <v>261289.65819999998</v>
          </cell>
        </row>
        <row r="186">
          <cell r="BU186">
            <v>303949.43319999997</v>
          </cell>
        </row>
        <row r="187">
          <cell r="BU187">
            <v>255530.86400000003</v>
          </cell>
        </row>
        <row r="188">
          <cell r="BU188">
            <v>298742.28279999999</v>
          </cell>
        </row>
        <row r="189">
          <cell r="BU189">
            <v>255355.31050000002</v>
          </cell>
        </row>
        <row r="190">
          <cell r="BU190">
            <v>293895.81879999995</v>
          </cell>
        </row>
        <row r="191">
          <cell r="BU191">
            <v>280935.67350000003</v>
          </cell>
        </row>
        <row r="192">
          <cell r="BU192">
            <v>275404.62640000001</v>
          </cell>
        </row>
        <row r="193">
          <cell r="BU193">
            <v>277530.38019999996</v>
          </cell>
        </row>
        <row r="194">
          <cell r="BU194">
            <v>248111.76320000002</v>
          </cell>
        </row>
        <row r="195">
          <cell r="BU195">
            <v>265553.24619999999</v>
          </cell>
        </row>
        <row r="196">
          <cell r="BU196">
            <v>274299.05009999993</v>
          </cell>
        </row>
        <row r="197">
          <cell r="BU197">
            <v>214834.04880000008</v>
          </cell>
        </row>
        <row r="198">
          <cell r="BU198">
            <v>296903.01989999996</v>
          </cell>
        </row>
        <row r="199">
          <cell r="BU199">
            <v>277302.66481999995</v>
          </cell>
        </row>
        <row r="200">
          <cell r="BU200">
            <v>288732.85456880007</v>
          </cell>
        </row>
        <row r="201">
          <cell r="BU201">
            <v>234974.44281119999</v>
          </cell>
        </row>
        <row r="202">
          <cell r="BU202">
            <v>275524.43849999999</v>
          </cell>
        </row>
        <row r="203">
          <cell r="BU203">
            <v>273412.31420000002</v>
          </cell>
        </row>
        <row r="204">
          <cell r="BU204">
            <v>263579.0943</v>
          </cell>
        </row>
        <row r="205">
          <cell r="BU205">
            <v>266087.56400000001</v>
          </cell>
        </row>
        <row r="206">
          <cell r="BU206">
            <v>258793.52969599995</v>
          </cell>
        </row>
        <row r="207">
          <cell r="BU207">
            <v>245745.69052340006</v>
          </cell>
        </row>
        <row r="208">
          <cell r="BU208">
            <v>254196.65038059998</v>
          </cell>
        </row>
        <row r="209">
          <cell r="BU209">
            <v>302796.30840000004</v>
          </cell>
        </row>
        <row r="210">
          <cell r="BU210">
            <v>286170.38</v>
          </cell>
        </row>
        <row r="211">
          <cell r="BU211">
            <v>260535.44</v>
          </cell>
        </row>
        <row r="212">
          <cell r="BU212">
            <v>267436.80180000002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il (BM)"/>
      <sheetName val="Retail (CM)"/>
      <sheetName val="GUPC"/>
      <sheetName val="GOV"/>
      <sheetName val="SHL"/>
      <sheetName val="PHOS"/>
      <sheetName val="IWO (LT)"/>
      <sheetName val="IND"/>
      <sheetName val="CUPC (LT)"/>
      <sheetName val="CMWh (CM)"/>
      <sheetName val="RUPC (CM)"/>
      <sheetName val="RUPC (BM)"/>
      <sheetName val="RMWh(CM)"/>
      <sheetName val="RMWh(BM)"/>
      <sheetName val="OPAC"/>
      <sheetName val="CC"/>
      <sheetName val="RC"/>
      <sheetName val="TOTAL_DEF_C_Itron"/>
      <sheetName val="TOTAL_DEF_B_Itron"/>
      <sheetName val="BM-Model"/>
      <sheetName val="sebring"/>
      <sheetName val="Graphs"/>
      <sheetName val="CM-Model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>
        <row r="321">
          <cell r="AH321">
            <v>67607.5</v>
          </cell>
        </row>
        <row r="322">
          <cell r="AH322">
            <v>67884.3</v>
          </cell>
        </row>
        <row r="323">
          <cell r="AH323">
            <v>69050</v>
          </cell>
        </row>
        <row r="324">
          <cell r="AH324">
            <v>70181</v>
          </cell>
        </row>
        <row r="325">
          <cell r="AH325">
            <v>70181</v>
          </cell>
        </row>
        <row r="326">
          <cell r="AH326">
            <v>70181</v>
          </cell>
        </row>
        <row r="327">
          <cell r="AH327">
            <v>70212</v>
          </cell>
        </row>
        <row r="328">
          <cell r="AH328">
            <v>70212</v>
          </cell>
        </row>
        <row r="329">
          <cell r="AH329">
            <v>70212</v>
          </cell>
        </row>
        <row r="330">
          <cell r="AH330">
            <v>70212</v>
          </cell>
        </row>
        <row r="331">
          <cell r="AH331">
            <v>70212</v>
          </cell>
        </row>
        <row r="332">
          <cell r="AH332">
            <v>70238</v>
          </cell>
        </row>
        <row r="333">
          <cell r="AH333">
            <v>70238</v>
          </cell>
        </row>
        <row r="334">
          <cell r="AH334">
            <v>70238</v>
          </cell>
        </row>
        <row r="335">
          <cell r="AH335">
            <v>70238</v>
          </cell>
        </row>
        <row r="336">
          <cell r="AH336">
            <v>70238</v>
          </cell>
        </row>
        <row r="337">
          <cell r="AH337">
            <v>70238</v>
          </cell>
        </row>
        <row r="338">
          <cell r="AH338">
            <v>70238</v>
          </cell>
        </row>
        <row r="339">
          <cell r="AH339">
            <v>70669</v>
          </cell>
        </row>
        <row r="340">
          <cell r="AH340">
            <v>68836</v>
          </cell>
        </row>
        <row r="341">
          <cell r="AH341">
            <v>69463</v>
          </cell>
        </row>
        <row r="342">
          <cell r="AH342">
            <v>72291</v>
          </cell>
        </row>
        <row r="343">
          <cell r="AH343">
            <v>73563</v>
          </cell>
        </row>
        <row r="344">
          <cell r="AH344">
            <v>72266</v>
          </cell>
        </row>
        <row r="345">
          <cell r="AH345">
            <v>88632</v>
          </cell>
        </row>
        <row r="346">
          <cell r="AH346">
            <v>86661</v>
          </cell>
        </row>
        <row r="347">
          <cell r="AH347">
            <v>88505</v>
          </cell>
        </row>
        <row r="348">
          <cell r="AH348">
            <v>86295</v>
          </cell>
        </row>
        <row r="349">
          <cell r="AH349">
            <v>93128</v>
          </cell>
        </row>
        <row r="350">
          <cell r="AH350">
            <v>88831</v>
          </cell>
        </row>
        <row r="351">
          <cell r="AH351">
            <v>92447</v>
          </cell>
        </row>
        <row r="352">
          <cell r="AH352">
            <v>90320</v>
          </cell>
        </row>
        <row r="353">
          <cell r="AH353">
            <v>91047</v>
          </cell>
        </row>
        <row r="354">
          <cell r="AH354">
            <v>94329</v>
          </cell>
        </row>
        <row r="355">
          <cell r="AH355">
            <v>95806</v>
          </cell>
        </row>
        <row r="356">
          <cell r="AH356">
            <v>94301</v>
          </cell>
        </row>
        <row r="357">
          <cell r="AH357">
            <v>92404</v>
          </cell>
        </row>
        <row r="358">
          <cell r="AH358">
            <v>90117</v>
          </cell>
        </row>
        <row r="359">
          <cell r="AH359">
            <v>92257</v>
          </cell>
        </row>
        <row r="360">
          <cell r="AH360">
            <v>89692</v>
          </cell>
        </row>
        <row r="361">
          <cell r="AH361">
            <v>97621</v>
          </cell>
        </row>
        <row r="362">
          <cell r="AH362">
            <v>92635</v>
          </cell>
        </row>
        <row r="363">
          <cell r="AH363">
            <v>92447</v>
          </cell>
        </row>
        <row r="364">
          <cell r="AH364">
            <v>90320</v>
          </cell>
        </row>
        <row r="365">
          <cell r="AH365">
            <v>91047</v>
          </cell>
        </row>
        <row r="366">
          <cell r="AH366">
            <v>94329</v>
          </cell>
        </row>
        <row r="367">
          <cell r="AH367">
            <v>95806</v>
          </cell>
        </row>
        <row r="368">
          <cell r="AH368">
            <v>94301</v>
          </cell>
        </row>
        <row r="369">
          <cell r="AH369">
            <v>92404</v>
          </cell>
        </row>
        <row r="370">
          <cell r="AH370">
            <v>90117</v>
          </cell>
        </row>
        <row r="371">
          <cell r="AH371">
            <v>92257</v>
          </cell>
        </row>
        <row r="372">
          <cell r="AH372">
            <v>89692</v>
          </cell>
        </row>
        <row r="373">
          <cell r="AH373">
            <v>97621</v>
          </cell>
        </row>
        <row r="374">
          <cell r="AH374">
            <v>92635</v>
          </cell>
        </row>
        <row r="375">
          <cell r="AH375">
            <v>96300</v>
          </cell>
        </row>
        <row r="376">
          <cell r="AH376">
            <v>94085</v>
          </cell>
        </row>
        <row r="377">
          <cell r="AH377">
            <v>94842</v>
          </cell>
        </row>
        <row r="378">
          <cell r="AH378">
            <v>98260</v>
          </cell>
        </row>
        <row r="379">
          <cell r="AH379">
            <v>99799</v>
          </cell>
        </row>
        <row r="380">
          <cell r="AH380">
            <v>98231</v>
          </cell>
        </row>
        <row r="381">
          <cell r="AH381">
            <v>96255</v>
          </cell>
        </row>
        <row r="382">
          <cell r="AH382">
            <v>93873</v>
          </cell>
        </row>
        <row r="383">
          <cell r="AH383">
            <v>96102</v>
          </cell>
        </row>
        <row r="384">
          <cell r="AH384">
            <v>93431</v>
          </cell>
        </row>
        <row r="385">
          <cell r="AH385">
            <v>101689</v>
          </cell>
        </row>
        <row r="386">
          <cell r="AH386">
            <v>96496</v>
          </cell>
        </row>
        <row r="387">
          <cell r="AH387">
            <v>96300</v>
          </cell>
        </row>
        <row r="388">
          <cell r="AH388">
            <v>94085</v>
          </cell>
        </row>
        <row r="389">
          <cell r="AH389">
            <v>94842</v>
          </cell>
        </row>
        <row r="390">
          <cell r="AH390">
            <v>98260</v>
          </cell>
        </row>
        <row r="391">
          <cell r="AH391">
            <v>99799</v>
          </cell>
        </row>
        <row r="392">
          <cell r="AH392">
            <v>98231</v>
          </cell>
        </row>
        <row r="393">
          <cell r="AH393">
            <v>96255</v>
          </cell>
        </row>
        <row r="394">
          <cell r="AH394">
            <v>93873</v>
          </cell>
        </row>
        <row r="395">
          <cell r="AH395">
            <v>96102</v>
          </cell>
        </row>
        <row r="396">
          <cell r="AH396">
            <v>93431</v>
          </cell>
        </row>
        <row r="397">
          <cell r="AH397">
            <v>101689</v>
          </cell>
        </row>
        <row r="398">
          <cell r="AH398">
            <v>96496</v>
          </cell>
        </row>
        <row r="399">
          <cell r="AH399">
            <v>96276</v>
          </cell>
        </row>
        <row r="400">
          <cell r="AH400">
            <v>94060</v>
          </cell>
        </row>
        <row r="401">
          <cell r="AH401">
            <v>94817</v>
          </cell>
        </row>
        <row r="402">
          <cell r="AH402">
            <v>98235</v>
          </cell>
        </row>
        <row r="403">
          <cell r="AH403">
            <v>99773</v>
          </cell>
        </row>
        <row r="404">
          <cell r="AH404">
            <v>98205</v>
          </cell>
        </row>
        <row r="405">
          <cell r="AH405">
            <v>96230</v>
          </cell>
        </row>
        <row r="406">
          <cell r="AH406">
            <v>93849</v>
          </cell>
        </row>
        <row r="407">
          <cell r="AH407">
            <v>96077</v>
          </cell>
        </row>
        <row r="408">
          <cell r="AH408">
            <v>93406</v>
          </cell>
        </row>
        <row r="409">
          <cell r="AH409">
            <v>101663</v>
          </cell>
        </row>
        <row r="410">
          <cell r="AH410">
            <v>96470</v>
          </cell>
        </row>
        <row r="411">
          <cell r="AH411">
            <v>96276</v>
          </cell>
        </row>
        <row r="412">
          <cell r="AH412">
            <v>94060</v>
          </cell>
        </row>
        <row r="413">
          <cell r="AH413">
            <v>94817</v>
          </cell>
        </row>
        <row r="414">
          <cell r="AH414">
            <v>98235</v>
          </cell>
        </row>
        <row r="415">
          <cell r="AH415">
            <v>99773</v>
          </cell>
        </row>
        <row r="416">
          <cell r="AH416">
            <v>98205</v>
          </cell>
        </row>
        <row r="417">
          <cell r="AH417">
            <v>96230</v>
          </cell>
        </row>
        <row r="418">
          <cell r="AH418">
            <v>93849</v>
          </cell>
        </row>
        <row r="419">
          <cell r="AH419">
            <v>96077</v>
          </cell>
        </row>
        <row r="420">
          <cell r="AH420">
            <v>93406</v>
          </cell>
        </row>
        <row r="421">
          <cell r="AH421">
            <v>101663</v>
          </cell>
        </row>
        <row r="422">
          <cell r="AH422">
            <v>96471</v>
          </cell>
        </row>
        <row r="423">
          <cell r="AH423">
            <v>96276</v>
          </cell>
        </row>
        <row r="424">
          <cell r="AH424">
            <v>94060</v>
          </cell>
        </row>
        <row r="425">
          <cell r="AH425">
            <v>94817</v>
          </cell>
        </row>
        <row r="426">
          <cell r="AH426">
            <v>98235</v>
          </cell>
        </row>
        <row r="427">
          <cell r="AH427">
            <v>99773</v>
          </cell>
        </row>
        <row r="428">
          <cell r="AH428">
            <v>98205</v>
          </cell>
        </row>
        <row r="429">
          <cell r="AH429">
            <v>96230</v>
          </cell>
        </row>
        <row r="430">
          <cell r="AH430">
            <v>93849</v>
          </cell>
        </row>
        <row r="431">
          <cell r="AH431">
            <v>96077</v>
          </cell>
        </row>
        <row r="432">
          <cell r="AH432">
            <v>93406</v>
          </cell>
        </row>
        <row r="433">
          <cell r="AH433">
            <v>101663</v>
          </cell>
        </row>
        <row r="434">
          <cell r="AH434">
            <v>96471</v>
          </cell>
        </row>
        <row r="435">
          <cell r="AH435">
            <v>96276</v>
          </cell>
        </row>
        <row r="436">
          <cell r="AH436">
            <v>94060</v>
          </cell>
        </row>
        <row r="437">
          <cell r="AH437">
            <v>94817</v>
          </cell>
        </row>
        <row r="438">
          <cell r="AH438">
            <v>98235</v>
          </cell>
        </row>
        <row r="439">
          <cell r="AH439">
            <v>99773</v>
          </cell>
        </row>
        <row r="440">
          <cell r="AH440">
            <v>98205</v>
          </cell>
        </row>
        <row r="441">
          <cell r="AH441">
            <v>96230</v>
          </cell>
        </row>
        <row r="442">
          <cell r="AH442">
            <v>93849</v>
          </cell>
        </row>
        <row r="443">
          <cell r="AH443">
            <v>96077</v>
          </cell>
        </row>
        <row r="444">
          <cell r="AH444">
            <v>93406</v>
          </cell>
        </row>
        <row r="445">
          <cell r="AH445">
            <v>101663</v>
          </cell>
        </row>
        <row r="446">
          <cell r="AH446">
            <v>96471</v>
          </cell>
        </row>
        <row r="447">
          <cell r="AH447">
            <v>96276</v>
          </cell>
        </row>
        <row r="448">
          <cell r="AH448">
            <v>94060</v>
          </cell>
        </row>
        <row r="449">
          <cell r="AH449">
            <v>94817</v>
          </cell>
        </row>
        <row r="450">
          <cell r="AH450">
            <v>98235</v>
          </cell>
        </row>
        <row r="451">
          <cell r="AH451">
            <v>99773</v>
          </cell>
        </row>
        <row r="452">
          <cell r="AH452">
            <v>98205</v>
          </cell>
        </row>
        <row r="453">
          <cell r="AH453">
            <v>96230</v>
          </cell>
        </row>
        <row r="454">
          <cell r="AH454">
            <v>93849</v>
          </cell>
        </row>
        <row r="455">
          <cell r="AH455">
            <v>96077</v>
          </cell>
        </row>
        <row r="456">
          <cell r="AH456">
            <v>93406</v>
          </cell>
        </row>
        <row r="457">
          <cell r="AH457">
            <v>101663</v>
          </cell>
        </row>
        <row r="458">
          <cell r="AH458">
            <v>96471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8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5" x14ac:dyDescent="0.25"/>
  <cols>
    <col min="1" max="1" width="9.7109375" style="1" bestFit="1" customWidth="1"/>
    <col min="2" max="2" width="9.140625" style="9"/>
    <col min="3" max="3" width="11.5703125" bestFit="1" customWidth="1"/>
    <col min="4" max="4" width="11.5703125" customWidth="1"/>
  </cols>
  <sheetData>
    <row r="1" spans="1:6" x14ac:dyDescent="0.25">
      <c r="A1" t="s">
        <v>1</v>
      </c>
      <c r="B1" s="7" t="s">
        <v>0</v>
      </c>
      <c r="C1" s="4" t="s">
        <v>3</v>
      </c>
      <c r="D1" s="4" t="s">
        <v>5</v>
      </c>
      <c r="E1" s="5" t="s">
        <v>2</v>
      </c>
      <c r="F1" s="4" t="s">
        <v>4</v>
      </c>
    </row>
    <row r="2" spans="1:6" x14ac:dyDescent="0.25">
      <c r="A2" s="2">
        <v>38353</v>
      </c>
      <c r="B2" s="8">
        <f>'[1]FPC wSEB'!$G366</f>
        <v>99436</v>
      </c>
      <c r="C2" s="3">
        <f>'[1]FPC wSEB'!H366</f>
        <v>226152</v>
      </c>
      <c r="D2" s="3">
        <f>C2+B2</f>
        <v>325588</v>
      </c>
      <c r="E2" s="3">
        <f>'[2]Input+Calcs'!$BU63-B2</f>
        <v>218659.04560000007</v>
      </c>
      <c r="F2" s="3">
        <f>'[2]Input+Calcs'!$BU63</f>
        <v>318095.04560000007</v>
      </c>
    </row>
    <row r="3" spans="1:6" x14ac:dyDescent="0.25">
      <c r="A3" s="2">
        <v>38384</v>
      </c>
      <c r="B3" s="8">
        <f>'[1]FPC wSEB'!$G367</f>
        <v>99289</v>
      </c>
      <c r="C3" s="3">
        <f>'[1]FPC wSEB'!H367</f>
        <v>213135</v>
      </c>
      <c r="D3" s="3">
        <f t="shared" ref="D3:D66" si="0">C3+B3</f>
        <v>312424</v>
      </c>
      <c r="E3" s="3">
        <f>'[2]Input+Calcs'!$BU64-B3</f>
        <v>206155.90619999997</v>
      </c>
      <c r="F3" s="3">
        <f>'[2]Input+Calcs'!$BU64</f>
        <v>305444.90619999997</v>
      </c>
    </row>
    <row r="4" spans="1:6" x14ac:dyDescent="0.25">
      <c r="A4" s="2">
        <v>38412</v>
      </c>
      <c r="B4" s="8">
        <f>'[1]FPC wSEB'!$G368</f>
        <v>91252</v>
      </c>
      <c r="C4" s="3">
        <f>'[1]FPC wSEB'!H368</f>
        <v>210943</v>
      </c>
      <c r="D4" s="3">
        <f t="shared" si="0"/>
        <v>302195</v>
      </c>
      <c r="E4" s="3">
        <f>'[2]Input+Calcs'!$BU65-B4</f>
        <v>229817.26529999997</v>
      </c>
      <c r="F4" s="3">
        <f>'[2]Input+Calcs'!$BU65</f>
        <v>321069.26529999997</v>
      </c>
    </row>
    <row r="5" spans="1:6" x14ac:dyDescent="0.25">
      <c r="A5" s="2">
        <v>38443</v>
      </c>
      <c r="B5" s="8">
        <f>'[1]FPC wSEB'!$G369</f>
        <v>113447</v>
      </c>
      <c r="C5" s="3">
        <f>'[1]FPC wSEB'!H369</f>
        <v>241787</v>
      </c>
      <c r="D5" s="3">
        <f t="shared" si="0"/>
        <v>355234</v>
      </c>
      <c r="E5" s="3">
        <f>'[2]Input+Calcs'!$BU66-B5</f>
        <v>243701.10109999997</v>
      </c>
      <c r="F5" s="3">
        <f>'[2]Input+Calcs'!$BU66</f>
        <v>357148.10109999997</v>
      </c>
    </row>
    <row r="6" spans="1:6" x14ac:dyDescent="0.25">
      <c r="A6" s="2">
        <v>38473</v>
      </c>
      <c r="B6" s="8">
        <f>'[1]FPC wSEB'!$G370</f>
        <v>94953</v>
      </c>
      <c r="C6" s="3">
        <f>'[1]FPC wSEB'!H370</f>
        <v>225694</v>
      </c>
      <c r="D6" s="3">
        <f t="shared" si="0"/>
        <v>320647</v>
      </c>
      <c r="E6" s="3">
        <f>'[2]Input+Calcs'!$BU67-B6</f>
        <v>254294.31800000009</v>
      </c>
      <c r="F6" s="3">
        <f>'[2]Input+Calcs'!$BU67</f>
        <v>349247.31800000009</v>
      </c>
    </row>
    <row r="7" spans="1:6" x14ac:dyDescent="0.25">
      <c r="A7" s="2">
        <v>38504</v>
      </c>
      <c r="B7" s="8">
        <f>'[1]FPC wSEB'!$G371</f>
        <v>113485</v>
      </c>
      <c r="C7" s="3">
        <f>'[1]FPC wSEB'!H371</f>
        <v>251016</v>
      </c>
      <c r="D7" s="3">
        <f t="shared" si="0"/>
        <v>364501</v>
      </c>
      <c r="E7" s="3">
        <f>'[2]Input+Calcs'!$BU68-B7</f>
        <v>244019.16480000003</v>
      </c>
      <c r="F7" s="3">
        <f>'[2]Input+Calcs'!$BU68</f>
        <v>357504.16480000003</v>
      </c>
    </row>
    <row r="8" spans="1:6" x14ac:dyDescent="0.25">
      <c r="A8" s="2">
        <v>38534</v>
      </c>
      <c r="B8" s="8">
        <f>'[1]FPC wSEB'!$G372</f>
        <v>106152</v>
      </c>
      <c r="C8" s="3">
        <f>'[1]FPC wSEB'!H372</f>
        <v>246626</v>
      </c>
      <c r="D8" s="3">
        <f t="shared" si="0"/>
        <v>352778</v>
      </c>
      <c r="E8" s="3">
        <f>'[2]Input+Calcs'!$BU69-B8</f>
        <v>254891.01769999997</v>
      </c>
      <c r="F8" s="3">
        <f>'[2]Input+Calcs'!$BU69</f>
        <v>361043.01769999997</v>
      </c>
    </row>
    <row r="9" spans="1:6" x14ac:dyDescent="0.25">
      <c r="A9" s="2">
        <v>38565</v>
      </c>
      <c r="B9" s="8">
        <f>'[1]FPC wSEB'!$G373</f>
        <v>103641</v>
      </c>
      <c r="C9" s="3">
        <f>'[1]FPC wSEB'!H373</f>
        <v>283098</v>
      </c>
      <c r="D9" s="3">
        <f t="shared" si="0"/>
        <v>386739</v>
      </c>
      <c r="E9" s="3">
        <f>'[2]Input+Calcs'!$BU70-B9</f>
        <v>294352.76869999996</v>
      </c>
      <c r="F9" s="3">
        <f>'[2]Input+Calcs'!$BU70</f>
        <v>397993.76869999996</v>
      </c>
    </row>
    <row r="10" spans="1:6" x14ac:dyDescent="0.25">
      <c r="A10" s="2">
        <v>38596</v>
      </c>
      <c r="B10" s="8">
        <f>'[1]FPC wSEB'!$G374</f>
        <v>112238</v>
      </c>
      <c r="C10" s="3">
        <f>'[1]FPC wSEB'!H374</f>
        <v>260890</v>
      </c>
      <c r="D10" s="3">
        <f t="shared" si="0"/>
        <v>373128</v>
      </c>
      <c r="E10" s="3">
        <f>'[2]Input+Calcs'!$BU71-B10</f>
        <v>240846.21670000005</v>
      </c>
      <c r="F10" s="3">
        <f>'[2]Input+Calcs'!$BU71</f>
        <v>353084.21670000005</v>
      </c>
    </row>
    <row r="11" spans="1:6" x14ac:dyDescent="0.25">
      <c r="A11" s="2">
        <v>38626</v>
      </c>
      <c r="B11" s="8">
        <f>'[1]FPC wSEB'!$G375</f>
        <v>111173</v>
      </c>
      <c r="C11" s="3">
        <f>'[1]FPC wSEB'!H375</f>
        <v>246297</v>
      </c>
      <c r="D11" s="3">
        <f t="shared" si="0"/>
        <v>357470</v>
      </c>
      <c r="E11" s="3">
        <f>'[2]Input+Calcs'!$BU72-B11</f>
        <v>237276.88390000002</v>
      </c>
      <c r="F11" s="3">
        <f>'[2]Input+Calcs'!$BU72</f>
        <v>348449.88390000002</v>
      </c>
    </row>
    <row r="12" spans="1:6" x14ac:dyDescent="0.25">
      <c r="A12" s="2">
        <v>38657</v>
      </c>
      <c r="B12" s="8">
        <f>'[1]FPC wSEB'!$G376</f>
        <v>116527</v>
      </c>
      <c r="C12" s="3">
        <f>'[1]FPC wSEB'!H376</f>
        <v>240823</v>
      </c>
      <c r="D12" s="3">
        <f t="shared" si="0"/>
        <v>357350</v>
      </c>
      <c r="E12" s="3">
        <f>'[2]Input+Calcs'!$BU73-B12</f>
        <v>222425.26939999999</v>
      </c>
      <c r="F12" s="3">
        <f>'[2]Input+Calcs'!$BU73</f>
        <v>338952.26939999999</v>
      </c>
    </row>
    <row r="13" spans="1:6" x14ac:dyDescent="0.25">
      <c r="A13" s="2">
        <v>38687</v>
      </c>
      <c r="B13" s="8">
        <f>'[1]FPC wSEB'!$G377</f>
        <v>110755</v>
      </c>
      <c r="C13" s="3">
        <f>'[1]FPC wSEB'!H377</f>
        <v>221062</v>
      </c>
      <c r="D13" s="3">
        <f t="shared" si="0"/>
        <v>331817</v>
      </c>
      <c r="E13" s="3">
        <f>'[2]Input+Calcs'!$BU74-B13</f>
        <v>215677.61579999997</v>
      </c>
      <c r="F13" s="3">
        <f>'[2]Input+Calcs'!$BU74</f>
        <v>326432.61579999997</v>
      </c>
    </row>
    <row r="14" spans="1:6" x14ac:dyDescent="0.25">
      <c r="A14" s="2">
        <v>38718</v>
      </c>
      <c r="B14" s="8">
        <f>'[1]FPC wSEB'!$G378</f>
        <v>117579</v>
      </c>
      <c r="C14" s="3">
        <f>'[1]FPC wSEB'!H378</f>
        <v>227288</v>
      </c>
      <c r="D14" s="3">
        <f t="shared" si="0"/>
        <v>344867</v>
      </c>
      <c r="E14" s="3">
        <f>'[2]Input+Calcs'!$BU75-B14</f>
        <v>231805.39800000004</v>
      </c>
      <c r="F14" s="3">
        <f>'[2]Input+Calcs'!$BU75</f>
        <v>349384.39800000004</v>
      </c>
    </row>
    <row r="15" spans="1:6" x14ac:dyDescent="0.25">
      <c r="A15" s="2">
        <v>38749</v>
      </c>
      <c r="B15" s="8">
        <f>'[1]FPC wSEB'!$G379</f>
        <v>101044</v>
      </c>
      <c r="C15" s="3">
        <f>'[1]FPC wSEB'!H379</f>
        <v>214477</v>
      </c>
      <c r="D15" s="3">
        <f t="shared" si="0"/>
        <v>315521</v>
      </c>
      <c r="E15" s="3">
        <f>'[2]Input+Calcs'!$BU76-B15</f>
        <v>217763.92180000001</v>
      </c>
      <c r="F15" s="3">
        <f>'[2]Input+Calcs'!$BU76</f>
        <v>318807.92180000001</v>
      </c>
    </row>
    <row r="16" spans="1:6" x14ac:dyDescent="0.25">
      <c r="A16" s="2">
        <v>38777</v>
      </c>
      <c r="B16" s="8">
        <f>'[1]FPC wSEB'!$G380</f>
        <v>110189</v>
      </c>
      <c r="C16" s="3">
        <f>'[1]FPC wSEB'!H380</f>
        <v>235477</v>
      </c>
      <c r="D16" s="3">
        <f t="shared" si="0"/>
        <v>345666</v>
      </c>
      <c r="E16" s="3">
        <f>'[2]Input+Calcs'!$BU77-B16</f>
        <v>232900.19179999997</v>
      </c>
      <c r="F16" s="3">
        <f>'[2]Input+Calcs'!$BU77</f>
        <v>343089.19179999997</v>
      </c>
    </row>
    <row r="17" spans="1:6" x14ac:dyDescent="0.25">
      <c r="A17" s="2">
        <v>38808</v>
      </c>
      <c r="B17" s="8">
        <f>'[1]FPC wSEB'!$G381</f>
        <v>113580</v>
      </c>
      <c r="C17" s="3">
        <f>'[1]FPC wSEB'!H381</f>
        <v>237000</v>
      </c>
      <c r="D17" s="3">
        <f t="shared" si="0"/>
        <v>350580</v>
      </c>
      <c r="E17" s="3">
        <f>'[2]Input+Calcs'!$BU78-B17</f>
        <v>280957.71029999998</v>
      </c>
      <c r="F17" s="3">
        <f>'[2]Input+Calcs'!$BU78</f>
        <v>394537.71029999998</v>
      </c>
    </row>
    <row r="18" spans="1:6" x14ac:dyDescent="0.25">
      <c r="A18" s="2">
        <v>38838</v>
      </c>
      <c r="B18" s="8">
        <f>'[1]FPC wSEB'!$G382</f>
        <v>114510</v>
      </c>
      <c r="C18" s="3">
        <f>'[1]FPC wSEB'!H382</f>
        <v>253872</v>
      </c>
      <c r="D18" s="3">
        <f t="shared" si="0"/>
        <v>368382</v>
      </c>
      <c r="E18" s="3">
        <f>'[2]Input+Calcs'!$BU79-B18</f>
        <v>250260.70010000002</v>
      </c>
      <c r="F18" s="3">
        <f>'[2]Input+Calcs'!$BU79</f>
        <v>364770.70010000002</v>
      </c>
    </row>
    <row r="19" spans="1:6" x14ac:dyDescent="0.25">
      <c r="A19" s="2">
        <v>38869</v>
      </c>
      <c r="B19" s="8">
        <f>'[1]FPC wSEB'!$G383</f>
        <v>129212</v>
      </c>
      <c r="C19" s="3">
        <f>'[1]FPC wSEB'!H383</f>
        <v>251332</v>
      </c>
      <c r="D19" s="3">
        <f t="shared" si="0"/>
        <v>380544</v>
      </c>
      <c r="E19" s="3">
        <f>'[2]Input+Calcs'!$BU80-B19</f>
        <v>260858.16850000003</v>
      </c>
      <c r="F19" s="3">
        <f>'[2]Input+Calcs'!$BU80</f>
        <v>390070.16850000003</v>
      </c>
    </row>
    <row r="20" spans="1:6" x14ac:dyDescent="0.25">
      <c r="A20" s="2">
        <v>38899</v>
      </c>
      <c r="B20" s="8">
        <f>'[1]FPC wSEB'!$G384</f>
        <v>91507</v>
      </c>
      <c r="C20" s="3">
        <f>'[1]FPC wSEB'!H384</f>
        <v>241117</v>
      </c>
      <c r="D20" s="3">
        <f t="shared" si="0"/>
        <v>332624</v>
      </c>
      <c r="E20" s="3">
        <f>'[2]Input+Calcs'!$BU81-B20</f>
        <v>238604.88650000002</v>
      </c>
      <c r="F20" s="3">
        <f>'[2]Input+Calcs'!$BU81</f>
        <v>330111.88650000002</v>
      </c>
    </row>
    <row r="21" spans="1:6" x14ac:dyDescent="0.25">
      <c r="A21" s="2">
        <v>38930</v>
      </c>
      <c r="B21" s="8">
        <f>'[1]FPC wSEB'!$G385</f>
        <v>96659</v>
      </c>
      <c r="C21" s="3">
        <f>'[1]FPC wSEB'!H385</f>
        <v>265317</v>
      </c>
      <c r="D21" s="3">
        <f t="shared" si="0"/>
        <v>361976</v>
      </c>
      <c r="E21" s="3">
        <f>'[2]Input+Calcs'!$BU82-B21</f>
        <v>284178.47450000001</v>
      </c>
      <c r="F21" s="3">
        <f>'[2]Input+Calcs'!$BU82</f>
        <v>380837.47450000001</v>
      </c>
    </row>
    <row r="22" spans="1:6" x14ac:dyDescent="0.25">
      <c r="A22" s="2">
        <v>38961</v>
      </c>
      <c r="B22" s="8">
        <f>'[1]FPC wSEB'!$G386</f>
        <v>111544</v>
      </c>
      <c r="C22" s="3">
        <f>'[1]FPC wSEB'!H386</f>
        <v>260859</v>
      </c>
      <c r="D22" s="3">
        <f t="shared" si="0"/>
        <v>372403</v>
      </c>
      <c r="E22" s="3">
        <f>'[2]Input+Calcs'!$BU83-B22</f>
        <v>226593.69589999999</v>
      </c>
      <c r="F22" s="3">
        <f>'[2]Input+Calcs'!$BU83</f>
        <v>338137.69589999999</v>
      </c>
    </row>
    <row r="23" spans="1:6" x14ac:dyDescent="0.25">
      <c r="A23" s="2">
        <v>38991</v>
      </c>
      <c r="B23" s="8">
        <f>'[1]FPC wSEB'!$G387</f>
        <v>88402</v>
      </c>
      <c r="C23" s="3">
        <f>'[1]FPC wSEB'!H387</f>
        <v>237433</v>
      </c>
      <c r="D23" s="3">
        <f t="shared" si="0"/>
        <v>325835</v>
      </c>
      <c r="E23" s="3">
        <f>'[2]Input+Calcs'!$BU84-B23</f>
        <v>248270.93579999998</v>
      </c>
      <c r="F23" s="3">
        <f>'[2]Input+Calcs'!$BU84</f>
        <v>336672.93579999998</v>
      </c>
    </row>
    <row r="24" spans="1:6" x14ac:dyDescent="0.25">
      <c r="A24" s="2">
        <v>39022</v>
      </c>
      <c r="B24" s="8">
        <f>'[1]FPC wSEB'!$G388</f>
        <v>92623</v>
      </c>
      <c r="C24" s="3">
        <f>'[1]FPC wSEB'!H388</f>
        <v>239509</v>
      </c>
      <c r="D24" s="3">
        <f t="shared" si="0"/>
        <v>332132</v>
      </c>
      <c r="E24" s="3">
        <f>'[2]Input+Calcs'!$BU85-B24</f>
        <v>192406.82639999996</v>
      </c>
      <c r="F24" s="3">
        <f>'[2]Input+Calcs'!$BU85</f>
        <v>285029.82639999996</v>
      </c>
    </row>
    <row r="25" spans="1:6" x14ac:dyDescent="0.25">
      <c r="A25" s="2">
        <v>39052</v>
      </c>
      <c r="B25" s="8">
        <f>'[1]FPC wSEB'!$G389</f>
        <v>84628</v>
      </c>
      <c r="C25" s="3">
        <f>'[1]FPC wSEB'!H389</f>
        <v>244865</v>
      </c>
      <c r="D25" s="3">
        <f t="shared" si="0"/>
        <v>329493</v>
      </c>
      <c r="E25" s="3">
        <f>'[2]Input+Calcs'!$BU86-B25</f>
        <v>236718.07880000002</v>
      </c>
      <c r="F25" s="3">
        <f>'[2]Input+Calcs'!$BU86</f>
        <v>321346.07880000002</v>
      </c>
    </row>
    <row r="26" spans="1:6" x14ac:dyDescent="0.25">
      <c r="A26" s="2">
        <v>39083</v>
      </c>
      <c r="B26" s="8">
        <f>'[1]FPC wSEB'!$G390</f>
        <v>76298</v>
      </c>
      <c r="C26" s="3">
        <f>'[1]FPC wSEB'!H390</f>
        <v>207587</v>
      </c>
      <c r="D26" s="3">
        <f t="shared" si="0"/>
        <v>283885</v>
      </c>
      <c r="E26" s="3">
        <f>'[2]Input+Calcs'!$BU87-B26</f>
        <v>227114.47940000001</v>
      </c>
      <c r="F26" s="3">
        <f>'[2]Input+Calcs'!$BU87</f>
        <v>303412.47940000001</v>
      </c>
    </row>
    <row r="27" spans="1:6" x14ac:dyDescent="0.25">
      <c r="A27" s="2">
        <v>39114</v>
      </c>
      <c r="B27" s="8">
        <f>'[1]FPC wSEB'!$G391</f>
        <v>100074</v>
      </c>
      <c r="C27" s="3">
        <f>'[1]FPC wSEB'!H391</f>
        <v>218056</v>
      </c>
      <c r="D27" s="3">
        <f t="shared" si="0"/>
        <v>318130</v>
      </c>
      <c r="E27" s="3">
        <f>'[2]Input+Calcs'!$BU88-B27</f>
        <v>189459.25020000001</v>
      </c>
      <c r="F27" s="3">
        <f>'[2]Input+Calcs'!$BU88</f>
        <v>289533.25020000001</v>
      </c>
    </row>
    <row r="28" spans="1:6" x14ac:dyDescent="0.25">
      <c r="A28" s="2">
        <v>39142</v>
      </c>
      <c r="B28" s="8">
        <f>'[1]FPC wSEB'!$G392</f>
        <v>76692</v>
      </c>
      <c r="C28" s="3">
        <f>'[1]FPC wSEB'!H392</f>
        <v>215896</v>
      </c>
      <c r="D28" s="3">
        <f t="shared" si="0"/>
        <v>292588</v>
      </c>
      <c r="E28" s="3">
        <f>'[2]Input+Calcs'!$BU89-B28</f>
        <v>242149.05410000001</v>
      </c>
      <c r="F28" s="3">
        <f>'[2]Input+Calcs'!$BU89</f>
        <v>318841.05410000001</v>
      </c>
    </row>
    <row r="29" spans="1:6" x14ac:dyDescent="0.25">
      <c r="A29" s="2">
        <v>39173</v>
      </c>
      <c r="B29" s="8">
        <f>'[1]FPC wSEB'!$G393</f>
        <v>96238</v>
      </c>
      <c r="C29" s="3">
        <f>'[1]FPC wSEB'!H393</f>
        <v>218032</v>
      </c>
      <c r="D29" s="3">
        <f t="shared" si="0"/>
        <v>314270</v>
      </c>
      <c r="E29" s="3">
        <f>'[2]Input+Calcs'!$BU90-B29</f>
        <v>232157.9571</v>
      </c>
      <c r="F29" s="3">
        <f>'[2]Input+Calcs'!$BU90</f>
        <v>328395.9571</v>
      </c>
    </row>
    <row r="30" spans="1:6" x14ac:dyDescent="0.25">
      <c r="A30" s="2">
        <v>39203</v>
      </c>
      <c r="B30" s="8">
        <f>'[1]FPC wSEB'!$G394</f>
        <v>81764</v>
      </c>
      <c r="C30" s="3">
        <f>'[1]FPC wSEB'!H394</f>
        <v>227037</v>
      </c>
      <c r="D30" s="3">
        <f t="shared" si="0"/>
        <v>308801</v>
      </c>
      <c r="E30" s="3">
        <f>'[2]Input+Calcs'!$BU91-B30</f>
        <v>246586.53229999996</v>
      </c>
      <c r="F30" s="3">
        <f>'[2]Input+Calcs'!$BU91</f>
        <v>328350.53229999996</v>
      </c>
    </row>
    <row r="31" spans="1:6" x14ac:dyDescent="0.25">
      <c r="A31" s="2">
        <v>39234</v>
      </c>
      <c r="B31" s="8">
        <f>'[1]FPC wSEB'!$G395</f>
        <v>85117</v>
      </c>
      <c r="C31" s="3">
        <f>'[1]FPC wSEB'!H395</f>
        <v>230270</v>
      </c>
      <c r="D31" s="3">
        <f t="shared" si="0"/>
        <v>315387</v>
      </c>
      <c r="E31" s="3">
        <f>'[2]Input+Calcs'!$BU92-B31</f>
        <v>250517.42430000001</v>
      </c>
      <c r="F31" s="3">
        <f>'[2]Input+Calcs'!$BU92</f>
        <v>335634.42430000001</v>
      </c>
    </row>
    <row r="32" spans="1:6" x14ac:dyDescent="0.25">
      <c r="A32" s="2">
        <v>39264</v>
      </c>
      <c r="B32" s="8">
        <f>'[1]FPC wSEB'!$G396</f>
        <v>89970</v>
      </c>
      <c r="C32" s="3">
        <f>'[1]FPC wSEB'!H396</f>
        <v>242663</v>
      </c>
      <c r="D32" s="3">
        <f t="shared" si="0"/>
        <v>332633</v>
      </c>
      <c r="E32" s="3">
        <f>'[2]Input+Calcs'!$BU93-B32</f>
        <v>242563.97169999999</v>
      </c>
      <c r="F32" s="3">
        <f>'[2]Input+Calcs'!$BU93</f>
        <v>332533.97169999999</v>
      </c>
    </row>
    <row r="33" spans="1:6" x14ac:dyDescent="0.25">
      <c r="A33" s="2">
        <v>39295</v>
      </c>
      <c r="B33" s="8">
        <f>'[1]FPC wSEB'!$G397</f>
        <v>86311</v>
      </c>
      <c r="C33" s="3">
        <f>'[1]FPC wSEB'!H397</f>
        <v>259290</v>
      </c>
      <c r="D33" s="3">
        <f t="shared" si="0"/>
        <v>345601</v>
      </c>
      <c r="E33" s="3">
        <f>'[2]Input+Calcs'!$BU94-B33</f>
        <v>263177.88949999999</v>
      </c>
      <c r="F33" s="3">
        <f>'[2]Input+Calcs'!$BU94</f>
        <v>349488.88949999999</v>
      </c>
    </row>
    <row r="34" spans="1:6" x14ac:dyDescent="0.25">
      <c r="A34" s="2">
        <v>39326</v>
      </c>
      <c r="B34" s="8">
        <f>'[1]FPC wSEB'!$G398</f>
        <v>91939</v>
      </c>
      <c r="C34" s="3">
        <f>'[1]FPC wSEB'!H398</f>
        <v>238353</v>
      </c>
      <c r="D34" s="3">
        <f t="shared" si="0"/>
        <v>330292</v>
      </c>
      <c r="E34" s="3">
        <f>'[2]Input+Calcs'!$BU95-B34</f>
        <v>208523.56300000002</v>
      </c>
      <c r="F34" s="3">
        <f>'[2]Input+Calcs'!$BU95</f>
        <v>300462.56300000002</v>
      </c>
    </row>
    <row r="35" spans="1:6" x14ac:dyDescent="0.25">
      <c r="A35" s="2">
        <v>39356</v>
      </c>
      <c r="B35" s="8">
        <f>'[1]FPC wSEB'!$G399</f>
        <v>74566</v>
      </c>
      <c r="C35" s="3">
        <f>'[1]FPC wSEB'!H399</f>
        <v>226575</v>
      </c>
      <c r="D35" s="3">
        <f t="shared" si="0"/>
        <v>301141</v>
      </c>
      <c r="E35" s="3">
        <f>'[2]Input+Calcs'!$BU96-B35</f>
        <v>242292.73359999998</v>
      </c>
      <c r="F35" s="3">
        <f>'[2]Input+Calcs'!$BU96</f>
        <v>316858.73359999998</v>
      </c>
    </row>
    <row r="36" spans="1:6" x14ac:dyDescent="0.25">
      <c r="A36" s="2">
        <v>39387</v>
      </c>
      <c r="B36" s="8">
        <f>'[1]FPC wSEB'!$G400</f>
        <v>103936</v>
      </c>
      <c r="C36" s="3">
        <f>'[1]FPC wSEB'!H400</f>
        <v>224169</v>
      </c>
      <c r="D36" s="3">
        <f t="shared" si="0"/>
        <v>328105</v>
      </c>
      <c r="E36" s="3">
        <f>'[2]Input+Calcs'!$BU97-B36</f>
        <v>188124.64710000006</v>
      </c>
      <c r="F36" s="3">
        <f>'[2]Input+Calcs'!$BU97</f>
        <v>292060.64710000006</v>
      </c>
    </row>
    <row r="37" spans="1:6" x14ac:dyDescent="0.25">
      <c r="A37" s="2">
        <v>39417</v>
      </c>
      <c r="B37" s="8">
        <f>'[1]FPC wSEB'!$G401</f>
        <v>123246</v>
      </c>
      <c r="C37" s="3">
        <f>'[1]FPC wSEB'!H401</f>
        <v>225324</v>
      </c>
      <c r="D37" s="3">
        <f t="shared" si="0"/>
        <v>348570</v>
      </c>
      <c r="E37" s="3">
        <f>'[2]Input+Calcs'!$BU98-B37</f>
        <v>187489.92070000002</v>
      </c>
      <c r="F37" s="3">
        <f>'[2]Input+Calcs'!$BU98</f>
        <v>310735.92070000002</v>
      </c>
    </row>
    <row r="38" spans="1:6" x14ac:dyDescent="0.25">
      <c r="A38" s="2">
        <v>39448</v>
      </c>
      <c r="B38" s="8">
        <f>'[1]FPC wSEB'!$G402</f>
        <v>96722</v>
      </c>
      <c r="C38" s="3">
        <f>'[1]FPC wSEB'!H402</f>
        <v>188125</v>
      </c>
      <c r="D38" s="3">
        <f t="shared" si="0"/>
        <v>284847</v>
      </c>
      <c r="E38" s="3">
        <f>'[2]Input+Calcs'!$BU99-B38</f>
        <v>201467.65409999999</v>
      </c>
      <c r="F38" s="3">
        <f>'[2]Input+Calcs'!$BU99</f>
        <v>298189.65409999999</v>
      </c>
    </row>
    <row r="39" spans="1:6" x14ac:dyDescent="0.25">
      <c r="A39" s="2">
        <v>39479</v>
      </c>
      <c r="B39" s="8">
        <f>'[1]FPC wSEB'!$G403</f>
        <v>66900</v>
      </c>
      <c r="C39" s="3">
        <f>'[1]FPC wSEB'!H403</f>
        <v>205097</v>
      </c>
      <c r="D39" s="3">
        <f t="shared" si="0"/>
        <v>271997</v>
      </c>
      <c r="E39" s="3">
        <f>'[2]Input+Calcs'!$BU100-B39</f>
        <v>225484.66570000001</v>
      </c>
      <c r="F39" s="3">
        <f>'[2]Input+Calcs'!$BU100</f>
        <v>292384.66570000001</v>
      </c>
    </row>
    <row r="40" spans="1:6" x14ac:dyDescent="0.25">
      <c r="A40" s="2">
        <v>39508</v>
      </c>
      <c r="B40" s="8">
        <f>'[1]FPC wSEB'!$G404</f>
        <v>99450</v>
      </c>
      <c r="C40" s="3">
        <f>'[1]FPC wSEB'!H404</f>
        <v>209091</v>
      </c>
      <c r="D40" s="3">
        <f t="shared" si="0"/>
        <v>308541</v>
      </c>
      <c r="E40" s="3">
        <f>'[2]Input+Calcs'!$BU101-B40</f>
        <v>216039.32579999999</v>
      </c>
      <c r="F40" s="3">
        <f>'[2]Input+Calcs'!$BU101</f>
        <v>315489.32579999999</v>
      </c>
    </row>
    <row r="41" spans="1:6" x14ac:dyDescent="0.25">
      <c r="A41" s="2">
        <v>39539</v>
      </c>
      <c r="B41" s="8">
        <f>'[1]FPC wSEB'!$G405</f>
        <v>100141</v>
      </c>
      <c r="C41" s="3">
        <f>'[1]FPC wSEB'!H405</f>
        <v>211309</v>
      </c>
      <c r="D41" s="3">
        <f t="shared" si="0"/>
        <v>311450</v>
      </c>
      <c r="E41" s="3">
        <f>'[2]Input+Calcs'!$BU102-B41</f>
        <v>239916.41399999999</v>
      </c>
      <c r="F41" s="3">
        <f>'[2]Input+Calcs'!$BU102</f>
        <v>340057.41399999999</v>
      </c>
    </row>
    <row r="42" spans="1:6" x14ac:dyDescent="0.25">
      <c r="A42" s="2">
        <v>39569</v>
      </c>
      <c r="B42" s="8">
        <f>'[1]FPC wSEB'!$G406</f>
        <v>135813</v>
      </c>
      <c r="C42" s="3">
        <f>'[1]FPC wSEB'!H406</f>
        <v>224996</v>
      </c>
      <c r="D42" s="3">
        <f t="shared" si="0"/>
        <v>360809</v>
      </c>
      <c r="E42" s="3">
        <f>'[2]Input+Calcs'!$BU103-B42</f>
        <v>220024.16859999998</v>
      </c>
      <c r="F42" s="3">
        <f>'[2]Input+Calcs'!$BU103</f>
        <v>355837.16859999998</v>
      </c>
    </row>
    <row r="43" spans="1:6" x14ac:dyDescent="0.25">
      <c r="A43" s="2">
        <v>39600</v>
      </c>
      <c r="B43" s="8">
        <f>'[1]FPC wSEB'!$G407</f>
        <v>107751</v>
      </c>
      <c r="C43" s="3">
        <f>'[1]FPC wSEB'!H407</f>
        <v>228653</v>
      </c>
      <c r="D43" s="3">
        <f t="shared" si="0"/>
        <v>336404</v>
      </c>
      <c r="E43" s="3">
        <f>'[2]Input+Calcs'!$BU104-B43</f>
        <v>239458.43040000007</v>
      </c>
      <c r="F43" s="3">
        <f>'[2]Input+Calcs'!$BU104</f>
        <v>347209.43040000007</v>
      </c>
    </row>
    <row r="44" spans="1:6" x14ac:dyDescent="0.25">
      <c r="A44" s="2">
        <v>39630</v>
      </c>
      <c r="B44" s="8">
        <f>'[1]FPC wSEB'!$G408</f>
        <v>101792</v>
      </c>
      <c r="C44" s="3">
        <f>'[1]FPC wSEB'!H408</f>
        <v>227535</v>
      </c>
      <c r="D44" s="3">
        <f t="shared" si="0"/>
        <v>329327</v>
      </c>
      <c r="E44" s="3">
        <f>'[2]Input+Calcs'!$BU105-B44</f>
        <v>223951.27399999998</v>
      </c>
      <c r="F44" s="3">
        <f>'[2]Input+Calcs'!$BU105</f>
        <v>325743.27399999998</v>
      </c>
    </row>
    <row r="45" spans="1:6" x14ac:dyDescent="0.25">
      <c r="A45" s="2">
        <v>39661</v>
      </c>
      <c r="B45" s="8">
        <f>'[1]FPC wSEB'!$G409</f>
        <v>103172</v>
      </c>
      <c r="C45" s="3">
        <f>'[1]FPC wSEB'!H409</f>
        <v>231515</v>
      </c>
      <c r="D45" s="3">
        <f t="shared" si="0"/>
        <v>334687</v>
      </c>
      <c r="E45" s="3">
        <f>'[2]Input+Calcs'!$BU106-B45</f>
        <v>224916.62839999999</v>
      </c>
      <c r="F45" s="3">
        <f>'[2]Input+Calcs'!$BU106</f>
        <v>328088.62839999999</v>
      </c>
    </row>
    <row r="46" spans="1:6" x14ac:dyDescent="0.25">
      <c r="A46" s="2">
        <v>39692</v>
      </c>
      <c r="B46" s="8">
        <f>'[1]FPC wSEB'!$G410</f>
        <v>86620</v>
      </c>
      <c r="C46" s="3">
        <f>'[1]FPC wSEB'!H410</f>
        <v>230323</v>
      </c>
      <c r="D46" s="3">
        <f t="shared" si="0"/>
        <v>316943</v>
      </c>
      <c r="E46" s="3">
        <f>'[2]Input+Calcs'!$BU107-B46</f>
        <v>228763.42940000002</v>
      </c>
      <c r="F46" s="3">
        <f>'[2]Input+Calcs'!$BU107</f>
        <v>315383.42940000002</v>
      </c>
    </row>
    <row r="47" spans="1:6" x14ac:dyDescent="0.25">
      <c r="A47" s="2">
        <v>39722</v>
      </c>
      <c r="B47" s="8">
        <f>'[1]FPC wSEB'!$G411</f>
        <v>128534</v>
      </c>
      <c r="C47" s="3">
        <f>'[1]FPC wSEB'!H411</f>
        <v>207367</v>
      </c>
      <c r="D47" s="3">
        <f t="shared" si="0"/>
        <v>335901</v>
      </c>
      <c r="E47" s="6">
        <f>'[2]Input+Calcs'!$BU108-B47+20000</f>
        <v>188281.93950000004</v>
      </c>
      <c r="F47" s="3">
        <f>'[2]Input+Calcs'!$BU108</f>
        <v>296815.93950000004</v>
      </c>
    </row>
    <row r="48" spans="1:6" x14ac:dyDescent="0.25">
      <c r="A48" s="2">
        <v>39753</v>
      </c>
      <c r="B48" s="8">
        <f>'[1]FPC wSEB'!$G412</f>
        <v>145191</v>
      </c>
      <c r="C48" s="3">
        <f>'[1]FPC wSEB'!H412</f>
        <v>236382</v>
      </c>
      <c r="D48" s="3">
        <f t="shared" si="0"/>
        <v>381573</v>
      </c>
      <c r="E48" s="6">
        <f>'[2]Input+Calcs'!$BU109-B48+20000</f>
        <v>172594.04089999991</v>
      </c>
      <c r="F48" s="3">
        <f>'[2]Input+Calcs'!$BU109</f>
        <v>297785.04089999991</v>
      </c>
    </row>
    <row r="49" spans="1:6" x14ac:dyDescent="0.25">
      <c r="A49" s="2">
        <v>39783</v>
      </c>
      <c r="B49" s="8">
        <f>'[1]FPC wSEB'!$G413</f>
        <v>61417</v>
      </c>
      <c r="C49" s="3">
        <f>'[1]FPC wSEB'!H413+20000</f>
        <v>172400</v>
      </c>
      <c r="D49" s="3">
        <f t="shared" si="0"/>
        <v>233817</v>
      </c>
      <c r="E49" s="6">
        <f>'[2]Input+Calcs'!$BU110-B49-20000</f>
        <v>197002.33070000005</v>
      </c>
      <c r="F49" s="3">
        <f>'[2]Input+Calcs'!$BU110</f>
        <v>278419.33070000005</v>
      </c>
    </row>
    <row r="50" spans="1:6" x14ac:dyDescent="0.25">
      <c r="A50" s="2">
        <v>39814</v>
      </c>
      <c r="B50" s="8">
        <f>'[1]FPC wSEB'!$G414</f>
        <v>99244</v>
      </c>
      <c r="C50" s="3">
        <f>'[1]FPC wSEB'!H414</f>
        <v>172565</v>
      </c>
      <c r="D50" s="3">
        <f t="shared" si="0"/>
        <v>271809</v>
      </c>
      <c r="E50" s="3">
        <f>'[2]Input+Calcs'!$BU111-B50</f>
        <v>164911.62910000002</v>
      </c>
      <c r="F50" s="3">
        <f>'[2]Input+Calcs'!$BU111</f>
        <v>264155.62910000002</v>
      </c>
    </row>
    <row r="51" spans="1:6" x14ac:dyDescent="0.25">
      <c r="A51" s="2">
        <v>39845</v>
      </c>
      <c r="B51" s="8">
        <f>'[1]FPC wSEB'!$G415</f>
        <v>77376</v>
      </c>
      <c r="C51" s="3">
        <f>'[1]FPC wSEB'!H415</f>
        <v>177016</v>
      </c>
      <c r="D51" s="3">
        <f t="shared" si="0"/>
        <v>254392</v>
      </c>
      <c r="E51" s="6">
        <f>'[2]Input+Calcs'!$BU112-B51+10000</f>
        <v>171051.53260000001</v>
      </c>
      <c r="F51" s="3">
        <f>'[2]Input+Calcs'!$BU112</f>
        <v>238427.53260000001</v>
      </c>
    </row>
    <row r="52" spans="1:6" x14ac:dyDescent="0.25">
      <c r="A52" s="2">
        <v>39873</v>
      </c>
      <c r="B52" s="8">
        <f>'[1]FPC wSEB'!$G416</f>
        <v>91474</v>
      </c>
      <c r="C52" s="3">
        <f>'[1]FPC wSEB'!H416</f>
        <v>173030</v>
      </c>
      <c r="D52" s="3">
        <f t="shared" si="0"/>
        <v>264504</v>
      </c>
      <c r="E52" s="6">
        <f>'[2]Input+Calcs'!$BU113-B52-10000</f>
        <v>178454.16739999998</v>
      </c>
      <c r="F52" s="3">
        <f>'[2]Input+Calcs'!$BU113</f>
        <v>279928.16739999998</v>
      </c>
    </row>
    <row r="53" spans="1:6" x14ac:dyDescent="0.25">
      <c r="A53" s="2">
        <v>39904</v>
      </c>
      <c r="B53" s="8">
        <f>'[1]FPC wSEB'!$G417</f>
        <v>95268</v>
      </c>
      <c r="C53" s="3">
        <f>'[1]FPC wSEB'!H417</f>
        <v>183865</v>
      </c>
      <c r="D53" s="3">
        <f t="shared" si="0"/>
        <v>279133</v>
      </c>
      <c r="E53" s="3">
        <f>'[2]Input+Calcs'!$BU114-B53</f>
        <v>196843.13600000006</v>
      </c>
      <c r="F53" s="3">
        <f>'[2]Input+Calcs'!$BU114</f>
        <v>292111.13600000006</v>
      </c>
    </row>
    <row r="54" spans="1:6" x14ac:dyDescent="0.25">
      <c r="A54" s="2">
        <v>39934</v>
      </c>
      <c r="B54" s="8">
        <f>'[1]FPC wSEB'!$G418</f>
        <v>88208</v>
      </c>
      <c r="C54" s="3">
        <f>'[1]FPC wSEB'!H418</f>
        <v>183678</v>
      </c>
      <c r="D54" s="3">
        <f t="shared" si="0"/>
        <v>271886</v>
      </c>
      <c r="E54" s="3">
        <f>'[2]Input+Calcs'!$BU115-B54</f>
        <v>205937.67460000003</v>
      </c>
      <c r="F54" s="3">
        <f>'[2]Input+Calcs'!$BU115</f>
        <v>294145.67460000003</v>
      </c>
    </row>
    <row r="55" spans="1:6" x14ac:dyDescent="0.25">
      <c r="A55" s="2">
        <v>39965</v>
      </c>
      <c r="B55" s="8">
        <f>'[1]FPC wSEB'!$G419</f>
        <v>90738</v>
      </c>
      <c r="C55" s="3">
        <f>'[1]FPC wSEB'!H419</f>
        <v>189908</v>
      </c>
      <c r="D55" s="3">
        <f t="shared" si="0"/>
        <v>280646</v>
      </c>
      <c r="E55" s="6">
        <f>'[2]Input+Calcs'!$BU116-B55-10000</f>
        <v>200159.11039999995</v>
      </c>
      <c r="F55" s="3">
        <f>'[2]Input+Calcs'!$BU116</f>
        <v>300897.11039999995</v>
      </c>
    </row>
    <row r="56" spans="1:6" x14ac:dyDescent="0.25">
      <c r="A56" s="2">
        <v>39995</v>
      </c>
      <c r="B56" s="8">
        <f>'[1]FPC wSEB'!$G420</f>
        <v>93511</v>
      </c>
      <c r="C56" s="3">
        <f>'[1]FPC wSEB'!H420</f>
        <v>198913</v>
      </c>
      <c r="D56" s="3">
        <f t="shared" si="0"/>
        <v>292424</v>
      </c>
      <c r="E56" s="6">
        <f>'[2]Input+Calcs'!$BU117-B56+1000</f>
        <v>194755.07140000002</v>
      </c>
      <c r="F56" s="3">
        <f>'[2]Input+Calcs'!$BU117</f>
        <v>287266.07140000002</v>
      </c>
    </row>
    <row r="57" spans="1:6" x14ac:dyDescent="0.25">
      <c r="A57" s="2">
        <v>40026</v>
      </c>
      <c r="B57" s="8">
        <f>'[1]FPC wSEB'!$G421</f>
        <v>84794</v>
      </c>
      <c r="C57" s="3">
        <f>'[1]FPC wSEB'!H421</f>
        <v>180049</v>
      </c>
      <c r="D57" s="3">
        <f t="shared" si="0"/>
        <v>264843</v>
      </c>
      <c r="E57" s="6">
        <f>'[2]Input+Calcs'!$BU118-B57-20000</f>
        <v>193949.64760000003</v>
      </c>
      <c r="F57" s="3">
        <f>'[2]Input+Calcs'!$BU118</f>
        <v>298743.64760000003</v>
      </c>
    </row>
    <row r="58" spans="1:6" x14ac:dyDescent="0.25">
      <c r="A58" s="2">
        <v>40057</v>
      </c>
      <c r="B58" s="8">
        <f>'[1]FPC wSEB'!$G422</f>
        <v>111504</v>
      </c>
      <c r="C58" s="3">
        <f>'[1]FPC wSEB'!H422</f>
        <v>195046</v>
      </c>
      <c r="D58" s="3">
        <f t="shared" si="0"/>
        <v>306550</v>
      </c>
      <c r="E58" s="6">
        <f>'[2]Input+Calcs'!$BU119-B58+20000</f>
        <v>180751.07200000004</v>
      </c>
      <c r="F58" s="3">
        <f>'[2]Input+Calcs'!$BU119</f>
        <v>272255.07200000004</v>
      </c>
    </row>
    <row r="59" spans="1:6" x14ac:dyDescent="0.25">
      <c r="A59" s="2">
        <v>40087</v>
      </c>
      <c r="B59" s="8">
        <f>'[1]FPC wSEB'!$G423</f>
        <v>47448</v>
      </c>
      <c r="C59" s="3">
        <f>'[1]FPC wSEB'!H423</f>
        <v>179311</v>
      </c>
      <c r="D59" s="3">
        <f t="shared" si="0"/>
        <v>226759</v>
      </c>
      <c r="E59" s="3">
        <f>'[2]Input+Calcs'!$BU120-B59</f>
        <v>182230.38359999997</v>
      </c>
      <c r="F59" s="3">
        <f>'[2]Input+Calcs'!$BU120</f>
        <v>229678.38359999997</v>
      </c>
    </row>
    <row r="60" spans="1:6" x14ac:dyDescent="0.25">
      <c r="A60" s="2">
        <v>40118</v>
      </c>
      <c r="B60" s="8">
        <f>'[1]FPC wSEB'!$G424</f>
        <v>122867</v>
      </c>
      <c r="C60" s="3">
        <f>'[1]FPC wSEB'!H424</f>
        <v>201439</v>
      </c>
      <c r="D60" s="3">
        <f t="shared" si="0"/>
        <v>324306</v>
      </c>
      <c r="E60" s="3">
        <f>'[2]Input+Calcs'!$BU121-B60</f>
        <v>156645.2132</v>
      </c>
      <c r="F60" s="3">
        <f>'[2]Input+Calcs'!$BU121</f>
        <v>279512.2132</v>
      </c>
    </row>
    <row r="61" spans="1:6" x14ac:dyDescent="0.25">
      <c r="A61" s="2">
        <v>40148</v>
      </c>
      <c r="B61" s="8">
        <f>'[1]FPC wSEB'!$G425</f>
        <v>80035</v>
      </c>
      <c r="C61" s="3">
        <f>'[1]FPC wSEB'!H425</f>
        <v>168101</v>
      </c>
      <c r="D61" s="3">
        <f t="shared" si="0"/>
        <v>248136</v>
      </c>
      <c r="E61" s="3">
        <f>'[2]Input+Calcs'!$BU122-B61</f>
        <v>166876.79809999999</v>
      </c>
      <c r="F61" s="3">
        <f>'[2]Input+Calcs'!$BU122</f>
        <v>246911.79809999999</v>
      </c>
    </row>
    <row r="62" spans="1:6" x14ac:dyDescent="0.25">
      <c r="A62" s="2">
        <v>40179</v>
      </c>
      <c r="B62" s="8">
        <f>'[1]FPC wSEB'!$G426</f>
        <v>80009</v>
      </c>
      <c r="C62" s="3">
        <f>'[1]FPC wSEB'!H426</f>
        <v>166048</v>
      </c>
      <c r="D62" s="3">
        <f t="shared" si="0"/>
        <v>246057</v>
      </c>
      <c r="E62" s="6">
        <f>'[2]Input+Calcs'!$BU123-B62-10000</f>
        <v>166049.89320000005</v>
      </c>
      <c r="F62" s="3">
        <f>'[2]Input+Calcs'!$BU123</f>
        <v>256058.89320000005</v>
      </c>
    </row>
    <row r="63" spans="1:6" x14ac:dyDescent="0.25">
      <c r="A63" s="2">
        <v>40210</v>
      </c>
      <c r="B63" s="8">
        <f>'[1]FPC wSEB'!$G427</f>
        <v>88375</v>
      </c>
      <c r="C63" s="3">
        <f>'[1]FPC wSEB'!H427</f>
        <v>172935</v>
      </c>
      <c r="D63" s="3">
        <f t="shared" si="0"/>
        <v>261310</v>
      </c>
      <c r="E63" s="6">
        <f>'[2]Input+Calcs'!$BU124-B63+10000</f>
        <v>154838.17189999999</v>
      </c>
      <c r="F63" s="3">
        <f>'[2]Input+Calcs'!$BU124</f>
        <v>233213.17189999999</v>
      </c>
    </row>
    <row r="64" spans="1:6" x14ac:dyDescent="0.25">
      <c r="A64" s="2">
        <v>40238</v>
      </c>
      <c r="B64" s="8">
        <f>'[1]FPC wSEB'!$G428</f>
        <v>95074</v>
      </c>
      <c r="C64" s="3">
        <f>'[1]FPC wSEB'!H428</f>
        <v>165833</v>
      </c>
      <c r="D64" s="3">
        <f t="shared" si="0"/>
        <v>260907</v>
      </c>
      <c r="E64" s="3">
        <f>'[2]Input+Calcs'!$BU125-B64</f>
        <v>181340.9804</v>
      </c>
      <c r="F64" s="3">
        <f>'[2]Input+Calcs'!$BU125</f>
        <v>276414.9804</v>
      </c>
    </row>
    <row r="65" spans="1:6" x14ac:dyDescent="0.25">
      <c r="A65" s="2">
        <v>40269</v>
      </c>
      <c r="B65" s="8">
        <f>'[1]FPC wSEB'!$G429</f>
        <v>109581</v>
      </c>
      <c r="C65" s="3">
        <f>'[1]FPC wSEB'!H429</f>
        <v>182231</v>
      </c>
      <c r="D65" s="3">
        <f t="shared" si="0"/>
        <v>291812</v>
      </c>
      <c r="E65" s="3">
        <f>'[2]Input+Calcs'!$BU126-B65</f>
        <v>196576.71620000002</v>
      </c>
      <c r="F65" s="3">
        <f>'[2]Input+Calcs'!$BU126</f>
        <v>306157.71620000002</v>
      </c>
    </row>
    <row r="66" spans="1:6" x14ac:dyDescent="0.25">
      <c r="A66" s="2">
        <v>40299</v>
      </c>
      <c r="B66" s="8">
        <f>'[1]FPC wSEB'!$G430</f>
        <v>90406</v>
      </c>
      <c r="C66" s="3">
        <f>'[1]FPC wSEB'!H430</f>
        <v>195518</v>
      </c>
      <c r="D66" s="3">
        <f t="shared" si="0"/>
        <v>285924</v>
      </c>
      <c r="E66" s="6">
        <f>'[2]Input+Calcs'!$BU127-B66-20000</f>
        <v>212155.81699999998</v>
      </c>
      <c r="F66" s="3">
        <f>'[2]Input+Calcs'!$BU127</f>
        <v>322561.81699999998</v>
      </c>
    </row>
    <row r="67" spans="1:6" x14ac:dyDescent="0.25">
      <c r="A67" s="2">
        <v>40330</v>
      </c>
      <c r="B67" s="8">
        <f>'[1]FPC wSEB'!$G431</f>
        <v>90638</v>
      </c>
      <c r="C67" s="3">
        <f>'[1]FPC wSEB'!H431</f>
        <v>198540</v>
      </c>
      <c r="D67" s="3">
        <f t="shared" ref="D67:D130" si="1">C67+B67</f>
        <v>289178</v>
      </c>
      <c r="E67" s="3">
        <f>'[2]Input+Calcs'!$BU128-B67</f>
        <v>211833.99059999996</v>
      </c>
      <c r="F67" s="3">
        <f>'[2]Input+Calcs'!$BU128</f>
        <v>302471.99059999996</v>
      </c>
    </row>
    <row r="68" spans="1:6" x14ac:dyDescent="0.25">
      <c r="A68" s="2">
        <v>40360</v>
      </c>
      <c r="B68" s="8">
        <f>'[1]FPC wSEB'!$G432</f>
        <v>82588</v>
      </c>
      <c r="C68" s="3">
        <f>'[1]FPC wSEB'!H432</f>
        <v>205421</v>
      </c>
      <c r="D68" s="3">
        <f t="shared" si="1"/>
        <v>288009</v>
      </c>
      <c r="E68" s="3">
        <f>'[2]Input+Calcs'!$BU129-B68</f>
        <v>209673.02260000003</v>
      </c>
      <c r="F68" s="3">
        <f>'[2]Input+Calcs'!$BU129</f>
        <v>292261.02260000003</v>
      </c>
    </row>
    <row r="69" spans="1:6" x14ac:dyDescent="0.25">
      <c r="A69" s="2">
        <v>40391</v>
      </c>
      <c r="B69" s="8">
        <f>'[1]FPC wSEB'!$G433</f>
        <v>77450</v>
      </c>
      <c r="C69" s="3">
        <f>'[1]FPC wSEB'!H433</f>
        <v>199623</v>
      </c>
      <c r="D69" s="3">
        <f t="shared" si="1"/>
        <v>277073</v>
      </c>
      <c r="E69" s="3">
        <f>'[2]Input+Calcs'!$BU130-B69</f>
        <v>201324.50159999996</v>
      </c>
      <c r="F69" s="3">
        <f>'[2]Input+Calcs'!$BU130</f>
        <v>278774.50159999996</v>
      </c>
    </row>
    <row r="70" spans="1:6" x14ac:dyDescent="0.25">
      <c r="A70" s="2">
        <v>40422</v>
      </c>
      <c r="B70" s="8">
        <f>'[1]FPC wSEB'!$G434</f>
        <v>72828</v>
      </c>
      <c r="C70" s="3">
        <f>'[1]FPC wSEB'!H434</f>
        <v>198348</v>
      </c>
      <c r="D70" s="3">
        <f t="shared" si="1"/>
        <v>271176</v>
      </c>
      <c r="E70" s="3">
        <f>'[2]Input+Calcs'!$BU131-B70</f>
        <v>187712.51160000006</v>
      </c>
      <c r="F70" s="3">
        <f>'[2]Input+Calcs'!$BU131</f>
        <v>260540.51160000006</v>
      </c>
    </row>
    <row r="71" spans="1:6" x14ac:dyDescent="0.25">
      <c r="A71" s="2">
        <v>40452</v>
      </c>
      <c r="B71" s="8">
        <f>'[1]FPC wSEB'!$G435</f>
        <v>63642</v>
      </c>
      <c r="C71" s="3">
        <f>'[1]FPC wSEB'!H435</f>
        <v>187321</v>
      </c>
      <c r="D71" s="3">
        <f t="shared" si="1"/>
        <v>250963</v>
      </c>
      <c r="E71" s="3">
        <f>'[2]Input+Calcs'!$BU132-B71</f>
        <v>179831.58560000002</v>
      </c>
      <c r="F71" s="3">
        <f>'[2]Input+Calcs'!$BU132</f>
        <v>243473.58560000002</v>
      </c>
    </row>
    <row r="72" spans="1:6" x14ac:dyDescent="0.25">
      <c r="A72" s="2">
        <v>40483</v>
      </c>
      <c r="B72" s="8">
        <f>'[1]FPC wSEB'!$G436</f>
        <v>69913</v>
      </c>
      <c r="C72" s="3">
        <f>'[1]FPC wSEB'!H436</f>
        <v>190302</v>
      </c>
      <c r="D72" s="3">
        <f t="shared" si="1"/>
        <v>260215</v>
      </c>
      <c r="E72" s="3">
        <f>'[2]Input+Calcs'!$BU133-B72</f>
        <v>170526.95019999999</v>
      </c>
      <c r="F72" s="3">
        <f>'[2]Input+Calcs'!$BU133</f>
        <v>240439.95019999999</v>
      </c>
    </row>
    <row r="73" spans="1:6" x14ac:dyDescent="0.25">
      <c r="A73" s="2">
        <v>40513</v>
      </c>
      <c r="B73" s="8">
        <f>'[1]FPC wSEB'!$G437</f>
        <v>68095</v>
      </c>
      <c r="C73" s="3">
        <f>'[1]FPC wSEB'!H437</f>
        <v>168625</v>
      </c>
      <c r="D73" s="3">
        <f t="shared" si="1"/>
        <v>236720</v>
      </c>
      <c r="E73" s="6">
        <f>'[2]Input+Calcs'!$BU134-B73-20000</f>
        <v>162868.54800000001</v>
      </c>
      <c r="F73" s="3">
        <f>'[2]Input+Calcs'!$BU134</f>
        <v>250963.54800000001</v>
      </c>
    </row>
    <row r="74" spans="1:6" x14ac:dyDescent="0.25">
      <c r="A74" s="2">
        <v>40544</v>
      </c>
      <c r="B74" s="8">
        <f>'[1]FPC wSEB'!$G438</f>
        <v>98826</v>
      </c>
      <c r="C74" s="3">
        <f>'[1]FPC wSEB'!H438</f>
        <v>163196</v>
      </c>
      <c r="D74" s="3">
        <f t="shared" si="1"/>
        <v>262022</v>
      </c>
      <c r="E74" s="6">
        <f>'[2]Input+Calcs'!$BU135-B74+20000</f>
        <v>155060.76180000004</v>
      </c>
      <c r="F74" s="3">
        <f>'[2]Input+Calcs'!$BU135</f>
        <v>233886.76180000004</v>
      </c>
    </row>
    <row r="75" spans="1:6" x14ac:dyDescent="0.25">
      <c r="A75" s="2">
        <v>40575</v>
      </c>
      <c r="B75" s="8">
        <f>'[1]FPC wSEB'!$G439</f>
        <v>96490</v>
      </c>
      <c r="C75" s="3">
        <f>'[1]FPC wSEB'!H439</f>
        <v>169364</v>
      </c>
      <c r="D75" s="3">
        <f t="shared" si="1"/>
        <v>265854</v>
      </c>
      <c r="E75" s="3">
        <f>'[2]Input+Calcs'!$BU136-B75</f>
        <v>164585.89119999998</v>
      </c>
      <c r="F75" s="3">
        <f>'[2]Input+Calcs'!$BU136</f>
        <v>261075.89119999998</v>
      </c>
    </row>
    <row r="76" spans="1:6" x14ac:dyDescent="0.25">
      <c r="A76" s="2">
        <v>40603</v>
      </c>
      <c r="B76" s="8">
        <f>'[1]FPC wSEB'!$G440</f>
        <v>83249</v>
      </c>
      <c r="C76" s="3">
        <f>'[1]FPC wSEB'!H440</f>
        <v>160841</v>
      </c>
      <c r="D76" s="3">
        <f t="shared" si="1"/>
        <v>244090</v>
      </c>
      <c r="E76" s="6">
        <f>'[2]Input+Calcs'!$BU137-B76</f>
        <v>184262.05799999996</v>
      </c>
      <c r="F76" s="3">
        <f>'[2]Input+Calcs'!$BU137</f>
        <v>267511.05799999996</v>
      </c>
    </row>
    <row r="77" spans="1:6" x14ac:dyDescent="0.25">
      <c r="A77" s="2">
        <v>40634</v>
      </c>
      <c r="B77" s="8">
        <f>'[1]FPC wSEB'!$G441</f>
        <v>85200</v>
      </c>
      <c r="C77" s="3">
        <f>'[1]FPC wSEB'!H441</f>
        <v>176161</v>
      </c>
      <c r="D77" s="3">
        <f t="shared" si="1"/>
        <v>261361</v>
      </c>
      <c r="E77" s="6">
        <f>'[2]Input+Calcs'!$BU138-B77-10000</f>
        <v>198635.66580000008</v>
      </c>
      <c r="F77" s="3">
        <f>'[2]Input+Calcs'!$BU138</f>
        <v>293835.66580000008</v>
      </c>
    </row>
    <row r="78" spans="1:6" x14ac:dyDescent="0.25">
      <c r="A78" s="2">
        <v>40664</v>
      </c>
      <c r="B78" s="8">
        <f>'[1]FPC wSEB'!$G442</f>
        <v>110470</v>
      </c>
      <c r="C78" s="3">
        <f>'[1]FPC wSEB'!H442</f>
        <v>189435</v>
      </c>
      <c r="D78" s="3">
        <f t="shared" si="1"/>
        <v>299905</v>
      </c>
      <c r="E78" s="3">
        <f>'[2]Input+Calcs'!$BU139-B78</f>
        <v>191395.68219999998</v>
      </c>
      <c r="F78" s="3">
        <f>'[2]Input+Calcs'!$BU139</f>
        <v>301865.68219999998</v>
      </c>
    </row>
    <row r="79" spans="1:6" x14ac:dyDescent="0.25">
      <c r="A79" s="2">
        <v>40695</v>
      </c>
      <c r="B79" s="8">
        <f>'[1]FPC wSEB'!$G443</f>
        <v>89357</v>
      </c>
      <c r="C79" s="3">
        <f>'[1]FPC wSEB'!H443</f>
        <v>198426</v>
      </c>
      <c r="D79" s="3">
        <f t="shared" si="1"/>
        <v>287783</v>
      </c>
      <c r="E79" s="6">
        <f>'[2]Input+Calcs'!$BU140-B79-10000</f>
        <v>197985.4768</v>
      </c>
      <c r="F79" s="3">
        <f>'[2]Input+Calcs'!$BU140</f>
        <v>297342.4768</v>
      </c>
    </row>
    <row r="80" spans="1:6" x14ac:dyDescent="0.25">
      <c r="A80" s="2">
        <v>40725</v>
      </c>
      <c r="B80" s="8">
        <f>'[1]FPC wSEB'!$G444</f>
        <v>87307</v>
      </c>
      <c r="C80" s="3">
        <f>'[1]FPC wSEB'!H444</f>
        <v>178927</v>
      </c>
      <c r="D80" s="3">
        <f t="shared" si="1"/>
        <v>266234</v>
      </c>
      <c r="E80" s="6">
        <f>'[2]Input+Calcs'!$BU141-B80+10000</f>
        <v>192754.18240000005</v>
      </c>
      <c r="F80" s="3">
        <f>'[2]Input+Calcs'!$BU141</f>
        <v>270061.18240000005</v>
      </c>
    </row>
    <row r="81" spans="1:6" x14ac:dyDescent="0.25">
      <c r="A81" s="2">
        <v>40756</v>
      </c>
      <c r="B81" s="8">
        <f>'[1]FPC wSEB'!$G445</f>
        <v>92483</v>
      </c>
      <c r="C81" s="3">
        <f>'[1]FPC wSEB'!H445</f>
        <v>203783</v>
      </c>
      <c r="D81" s="3">
        <f t="shared" si="1"/>
        <v>296266</v>
      </c>
      <c r="E81" s="6">
        <f>'[2]Input+Calcs'!$BU142-B81-30000</f>
        <v>187745.30719999998</v>
      </c>
      <c r="F81" s="3">
        <f>'[2]Input+Calcs'!$BU142</f>
        <v>310228.30719999998</v>
      </c>
    </row>
    <row r="82" spans="1:6" x14ac:dyDescent="0.25">
      <c r="A82" s="2">
        <v>40787</v>
      </c>
      <c r="B82" s="8">
        <f>'[1]FPC wSEB'!$G446</f>
        <v>91499</v>
      </c>
      <c r="C82" s="3">
        <f>'[1]FPC wSEB'!H446</f>
        <v>184420</v>
      </c>
      <c r="D82" s="3">
        <f t="shared" si="1"/>
        <v>275919</v>
      </c>
      <c r="E82" s="6">
        <f>'[2]Input+Calcs'!$BU143-B82+30000</f>
        <v>188515.94529999999</v>
      </c>
      <c r="F82" s="3">
        <f>'[2]Input+Calcs'!$BU143</f>
        <v>250014.94529999999</v>
      </c>
    </row>
    <row r="83" spans="1:6" x14ac:dyDescent="0.25">
      <c r="A83" s="2">
        <v>40817</v>
      </c>
      <c r="B83" s="8">
        <f>'[1]FPC wSEB'!$G447</f>
        <v>93754</v>
      </c>
      <c r="C83" s="3">
        <f>'[1]FPC wSEB'!H447</f>
        <v>175833</v>
      </c>
      <c r="D83" s="3">
        <f t="shared" si="1"/>
        <v>269587</v>
      </c>
      <c r="E83" s="6">
        <f>'[2]Input+Calcs'!$BU144-B83+10000</f>
        <v>163713.75219999999</v>
      </c>
      <c r="F83" s="3">
        <f>'[2]Input+Calcs'!$BU144</f>
        <v>247467.75219999999</v>
      </c>
    </row>
    <row r="84" spans="1:6" x14ac:dyDescent="0.25">
      <c r="A84" s="2">
        <v>40848</v>
      </c>
      <c r="B84" s="8">
        <f>'[1]FPC wSEB'!$G448</f>
        <v>94256</v>
      </c>
      <c r="C84" s="3">
        <f>'[1]FPC wSEB'!H448</f>
        <v>173937</v>
      </c>
      <c r="D84" s="3">
        <f t="shared" si="1"/>
        <v>268193</v>
      </c>
      <c r="E84" s="3">
        <f>'[2]Input+Calcs'!$BU145-B84</f>
        <v>161491.6862</v>
      </c>
      <c r="F84" s="3">
        <f>'[2]Input+Calcs'!$BU145</f>
        <v>255747.6862</v>
      </c>
    </row>
    <row r="85" spans="1:6" x14ac:dyDescent="0.25">
      <c r="A85" s="2">
        <v>40878</v>
      </c>
      <c r="B85" s="8">
        <f>'[1]FPC wSEB'!$G449</f>
        <v>85134</v>
      </c>
      <c r="C85" s="3">
        <f>'[1]FPC wSEB'!H449</f>
        <v>160390</v>
      </c>
      <c r="D85" s="3">
        <f t="shared" si="1"/>
        <v>245524</v>
      </c>
      <c r="E85" s="6">
        <f>'[2]Input+Calcs'!$BU146-B85+10000</f>
        <v>157634.57989999998</v>
      </c>
      <c r="F85" s="3">
        <f>'[2]Input+Calcs'!$BU146</f>
        <v>232768.57989999998</v>
      </c>
    </row>
    <row r="86" spans="1:6" x14ac:dyDescent="0.25">
      <c r="A86" s="2">
        <v>40909</v>
      </c>
      <c r="B86" s="8">
        <f>'[1]FPC wSEB'!$G450</f>
        <v>85513</v>
      </c>
      <c r="C86" s="3">
        <f>'[1]FPC wSEB'!H450</f>
        <v>162908</v>
      </c>
      <c r="D86" s="3">
        <f t="shared" si="1"/>
        <v>248421</v>
      </c>
      <c r="E86" s="6">
        <f>'[2]Input+Calcs'!$BU147-B86-10000</f>
        <v>169150.69680000003</v>
      </c>
      <c r="F86" s="3">
        <f>'[2]Input+Calcs'!$BU147</f>
        <v>264663.69680000003</v>
      </c>
    </row>
    <row r="87" spans="1:6" x14ac:dyDescent="0.25">
      <c r="A87" s="2">
        <v>40940</v>
      </c>
      <c r="B87" s="8">
        <f>'[1]FPC wSEB'!$G451</f>
        <v>88547</v>
      </c>
      <c r="C87" s="3">
        <f>'[1]FPC wSEB'!H451</f>
        <v>164617</v>
      </c>
      <c r="D87" s="3">
        <f t="shared" si="1"/>
        <v>253164</v>
      </c>
      <c r="E87" s="6">
        <f>'[2]Input+Calcs'!$BU148-B87+10000</f>
        <v>173719.94679999995</v>
      </c>
      <c r="F87" s="3">
        <f>'[2]Input+Calcs'!$BU148</f>
        <v>252266.94679999995</v>
      </c>
    </row>
    <row r="88" spans="1:6" x14ac:dyDescent="0.25">
      <c r="A88" s="2">
        <v>40969</v>
      </c>
      <c r="B88" s="8">
        <f>'[1]FPC wSEB'!$G452</f>
        <v>83689</v>
      </c>
      <c r="C88" s="3">
        <f>'[1]FPC wSEB'!H452</f>
        <v>171762</v>
      </c>
      <c r="D88" s="3">
        <f t="shared" si="1"/>
        <v>255451</v>
      </c>
      <c r="E88" s="6">
        <f>'[2]Input+Calcs'!$BU149-B88-10000</f>
        <v>175889.3308</v>
      </c>
      <c r="F88" s="3">
        <f>'[2]Input+Calcs'!$BU149</f>
        <v>269578.3308</v>
      </c>
    </row>
    <row r="89" spans="1:6" x14ac:dyDescent="0.25">
      <c r="A89" s="2">
        <v>41000</v>
      </c>
      <c r="B89" s="8">
        <f>'[1]FPC wSEB'!$G453</f>
        <v>88051</v>
      </c>
      <c r="C89" s="3">
        <f>'[1]FPC wSEB'!H453</f>
        <v>176736</v>
      </c>
      <c r="D89" s="3">
        <f t="shared" si="1"/>
        <v>264787</v>
      </c>
      <c r="E89" s="6">
        <f>'[2]Input+Calcs'!$BU150-B89+15000</f>
        <v>182224.29530000003</v>
      </c>
      <c r="F89" s="3">
        <f>'[2]Input+Calcs'!$BU150</f>
        <v>255275.29530000003</v>
      </c>
    </row>
    <row r="90" spans="1:6" x14ac:dyDescent="0.25">
      <c r="A90" s="2">
        <v>41030</v>
      </c>
      <c r="B90" s="8">
        <f>'[1]FPC wSEB'!$G454</f>
        <v>82840</v>
      </c>
      <c r="C90" s="3">
        <f>'[1]FPC wSEB'!H454</f>
        <v>186707</v>
      </c>
      <c r="D90" s="3">
        <f t="shared" si="1"/>
        <v>269547</v>
      </c>
      <c r="E90" s="6">
        <f>'[2]Input+Calcs'!$BU151-B90-22000</f>
        <v>182596.80499999999</v>
      </c>
      <c r="F90" s="3">
        <f>'[2]Input+Calcs'!$BU151</f>
        <v>287436.80499999999</v>
      </c>
    </row>
    <row r="91" spans="1:6" x14ac:dyDescent="0.25">
      <c r="A91" s="2">
        <v>41061</v>
      </c>
      <c r="B91" s="8">
        <f>'[1]FPC wSEB'!$G455</f>
        <v>92171</v>
      </c>
      <c r="C91" s="3">
        <f>'[1]FPC wSEB'!H455</f>
        <v>181402</v>
      </c>
      <c r="D91" s="3">
        <f t="shared" si="1"/>
        <v>273573</v>
      </c>
      <c r="E91" s="6">
        <f>'[2]Input+Calcs'!$BU152-B91+7000</f>
        <v>178774.92509999999</v>
      </c>
      <c r="F91" s="3">
        <f>'[2]Input+Calcs'!$BU152</f>
        <v>263945.92509999999</v>
      </c>
    </row>
    <row r="92" spans="1:6" x14ac:dyDescent="0.25">
      <c r="A92" s="2">
        <v>41091</v>
      </c>
      <c r="B92" s="8">
        <f>'[1]FPC wSEB'!$G456</f>
        <v>95115</v>
      </c>
      <c r="C92" s="3">
        <f>'[1]FPC wSEB'!H456</f>
        <v>178243</v>
      </c>
      <c r="D92" s="3">
        <f t="shared" si="1"/>
        <v>273358</v>
      </c>
      <c r="E92" s="3">
        <f>'[2]Input+Calcs'!$BU153-B92</f>
        <v>187491.13459999999</v>
      </c>
      <c r="F92" s="3">
        <f>'[2]Input+Calcs'!$BU153</f>
        <v>282606.13459999999</v>
      </c>
    </row>
    <row r="93" spans="1:6" x14ac:dyDescent="0.25">
      <c r="A93" s="2">
        <v>41122</v>
      </c>
      <c r="B93" s="8">
        <f>'[1]FPC wSEB'!$G457</f>
        <v>86610</v>
      </c>
      <c r="C93" s="3">
        <f>'[1]FPC wSEB'!H457</f>
        <v>184168</v>
      </c>
      <c r="D93" s="3">
        <f t="shared" si="1"/>
        <v>270778</v>
      </c>
      <c r="E93" s="6">
        <f>'[2]Input+Calcs'!$BU154-B93-15000</f>
        <v>182062.20279999997</v>
      </c>
      <c r="F93" s="3">
        <f>'[2]Input+Calcs'!$BU154</f>
        <v>283672.20279999997</v>
      </c>
    </row>
    <row r="94" spans="1:6" x14ac:dyDescent="0.25">
      <c r="A94" s="2">
        <v>41153</v>
      </c>
      <c r="B94" s="8">
        <f>'[1]FPC wSEB'!$G458</f>
        <v>89986</v>
      </c>
      <c r="C94" s="3">
        <f>'[1]FPC wSEB'!H458</f>
        <v>185119</v>
      </c>
      <c r="D94" s="3">
        <f t="shared" si="1"/>
        <v>275105</v>
      </c>
      <c r="E94" s="6">
        <f>'[2]Input+Calcs'!$BU155-B94+15000</f>
        <v>173993.68219999998</v>
      </c>
      <c r="F94" s="3">
        <f>'[2]Input+Calcs'!$BU155</f>
        <v>248979.68219999998</v>
      </c>
    </row>
    <row r="95" spans="1:6" x14ac:dyDescent="0.25">
      <c r="A95" s="2">
        <v>41183</v>
      </c>
      <c r="B95" s="8">
        <f>'[1]FPC wSEB'!$G459</f>
        <v>79109</v>
      </c>
      <c r="C95" s="3">
        <f>'[1]FPC wSEB'!H459</f>
        <v>173503</v>
      </c>
      <c r="D95" s="3">
        <f t="shared" si="1"/>
        <v>252612</v>
      </c>
      <c r="E95" s="6">
        <f>'[2]Input+Calcs'!$BU156-B95-20000</f>
        <v>172126.07140000002</v>
      </c>
      <c r="F95" s="3">
        <f>'[2]Input+Calcs'!$BU156</f>
        <v>271235.07140000002</v>
      </c>
    </row>
    <row r="96" spans="1:6" x14ac:dyDescent="0.25">
      <c r="A96" s="2">
        <v>41214</v>
      </c>
      <c r="B96" s="8">
        <f>'[1]FPC wSEB'!$G460</f>
        <v>87454</v>
      </c>
      <c r="C96" s="3">
        <f>'[1]FPC wSEB'!H460</f>
        <v>176958</v>
      </c>
      <c r="D96" s="3">
        <f t="shared" si="1"/>
        <v>264412</v>
      </c>
      <c r="E96" s="6">
        <f>'[2]Input+Calcs'!$BU157-B96+40000</f>
        <v>165390.91680000001</v>
      </c>
      <c r="F96" s="3">
        <f>'[2]Input+Calcs'!$BU157</f>
        <v>212844.91680000001</v>
      </c>
    </row>
    <row r="97" spans="1:6" x14ac:dyDescent="0.25">
      <c r="A97" s="2">
        <v>41244</v>
      </c>
      <c r="B97" s="8">
        <f>'[1]FPC wSEB'!$G461</f>
        <v>93633</v>
      </c>
      <c r="C97" s="3">
        <f>'[1]FPC wSEB'!H461</f>
        <v>165411</v>
      </c>
      <c r="D97" s="3">
        <f t="shared" si="1"/>
        <v>259044</v>
      </c>
      <c r="E97" s="3">
        <f>'[2]Input+Calcs'!$BU158-B97</f>
        <v>169870.32940000005</v>
      </c>
      <c r="F97" s="3">
        <f>'[2]Input+Calcs'!$BU158</f>
        <v>263503.32940000005</v>
      </c>
    </row>
    <row r="98" spans="1:6" x14ac:dyDescent="0.25">
      <c r="A98" s="2">
        <v>41275</v>
      </c>
      <c r="B98" s="8">
        <f>'[1]FPC wSEB'!$G462</f>
        <v>91423</v>
      </c>
      <c r="C98" s="3">
        <f>'[1]FPC wSEB'!H462</f>
        <v>158748</v>
      </c>
      <c r="D98" s="3">
        <f t="shared" si="1"/>
        <v>250171</v>
      </c>
      <c r="E98" s="3">
        <f>'[2]Input+Calcs'!$BU159-B98</f>
        <v>168534.10540000006</v>
      </c>
      <c r="F98" s="3">
        <f>'[2]Input+Calcs'!$BU159</f>
        <v>259957.10540000006</v>
      </c>
    </row>
    <row r="99" spans="1:6" x14ac:dyDescent="0.25">
      <c r="A99" s="2">
        <v>41306</v>
      </c>
      <c r="B99" s="8">
        <f>'[1]FPC wSEB'!$G463</f>
        <v>88777</v>
      </c>
      <c r="C99" s="3">
        <f>'[1]FPC wSEB'!H463</f>
        <v>165169</v>
      </c>
      <c r="D99" s="3">
        <f t="shared" si="1"/>
        <v>253946</v>
      </c>
      <c r="E99" s="3">
        <f>'[2]Input+Calcs'!$BU160-B99</f>
        <v>157030.04070000001</v>
      </c>
      <c r="F99" s="3">
        <f>'[2]Input+Calcs'!$BU160</f>
        <v>245807.04070000001</v>
      </c>
    </row>
    <row r="100" spans="1:6" x14ac:dyDescent="0.25">
      <c r="A100" s="2">
        <v>41334</v>
      </c>
      <c r="B100" s="8">
        <f>'[1]FPC wSEB'!$G464</f>
        <v>84865</v>
      </c>
      <c r="C100" s="3">
        <f>'[1]FPC wSEB'!H464</f>
        <v>165543</v>
      </c>
      <c r="D100" s="3">
        <f t="shared" si="1"/>
        <v>250408</v>
      </c>
      <c r="E100" s="6">
        <f>'[2]Input+Calcs'!$BU161-B100+10000</f>
        <v>183305.20050000006</v>
      </c>
      <c r="F100" s="3">
        <f>'[2]Input+Calcs'!$BU161</f>
        <v>258170.20050000006</v>
      </c>
    </row>
    <row r="101" spans="1:6" x14ac:dyDescent="0.25">
      <c r="A101" s="2">
        <v>41365</v>
      </c>
      <c r="B101" s="8">
        <f>'[1]FPC wSEB'!$G465</f>
        <v>94756</v>
      </c>
      <c r="C101" s="3">
        <f>'[1]FPC wSEB'!H465</f>
        <v>173410</v>
      </c>
      <c r="D101" s="3">
        <f t="shared" si="1"/>
        <v>268166</v>
      </c>
      <c r="E101" s="6">
        <f>'[2]Input+Calcs'!$BU162-B101-10000</f>
        <v>194680.50090000004</v>
      </c>
      <c r="F101" s="3">
        <f>'[2]Input+Calcs'!$BU162</f>
        <v>299436.50090000004</v>
      </c>
    </row>
    <row r="102" spans="1:6" x14ac:dyDescent="0.25">
      <c r="A102" s="2">
        <v>41395</v>
      </c>
      <c r="B102" s="8">
        <f>'[1]FPC wSEB'!$G466</f>
        <v>86499</v>
      </c>
      <c r="C102" s="3">
        <f>'[1]FPC wSEB'!H466</f>
        <v>187280</v>
      </c>
      <c r="D102" s="3">
        <f t="shared" si="1"/>
        <v>273779</v>
      </c>
      <c r="E102" s="3">
        <f>'[2]Input+Calcs'!$BU163-B102</f>
        <v>193638.39980000001</v>
      </c>
      <c r="F102" s="3">
        <f>'[2]Input+Calcs'!$BU163</f>
        <v>280137.39980000001</v>
      </c>
    </row>
    <row r="103" spans="1:6" x14ac:dyDescent="0.25">
      <c r="A103" s="2">
        <v>41426</v>
      </c>
      <c r="B103" s="8">
        <f>'[1]FPC wSEB'!$G467</f>
        <v>95664</v>
      </c>
      <c r="C103" s="3">
        <f>'[1]FPC wSEB'!H467</f>
        <v>189795</v>
      </c>
      <c r="D103" s="3">
        <f t="shared" si="1"/>
        <v>285459</v>
      </c>
      <c r="E103" s="3">
        <f>'[2]Input+Calcs'!$BU164-B103</f>
        <v>198150.83840000007</v>
      </c>
      <c r="F103" s="3">
        <f>'[2]Input+Calcs'!$BU164</f>
        <v>293814.83840000007</v>
      </c>
    </row>
    <row r="104" spans="1:6" x14ac:dyDescent="0.25">
      <c r="A104" s="2">
        <v>41456</v>
      </c>
      <c r="B104" s="8">
        <f>'[1]FPC wSEB'!$G468</f>
        <v>89215</v>
      </c>
      <c r="C104" s="3">
        <f>'[1]FPC wSEB'!H468</f>
        <v>184293</v>
      </c>
      <c r="D104" s="3">
        <f t="shared" si="1"/>
        <v>273508</v>
      </c>
      <c r="E104" s="3">
        <f>'[2]Input+Calcs'!$BU165-B104</f>
        <v>186780.49789999996</v>
      </c>
      <c r="F104" s="3">
        <f>'[2]Input+Calcs'!$BU165</f>
        <v>275995.49789999996</v>
      </c>
    </row>
    <row r="105" spans="1:6" x14ac:dyDescent="0.25">
      <c r="A105" s="2">
        <v>41487</v>
      </c>
      <c r="B105" s="8">
        <f>'[1]FPC wSEB'!$G469</f>
        <v>92900</v>
      </c>
      <c r="C105" s="3">
        <f>'[1]FPC wSEB'!H469</f>
        <v>186916</v>
      </c>
      <c r="D105" s="3">
        <f t="shared" si="1"/>
        <v>279816</v>
      </c>
      <c r="E105" s="6">
        <f>'[2]Input+Calcs'!$BU166-B105-10000</f>
        <v>193644.61659999995</v>
      </c>
      <c r="F105" s="3">
        <f>'[2]Input+Calcs'!$BU166</f>
        <v>296544.61659999995</v>
      </c>
    </row>
    <row r="106" spans="1:6" x14ac:dyDescent="0.25">
      <c r="A106" s="2">
        <v>41518</v>
      </c>
      <c r="B106" s="8">
        <f>'[1]FPC wSEB'!$G470</f>
        <v>82893</v>
      </c>
      <c r="C106" s="3">
        <f>'[1]FPC wSEB'!H470</f>
        <v>190598</v>
      </c>
      <c r="D106" s="3">
        <f t="shared" si="1"/>
        <v>273491</v>
      </c>
      <c r="E106" s="6">
        <f>'[2]Input+Calcs'!$BU167-B106+10000</f>
        <v>180738.55379999999</v>
      </c>
      <c r="F106" s="3">
        <f>'[2]Input+Calcs'!$BU167</f>
        <v>253631.55379999999</v>
      </c>
    </row>
    <row r="107" spans="1:6" x14ac:dyDescent="0.25">
      <c r="A107" s="2">
        <v>41548</v>
      </c>
      <c r="B107" s="8">
        <f>'[1]FPC wSEB'!$G471</f>
        <v>76613</v>
      </c>
      <c r="C107" s="3">
        <f>'[1]FPC wSEB'!H471</f>
        <v>172340</v>
      </c>
      <c r="D107" s="3">
        <f t="shared" si="1"/>
        <v>248953</v>
      </c>
      <c r="E107" s="6">
        <f>'[2]Input+Calcs'!$BU168-B107+5000</f>
        <v>173660.82790000003</v>
      </c>
      <c r="F107" s="3">
        <f>'[2]Input+Calcs'!$BU168</f>
        <v>245273.82790000003</v>
      </c>
    </row>
    <row r="108" spans="1:6" x14ac:dyDescent="0.25">
      <c r="A108" s="2">
        <v>41579</v>
      </c>
      <c r="B108" s="8">
        <f>'[1]FPC wSEB'!$G472</f>
        <v>94849</v>
      </c>
      <c r="C108" s="3">
        <f>'[1]FPC wSEB'!H472</f>
        <v>193595</v>
      </c>
      <c r="D108" s="3">
        <f t="shared" si="1"/>
        <v>288444</v>
      </c>
      <c r="E108" s="6">
        <f>'[2]Input+Calcs'!$BU169-B108-5000</f>
        <v>176402.82019999996</v>
      </c>
      <c r="F108" s="3">
        <f>'[2]Input+Calcs'!$BU169</f>
        <v>276251.82019999996</v>
      </c>
    </row>
    <row r="109" spans="1:6" x14ac:dyDescent="0.25">
      <c r="A109" s="2">
        <v>41609</v>
      </c>
      <c r="B109" s="8">
        <f>'[1]FPC wSEB'!$G473</f>
        <v>90419</v>
      </c>
      <c r="C109" s="3">
        <f>'[1]FPC wSEB'!H473</f>
        <v>169794</v>
      </c>
      <c r="D109" s="3">
        <f t="shared" si="1"/>
        <v>260213</v>
      </c>
      <c r="E109" s="3">
        <f>'[2]Input+Calcs'!$BU170-B109</f>
        <v>171310.82800000001</v>
      </c>
      <c r="F109" s="3">
        <f>'[2]Input+Calcs'!$BU170</f>
        <v>261729.82800000001</v>
      </c>
    </row>
    <row r="110" spans="1:6" x14ac:dyDescent="0.25">
      <c r="A110" s="2">
        <v>41640</v>
      </c>
      <c r="B110" s="8">
        <f>'[1]FPC wSEB'!$G474</f>
        <v>89974</v>
      </c>
      <c r="C110" s="3">
        <f>'[1]FPC wSEB'!H474</f>
        <v>173216</v>
      </c>
      <c r="D110" s="3">
        <f t="shared" si="1"/>
        <v>263190</v>
      </c>
      <c r="E110" s="3">
        <f>'[2]Input+Calcs'!$BU171-B110</f>
        <v>169622.2641</v>
      </c>
      <c r="F110" s="3">
        <f>'[2]Input+Calcs'!$BU171</f>
        <v>259596.2641</v>
      </c>
    </row>
    <row r="111" spans="1:6" x14ac:dyDescent="0.25">
      <c r="A111" s="2">
        <v>41671</v>
      </c>
      <c r="B111" s="8">
        <f>'[1]FPC wSEB'!$G475</f>
        <v>88878</v>
      </c>
      <c r="C111" s="3">
        <f>'[1]FPC wSEB'!H475</f>
        <v>179502</v>
      </c>
      <c r="D111" s="3">
        <f t="shared" si="1"/>
        <v>268380</v>
      </c>
      <c r="E111" s="6">
        <f>'[2]Input+Calcs'!$BU172-B111+20000</f>
        <v>178153.57079999999</v>
      </c>
      <c r="F111" s="3">
        <f>'[2]Input+Calcs'!$BU172</f>
        <v>247031.57079999999</v>
      </c>
    </row>
    <row r="112" spans="1:6" x14ac:dyDescent="0.25">
      <c r="A112" s="2">
        <v>41699</v>
      </c>
      <c r="B112" s="8">
        <f>'[1]FPC wSEB'!$G476</f>
        <v>97568</v>
      </c>
      <c r="C112" s="3">
        <f>'[1]FPC wSEB'!H476</f>
        <v>172232</v>
      </c>
      <c r="D112" s="3">
        <f t="shared" si="1"/>
        <v>269800</v>
      </c>
      <c r="E112" s="6">
        <f>'[2]Input+Calcs'!$BU173-B112-20000</f>
        <v>179721.14819999994</v>
      </c>
      <c r="F112" s="3">
        <f>'[2]Input+Calcs'!$BU173</f>
        <v>297289.14819999994</v>
      </c>
    </row>
    <row r="113" spans="1:6" x14ac:dyDescent="0.25">
      <c r="A113" s="2">
        <v>41730</v>
      </c>
      <c r="B113" s="8">
        <f>'[1]FPC wSEB'!$G477</f>
        <v>70160</v>
      </c>
      <c r="C113" s="3">
        <f>'[1]FPC wSEB'!H477</f>
        <v>180583</v>
      </c>
      <c r="D113" s="3">
        <f t="shared" si="1"/>
        <v>250743</v>
      </c>
      <c r="E113" s="3">
        <f>'[2]Input+Calcs'!$BU174-B113</f>
        <v>183471.41200000001</v>
      </c>
      <c r="F113" s="3">
        <f>'[2]Input+Calcs'!$BU174</f>
        <v>253631.41200000001</v>
      </c>
    </row>
    <row r="114" spans="1:6" x14ac:dyDescent="0.25">
      <c r="A114" s="2">
        <v>41760</v>
      </c>
      <c r="B114" s="8">
        <f>'[1]FPC wSEB'!$G478</f>
        <v>80194</v>
      </c>
      <c r="C114" s="3">
        <f>'[1]FPC wSEB'!H478</f>
        <v>189187</v>
      </c>
      <c r="D114" s="3">
        <f t="shared" si="1"/>
        <v>269381</v>
      </c>
      <c r="E114" s="3">
        <f>'[2]Input+Calcs'!$BU175-B114</f>
        <v>203725.86139999994</v>
      </c>
      <c r="F114" s="3">
        <f>'[2]Input+Calcs'!$BU175</f>
        <v>283919.86139999994</v>
      </c>
    </row>
    <row r="115" spans="1:6" x14ac:dyDescent="0.25">
      <c r="A115" s="2">
        <v>41791</v>
      </c>
      <c r="B115" s="8">
        <f>'[1]FPC wSEB'!$G479</f>
        <v>82928</v>
      </c>
      <c r="C115" s="3">
        <f>'[1]FPC wSEB'!H479</f>
        <v>199454</v>
      </c>
      <c r="D115" s="3">
        <f t="shared" si="1"/>
        <v>282382</v>
      </c>
      <c r="E115" s="3">
        <f>'[2]Input+Calcs'!$BU176-B115</f>
        <v>208028.59239999996</v>
      </c>
      <c r="F115" s="3">
        <f>'[2]Input+Calcs'!$BU176</f>
        <v>290956.59239999996</v>
      </c>
    </row>
    <row r="116" spans="1:6" x14ac:dyDescent="0.25">
      <c r="A116" s="2">
        <v>41821</v>
      </c>
      <c r="B116" s="8">
        <f>'[1]FPC wSEB'!$G480</f>
        <v>81643</v>
      </c>
      <c r="C116" s="3">
        <f>'[1]FPC wSEB'!H480</f>
        <v>194638</v>
      </c>
      <c r="D116" s="3">
        <f t="shared" si="1"/>
        <v>276281</v>
      </c>
      <c r="E116" s="3">
        <f>'[2]Input+Calcs'!$BU177-B116</f>
        <v>204217.66959999996</v>
      </c>
      <c r="F116" s="3">
        <f>'[2]Input+Calcs'!$BU177</f>
        <v>285860.66959999996</v>
      </c>
    </row>
    <row r="117" spans="1:6" x14ac:dyDescent="0.25">
      <c r="A117" s="2">
        <v>41852</v>
      </c>
      <c r="B117" s="8">
        <f>'[1]FPC wSEB'!$G481</f>
        <v>90927</v>
      </c>
      <c r="C117" s="3">
        <f>'[1]FPC wSEB'!H481</f>
        <v>203146</v>
      </c>
      <c r="D117" s="3">
        <f t="shared" si="1"/>
        <v>294073</v>
      </c>
      <c r="E117" s="6">
        <f>'[2]Input+Calcs'!$BU178-B117-10000</f>
        <v>197255.01660000003</v>
      </c>
      <c r="F117" s="3">
        <f>'[2]Input+Calcs'!$BU178</f>
        <v>298182.01660000003</v>
      </c>
    </row>
    <row r="118" spans="1:6" x14ac:dyDescent="0.25">
      <c r="A118" s="2">
        <v>41883</v>
      </c>
      <c r="B118" s="8">
        <f>'[1]FPC wSEB'!$G482</f>
        <v>68830</v>
      </c>
      <c r="C118" s="3">
        <f>'[1]FPC wSEB'!H482</f>
        <v>201016</v>
      </c>
      <c r="D118" s="3">
        <f t="shared" si="1"/>
        <v>269846</v>
      </c>
      <c r="E118" s="6">
        <f>'[2]Input+Calcs'!$BU179-B118+10000</f>
        <v>183627.27900000001</v>
      </c>
      <c r="F118" s="3">
        <f>'[2]Input+Calcs'!$BU179</f>
        <v>242457.27900000001</v>
      </c>
    </row>
    <row r="119" spans="1:6" x14ac:dyDescent="0.25">
      <c r="A119" s="2">
        <v>41913</v>
      </c>
      <c r="B119" s="8">
        <f>'[1]FPC wSEB'!$G483</f>
        <v>105757</v>
      </c>
      <c r="C119" s="3">
        <f>'[1]FPC wSEB'!H483</f>
        <v>186794</v>
      </c>
      <c r="D119" s="3">
        <f t="shared" si="1"/>
        <v>292551</v>
      </c>
      <c r="E119" s="3">
        <f>'[2]Input+Calcs'!$BU180-B119</f>
        <v>178478.71799999999</v>
      </c>
      <c r="F119" s="3">
        <f>'[2]Input+Calcs'!$BU180</f>
        <v>284235.71799999999</v>
      </c>
    </row>
    <row r="120" spans="1:6" x14ac:dyDescent="0.25">
      <c r="A120" s="2">
        <v>41944</v>
      </c>
      <c r="B120" s="8">
        <f>'[1]FPC wSEB'!$G484</f>
        <v>89940</v>
      </c>
      <c r="C120" s="3">
        <f>'[1]FPC wSEB'!H484</f>
        <v>192608</v>
      </c>
      <c r="D120" s="3">
        <f t="shared" si="1"/>
        <v>282548</v>
      </c>
      <c r="E120" s="3">
        <f>'[2]Input+Calcs'!$BU181-B120</f>
        <v>165602.56320000003</v>
      </c>
      <c r="F120" s="3">
        <f>'[2]Input+Calcs'!$BU181</f>
        <v>255542.56320000003</v>
      </c>
    </row>
    <row r="121" spans="1:6" x14ac:dyDescent="0.25">
      <c r="A121" s="2">
        <v>41974</v>
      </c>
      <c r="B121" s="8">
        <f>'[1]FPC wSEB'!$G485</f>
        <v>84935</v>
      </c>
      <c r="C121" s="3">
        <f>'[1]FPC wSEB'!H485</f>
        <v>163203</v>
      </c>
      <c r="D121" s="3">
        <f t="shared" si="1"/>
        <v>248138</v>
      </c>
      <c r="E121" s="3">
        <f>'[2]Input+Calcs'!$BU182-B121</f>
        <v>178373.86580000003</v>
      </c>
      <c r="F121" s="3">
        <f>'[2]Input+Calcs'!$BU182</f>
        <v>263308.86580000003</v>
      </c>
    </row>
    <row r="122" spans="1:6" x14ac:dyDescent="0.25">
      <c r="A122" s="2">
        <v>42005</v>
      </c>
      <c r="B122" s="8">
        <f>'[1]FPC wSEB'!$G486</f>
        <v>84327.2</v>
      </c>
      <c r="C122" s="3">
        <f>'[1]FPC wSEB'!H486</f>
        <v>163097.79999999999</v>
      </c>
      <c r="D122" s="3">
        <f t="shared" si="1"/>
        <v>247425</v>
      </c>
      <c r="E122" s="6">
        <f>'[2]Input+Calcs'!$BU183-B122+10000</f>
        <v>173908.79060000001</v>
      </c>
      <c r="F122" s="3">
        <f>'[2]Input+Calcs'!$BU183</f>
        <v>248235.99059999999</v>
      </c>
    </row>
    <row r="123" spans="1:6" x14ac:dyDescent="0.25">
      <c r="A123" s="2">
        <v>42036</v>
      </c>
      <c r="B123" s="8">
        <f>'[1]FPC wSEB'!$G487</f>
        <v>83588.2</v>
      </c>
      <c r="C123" s="3">
        <f>'[1]FPC wSEB'!H487</f>
        <v>171056.8</v>
      </c>
      <c r="D123" s="3">
        <f t="shared" si="1"/>
        <v>254645</v>
      </c>
      <c r="E123" s="6">
        <f>'[2]Input+Calcs'!$BU184-B123-10000</f>
        <v>177156.81540000002</v>
      </c>
      <c r="F123" s="3">
        <f>'[2]Input+Calcs'!$BU184</f>
        <v>270745.01540000003</v>
      </c>
    </row>
    <row r="124" spans="1:6" x14ac:dyDescent="0.25">
      <c r="A124" s="2">
        <v>42064</v>
      </c>
      <c r="B124" s="8">
        <f>'[1]FPC wSEB'!$G488</f>
        <v>83882.399999999994</v>
      </c>
      <c r="C124" s="3">
        <f>'[1]FPC wSEB'!H488</f>
        <v>174142.6</v>
      </c>
      <c r="D124" s="3">
        <f t="shared" si="1"/>
        <v>258025</v>
      </c>
      <c r="E124" s="6">
        <f>'[2]Input+Calcs'!$BU185-B124+10000</f>
        <v>187407.25819999998</v>
      </c>
      <c r="F124" s="3">
        <f>'[2]Input+Calcs'!$BU185</f>
        <v>261289.65819999998</v>
      </c>
    </row>
    <row r="125" spans="1:6" x14ac:dyDescent="0.25">
      <c r="A125" s="2">
        <v>42095</v>
      </c>
      <c r="B125" s="8">
        <f>'[1]FPC wSEB'!$G489</f>
        <v>91245.4</v>
      </c>
      <c r="C125" s="3">
        <f>'[1]FPC wSEB'!H489</f>
        <v>187199.6</v>
      </c>
      <c r="D125" s="3">
        <f t="shared" si="1"/>
        <v>278445</v>
      </c>
      <c r="E125" s="6">
        <f>'[2]Input+Calcs'!$BU186-B125-10000-5000</f>
        <v>197704.03319999998</v>
      </c>
      <c r="F125" s="3">
        <f>'[2]Input+Calcs'!$BU186</f>
        <v>303949.43319999997</v>
      </c>
    </row>
    <row r="126" spans="1:6" x14ac:dyDescent="0.25">
      <c r="A126" s="2">
        <v>42125</v>
      </c>
      <c r="B126" s="8">
        <f>'[1]FPC wSEB'!$G490</f>
        <v>71058.2</v>
      </c>
      <c r="C126" s="3">
        <f>'[1]FPC wSEB'!H490</f>
        <v>186761.8</v>
      </c>
      <c r="D126" s="3">
        <f t="shared" si="1"/>
        <v>257820</v>
      </c>
      <c r="E126" s="6">
        <f>'[2]Input+Calcs'!$BU187-B126+10000</f>
        <v>194472.66400000005</v>
      </c>
      <c r="F126" s="3">
        <f>'[2]Input+Calcs'!$BU187</f>
        <v>255530.86400000003</v>
      </c>
    </row>
    <row r="127" spans="1:6" x14ac:dyDescent="0.25">
      <c r="A127" s="2">
        <v>42156</v>
      </c>
      <c r="B127" s="8">
        <f>'[1]FPC wSEB'!$G491</f>
        <v>86714.3</v>
      </c>
      <c r="C127" s="3">
        <f>'[1]FPC wSEB'!H491</f>
        <v>198100.7</v>
      </c>
      <c r="D127" s="3">
        <f t="shared" si="1"/>
        <v>284815</v>
      </c>
      <c r="E127" s="6">
        <f>'[2]Input+Calcs'!$BU188-B127-5000</f>
        <v>207027.9828</v>
      </c>
      <c r="F127" s="3">
        <f>'[2]Input+Calcs'!$BU188</f>
        <v>298742.28279999999</v>
      </c>
    </row>
    <row r="128" spans="1:6" x14ac:dyDescent="0.25">
      <c r="A128" s="2">
        <v>42186</v>
      </c>
      <c r="B128" s="8">
        <f>'[1]FPC wSEB'!$G492</f>
        <v>83229</v>
      </c>
      <c r="C128" s="3">
        <f>'[1]FPC wSEB'!H492</f>
        <v>199421</v>
      </c>
      <c r="D128" s="3">
        <f t="shared" si="1"/>
        <v>282650</v>
      </c>
      <c r="E128" s="6">
        <f>'[2]Input+Calcs'!$BU189-B128+35000</f>
        <v>207126.31050000002</v>
      </c>
      <c r="F128" s="3">
        <f>'[2]Input+Calcs'!$BU189</f>
        <v>255355.31050000002</v>
      </c>
    </row>
    <row r="129" spans="1:6" x14ac:dyDescent="0.25">
      <c r="A129" s="2">
        <v>42217</v>
      </c>
      <c r="B129" s="8">
        <f>'[1]FPC wSEB'!$G493</f>
        <v>85104.6</v>
      </c>
      <c r="C129" s="3">
        <f>'[1]FPC wSEB'!H493</f>
        <v>205094.39999999999</v>
      </c>
      <c r="D129" s="3">
        <f t="shared" si="1"/>
        <v>290199</v>
      </c>
      <c r="E129" s="6">
        <f>'[2]Input+Calcs'!$BU190-B129-5000</f>
        <v>203791.21879999994</v>
      </c>
      <c r="F129" s="3">
        <f>'[2]Input+Calcs'!$BU190</f>
        <v>293895.81879999995</v>
      </c>
    </row>
    <row r="130" spans="1:6" x14ac:dyDescent="0.25">
      <c r="A130" s="2">
        <v>42248</v>
      </c>
      <c r="B130" s="8">
        <f>'[1]FPC wSEB'!$G494</f>
        <v>87377.3</v>
      </c>
      <c r="C130" s="3">
        <f>'[1]FPC wSEB'!H494</f>
        <v>200104.7</v>
      </c>
      <c r="D130" s="3">
        <f t="shared" si="1"/>
        <v>287482</v>
      </c>
      <c r="E130" s="3">
        <f>'[2]Input+Calcs'!$BU191-B130</f>
        <v>193558.37350000005</v>
      </c>
      <c r="F130" s="3">
        <f>'[2]Input+Calcs'!$BU191</f>
        <v>280935.67350000003</v>
      </c>
    </row>
    <row r="131" spans="1:6" x14ac:dyDescent="0.25">
      <c r="A131" s="2">
        <v>42278</v>
      </c>
      <c r="B131" s="8">
        <f>'[1]FPC wSEB'!$G495</f>
        <v>88532.1</v>
      </c>
      <c r="C131" s="3">
        <f>'[1]FPC wSEB'!H495</f>
        <v>187525.9</v>
      </c>
      <c r="D131" s="3">
        <f t="shared" ref="D131:D145" si="2">C131+B131</f>
        <v>276058</v>
      </c>
      <c r="E131" s="3">
        <f>'[2]Input+Calcs'!$BU192-B131</f>
        <v>186872.5264</v>
      </c>
      <c r="F131" s="3">
        <f>'[2]Input+Calcs'!$BU192</f>
        <v>275404.62640000001</v>
      </c>
    </row>
    <row r="132" spans="1:6" x14ac:dyDescent="0.25">
      <c r="A132" s="2">
        <v>42309</v>
      </c>
      <c r="B132" s="8">
        <f>'[1]FPC wSEB'!$G496</f>
        <v>89306.8</v>
      </c>
      <c r="C132" s="3">
        <f>'[1]FPC wSEB'!H496</f>
        <v>196061.2</v>
      </c>
      <c r="D132" s="3">
        <f t="shared" si="2"/>
        <v>285368</v>
      </c>
      <c r="E132" s="3">
        <f>'[2]Input+Calcs'!$BU193-B132</f>
        <v>188223.58019999997</v>
      </c>
      <c r="F132" s="3">
        <f>'[2]Input+Calcs'!$BU193</f>
        <v>277530.38019999996</v>
      </c>
    </row>
    <row r="133" spans="1:6" x14ac:dyDescent="0.25">
      <c r="A133" s="2">
        <v>42339</v>
      </c>
      <c r="B133" s="8">
        <f>'[1]FPC wSEB'!$G497</f>
        <v>109398.1</v>
      </c>
      <c r="C133" s="3">
        <f>'[1]FPC wSEB'!H497</f>
        <v>180189.9</v>
      </c>
      <c r="D133" s="3">
        <f t="shared" si="2"/>
        <v>289588</v>
      </c>
      <c r="E133" s="6">
        <f>'[2]Input+Calcs'!$BU194-B133+40000</f>
        <v>178713.66320000001</v>
      </c>
      <c r="F133" s="3">
        <f>'[2]Input+Calcs'!$BU194</f>
        <v>248111.76320000002</v>
      </c>
    </row>
    <row r="134" spans="1:6" x14ac:dyDescent="0.25">
      <c r="A134" s="2">
        <v>42370</v>
      </c>
      <c r="B134" s="8">
        <f>'[1]FPC wSEB'!$G498</f>
        <v>78419</v>
      </c>
      <c r="C134" s="3">
        <f>'[1]FPC wSEB'!H498</f>
        <v>168325</v>
      </c>
      <c r="D134" s="3">
        <f t="shared" si="2"/>
        <v>246744</v>
      </c>
      <c r="E134" s="3">
        <f>'[2]Input+Calcs'!$BU195-B134</f>
        <v>187134.24619999999</v>
      </c>
      <c r="F134" s="3">
        <f>'[2]Input+Calcs'!$BU195</f>
        <v>265553.24619999999</v>
      </c>
    </row>
    <row r="135" spans="1:6" x14ac:dyDescent="0.25">
      <c r="A135" s="2">
        <v>42401</v>
      </c>
      <c r="B135" s="8">
        <f>'[1]FPC wSEB'!$G499</f>
        <v>77001.5</v>
      </c>
      <c r="C135" s="3">
        <f>'[1]FPC wSEB'!H499</f>
        <v>178068.5</v>
      </c>
      <c r="D135" s="3">
        <f t="shared" si="2"/>
        <v>255070</v>
      </c>
      <c r="E135" s="6">
        <f>'[2]Input+Calcs'!$BU196-B135-10000</f>
        <v>187297.55009999993</v>
      </c>
      <c r="F135" s="3">
        <f>'[2]Input+Calcs'!$BU196</f>
        <v>274299.05009999993</v>
      </c>
    </row>
    <row r="136" spans="1:6" x14ac:dyDescent="0.25">
      <c r="A136" s="2">
        <v>42430</v>
      </c>
      <c r="B136" s="8">
        <f>'[1]FPC wSEB'!$G500</f>
        <v>84289</v>
      </c>
      <c r="C136" s="3">
        <f>'[1]FPC wSEB'!H500</f>
        <v>166095</v>
      </c>
      <c r="D136" s="3">
        <f t="shared" si="2"/>
        <v>250384</v>
      </c>
      <c r="E136" s="6">
        <f>'[2]Input+Calcs'!$BU197-B136+50000</f>
        <v>180545.04880000008</v>
      </c>
      <c r="F136" s="3">
        <f>'[2]Input+Calcs'!$BU197</f>
        <v>214834.04880000008</v>
      </c>
    </row>
    <row r="137" spans="1:6" x14ac:dyDescent="0.25">
      <c r="A137" s="2">
        <v>42461</v>
      </c>
      <c r="B137" s="8">
        <f>'[1]FPC wSEB'!$G501</f>
        <v>78146.100000000006</v>
      </c>
      <c r="C137" s="3">
        <f>'[1]FPC wSEB'!H501</f>
        <v>187353.9</v>
      </c>
      <c r="D137" s="3">
        <f t="shared" si="2"/>
        <v>265500</v>
      </c>
      <c r="E137" s="6">
        <f>'[2]Input+Calcs'!$BU198-B137-40000</f>
        <v>178756.91989999995</v>
      </c>
      <c r="F137" s="3">
        <f>'[2]Input+Calcs'!$BU198</f>
        <v>296903.01989999996</v>
      </c>
    </row>
    <row r="138" spans="1:6" x14ac:dyDescent="0.25">
      <c r="A138" s="2">
        <v>42491</v>
      </c>
      <c r="B138" s="8">
        <f>'[1]FPC wSEB'!$G502</f>
        <v>71097.100000000006</v>
      </c>
      <c r="C138" s="3">
        <f>'[1]FPC wSEB'!H502</f>
        <v>197762.9</v>
      </c>
      <c r="D138" s="3">
        <f t="shared" si="2"/>
        <v>268860</v>
      </c>
      <c r="E138" s="6">
        <f>'[2]Input+Calcs'!$BU199-B138-5000</f>
        <v>201205.56481999994</v>
      </c>
      <c r="F138" s="3">
        <f>'[2]Input+Calcs'!$BU199</f>
        <v>277302.66481999995</v>
      </c>
    </row>
    <row r="139" spans="1:6" x14ac:dyDescent="0.25">
      <c r="A139" s="2">
        <v>42522</v>
      </c>
      <c r="B139" s="8">
        <f>'[1]FPC wSEB'!$G503</f>
        <v>78018.8</v>
      </c>
      <c r="C139" s="3">
        <f>'[1]FPC wSEB'!H503</f>
        <v>199240.2</v>
      </c>
      <c r="D139" s="3">
        <f t="shared" si="2"/>
        <v>277259</v>
      </c>
      <c r="E139" s="6">
        <f>'[2]Input+Calcs'!$BU200-B139-10000</f>
        <v>200714.05456880009</v>
      </c>
      <c r="F139" s="3">
        <f>'[2]Input+Calcs'!$BU200</f>
        <v>288732.85456880007</v>
      </c>
    </row>
    <row r="140" spans="1:6" x14ac:dyDescent="0.25">
      <c r="A140" s="2">
        <v>42552</v>
      </c>
      <c r="B140" s="8">
        <f>'[1]FPC wSEB'!$G504</f>
        <v>76711.7</v>
      </c>
      <c r="C140" s="3">
        <f>'[1]FPC wSEB'!H504</f>
        <v>184522.3</v>
      </c>
      <c r="D140" s="3">
        <f t="shared" si="2"/>
        <v>261234</v>
      </c>
      <c r="E140" s="6">
        <f>'[2]Input+Calcs'!$BU201-B140+40000</f>
        <v>198262.74281119998</v>
      </c>
      <c r="F140" s="3">
        <f>'[2]Input+Calcs'!$BU201</f>
        <v>234974.44281119999</v>
      </c>
    </row>
    <row r="141" spans="1:6" x14ac:dyDescent="0.25">
      <c r="A141" s="2">
        <v>42583</v>
      </c>
      <c r="B141" s="8">
        <f>'[1]FPC wSEB'!$G505</f>
        <v>69241.600000000006</v>
      </c>
      <c r="C141" s="3">
        <f>'[1]FPC wSEB'!H505</f>
        <v>207022.4</v>
      </c>
      <c r="D141" s="3">
        <f t="shared" si="2"/>
        <v>276264</v>
      </c>
      <c r="E141" s="6">
        <f>'[2]Input+Calcs'!$BU202-B141-10000</f>
        <v>196282.83849999998</v>
      </c>
      <c r="F141" s="3">
        <f>'[2]Input+Calcs'!$BU202</f>
        <v>275524.43849999999</v>
      </c>
    </row>
    <row r="142" spans="1:6" x14ac:dyDescent="0.25">
      <c r="A142" s="2">
        <v>42614</v>
      </c>
      <c r="B142" s="8">
        <f>'[1]FPC wSEB'!$G506</f>
        <v>75311.8</v>
      </c>
      <c r="C142" s="3">
        <f>'[1]FPC wSEB'!H506</f>
        <v>204806.2</v>
      </c>
      <c r="D142" s="3">
        <f t="shared" si="2"/>
        <v>280118</v>
      </c>
      <c r="E142" s="6">
        <f>'[2]Input+Calcs'!$BU203-B142-5000</f>
        <v>193100.51420000003</v>
      </c>
      <c r="F142" s="3">
        <f>'[2]Input+Calcs'!$BU203</f>
        <v>273412.31420000002</v>
      </c>
    </row>
    <row r="143" spans="1:6" x14ac:dyDescent="0.25">
      <c r="A143" s="2">
        <v>42644</v>
      </c>
      <c r="B143" s="8">
        <f>'[1]FPC wSEB'!$G507</f>
        <v>78032.100000000006</v>
      </c>
      <c r="C143" s="3">
        <f>'[1]FPC wSEB'!H507</f>
        <v>190650.9</v>
      </c>
      <c r="D143" s="3">
        <f t="shared" si="2"/>
        <v>268683</v>
      </c>
      <c r="E143" s="6">
        <f>'[2]Input+Calcs'!$BU204-B143+5000</f>
        <v>190546.99429999999</v>
      </c>
      <c r="F143" s="3">
        <f>'[2]Input+Calcs'!$BU204</f>
        <v>263579.0943</v>
      </c>
    </row>
    <row r="144" spans="1:6" x14ac:dyDescent="0.25">
      <c r="A144" s="2">
        <v>42675</v>
      </c>
      <c r="B144" s="8">
        <f>'[1]FPC wSEB'!$G508</f>
        <v>71094.600000000006</v>
      </c>
      <c r="C144" s="3">
        <f>'[1]FPC wSEB'!H508</f>
        <v>205938.4</v>
      </c>
      <c r="D144" s="3">
        <f t="shared" si="2"/>
        <v>277033</v>
      </c>
      <c r="E144" s="6">
        <f>'[2]Input+Calcs'!$BU205-B144-15000</f>
        <v>179992.96400000001</v>
      </c>
      <c r="F144" s="3">
        <f>'[2]Input+Calcs'!$BU205</f>
        <v>266087.56400000001</v>
      </c>
    </row>
    <row r="145" spans="1:6" x14ac:dyDescent="0.25">
      <c r="A145" s="2">
        <v>42705</v>
      </c>
      <c r="B145" s="8">
        <f>'[1]FPC wSEB'!$G509</f>
        <v>81538.899999999994</v>
      </c>
      <c r="C145" s="3">
        <f>'[1]FPC wSEB'!H509</f>
        <v>187858.1</v>
      </c>
      <c r="D145" s="3">
        <f t="shared" si="2"/>
        <v>269397</v>
      </c>
      <c r="E145" s="6">
        <f>'[2]Input+Calcs'!$BU206-B145+10000</f>
        <v>187254.62969599996</v>
      </c>
      <c r="F145" s="3">
        <f>'[2]Input+Calcs'!$BU206</f>
        <v>258793.52969599995</v>
      </c>
    </row>
    <row r="146" spans="1:6" x14ac:dyDescent="0.25">
      <c r="A146" s="2">
        <v>42736</v>
      </c>
      <c r="B146" s="8">
        <f>'[1]FPC wSEB'!$G510</f>
        <v>69877.100000000006</v>
      </c>
      <c r="C146" s="3">
        <f>'[1]FPC wSEB'!H510</f>
        <v>144272.9</v>
      </c>
      <c r="D146" s="3">
        <f t="shared" ref="D146:D151" si="3">C146+B146</f>
        <v>214150</v>
      </c>
      <c r="E146" s="6">
        <f>'[2]Input+Calcs'!$BU207-B146</f>
        <v>175868.59052340005</v>
      </c>
      <c r="F146" s="3">
        <f>'[2]Input+Calcs'!$BU207</f>
        <v>245745.69052340006</v>
      </c>
    </row>
    <row r="147" spans="1:6" x14ac:dyDescent="0.25">
      <c r="A147" s="2">
        <v>42767</v>
      </c>
      <c r="B147" s="8">
        <f>'[1]FPC wSEB'!$G511</f>
        <v>73384.800000000003</v>
      </c>
      <c r="C147" s="3">
        <f>'[1]FPC wSEB'!H511</f>
        <v>190420.2</v>
      </c>
      <c r="D147" s="3">
        <f t="shared" si="3"/>
        <v>263805</v>
      </c>
      <c r="E147" s="6">
        <f>'[2]Input+Calcs'!$BU208-B147</f>
        <v>180811.85038059996</v>
      </c>
      <c r="F147" s="3">
        <f>'[2]Input+Calcs'!$BU208</f>
        <v>254196.65038059998</v>
      </c>
    </row>
    <row r="148" spans="1:6" x14ac:dyDescent="0.25">
      <c r="A148" s="2">
        <v>42795</v>
      </c>
      <c r="B148" s="8">
        <f>'[1]FPC wSEB'!$G512</f>
        <v>105456.2</v>
      </c>
      <c r="C148" s="3">
        <f>'[1]FPC wSEB'!H512</f>
        <v>171825.8</v>
      </c>
      <c r="D148" s="3">
        <f t="shared" si="3"/>
        <v>277282</v>
      </c>
      <c r="E148" s="6">
        <f>'[2]Input+Calcs'!$BU209-B148</f>
        <v>197340.10840000003</v>
      </c>
      <c r="F148" s="3">
        <f>'[2]Input+Calcs'!$BU209</f>
        <v>302796.30840000004</v>
      </c>
    </row>
    <row r="149" spans="1:6" x14ac:dyDescent="0.25">
      <c r="A149" s="2">
        <v>42826</v>
      </c>
      <c r="B149" s="8">
        <f>'[1]FPC wSEB'!$G513</f>
        <v>90272</v>
      </c>
      <c r="C149" s="3">
        <f>'[1]FPC wSEB'!H513</f>
        <v>189217</v>
      </c>
      <c r="D149" s="3">
        <f t="shared" si="3"/>
        <v>279489</v>
      </c>
      <c r="E149" s="6">
        <f>'[2]Input+Calcs'!$BU210-B149</f>
        <v>195898.38</v>
      </c>
      <c r="F149" s="3">
        <f>'[2]Input+Calcs'!$BU210</f>
        <v>286170.38</v>
      </c>
    </row>
    <row r="150" spans="1:6" x14ac:dyDescent="0.25">
      <c r="A150" s="2">
        <v>42856</v>
      </c>
      <c r="B150" s="8">
        <f>'[1]FPC wSEB'!$G514</f>
        <v>54408</v>
      </c>
      <c r="C150" s="3">
        <f>'[1]FPC wSEB'!H514</f>
        <v>187096</v>
      </c>
      <c r="D150" s="3">
        <f t="shared" si="3"/>
        <v>241504</v>
      </c>
      <c r="E150" s="6">
        <f>'[2]Input+Calcs'!$BU211-B150</f>
        <v>206127.44</v>
      </c>
      <c r="F150" s="3">
        <f>'[2]Input+Calcs'!$BU211</f>
        <v>260535.44</v>
      </c>
    </row>
    <row r="151" spans="1:6" x14ac:dyDescent="0.25">
      <c r="A151" s="2">
        <v>42887</v>
      </c>
      <c r="B151" s="8">
        <f>'[1]FPC wSEB'!$G515</f>
        <v>65675.399999999994</v>
      </c>
      <c r="C151" s="3">
        <f>'[1]FPC wSEB'!H515</f>
        <v>199768.6</v>
      </c>
      <c r="D151" s="3">
        <f t="shared" si="3"/>
        <v>265444</v>
      </c>
      <c r="E151" s="6">
        <f>'[2]Input+Calcs'!$BU212-B151</f>
        <v>201761.40180000002</v>
      </c>
      <c r="F151" s="3">
        <f>'[2]Input+Calcs'!$BU212</f>
        <v>267436.80180000002</v>
      </c>
    </row>
    <row r="152" spans="1:6" x14ac:dyDescent="0.25">
      <c r="A152" s="2">
        <v>42917</v>
      </c>
      <c r="B152" s="8">
        <f>'[3]CM-Model'!$AH321</f>
        <v>67607.5</v>
      </c>
      <c r="C152" s="3"/>
      <c r="D152" s="3"/>
      <c r="E152" s="6"/>
      <c r="F152" s="3"/>
    </row>
    <row r="153" spans="1:6" ht="22.5" customHeight="1" x14ac:dyDescent="0.25">
      <c r="A153" s="2">
        <v>42948</v>
      </c>
      <c r="B153" s="8">
        <f>'[3]CM-Model'!$AH322</f>
        <v>67884.3</v>
      </c>
      <c r="C153" s="3"/>
      <c r="D153" s="3"/>
      <c r="E153" s="6"/>
      <c r="F153" s="3"/>
    </row>
    <row r="154" spans="1:6" x14ac:dyDescent="0.25">
      <c r="A154" s="2">
        <v>42979</v>
      </c>
      <c r="B154" s="8">
        <f>'[3]CM-Model'!$AH323</f>
        <v>69050</v>
      </c>
      <c r="C154" s="6"/>
      <c r="D154" s="6"/>
      <c r="E154" s="6"/>
      <c r="F154" s="6"/>
    </row>
    <row r="155" spans="1:6" x14ac:dyDescent="0.25">
      <c r="A155" s="2">
        <v>43009</v>
      </c>
      <c r="B155" s="8">
        <f>'[3]CM-Model'!$AH324</f>
        <v>70181</v>
      </c>
      <c r="C155" s="6"/>
      <c r="D155" s="6"/>
      <c r="E155" s="6"/>
      <c r="F155" s="6"/>
    </row>
    <row r="156" spans="1:6" x14ac:dyDescent="0.25">
      <c r="A156" s="2">
        <v>43040</v>
      </c>
      <c r="B156" s="8">
        <f>'[3]CM-Model'!$AH325</f>
        <v>70181</v>
      </c>
      <c r="C156" s="6"/>
      <c r="D156" s="6"/>
      <c r="E156" s="6"/>
      <c r="F156" s="6"/>
    </row>
    <row r="157" spans="1:6" x14ac:dyDescent="0.25">
      <c r="A157" s="2">
        <v>43070</v>
      </c>
      <c r="B157" s="8">
        <f>'[3]CM-Model'!$AH326</f>
        <v>70181</v>
      </c>
      <c r="C157" s="6"/>
      <c r="D157" s="6"/>
      <c r="E157" s="6"/>
      <c r="F157" s="6"/>
    </row>
    <row r="158" spans="1:6" x14ac:dyDescent="0.25">
      <c r="A158" s="2">
        <v>43101</v>
      </c>
      <c r="B158" s="8">
        <f>'[3]CM-Model'!$AH327</f>
        <v>70212</v>
      </c>
    </row>
    <row r="159" spans="1:6" x14ac:dyDescent="0.25">
      <c r="A159" s="2">
        <v>43132</v>
      </c>
      <c r="B159" s="8">
        <f>'[3]CM-Model'!$AH328</f>
        <v>70212</v>
      </c>
    </row>
    <row r="160" spans="1:6" x14ac:dyDescent="0.25">
      <c r="A160" s="2">
        <v>43160</v>
      </c>
      <c r="B160" s="8">
        <f>'[3]CM-Model'!$AH329</f>
        <v>70212</v>
      </c>
    </row>
    <row r="161" spans="1:2" x14ac:dyDescent="0.25">
      <c r="A161" s="2">
        <v>43191</v>
      </c>
      <c r="B161" s="8">
        <f>'[3]CM-Model'!$AH330</f>
        <v>70212</v>
      </c>
    </row>
    <row r="162" spans="1:2" x14ac:dyDescent="0.25">
      <c r="A162" s="2">
        <v>43221</v>
      </c>
      <c r="B162" s="8">
        <f>'[3]CM-Model'!$AH331</f>
        <v>70212</v>
      </c>
    </row>
    <row r="163" spans="1:2" x14ac:dyDescent="0.25">
      <c r="A163" s="2">
        <v>43252</v>
      </c>
      <c r="B163" s="8">
        <f>'[3]CM-Model'!$AH332</f>
        <v>70238</v>
      </c>
    </row>
    <row r="164" spans="1:2" x14ac:dyDescent="0.25">
      <c r="A164" s="2">
        <v>43282</v>
      </c>
      <c r="B164" s="8">
        <f>'[3]CM-Model'!$AH333</f>
        <v>70238</v>
      </c>
    </row>
    <row r="165" spans="1:2" x14ac:dyDescent="0.25">
      <c r="A165" s="2">
        <v>43313</v>
      </c>
      <c r="B165" s="8">
        <f>'[3]CM-Model'!$AH334</f>
        <v>70238</v>
      </c>
    </row>
    <row r="166" spans="1:2" x14ac:dyDescent="0.25">
      <c r="A166" s="2">
        <v>43344</v>
      </c>
      <c r="B166" s="8">
        <f>'[3]CM-Model'!$AH335</f>
        <v>70238</v>
      </c>
    </row>
    <row r="167" spans="1:2" x14ac:dyDescent="0.25">
      <c r="A167" s="2">
        <v>43374</v>
      </c>
      <c r="B167" s="8">
        <f>'[3]CM-Model'!$AH336</f>
        <v>70238</v>
      </c>
    </row>
    <row r="168" spans="1:2" x14ac:dyDescent="0.25">
      <c r="A168" s="2">
        <v>43405</v>
      </c>
      <c r="B168" s="8">
        <f>'[3]CM-Model'!$AH337</f>
        <v>70238</v>
      </c>
    </row>
    <row r="169" spans="1:2" x14ac:dyDescent="0.25">
      <c r="A169" s="2">
        <v>43435</v>
      </c>
      <c r="B169" s="8">
        <f>'[3]CM-Model'!$AH338</f>
        <v>70238</v>
      </c>
    </row>
    <row r="170" spans="1:2" x14ac:dyDescent="0.25">
      <c r="A170" s="2">
        <v>43466</v>
      </c>
      <c r="B170" s="8">
        <f>'[3]CM-Model'!$AH339</f>
        <v>70669</v>
      </c>
    </row>
    <row r="171" spans="1:2" x14ac:dyDescent="0.25">
      <c r="A171" s="2">
        <v>43497</v>
      </c>
      <c r="B171" s="8">
        <f>'[3]CM-Model'!$AH340</f>
        <v>68836</v>
      </c>
    </row>
    <row r="172" spans="1:2" x14ac:dyDescent="0.25">
      <c r="A172" s="2">
        <v>43525</v>
      </c>
      <c r="B172" s="8">
        <f>'[3]CM-Model'!$AH341</f>
        <v>69463</v>
      </c>
    </row>
    <row r="173" spans="1:2" x14ac:dyDescent="0.25">
      <c r="A173" s="2">
        <v>43556</v>
      </c>
      <c r="B173" s="8">
        <f>'[3]CM-Model'!$AH342</f>
        <v>72291</v>
      </c>
    </row>
    <row r="174" spans="1:2" x14ac:dyDescent="0.25">
      <c r="A174" s="2">
        <v>43586</v>
      </c>
      <c r="B174" s="8">
        <f>'[3]CM-Model'!$AH343</f>
        <v>73563</v>
      </c>
    </row>
    <row r="175" spans="1:2" x14ac:dyDescent="0.25">
      <c r="A175" s="2">
        <v>43617</v>
      </c>
      <c r="B175" s="8">
        <f>'[3]CM-Model'!$AH344</f>
        <v>72266</v>
      </c>
    </row>
    <row r="176" spans="1:2" x14ac:dyDescent="0.25">
      <c r="A176" s="2">
        <v>43647</v>
      </c>
      <c r="B176" s="8">
        <f>'[3]CM-Model'!$AH345</f>
        <v>88632</v>
      </c>
    </row>
    <row r="177" spans="1:2" x14ac:dyDescent="0.25">
      <c r="A177" s="2">
        <v>43678</v>
      </c>
      <c r="B177" s="8">
        <f>'[3]CM-Model'!$AH346</f>
        <v>86661</v>
      </c>
    </row>
    <row r="178" spans="1:2" x14ac:dyDescent="0.25">
      <c r="A178" s="2">
        <v>43709</v>
      </c>
      <c r="B178" s="8">
        <f>'[3]CM-Model'!$AH347</f>
        <v>88505</v>
      </c>
    </row>
    <row r="179" spans="1:2" x14ac:dyDescent="0.25">
      <c r="A179" s="2">
        <v>43739</v>
      </c>
      <c r="B179" s="8">
        <f>'[3]CM-Model'!$AH348</f>
        <v>86295</v>
      </c>
    </row>
    <row r="180" spans="1:2" x14ac:dyDescent="0.25">
      <c r="A180" s="2">
        <v>43770</v>
      </c>
      <c r="B180" s="8">
        <f>'[3]CM-Model'!$AH349</f>
        <v>93128</v>
      </c>
    </row>
    <row r="181" spans="1:2" x14ac:dyDescent="0.25">
      <c r="A181" s="2">
        <v>43800</v>
      </c>
      <c r="B181" s="8">
        <f>'[3]CM-Model'!$AH350</f>
        <v>88831</v>
      </c>
    </row>
    <row r="182" spans="1:2" x14ac:dyDescent="0.25">
      <c r="A182" s="2">
        <v>43831</v>
      </c>
      <c r="B182" s="8">
        <f>'[3]CM-Model'!$AH351</f>
        <v>92447</v>
      </c>
    </row>
    <row r="183" spans="1:2" x14ac:dyDescent="0.25">
      <c r="A183" s="2">
        <v>43862</v>
      </c>
      <c r="B183" s="8">
        <f>'[3]CM-Model'!$AH352</f>
        <v>90320</v>
      </c>
    </row>
    <row r="184" spans="1:2" x14ac:dyDescent="0.25">
      <c r="A184" s="2">
        <v>43891</v>
      </c>
      <c r="B184" s="8">
        <f>'[3]CM-Model'!$AH353</f>
        <v>91047</v>
      </c>
    </row>
    <row r="185" spans="1:2" x14ac:dyDescent="0.25">
      <c r="A185" s="2">
        <v>43922</v>
      </c>
      <c r="B185" s="8">
        <f>'[3]CM-Model'!$AH354</f>
        <v>94329</v>
      </c>
    </row>
    <row r="186" spans="1:2" x14ac:dyDescent="0.25">
      <c r="A186" s="2">
        <v>43952</v>
      </c>
      <c r="B186" s="8">
        <f>'[3]CM-Model'!$AH355</f>
        <v>95806</v>
      </c>
    </row>
    <row r="187" spans="1:2" x14ac:dyDescent="0.25">
      <c r="A187" s="2">
        <v>43983</v>
      </c>
      <c r="B187" s="8">
        <f>'[3]CM-Model'!$AH356</f>
        <v>94301</v>
      </c>
    </row>
    <row r="188" spans="1:2" x14ac:dyDescent="0.25">
      <c r="A188" s="2">
        <v>44013</v>
      </c>
      <c r="B188" s="8">
        <f>'[3]CM-Model'!$AH357</f>
        <v>92404</v>
      </c>
    </row>
    <row r="189" spans="1:2" x14ac:dyDescent="0.25">
      <c r="A189" s="2">
        <v>44044</v>
      </c>
      <c r="B189" s="8">
        <f>'[3]CM-Model'!$AH358</f>
        <v>90117</v>
      </c>
    </row>
    <row r="190" spans="1:2" x14ac:dyDescent="0.25">
      <c r="A190" s="2">
        <v>44075</v>
      </c>
      <c r="B190" s="8">
        <f>'[3]CM-Model'!$AH359</f>
        <v>92257</v>
      </c>
    </row>
    <row r="191" spans="1:2" x14ac:dyDescent="0.25">
      <c r="A191" s="2">
        <v>44105</v>
      </c>
      <c r="B191" s="8">
        <f>'[3]CM-Model'!$AH360</f>
        <v>89692</v>
      </c>
    </row>
    <row r="192" spans="1:2" x14ac:dyDescent="0.25">
      <c r="A192" s="2">
        <v>44136</v>
      </c>
      <c r="B192" s="8">
        <f>'[3]CM-Model'!$AH361</f>
        <v>97621</v>
      </c>
    </row>
    <row r="193" spans="1:2" x14ac:dyDescent="0.25">
      <c r="A193" s="2">
        <v>44166</v>
      </c>
      <c r="B193" s="8">
        <f>'[3]CM-Model'!$AH362</f>
        <v>92635</v>
      </c>
    </row>
    <row r="194" spans="1:2" x14ac:dyDescent="0.25">
      <c r="A194" s="2">
        <v>44197</v>
      </c>
      <c r="B194" s="8">
        <f>'[3]CM-Model'!$AH363</f>
        <v>92447</v>
      </c>
    </row>
    <row r="195" spans="1:2" x14ac:dyDescent="0.25">
      <c r="A195" s="2">
        <v>44228</v>
      </c>
      <c r="B195" s="8">
        <f>'[3]CM-Model'!$AH364</f>
        <v>90320</v>
      </c>
    </row>
    <row r="196" spans="1:2" x14ac:dyDescent="0.25">
      <c r="A196" s="2">
        <v>44256</v>
      </c>
      <c r="B196" s="8">
        <f>'[3]CM-Model'!$AH365</f>
        <v>91047</v>
      </c>
    </row>
    <row r="197" spans="1:2" x14ac:dyDescent="0.25">
      <c r="A197" s="2">
        <v>44287</v>
      </c>
      <c r="B197" s="8">
        <f>'[3]CM-Model'!$AH366</f>
        <v>94329</v>
      </c>
    </row>
    <row r="198" spans="1:2" x14ac:dyDescent="0.25">
      <c r="A198" s="2">
        <v>44317</v>
      </c>
      <c r="B198" s="8">
        <f>'[3]CM-Model'!$AH367</f>
        <v>95806</v>
      </c>
    </row>
    <row r="199" spans="1:2" x14ac:dyDescent="0.25">
      <c r="A199" s="2">
        <v>44348</v>
      </c>
      <c r="B199" s="8">
        <f>'[3]CM-Model'!$AH368</f>
        <v>94301</v>
      </c>
    </row>
    <row r="200" spans="1:2" x14ac:dyDescent="0.25">
      <c r="A200" s="2">
        <v>44378</v>
      </c>
      <c r="B200" s="8">
        <f>'[3]CM-Model'!$AH369</f>
        <v>92404</v>
      </c>
    </row>
    <row r="201" spans="1:2" x14ac:dyDescent="0.25">
      <c r="A201" s="2">
        <v>44409</v>
      </c>
      <c r="B201" s="8">
        <f>'[3]CM-Model'!$AH370</f>
        <v>90117</v>
      </c>
    </row>
    <row r="202" spans="1:2" x14ac:dyDescent="0.25">
      <c r="A202" s="2">
        <v>44440</v>
      </c>
      <c r="B202" s="8">
        <f>'[3]CM-Model'!$AH371</f>
        <v>92257</v>
      </c>
    </row>
    <row r="203" spans="1:2" x14ac:dyDescent="0.25">
      <c r="A203" s="2">
        <v>44470</v>
      </c>
      <c r="B203" s="8">
        <f>'[3]CM-Model'!$AH372</f>
        <v>89692</v>
      </c>
    </row>
    <row r="204" spans="1:2" x14ac:dyDescent="0.25">
      <c r="A204" s="2">
        <v>44501</v>
      </c>
      <c r="B204" s="8">
        <f>'[3]CM-Model'!$AH373</f>
        <v>97621</v>
      </c>
    </row>
    <row r="205" spans="1:2" x14ac:dyDescent="0.25">
      <c r="A205" s="2">
        <v>44531</v>
      </c>
      <c r="B205" s="8">
        <f>'[3]CM-Model'!$AH374</f>
        <v>92635</v>
      </c>
    </row>
    <row r="206" spans="1:2" x14ac:dyDescent="0.25">
      <c r="A206" s="2">
        <v>44562</v>
      </c>
      <c r="B206" s="8">
        <f>'[3]CM-Model'!$AH375</f>
        <v>96300</v>
      </c>
    </row>
    <row r="207" spans="1:2" x14ac:dyDescent="0.25">
      <c r="A207" s="2">
        <v>44593</v>
      </c>
      <c r="B207" s="8">
        <f>'[3]CM-Model'!$AH376</f>
        <v>94085</v>
      </c>
    </row>
    <row r="208" spans="1:2" x14ac:dyDescent="0.25">
      <c r="A208" s="2">
        <v>44621</v>
      </c>
      <c r="B208" s="8">
        <f>'[3]CM-Model'!$AH377</f>
        <v>94842</v>
      </c>
    </row>
    <row r="209" spans="1:2" x14ac:dyDescent="0.25">
      <c r="A209" s="2">
        <v>44652</v>
      </c>
      <c r="B209" s="8">
        <f>'[3]CM-Model'!$AH378</f>
        <v>98260</v>
      </c>
    </row>
    <row r="210" spans="1:2" x14ac:dyDescent="0.25">
      <c r="A210" s="2">
        <v>44682</v>
      </c>
      <c r="B210" s="8">
        <f>'[3]CM-Model'!$AH379</f>
        <v>99799</v>
      </c>
    </row>
    <row r="211" spans="1:2" x14ac:dyDescent="0.25">
      <c r="A211" s="2">
        <v>44713</v>
      </c>
      <c r="B211" s="8">
        <f>'[3]CM-Model'!$AH380</f>
        <v>98231</v>
      </c>
    </row>
    <row r="212" spans="1:2" x14ac:dyDescent="0.25">
      <c r="A212" s="2">
        <v>44743</v>
      </c>
      <c r="B212" s="8">
        <f>'[3]CM-Model'!$AH381</f>
        <v>96255</v>
      </c>
    </row>
    <row r="213" spans="1:2" x14ac:dyDescent="0.25">
      <c r="A213" s="2">
        <v>44774</v>
      </c>
      <c r="B213" s="8">
        <f>'[3]CM-Model'!$AH382</f>
        <v>93873</v>
      </c>
    </row>
    <row r="214" spans="1:2" x14ac:dyDescent="0.25">
      <c r="A214" s="2">
        <v>44805</v>
      </c>
      <c r="B214" s="8">
        <f>'[3]CM-Model'!$AH383</f>
        <v>96102</v>
      </c>
    </row>
    <row r="215" spans="1:2" x14ac:dyDescent="0.25">
      <c r="A215" s="2">
        <v>44835</v>
      </c>
      <c r="B215" s="8">
        <f>'[3]CM-Model'!$AH384</f>
        <v>93431</v>
      </c>
    </row>
    <row r="216" spans="1:2" x14ac:dyDescent="0.25">
      <c r="A216" s="2">
        <v>44866</v>
      </c>
      <c r="B216" s="8">
        <f>'[3]CM-Model'!$AH385</f>
        <v>101689</v>
      </c>
    </row>
    <row r="217" spans="1:2" x14ac:dyDescent="0.25">
      <c r="A217" s="2">
        <v>44896</v>
      </c>
      <c r="B217" s="8">
        <f>'[3]CM-Model'!$AH386</f>
        <v>96496</v>
      </c>
    </row>
    <row r="218" spans="1:2" x14ac:dyDescent="0.25">
      <c r="A218" s="2">
        <v>44927</v>
      </c>
      <c r="B218" s="8">
        <f>'[3]CM-Model'!$AH387</f>
        <v>96300</v>
      </c>
    </row>
    <row r="219" spans="1:2" x14ac:dyDescent="0.25">
      <c r="A219" s="2">
        <v>44958</v>
      </c>
      <c r="B219" s="8">
        <f>'[3]CM-Model'!$AH388</f>
        <v>94085</v>
      </c>
    </row>
    <row r="220" spans="1:2" x14ac:dyDescent="0.25">
      <c r="A220" s="2">
        <v>44986</v>
      </c>
      <c r="B220" s="8">
        <f>'[3]CM-Model'!$AH389</f>
        <v>94842</v>
      </c>
    </row>
    <row r="221" spans="1:2" x14ac:dyDescent="0.25">
      <c r="A221" s="2">
        <v>45017</v>
      </c>
      <c r="B221" s="8">
        <f>'[3]CM-Model'!$AH390</f>
        <v>98260</v>
      </c>
    </row>
    <row r="222" spans="1:2" x14ac:dyDescent="0.25">
      <c r="A222" s="2">
        <v>45047</v>
      </c>
      <c r="B222" s="8">
        <f>'[3]CM-Model'!$AH391</f>
        <v>99799</v>
      </c>
    </row>
    <row r="223" spans="1:2" x14ac:dyDescent="0.25">
      <c r="A223" s="2">
        <v>45078</v>
      </c>
      <c r="B223" s="8">
        <f>'[3]CM-Model'!$AH392</f>
        <v>98231</v>
      </c>
    </row>
    <row r="224" spans="1:2" x14ac:dyDescent="0.25">
      <c r="A224" s="2">
        <v>45108</v>
      </c>
      <c r="B224" s="8">
        <f>'[3]CM-Model'!$AH393</f>
        <v>96255</v>
      </c>
    </row>
    <row r="225" spans="1:2" x14ac:dyDescent="0.25">
      <c r="A225" s="2">
        <v>45139</v>
      </c>
      <c r="B225" s="8">
        <f>'[3]CM-Model'!$AH394</f>
        <v>93873</v>
      </c>
    </row>
    <row r="226" spans="1:2" x14ac:dyDescent="0.25">
      <c r="A226" s="2">
        <v>45170</v>
      </c>
      <c r="B226" s="8">
        <f>'[3]CM-Model'!$AH395</f>
        <v>96102</v>
      </c>
    </row>
    <row r="227" spans="1:2" x14ac:dyDescent="0.25">
      <c r="A227" s="2">
        <v>45200</v>
      </c>
      <c r="B227" s="8">
        <f>'[3]CM-Model'!$AH396</f>
        <v>93431</v>
      </c>
    </row>
    <row r="228" spans="1:2" x14ac:dyDescent="0.25">
      <c r="A228" s="2">
        <v>45231</v>
      </c>
      <c r="B228" s="8">
        <f>'[3]CM-Model'!$AH397</f>
        <v>101689</v>
      </c>
    </row>
    <row r="229" spans="1:2" x14ac:dyDescent="0.25">
      <c r="A229" s="2">
        <v>45261</v>
      </c>
      <c r="B229" s="8">
        <f>'[3]CM-Model'!$AH398</f>
        <v>96496</v>
      </c>
    </row>
    <row r="230" spans="1:2" x14ac:dyDescent="0.25">
      <c r="A230" s="2">
        <v>45292</v>
      </c>
      <c r="B230" s="8">
        <f>'[3]CM-Model'!$AH399</f>
        <v>96276</v>
      </c>
    </row>
    <row r="231" spans="1:2" x14ac:dyDescent="0.25">
      <c r="A231" s="2">
        <v>45323</v>
      </c>
      <c r="B231" s="8">
        <f>'[3]CM-Model'!$AH400</f>
        <v>94060</v>
      </c>
    </row>
    <row r="232" spans="1:2" x14ac:dyDescent="0.25">
      <c r="A232" s="2">
        <v>45352</v>
      </c>
      <c r="B232" s="8">
        <f>'[3]CM-Model'!$AH401</f>
        <v>94817</v>
      </c>
    </row>
    <row r="233" spans="1:2" x14ac:dyDescent="0.25">
      <c r="A233" s="2">
        <v>45383</v>
      </c>
      <c r="B233" s="8">
        <f>'[3]CM-Model'!$AH402</f>
        <v>98235</v>
      </c>
    </row>
    <row r="234" spans="1:2" x14ac:dyDescent="0.25">
      <c r="A234" s="2">
        <v>45413</v>
      </c>
      <c r="B234" s="8">
        <f>'[3]CM-Model'!$AH403</f>
        <v>99773</v>
      </c>
    </row>
    <row r="235" spans="1:2" x14ac:dyDescent="0.25">
      <c r="A235" s="2">
        <v>45444</v>
      </c>
      <c r="B235" s="8">
        <f>'[3]CM-Model'!$AH404</f>
        <v>98205</v>
      </c>
    </row>
    <row r="236" spans="1:2" x14ac:dyDescent="0.25">
      <c r="A236" s="2">
        <v>45474</v>
      </c>
      <c r="B236" s="8">
        <f>'[3]CM-Model'!$AH405</f>
        <v>96230</v>
      </c>
    </row>
    <row r="237" spans="1:2" x14ac:dyDescent="0.25">
      <c r="A237" s="2">
        <v>45505</v>
      </c>
      <c r="B237" s="8">
        <f>'[3]CM-Model'!$AH406</f>
        <v>93849</v>
      </c>
    </row>
    <row r="238" spans="1:2" x14ac:dyDescent="0.25">
      <c r="A238" s="2">
        <v>45536</v>
      </c>
      <c r="B238" s="8">
        <f>'[3]CM-Model'!$AH407</f>
        <v>96077</v>
      </c>
    </row>
    <row r="239" spans="1:2" x14ac:dyDescent="0.25">
      <c r="A239" s="2">
        <v>45566</v>
      </c>
      <c r="B239" s="8">
        <f>'[3]CM-Model'!$AH408</f>
        <v>93406</v>
      </c>
    </row>
    <row r="240" spans="1:2" x14ac:dyDescent="0.25">
      <c r="A240" s="2">
        <v>45597</v>
      </c>
      <c r="B240" s="8">
        <f>'[3]CM-Model'!$AH409</f>
        <v>101663</v>
      </c>
    </row>
    <row r="241" spans="1:2" x14ac:dyDescent="0.25">
      <c r="A241" s="2">
        <v>45627</v>
      </c>
      <c r="B241" s="8">
        <f>'[3]CM-Model'!$AH410</f>
        <v>96470</v>
      </c>
    </row>
    <row r="242" spans="1:2" x14ac:dyDescent="0.25">
      <c r="A242" s="2">
        <v>45658</v>
      </c>
      <c r="B242" s="8">
        <f>'[3]CM-Model'!$AH411</f>
        <v>96276</v>
      </c>
    </row>
    <row r="243" spans="1:2" x14ac:dyDescent="0.25">
      <c r="A243" s="2">
        <v>45689</v>
      </c>
      <c r="B243" s="8">
        <f>'[3]CM-Model'!$AH412</f>
        <v>94060</v>
      </c>
    </row>
    <row r="244" spans="1:2" x14ac:dyDescent="0.25">
      <c r="A244" s="2">
        <v>45717</v>
      </c>
      <c r="B244" s="8">
        <f>'[3]CM-Model'!$AH413</f>
        <v>94817</v>
      </c>
    </row>
    <row r="245" spans="1:2" x14ac:dyDescent="0.25">
      <c r="A245" s="2">
        <v>45748</v>
      </c>
      <c r="B245" s="8">
        <f>'[3]CM-Model'!$AH414</f>
        <v>98235</v>
      </c>
    </row>
    <row r="246" spans="1:2" x14ac:dyDescent="0.25">
      <c r="A246" s="2">
        <v>45778</v>
      </c>
      <c r="B246" s="8">
        <f>'[3]CM-Model'!$AH415</f>
        <v>99773</v>
      </c>
    </row>
    <row r="247" spans="1:2" x14ac:dyDescent="0.25">
      <c r="A247" s="2">
        <v>45809</v>
      </c>
      <c r="B247" s="8">
        <f>'[3]CM-Model'!$AH416</f>
        <v>98205</v>
      </c>
    </row>
    <row r="248" spans="1:2" x14ac:dyDescent="0.25">
      <c r="A248" s="2">
        <v>45839</v>
      </c>
      <c r="B248" s="8">
        <f>'[3]CM-Model'!$AH417</f>
        <v>96230</v>
      </c>
    </row>
    <row r="249" spans="1:2" x14ac:dyDescent="0.25">
      <c r="A249" s="2">
        <v>45870</v>
      </c>
      <c r="B249" s="8">
        <f>'[3]CM-Model'!$AH418</f>
        <v>93849</v>
      </c>
    </row>
    <row r="250" spans="1:2" x14ac:dyDescent="0.25">
      <c r="A250" s="2">
        <v>45901</v>
      </c>
      <c r="B250" s="8">
        <f>'[3]CM-Model'!$AH419</f>
        <v>96077</v>
      </c>
    </row>
    <row r="251" spans="1:2" x14ac:dyDescent="0.25">
      <c r="A251" s="2">
        <v>45931</v>
      </c>
      <c r="B251" s="8">
        <f>'[3]CM-Model'!$AH420</f>
        <v>93406</v>
      </c>
    </row>
    <row r="252" spans="1:2" x14ac:dyDescent="0.25">
      <c r="A252" s="2">
        <v>45962</v>
      </c>
      <c r="B252" s="8">
        <f>'[3]CM-Model'!$AH421</f>
        <v>101663</v>
      </c>
    </row>
    <row r="253" spans="1:2" x14ac:dyDescent="0.25">
      <c r="A253" s="2">
        <v>45992</v>
      </c>
      <c r="B253" s="8">
        <f>'[3]CM-Model'!$AH422</f>
        <v>96471</v>
      </c>
    </row>
    <row r="254" spans="1:2" x14ac:dyDescent="0.25">
      <c r="A254" s="2">
        <v>46023</v>
      </c>
      <c r="B254" s="8">
        <f>'[3]CM-Model'!$AH423</f>
        <v>96276</v>
      </c>
    </row>
    <row r="255" spans="1:2" x14ac:dyDescent="0.25">
      <c r="A255" s="2">
        <v>46054</v>
      </c>
      <c r="B255" s="8">
        <f>'[3]CM-Model'!$AH424</f>
        <v>94060</v>
      </c>
    </row>
    <row r="256" spans="1:2" x14ac:dyDescent="0.25">
      <c r="A256" s="2">
        <v>46082</v>
      </c>
      <c r="B256" s="8">
        <f>'[3]CM-Model'!$AH425</f>
        <v>94817</v>
      </c>
    </row>
    <row r="257" spans="1:2" x14ac:dyDescent="0.25">
      <c r="A257" s="2">
        <v>46113</v>
      </c>
      <c r="B257" s="8">
        <f>'[3]CM-Model'!$AH426</f>
        <v>98235</v>
      </c>
    </row>
    <row r="258" spans="1:2" x14ac:dyDescent="0.25">
      <c r="A258" s="2">
        <v>46143</v>
      </c>
      <c r="B258" s="8">
        <f>'[3]CM-Model'!$AH427</f>
        <v>99773</v>
      </c>
    </row>
    <row r="259" spans="1:2" x14ac:dyDescent="0.25">
      <c r="A259" s="2">
        <v>46174</v>
      </c>
      <c r="B259" s="8">
        <f>'[3]CM-Model'!$AH428</f>
        <v>98205</v>
      </c>
    </row>
    <row r="260" spans="1:2" x14ac:dyDescent="0.25">
      <c r="A260" s="2">
        <v>46204</v>
      </c>
      <c r="B260" s="8">
        <f>'[3]CM-Model'!$AH429</f>
        <v>96230</v>
      </c>
    </row>
    <row r="261" spans="1:2" x14ac:dyDescent="0.25">
      <c r="A261" s="2">
        <v>46235</v>
      </c>
      <c r="B261" s="8">
        <f>'[3]CM-Model'!$AH430</f>
        <v>93849</v>
      </c>
    </row>
    <row r="262" spans="1:2" x14ac:dyDescent="0.25">
      <c r="A262" s="2">
        <v>46266</v>
      </c>
      <c r="B262" s="8">
        <f>'[3]CM-Model'!$AH431</f>
        <v>96077</v>
      </c>
    </row>
    <row r="263" spans="1:2" x14ac:dyDescent="0.25">
      <c r="A263" s="2">
        <v>46296</v>
      </c>
      <c r="B263" s="8">
        <f>'[3]CM-Model'!$AH432</f>
        <v>93406</v>
      </c>
    </row>
    <row r="264" spans="1:2" x14ac:dyDescent="0.25">
      <c r="A264" s="2">
        <v>46327</v>
      </c>
      <c r="B264" s="8">
        <f>'[3]CM-Model'!$AH433</f>
        <v>101663</v>
      </c>
    </row>
    <row r="265" spans="1:2" x14ac:dyDescent="0.25">
      <c r="A265" s="2">
        <v>46357</v>
      </c>
      <c r="B265" s="8">
        <f>'[3]CM-Model'!$AH434</f>
        <v>96471</v>
      </c>
    </row>
    <row r="266" spans="1:2" x14ac:dyDescent="0.25">
      <c r="A266" s="2">
        <v>46388</v>
      </c>
      <c r="B266" s="8">
        <f>'[3]CM-Model'!$AH435</f>
        <v>96276</v>
      </c>
    </row>
    <row r="267" spans="1:2" x14ac:dyDescent="0.25">
      <c r="A267" s="2">
        <v>46419</v>
      </c>
      <c r="B267" s="8">
        <f>'[3]CM-Model'!$AH436</f>
        <v>94060</v>
      </c>
    </row>
    <row r="268" spans="1:2" x14ac:dyDescent="0.25">
      <c r="A268" s="2">
        <v>46447</v>
      </c>
      <c r="B268" s="8">
        <f>'[3]CM-Model'!$AH437</f>
        <v>94817</v>
      </c>
    </row>
    <row r="269" spans="1:2" x14ac:dyDescent="0.25">
      <c r="A269" s="2">
        <v>46478</v>
      </c>
      <c r="B269" s="8">
        <f>'[3]CM-Model'!$AH438</f>
        <v>98235</v>
      </c>
    </row>
    <row r="270" spans="1:2" x14ac:dyDescent="0.25">
      <c r="A270" s="2">
        <v>46508</v>
      </c>
      <c r="B270" s="8">
        <f>'[3]CM-Model'!$AH439</f>
        <v>99773</v>
      </c>
    </row>
    <row r="271" spans="1:2" x14ac:dyDescent="0.25">
      <c r="A271" s="2">
        <v>46539</v>
      </c>
      <c r="B271" s="8">
        <f>'[3]CM-Model'!$AH440</f>
        <v>98205</v>
      </c>
    </row>
    <row r="272" spans="1:2" x14ac:dyDescent="0.25">
      <c r="A272" s="2">
        <v>46569</v>
      </c>
      <c r="B272" s="8">
        <f>'[3]CM-Model'!$AH441</f>
        <v>96230</v>
      </c>
    </row>
    <row r="273" spans="1:2" x14ac:dyDescent="0.25">
      <c r="A273" s="2">
        <v>46600</v>
      </c>
      <c r="B273" s="8">
        <f>'[3]CM-Model'!$AH442</f>
        <v>93849</v>
      </c>
    </row>
    <row r="274" spans="1:2" x14ac:dyDescent="0.25">
      <c r="A274" s="2">
        <v>46631</v>
      </c>
      <c r="B274" s="8">
        <f>'[3]CM-Model'!$AH443</f>
        <v>96077</v>
      </c>
    </row>
    <row r="275" spans="1:2" x14ac:dyDescent="0.25">
      <c r="A275" s="2">
        <v>46661</v>
      </c>
      <c r="B275" s="8">
        <f>'[3]CM-Model'!$AH444</f>
        <v>93406</v>
      </c>
    </row>
    <row r="276" spans="1:2" x14ac:dyDescent="0.25">
      <c r="A276" s="2">
        <v>46692</v>
      </c>
      <c r="B276" s="8">
        <f>'[3]CM-Model'!$AH445</f>
        <v>101663</v>
      </c>
    </row>
    <row r="277" spans="1:2" x14ac:dyDescent="0.25">
      <c r="A277" s="2">
        <v>46722</v>
      </c>
      <c r="B277" s="8">
        <f>'[3]CM-Model'!$AH446</f>
        <v>96471</v>
      </c>
    </row>
    <row r="278" spans="1:2" x14ac:dyDescent="0.25">
      <c r="A278" s="2">
        <v>46753</v>
      </c>
      <c r="B278" s="8">
        <f>'[3]CM-Model'!$AH447</f>
        <v>96276</v>
      </c>
    </row>
    <row r="279" spans="1:2" x14ac:dyDescent="0.25">
      <c r="A279" s="2">
        <v>46784</v>
      </c>
      <c r="B279" s="8">
        <f>'[3]CM-Model'!$AH448</f>
        <v>94060</v>
      </c>
    </row>
    <row r="280" spans="1:2" x14ac:dyDescent="0.25">
      <c r="A280" s="2">
        <v>46813</v>
      </c>
      <c r="B280" s="8">
        <f>'[3]CM-Model'!$AH449</f>
        <v>94817</v>
      </c>
    </row>
    <row r="281" spans="1:2" x14ac:dyDescent="0.25">
      <c r="A281" s="2">
        <v>46844</v>
      </c>
      <c r="B281" s="8">
        <f>'[3]CM-Model'!$AH450</f>
        <v>98235</v>
      </c>
    </row>
    <row r="282" spans="1:2" x14ac:dyDescent="0.25">
      <c r="A282" s="2">
        <v>46874</v>
      </c>
      <c r="B282" s="8">
        <f>'[3]CM-Model'!$AH451</f>
        <v>99773</v>
      </c>
    </row>
    <row r="283" spans="1:2" x14ac:dyDescent="0.25">
      <c r="A283" s="2">
        <v>46905</v>
      </c>
      <c r="B283" s="8">
        <f>'[3]CM-Model'!$AH452</f>
        <v>98205</v>
      </c>
    </row>
    <row r="284" spans="1:2" x14ac:dyDescent="0.25">
      <c r="A284" s="2">
        <v>46935</v>
      </c>
      <c r="B284" s="8">
        <f>'[3]CM-Model'!$AH453</f>
        <v>96230</v>
      </c>
    </row>
    <row r="285" spans="1:2" x14ac:dyDescent="0.25">
      <c r="A285" s="2">
        <v>46966</v>
      </c>
      <c r="B285" s="8">
        <f>'[3]CM-Model'!$AH454</f>
        <v>93849</v>
      </c>
    </row>
    <row r="286" spans="1:2" x14ac:dyDescent="0.25">
      <c r="A286" s="2">
        <v>46997</v>
      </c>
      <c r="B286" s="8">
        <f>'[3]CM-Model'!$AH455</f>
        <v>96077</v>
      </c>
    </row>
    <row r="287" spans="1:2" x14ac:dyDescent="0.25">
      <c r="A287" s="2">
        <v>47027</v>
      </c>
      <c r="B287" s="8">
        <f>'[3]CM-Model'!$AH456</f>
        <v>93406</v>
      </c>
    </row>
    <row r="288" spans="1:2" x14ac:dyDescent="0.25">
      <c r="A288" s="2">
        <v>47058</v>
      </c>
      <c r="B288" s="8">
        <f>'[3]CM-Model'!$AH457</f>
        <v>101663</v>
      </c>
    </row>
    <row r="289" spans="1:2" x14ac:dyDescent="0.25">
      <c r="A289" s="2">
        <v>47088</v>
      </c>
      <c r="B289" s="8">
        <f>'[3]CM-Model'!$AH458</f>
        <v>96471</v>
      </c>
    </row>
  </sheetData>
  <pageMargins left="0.7" right="0.7" top="0.75" bottom="0.75" header="0.3" footer="0.3"/>
  <pageSetup scale="44" fitToHeight="0" orientation="portrait" r:id="rId1"/>
  <headerFooter>
    <oddHeader>&amp;RDuke Energy Florida
Docket No. 20180149-EI
DEF's Response to Staff's 2nd PODS (5-8)
Qs 5-7</oddHeader>
    <oddFooter>&amp;RBN 20180149-DEF-000380 through 20180149-DEF-000382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FA17</vt:lpstr>
    </vt:vector>
  </TitlesOfParts>
  <Company>Duke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Lynch, Edward V</dc:creator>
  <cp:lastModifiedBy>West, Monique</cp:lastModifiedBy>
  <cp:lastPrinted>2018-12-20T15:31:02Z</cp:lastPrinted>
  <dcterms:created xsi:type="dcterms:W3CDTF">2015-08-27T21:06:54Z</dcterms:created>
  <dcterms:modified xsi:type="dcterms:W3CDTF">2018-12-20T15:31:05Z</dcterms:modified>
</cp:coreProperties>
</file>