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Workgroups\FPC Marketing\Market Research and Planning\Market Analytics\Robert Bullard\DSM Goals 2018-2019\"/>
    </mc:Choice>
  </mc:AlternateContent>
  <bookViews>
    <workbookView xWindow="0" yWindow="15" windowWidth="15195" windowHeight="8955" activeTab="1"/>
  </bookViews>
  <sheets>
    <sheet name="Cents per kwh" sheetId="2" r:id="rId1"/>
    <sheet name="Gulf" sheetId="3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1__123Graph_ACHART_29" hidden="1">#REF!</definedName>
    <definedName name="_2__123Graph_BCHART_29" hidden="1">#REF!</definedName>
    <definedName name="_Order1" hidden="1">255</definedName>
    <definedName name="_Order2" hidden="1">255</definedName>
    <definedName name="ALL">[1]CAPEX:MACROS!$A$1:$CQ$638</definedName>
    <definedName name="anscount" hidden="1">1</definedName>
    <definedName name="Date">'[2]NPS GOAL'!$I$2</definedName>
    <definedName name="DeltaList">'[3]CAP EX Budget Compare'!#REF!</definedName>
    <definedName name="Flag">[4]Sheet1!$F$9:$F$3064</definedName>
    <definedName name="items">[4]Sheet1!$G$9:$G$582</definedName>
    <definedName name="MAPItemSort">#REF!</definedName>
    <definedName name="MenuFormHeight">#REF!</definedName>
    <definedName name="MenuFormWidth">#REF!</definedName>
    <definedName name="_xlnm.Print_Area" localSheetId="0">'Cents per kwh'!$A$1:$T$33</definedName>
    <definedName name="_xlnm.Print_Area" localSheetId="1">Gulf!$B$5:$J$34</definedName>
    <definedName name="ReportingScenario">[5]ADMIN!$D$10</definedName>
    <definedName name="ReportingScenario2">[5]ADMIN!$D$11</definedName>
    <definedName name="ScenarioD">'[3]CAP EX Budget Compare'!#REF!</definedName>
    <definedName name="WALKER">#REF!</definedName>
  </definedNames>
  <calcPr calcId="162913" calcMode="manual"/>
</workbook>
</file>

<file path=xl/calcChain.xml><?xml version="1.0" encoding="utf-8"?>
<calcChain xmlns="http://schemas.openxmlformats.org/spreadsheetml/2006/main">
  <c r="C17" i="3" l="1"/>
  <c r="C16" i="3"/>
  <c r="C15" i="3"/>
  <c r="C14" i="3"/>
  <c r="C13" i="3"/>
  <c r="C12" i="3"/>
  <c r="C11" i="3"/>
  <c r="C10" i="3"/>
  <c r="C9" i="3"/>
  <c r="C8" i="3"/>
  <c r="H6" i="2" l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E8" i="3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J46" i="3" l="1"/>
  <c r="C34" i="3"/>
  <c r="H17" i="3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G17" i="3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F17" i="3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H16" i="3"/>
  <c r="H8" i="3"/>
  <c r="G16" i="3"/>
  <c r="G15" i="3"/>
  <c r="G14" i="3"/>
  <c r="G13" i="3"/>
  <c r="G12" i="3"/>
  <c r="G11" i="3"/>
  <c r="G10" i="3"/>
  <c r="G9" i="3"/>
  <c r="G8" i="3"/>
  <c r="F16" i="3"/>
  <c r="F15" i="3"/>
  <c r="F14" i="3"/>
  <c r="F13" i="3"/>
  <c r="F12" i="3"/>
  <c r="F11" i="3"/>
  <c r="F10" i="3"/>
  <c r="F9" i="3"/>
  <c r="F8" i="3"/>
  <c r="F34" i="3" l="1"/>
  <c r="F35" i="3" s="1"/>
  <c r="F36" i="3" s="1"/>
  <c r="F37" i="3" s="1"/>
  <c r="H35" i="3"/>
  <c r="H36" i="3" s="1"/>
  <c r="H37" i="3" s="1"/>
  <c r="H9" i="3" l="1"/>
  <c r="H10" i="3"/>
  <c r="H11" i="3"/>
  <c r="H12" i="3"/>
  <c r="H13" i="3"/>
  <c r="H14" i="3"/>
  <c r="H15" i="3"/>
  <c r="C28" i="3" l="1"/>
  <c r="C19" i="3"/>
  <c r="C22" i="3"/>
  <c r="C24" i="3"/>
  <c r="C27" i="3" l="1"/>
  <c r="C25" i="3"/>
  <c r="C20" i="3"/>
  <c r="C23" i="3"/>
  <c r="C26" i="3"/>
  <c r="C18" i="3"/>
  <c r="C21" i="3"/>
</calcChain>
</file>

<file path=xl/sharedStrings.xml><?xml version="1.0" encoding="utf-8"?>
<sst xmlns="http://schemas.openxmlformats.org/spreadsheetml/2006/main" count="41" uniqueCount="25">
  <si>
    <t>OpCo Retail Revenue</t>
  </si>
  <si>
    <t>in Cents per KWh</t>
  </si>
  <si>
    <t>Alabama</t>
  </si>
  <si>
    <t xml:space="preserve">   Retail Non-Fuel</t>
  </si>
  <si>
    <t xml:space="preserve">   Retail Fuel</t>
  </si>
  <si>
    <t xml:space="preserve">           Total Retail</t>
  </si>
  <si>
    <t>Georgia</t>
  </si>
  <si>
    <t>Gulf</t>
  </si>
  <si>
    <t>Mississippi</t>
  </si>
  <si>
    <t>Savannah</t>
  </si>
  <si>
    <t>Base Revenue</t>
  </si>
  <si>
    <t>FCR</t>
  </si>
  <si>
    <t>(secondary)</t>
  </si>
  <si>
    <t>(primary)</t>
  </si>
  <si>
    <t>(transmission)</t>
  </si>
  <si>
    <t>CAGR</t>
  </si>
  <si>
    <t xml:space="preserve">   Retail Base</t>
  </si>
  <si>
    <t xml:space="preserve">   Retail ECCR</t>
  </si>
  <si>
    <t xml:space="preserve">   Retail Capacity</t>
  </si>
  <si>
    <t xml:space="preserve">   Retail Environmental</t>
  </si>
  <si>
    <t>From Finance</t>
  </si>
  <si>
    <t>Center/kWh Tab</t>
  </si>
  <si>
    <t>RFE Escalations from SCS</t>
  </si>
  <si>
    <t>From Ankur</t>
  </si>
  <si>
    <t>Years 2016-2027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</si>
</sst>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0;[Red]\(#,##0.00\)"/>
    <numFmt numFmtId="166" formatCode="#,##0.0_)\x;\(#,##0.0\)\x"/>
    <numFmt numFmtId="167" formatCode="#,##0.0_)_x;\(#,##0.0\)_x"/>
    <numFmt numFmtId="168" formatCode="#,##0.0000000_);\(#,##0.0000000\)"/>
    <numFmt numFmtId="169" formatCode="0.000_)"/>
    <numFmt numFmtId="170" formatCode="#,##0.00_);[Red]\(#,##0.00\);&quot; &quot;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u/>
      <sz val="10"/>
      <color indexed="12"/>
      <name val="Arial"/>
      <family val="2"/>
    </font>
    <font>
      <sz val="12"/>
      <color indexed="12"/>
      <name val="Arial MT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8"/>
      <name val="Times New Roman"/>
      <family val="1"/>
    </font>
    <font>
      <sz val="12"/>
      <color indexed="9"/>
      <name val="Arial MT"/>
    </font>
    <font>
      <sz val="8"/>
      <name val="Arial"/>
      <family val="2"/>
    </font>
    <font>
      <b/>
      <sz val="24"/>
      <name val="Arial Narrow"/>
      <family val="2"/>
    </font>
    <font>
      <sz val="24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u/>
      <sz val="14"/>
      <name val="Arial Narrow"/>
      <family val="2"/>
    </font>
    <font>
      <b/>
      <u/>
      <sz val="12"/>
      <name val="Arial Narrow"/>
      <family val="2"/>
    </font>
    <font>
      <sz val="12"/>
      <color indexed="12"/>
      <name val="Arial Narrow"/>
      <family val="2"/>
    </font>
    <font>
      <i/>
      <sz val="12"/>
      <name val="Arial Narrow"/>
      <family val="2"/>
    </font>
    <font>
      <b/>
      <sz val="12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name val="Arial MT"/>
    </font>
    <font>
      <sz val="18"/>
      <name val="Times New Roman"/>
      <family val="1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4"/>
      <color rgb="FF0000FF"/>
      <name val="Arial Narrow"/>
      <family val="2"/>
    </font>
    <font>
      <u/>
      <sz val="10"/>
      <name val="Arial Narrow"/>
      <family val="2"/>
    </font>
    <font>
      <u/>
      <sz val="12"/>
      <name val="Arial Narrow"/>
      <family val="2"/>
    </font>
    <font>
      <sz val="12"/>
      <color rgb="FF0000FF"/>
      <name val="Arial Narrow"/>
      <family val="2"/>
    </font>
    <font>
      <sz val="12"/>
      <color rgb="FF0070C0"/>
      <name val="Arial"/>
      <family val="2"/>
    </font>
    <font>
      <b/>
      <u/>
      <sz val="14"/>
      <color rgb="FF0070C0"/>
      <name val="Arial Narrow"/>
      <family val="2"/>
    </font>
  </fonts>
  <fills count="6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10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3">
    <xf numFmtId="0" fontId="0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3" fontId="6" fillId="0" borderId="0" applyFont="0" applyFill="0" applyBorder="0" applyAlignment="0" applyProtection="0"/>
    <xf numFmtId="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0" fontId="11" fillId="0" borderId="0"/>
    <xf numFmtId="165" fontId="12" fillId="2" borderId="0">
      <alignment horizontal="right"/>
    </xf>
    <xf numFmtId="0" fontId="13" fillId="3" borderId="1"/>
    <xf numFmtId="9" fontId="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>
      <alignment horizontal="left" wrapText="1"/>
    </xf>
    <xf numFmtId="0" fontId="15" fillId="0" borderId="0"/>
    <xf numFmtId="0" fontId="6" fillId="0" borderId="2" applyNumberFormat="0" applyFont="0" applyFill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14" applyNumberFormat="0" applyAlignment="0" applyProtection="0"/>
    <xf numFmtId="0" fontId="34" fillId="9" borderId="15" applyNumberFormat="0" applyAlignment="0" applyProtection="0"/>
    <xf numFmtId="0" fontId="35" fillId="0" borderId="16" applyNumberFormat="0" applyFill="0" applyAlignment="0" applyProtection="0"/>
    <xf numFmtId="0" fontId="36" fillId="10" borderId="17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9" fillId="27" borderId="0" applyNumberFormat="0" applyBorder="0" applyAlignment="0" applyProtection="0"/>
    <xf numFmtId="0" fontId="39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39" fillId="31" borderId="0" applyNumberFormat="0" applyBorder="0" applyAlignment="0" applyProtection="0"/>
    <xf numFmtId="0" fontId="39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9" fillId="35" borderId="0" applyNumberFormat="0" applyBorder="0" applyAlignment="0" applyProtection="0"/>
    <xf numFmtId="0" fontId="4" fillId="0" borderId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42" fillId="36" borderId="15" applyNumberFormat="0" applyAlignment="0" applyProtection="0"/>
    <xf numFmtId="0" fontId="4" fillId="11" borderId="18" applyNumberFormat="0" applyFont="0" applyAlignment="0" applyProtection="0"/>
    <xf numFmtId="0" fontId="43" fillId="0" borderId="21" applyNumberFormat="0" applyFill="0" applyAlignment="0" applyProtection="0"/>
    <xf numFmtId="0" fontId="44" fillId="0" borderId="0"/>
    <xf numFmtId="0" fontId="45" fillId="0" borderId="0"/>
    <xf numFmtId="166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9" fillId="37" borderId="0" applyNumberFormat="0" applyBorder="0" applyAlignment="0" applyProtection="0"/>
    <xf numFmtId="0" fontId="49" fillId="38" borderId="0" applyNumberFormat="0" applyBorder="0" applyAlignment="0" applyProtection="0"/>
    <xf numFmtId="0" fontId="49" fillId="39" borderId="0" applyNumberFormat="0" applyBorder="0" applyAlignment="0" applyProtection="0"/>
    <xf numFmtId="0" fontId="49" fillId="40" borderId="0" applyNumberFormat="0" applyBorder="0" applyAlignment="0" applyProtection="0"/>
    <xf numFmtId="0" fontId="49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0" borderId="0" applyNumberFormat="0" applyBorder="0" applyAlignment="0" applyProtection="0"/>
    <xf numFmtId="0" fontId="49" fillId="43" borderId="0" applyNumberFormat="0" applyBorder="0" applyAlignment="0" applyProtection="0"/>
    <xf numFmtId="0" fontId="49" fillId="46" borderId="0" applyNumberFormat="0" applyBorder="0" applyAlignment="0" applyProtection="0"/>
    <xf numFmtId="0" fontId="50" fillId="47" borderId="0" applyNumberFormat="0" applyBorder="0" applyAlignment="0" applyProtection="0"/>
    <xf numFmtId="0" fontId="50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50" fillId="51" borderId="0" applyNumberFormat="0" applyBorder="0" applyAlignment="0" applyProtection="0"/>
    <xf numFmtId="0" fontId="50" fillId="52" borderId="0" applyNumberFormat="0" applyBorder="0" applyAlignment="0" applyProtection="0"/>
    <xf numFmtId="0" fontId="50" fillId="53" borderId="0" applyNumberFormat="0" applyBorder="0" applyAlignment="0" applyProtection="0"/>
    <xf numFmtId="0" fontId="50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4" borderId="0" applyNumberFormat="0" applyBorder="0" applyAlignment="0" applyProtection="0"/>
    <xf numFmtId="0" fontId="51" fillId="38" borderId="0" applyNumberFormat="0" applyBorder="0" applyAlignment="0" applyProtection="0"/>
    <xf numFmtId="0" fontId="52" fillId="55" borderId="22" applyNumberFormat="0" applyAlignment="0" applyProtection="0"/>
    <xf numFmtId="0" fontId="48" fillId="0" borderId="0"/>
    <xf numFmtId="0" fontId="53" fillId="56" borderId="23" applyNumberFormat="0" applyAlignment="0" applyProtection="0"/>
    <xf numFmtId="43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7" fontId="4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39" borderId="0" applyNumberFormat="0" applyBorder="0" applyAlignment="0" applyProtection="0"/>
    <xf numFmtId="0" fontId="56" fillId="0" borderId="24" applyNumberFormat="0" applyFill="0" applyAlignment="0" applyProtection="0"/>
    <xf numFmtId="0" fontId="57" fillId="0" borderId="25" applyNumberFormat="0" applyFill="0" applyAlignment="0" applyProtection="0"/>
    <xf numFmtId="0" fontId="58" fillId="0" borderId="26" applyNumberFormat="0" applyFill="0" applyAlignment="0" applyProtection="0"/>
    <xf numFmtId="0" fontId="58" fillId="0" borderId="0" applyNumberFormat="0" applyFill="0" applyBorder="0" applyAlignment="0" applyProtection="0"/>
    <xf numFmtId="0" fontId="10" fillId="0" borderId="0"/>
    <xf numFmtId="0" fontId="59" fillId="0" borderId="27" applyNumberFormat="0" applyFill="0" applyAlignment="0" applyProtection="0"/>
    <xf numFmtId="0" fontId="60" fillId="57" borderId="0" applyNumberFormat="0" applyBorder="0" applyAlignment="0" applyProtection="0"/>
    <xf numFmtId="0" fontId="45" fillId="58" borderId="28" applyNumberFormat="0" applyFont="0" applyAlignment="0" applyProtection="0"/>
    <xf numFmtId="0" fontId="61" fillId="55" borderId="29" applyNumberFormat="0" applyAlignment="0" applyProtection="0"/>
    <xf numFmtId="9" fontId="45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5" fillId="0" borderId="0">
      <alignment horizontal="left" wrapText="1"/>
    </xf>
    <xf numFmtId="0" fontId="62" fillId="0" borderId="0" applyNumberFormat="0" applyFill="0" applyBorder="0" applyAlignment="0" applyProtection="0"/>
    <xf numFmtId="0" fontId="63" fillId="0" borderId="30" applyNumberFormat="0" applyFill="0" applyAlignment="0" applyProtection="0"/>
    <xf numFmtId="0" fontId="64" fillId="0" borderId="0" applyNumberFormat="0" applyFill="0" applyBorder="0" applyAlignment="0" applyProtection="0"/>
    <xf numFmtId="0" fontId="11" fillId="0" borderId="0"/>
    <xf numFmtId="0" fontId="5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4" fontId="45" fillId="0" borderId="0" applyFont="0" applyFill="0" applyBorder="0" applyAlignment="0" applyProtection="0"/>
    <xf numFmtId="7" fontId="5" fillId="0" borderId="0" applyFont="0" applyFill="0" applyBorder="0" applyAlignment="0" applyProtection="0"/>
    <xf numFmtId="0" fontId="5" fillId="58" borderId="28" applyNumberFormat="0" applyFont="0" applyAlignment="0" applyProtection="0"/>
    <xf numFmtId="0" fontId="5" fillId="0" borderId="0">
      <alignment horizontal="left" wrapText="1"/>
    </xf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9" fontId="46" fillId="0" borderId="0"/>
    <xf numFmtId="0" fontId="3" fillId="0" borderId="0"/>
    <xf numFmtId="43" fontId="3" fillId="0" borderId="0" applyFont="0" applyFill="0" applyBorder="0" applyAlignment="0" applyProtection="0"/>
    <xf numFmtId="0" fontId="3" fillId="11" borderId="1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1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1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78">
    <xf numFmtId="0" fontId="0" fillId="0" borderId="0" xfId="0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indent="1"/>
    </xf>
    <xf numFmtId="14" fontId="19" fillId="0" borderId="0" xfId="0" applyNumberFormat="1" applyFont="1" applyBorder="1"/>
    <xf numFmtId="0" fontId="20" fillId="0" borderId="0" xfId="0" applyFont="1" applyBorder="1"/>
    <xf numFmtId="0" fontId="20" fillId="0" borderId="0" xfId="0" applyFont="1" applyFill="1" applyBorder="1"/>
    <xf numFmtId="0" fontId="22" fillId="0" borderId="3" xfId="0" applyFont="1" applyFill="1" applyBorder="1" applyAlignment="1">
      <alignment horizontal="left" indent="1"/>
    </xf>
    <xf numFmtId="14" fontId="22" fillId="0" borderId="4" xfId="0" applyNumberFormat="1" applyFont="1" applyBorder="1"/>
    <xf numFmtId="14" fontId="22" fillId="0" borderId="0" xfId="0" applyNumberFormat="1" applyFont="1" applyBorder="1"/>
    <xf numFmtId="0" fontId="21" fillId="0" borderId="0" xfId="0" applyFont="1" applyFill="1" applyBorder="1"/>
    <xf numFmtId="0" fontId="21" fillId="4" borderId="0" xfId="13" applyFont="1" applyFill="1"/>
    <xf numFmtId="0" fontId="23" fillId="4" borderId="0" xfId="13" applyFont="1" applyFill="1" applyAlignment="1">
      <alignment horizontal="right"/>
    </xf>
    <xf numFmtId="0" fontId="24" fillId="4" borderId="0" xfId="13" applyFont="1" applyFill="1"/>
    <xf numFmtId="0" fontId="21" fillId="4" borderId="0" xfId="13" quotePrefix="1" applyFont="1" applyFill="1" applyAlignment="1" applyProtection="1">
      <alignment horizontal="left" indent="1"/>
    </xf>
    <xf numFmtId="2" fontId="21" fillId="4" borderId="0" xfId="13" applyNumberFormat="1" applyFont="1" applyFill="1"/>
    <xf numFmtId="0" fontId="26" fillId="4" borderId="0" xfId="13" applyFont="1" applyFill="1"/>
    <xf numFmtId="10" fontId="26" fillId="4" borderId="0" xfId="16" applyNumberFormat="1" applyFont="1" applyFill="1"/>
    <xf numFmtId="0" fontId="21" fillId="4" borderId="0" xfId="13" quotePrefix="1" applyFont="1" applyFill="1" applyAlignment="1">
      <alignment horizontal="left"/>
    </xf>
    <xf numFmtId="0" fontId="21" fillId="4" borderId="0" xfId="13" applyFont="1" applyFill="1" applyBorder="1"/>
    <xf numFmtId="164" fontId="26" fillId="4" borderId="0" xfId="16" applyNumberFormat="1" applyFont="1" applyFill="1"/>
    <xf numFmtId="2" fontId="21" fillId="4" borderId="0" xfId="13" applyNumberFormat="1" applyFont="1" applyFill="1" applyBorder="1"/>
    <xf numFmtId="0" fontId="21" fillId="5" borderId="0" xfId="13" quotePrefix="1" applyFont="1" applyFill="1" applyAlignment="1" applyProtection="1">
      <alignment horizontal="left" indent="1"/>
    </xf>
    <xf numFmtId="0" fontId="21" fillId="5" borderId="0" xfId="13" applyFont="1" applyFill="1"/>
    <xf numFmtId="2" fontId="21" fillId="5" borderId="0" xfId="13" applyNumberFormat="1" applyFont="1" applyFill="1"/>
    <xf numFmtId="0" fontId="21" fillId="0" borderId="0" xfId="0" applyFont="1" applyFill="1" applyBorder="1" applyAlignment="1">
      <alignment horizontal="left" indent="1"/>
    </xf>
    <xf numFmtId="0" fontId="11" fillId="0" borderId="0" xfId="12"/>
    <xf numFmtId="0" fontId="27" fillId="0" borderId="5" xfId="12" applyFont="1" applyBorder="1"/>
    <xf numFmtId="0" fontId="11" fillId="0" borderId="6" xfId="12" applyBorder="1"/>
    <xf numFmtId="0" fontId="11" fillId="0" borderId="8" xfId="12" applyBorder="1"/>
    <xf numFmtId="0" fontId="11" fillId="0" borderId="9" xfId="12" applyBorder="1"/>
    <xf numFmtId="10" fontId="11" fillId="0" borderId="9" xfId="12" applyNumberFormat="1" applyBorder="1"/>
    <xf numFmtId="0" fontId="11" fillId="0" borderId="10" xfId="12" applyBorder="1"/>
    <xf numFmtId="0" fontId="44" fillId="0" borderId="0" xfId="12" applyFont="1"/>
    <xf numFmtId="10" fontId="44" fillId="0" borderId="0" xfId="12" applyNumberFormat="1" applyFont="1"/>
    <xf numFmtId="10" fontId="44" fillId="0" borderId="9" xfId="12" applyNumberFormat="1" applyFont="1" applyBorder="1"/>
    <xf numFmtId="10" fontId="44" fillId="0" borderId="11" xfId="12" applyNumberFormat="1" applyFont="1" applyBorder="1"/>
    <xf numFmtId="0" fontId="21" fillId="0" borderId="0" xfId="13" applyFont="1" applyFill="1"/>
    <xf numFmtId="0" fontId="21" fillId="4" borderId="31" xfId="13" quotePrefix="1" applyFont="1" applyFill="1" applyBorder="1" applyAlignment="1" applyProtection="1">
      <alignment horizontal="left" indent="1"/>
    </xf>
    <xf numFmtId="0" fontId="21" fillId="0" borderId="31" xfId="13" applyFont="1" applyFill="1" applyBorder="1"/>
    <xf numFmtId="0" fontId="19" fillId="0" borderId="31" xfId="13" applyFont="1" applyFill="1" applyBorder="1" applyAlignment="1">
      <alignment horizontal="center"/>
    </xf>
    <xf numFmtId="2" fontId="25" fillId="0" borderId="0" xfId="13" applyNumberFormat="1" applyFont="1" applyFill="1"/>
    <xf numFmtId="0" fontId="11" fillId="0" borderId="0" xfId="12" applyFill="1"/>
    <xf numFmtId="0" fontId="27" fillId="0" borderId="5" xfId="12" applyFont="1" applyFill="1" applyBorder="1"/>
    <xf numFmtId="0" fontId="11" fillId="0" borderId="7" xfId="12" applyFill="1" applyBorder="1"/>
    <xf numFmtId="0" fontId="11" fillId="0" borderId="6" xfId="12" applyFill="1" applyBorder="1"/>
    <xf numFmtId="0" fontId="11" fillId="0" borderId="10" xfId="12" applyFill="1" applyBorder="1"/>
    <xf numFmtId="0" fontId="44" fillId="0" borderId="12" xfId="12" applyFont="1" applyFill="1" applyBorder="1"/>
    <xf numFmtId="0" fontId="44" fillId="0" borderId="11" xfId="12" applyFont="1" applyFill="1" applyBorder="1"/>
    <xf numFmtId="0" fontId="11" fillId="0" borderId="8" xfId="12" applyFill="1" applyBorder="1"/>
    <xf numFmtId="169" fontId="11" fillId="0" borderId="0" xfId="12" applyNumberFormat="1" applyFill="1" applyBorder="1"/>
    <xf numFmtId="169" fontId="11" fillId="0" borderId="9" xfId="12" applyNumberFormat="1" applyFill="1" applyBorder="1"/>
    <xf numFmtId="169" fontId="44" fillId="0" borderId="0" xfId="12" applyNumberFormat="1" applyFont="1" applyFill="1" applyBorder="1"/>
    <xf numFmtId="169" fontId="44" fillId="0" borderId="9" xfId="12" applyNumberFormat="1" applyFont="1" applyFill="1" applyBorder="1"/>
    <xf numFmtId="0" fontId="19" fillId="0" borderId="0" xfId="13" applyFont="1" applyFill="1" applyBorder="1" applyAlignment="1">
      <alignment horizontal="center"/>
    </xf>
    <xf numFmtId="169" fontId="44" fillId="0" borderId="7" xfId="12" applyNumberFormat="1" applyFont="1" applyFill="1" applyBorder="1"/>
    <xf numFmtId="10" fontId="44" fillId="0" borderId="6" xfId="12" applyNumberFormat="1" applyFont="1" applyBorder="1"/>
    <xf numFmtId="10" fontId="11" fillId="0" borderId="0" xfId="12" applyNumberFormat="1"/>
    <xf numFmtId="10" fontId="11" fillId="0" borderId="0" xfId="16" applyNumberFormat="1" applyFont="1"/>
    <xf numFmtId="0" fontId="65" fillId="4" borderId="0" xfId="13" applyFont="1" applyFill="1" applyAlignment="1">
      <alignment horizontal="right"/>
    </xf>
    <xf numFmtId="0" fontId="66" fillId="0" borderId="0" xfId="10" applyFont="1" applyAlignment="1" applyProtection="1"/>
    <xf numFmtId="0" fontId="67" fillId="0" borderId="0" xfId="10" applyFont="1" applyAlignment="1" applyProtection="1"/>
    <xf numFmtId="170" fontId="21" fillId="0" borderId="0" xfId="155" applyNumberFormat="1" applyFont="1" applyBorder="1" applyAlignment="1">
      <alignment horizontal="right"/>
    </xf>
    <xf numFmtId="170" fontId="68" fillId="0" borderId="0" xfId="155" applyNumberFormat="1" applyFont="1" applyBorder="1" applyAlignment="1">
      <alignment horizontal="right"/>
    </xf>
    <xf numFmtId="0" fontId="66" fillId="0" borderId="0" xfId="10" applyFont="1" applyFill="1" applyAlignment="1" applyProtection="1"/>
    <xf numFmtId="170" fontId="21" fillId="0" borderId="31" xfId="155" applyNumberFormat="1" applyFont="1" applyBorder="1" applyAlignment="1">
      <alignment horizontal="right"/>
    </xf>
    <xf numFmtId="170" fontId="68" fillId="0" borderId="31" xfId="155" applyNumberFormat="1" applyFont="1" applyBorder="1" applyAlignment="1">
      <alignment horizontal="right"/>
    </xf>
    <xf numFmtId="10" fontId="21" fillId="0" borderId="32" xfId="16" applyNumberFormat="1" applyFont="1" applyBorder="1" applyAlignment="1" applyProtection="1"/>
    <xf numFmtId="10" fontId="21" fillId="0" borderId="0" xfId="16" applyNumberFormat="1" applyFont="1" applyBorder="1" applyAlignment="1" applyProtection="1"/>
    <xf numFmtId="2" fontId="68" fillId="5" borderId="0" xfId="13" applyNumberFormat="1" applyFont="1" applyFill="1"/>
    <xf numFmtId="0" fontId="69" fillId="0" borderId="8" xfId="12" applyFont="1" applyFill="1" applyBorder="1"/>
    <xf numFmtId="0" fontId="70" fillId="4" borderId="0" xfId="13" applyFont="1" applyFill="1" applyAlignment="1">
      <alignment horizontal="right"/>
    </xf>
    <xf numFmtId="0" fontId="19" fillId="0" borderId="0" xfId="13" applyFont="1" applyFill="1" applyBorder="1" applyAlignment="1">
      <alignment horizontal="center"/>
    </xf>
    <xf numFmtId="169" fontId="44" fillId="59" borderId="7" xfId="12" applyNumberFormat="1" applyFont="1" applyFill="1" applyBorder="1"/>
    <xf numFmtId="169" fontId="44" fillId="59" borderId="6" xfId="12" applyNumberFormat="1" applyFont="1" applyFill="1" applyBorder="1"/>
    <xf numFmtId="169" fontId="44" fillId="59" borderId="0" xfId="12" applyNumberFormat="1" applyFont="1" applyFill="1" applyBorder="1"/>
    <xf numFmtId="169" fontId="44" fillId="59" borderId="9" xfId="12" applyNumberFormat="1" applyFont="1" applyFill="1" applyBorder="1"/>
  </cellXfs>
  <cellStyles count="183">
    <cellStyle name="_x0013_" xfId="71"/>
    <cellStyle name="_x0013_ 2" xfId="130"/>
    <cellStyle name="_Multiple" xfId="1"/>
    <cellStyle name="_Multiple 2" xfId="131"/>
    <cellStyle name="_Multiple 3" xfId="72"/>
    <cellStyle name="_MultipleSpace" xfId="2"/>
    <cellStyle name="_MultipleSpace 2" xfId="132"/>
    <cellStyle name="_MultipleSpace 3" xfId="73"/>
    <cellStyle name="20% - Accent1" xfId="41" builtinId="30" customBuiltin="1"/>
    <cellStyle name="20% - Accent1 2" xfId="74"/>
    <cellStyle name="20% - Accent1 3" xfId="143"/>
    <cellStyle name="20% - Accent1 4" xfId="157"/>
    <cellStyle name="20% - Accent1 5" xfId="171"/>
    <cellStyle name="20% - Accent2" xfId="45" builtinId="34" customBuiltin="1"/>
    <cellStyle name="20% - Accent2 2" xfId="75"/>
    <cellStyle name="20% - Accent2 3" xfId="145"/>
    <cellStyle name="20% - Accent2 4" xfId="159"/>
    <cellStyle name="20% - Accent2 5" xfId="173"/>
    <cellStyle name="20% - Accent3" xfId="49" builtinId="38" customBuiltin="1"/>
    <cellStyle name="20% - Accent3 2" xfId="76"/>
    <cellStyle name="20% - Accent3 3" xfId="147"/>
    <cellStyle name="20% - Accent3 4" xfId="161"/>
    <cellStyle name="20% - Accent3 5" xfId="175"/>
    <cellStyle name="20% - Accent4" xfId="53" builtinId="42" customBuiltin="1"/>
    <cellStyle name="20% - Accent4 2" xfId="77"/>
    <cellStyle name="20% - Accent4 3" xfId="149"/>
    <cellStyle name="20% - Accent4 4" xfId="163"/>
    <cellStyle name="20% - Accent4 5" xfId="177"/>
    <cellStyle name="20% - Accent5" xfId="57" builtinId="46" customBuiltin="1"/>
    <cellStyle name="20% - Accent5 2" xfId="78"/>
    <cellStyle name="20% - Accent5 3" xfId="151"/>
    <cellStyle name="20% - Accent5 4" xfId="165"/>
    <cellStyle name="20% - Accent5 5" xfId="179"/>
    <cellStyle name="20% - Accent6" xfId="61" builtinId="50" customBuiltin="1"/>
    <cellStyle name="20% - Accent6 2" xfId="79"/>
    <cellStyle name="20% - Accent6 3" xfId="153"/>
    <cellStyle name="20% - Accent6 4" xfId="167"/>
    <cellStyle name="20% - Accent6 5" xfId="181"/>
    <cellStyle name="40% - Accent1" xfId="42" builtinId="31" customBuiltin="1"/>
    <cellStyle name="40% - Accent1 2" xfId="80"/>
    <cellStyle name="40% - Accent1 3" xfId="144"/>
    <cellStyle name="40% - Accent1 4" xfId="158"/>
    <cellStyle name="40% - Accent1 5" xfId="172"/>
    <cellStyle name="40% - Accent2" xfId="46" builtinId="35" customBuiltin="1"/>
    <cellStyle name="40% - Accent2 2" xfId="81"/>
    <cellStyle name="40% - Accent2 3" xfId="146"/>
    <cellStyle name="40% - Accent2 4" xfId="160"/>
    <cellStyle name="40% - Accent2 5" xfId="174"/>
    <cellStyle name="40% - Accent3" xfId="50" builtinId="39" customBuiltin="1"/>
    <cellStyle name="40% - Accent3 2" xfId="82"/>
    <cellStyle name="40% - Accent3 3" xfId="148"/>
    <cellStyle name="40% - Accent3 4" xfId="162"/>
    <cellStyle name="40% - Accent3 5" xfId="176"/>
    <cellStyle name="40% - Accent4" xfId="54" builtinId="43" customBuiltin="1"/>
    <cellStyle name="40% - Accent4 2" xfId="83"/>
    <cellStyle name="40% - Accent4 3" xfId="150"/>
    <cellStyle name="40% - Accent4 4" xfId="164"/>
    <cellStyle name="40% - Accent4 5" xfId="178"/>
    <cellStyle name="40% - Accent5" xfId="58" builtinId="47" customBuiltin="1"/>
    <cellStyle name="40% - Accent5 2" xfId="84"/>
    <cellStyle name="40% - Accent5 3" xfId="152"/>
    <cellStyle name="40% - Accent5 4" xfId="166"/>
    <cellStyle name="40% - Accent5 5" xfId="180"/>
    <cellStyle name="40% - Accent6" xfId="62" builtinId="51" customBuiltin="1"/>
    <cellStyle name="40% - Accent6 2" xfId="85"/>
    <cellStyle name="40% - Accent6 3" xfId="154"/>
    <cellStyle name="40% - Accent6 4" xfId="168"/>
    <cellStyle name="40% - Accent6 5" xfId="182"/>
    <cellStyle name="60% - Accent1" xfId="43" builtinId="32" customBuiltin="1"/>
    <cellStyle name="60% - Accent1 2" xfId="86"/>
    <cellStyle name="60% - Accent2" xfId="47" builtinId="36" customBuiltin="1"/>
    <cellStyle name="60% - Accent2 2" xfId="87"/>
    <cellStyle name="60% - Accent3" xfId="51" builtinId="40" customBuiltin="1"/>
    <cellStyle name="60% - Accent3 2" xfId="88"/>
    <cellStyle name="60% - Accent4" xfId="55" builtinId="44" customBuiltin="1"/>
    <cellStyle name="60% - Accent4 2" xfId="89"/>
    <cellStyle name="60% - Accent5" xfId="59" builtinId="48" customBuiltin="1"/>
    <cellStyle name="60% - Accent5 2" xfId="90"/>
    <cellStyle name="60% - Accent6" xfId="63" builtinId="52" customBuiltin="1"/>
    <cellStyle name="60% - Accent6 2" xfId="91"/>
    <cellStyle name="Accent1" xfId="40" builtinId="29" customBuiltin="1"/>
    <cellStyle name="Accent1 2" xfId="92"/>
    <cellStyle name="Accent2" xfId="44" builtinId="33" customBuiltin="1"/>
    <cellStyle name="Accent2 2" xfId="93"/>
    <cellStyle name="Accent3" xfId="48" builtinId="37" customBuiltin="1"/>
    <cellStyle name="Accent3 2" xfId="94"/>
    <cellStyle name="Accent4" xfId="52" builtinId="41" customBuiltin="1"/>
    <cellStyle name="Accent4 2" xfId="95"/>
    <cellStyle name="Accent5" xfId="56" builtinId="45" customBuiltin="1"/>
    <cellStyle name="Accent5 2" xfId="96"/>
    <cellStyle name="Accent6" xfId="60" builtinId="49" customBuiltin="1"/>
    <cellStyle name="Accent6 2" xfId="97"/>
    <cellStyle name="Bad" xfId="32" builtinId="27" customBuiltin="1"/>
    <cellStyle name="Bad 2" xfId="98"/>
    <cellStyle name="Calculation" xfId="35" builtinId="22" customBuiltin="1"/>
    <cellStyle name="Calculation 2" xfId="99"/>
    <cellStyle name="CENTER" xfId="100"/>
    <cellStyle name="Check Cell" xfId="37" builtinId="23" customBuiltin="1"/>
    <cellStyle name="Check Cell 2" xfId="101"/>
    <cellStyle name="Comma 2" xfId="102"/>
    <cellStyle name="Comma 3" xfId="138"/>
    <cellStyle name="Comma 4" xfId="141"/>
    <cellStyle name="Comma0" xfId="3"/>
    <cellStyle name="Currency [2]" xfId="4"/>
    <cellStyle name="Currency [2] 2" xfId="134"/>
    <cellStyle name="Currency [2] 3" xfId="104"/>
    <cellStyle name="Currency 2" xfId="103"/>
    <cellStyle name="Currency 3" xfId="133"/>
    <cellStyle name="Currency0" xfId="5"/>
    <cellStyle name="Date" xfId="6"/>
    <cellStyle name="Explanatory Text" xfId="39" builtinId="53" customBuiltin="1"/>
    <cellStyle name="Explanatory Text 2" xfId="105"/>
    <cellStyle name="Fixed" xfId="7"/>
    <cellStyle name="Good" xfId="31" builtinId="26" customBuiltin="1"/>
    <cellStyle name="Good 2" xfId="106"/>
    <cellStyle name="Heading 1" xfId="8" builtinId="16" customBuiltin="1"/>
    <cellStyle name="Heading 1 2" xfId="107"/>
    <cellStyle name="Heading 1 3" xfId="65"/>
    <cellStyle name="Heading 2" xfId="9" builtinId="17" customBuiltin="1"/>
    <cellStyle name="Heading 2 2" xfId="108"/>
    <cellStyle name="Heading 2 3" xfId="66"/>
    <cellStyle name="Heading 3" xfId="29" builtinId="18" customBuiltin="1"/>
    <cellStyle name="Heading 3 2" xfId="109"/>
    <cellStyle name="Heading 4" xfId="30" builtinId="19" customBuiltin="1"/>
    <cellStyle name="Heading 4 2" xfId="110"/>
    <cellStyle name="Hyperlink_pricemrelease2003" xfId="10"/>
    <cellStyle name="Input" xfId="11" builtinId="20" customBuiltin="1"/>
    <cellStyle name="Input 2" xfId="111"/>
    <cellStyle name="Input 3" xfId="67"/>
    <cellStyle name="Linked Cell" xfId="36" builtinId="24" customBuiltin="1"/>
    <cellStyle name="Linked Cell 2" xfId="112"/>
    <cellStyle name="Neutral" xfId="33" builtinId="28" customBuiltin="1"/>
    <cellStyle name="Neutral 2" xfId="113"/>
    <cellStyle name="Normal" xfId="0" builtinId="0"/>
    <cellStyle name="Normal 2" xfId="70"/>
    <cellStyle name="Normal 3" xfId="129"/>
    <cellStyle name="Normal 4" xfId="139"/>
    <cellStyle name="Normal 5" xfId="64"/>
    <cellStyle name="Normal 6" xfId="140"/>
    <cellStyle name="Normal 7" xfId="155"/>
    <cellStyle name="Normal 8" xfId="169"/>
    <cellStyle name="Normal_Base  FCR PRICEM 2006_2" xfId="12"/>
    <cellStyle name="Normal_sales-price-cost 01" xfId="13"/>
    <cellStyle name="Note 2" xfId="114"/>
    <cellStyle name="Note 3" xfId="135"/>
    <cellStyle name="Note 4" xfId="68"/>
    <cellStyle name="Note 5" xfId="142"/>
    <cellStyle name="Note 6" xfId="156"/>
    <cellStyle name="Note 7" xfId="170"/>
    <cellStyle name="Output" xfId="34" builtinId="21" customBuiltin="1"/>
    <cellStyle name="Output 2" xfId="115"/>
    <cellStyle name="OUTPUT AMOUNTS" xfId="14"/>
    <cellStyle name="OUTPUT LINE ITEMS" xfId="15"/>
    <cellStyle name="Percent" xfId="16" builtinId="5"/>
    <cellStyle name="Percent 2" xfId="116"/>
    <cellStyle name="Percent 3" xfId="137"/>
    <cellStyle name="STYL0 - Style1" xfId="17"/>
    <cellStyle name="STYL0 - Style1 2" xfId="117"/>
    <cellStyle name="STYL1 - Style2" xfId="18"/>
    <cellStyle name="STYL1 - Style2 2" xfId="118"/>
    <cellStyle name="STYL2 - Style3" xfId="19"/>
    <cellStyle name="STYL2 - Style3 2" xfId="119"/>
    <cellStyle name="STYL3 - Style4" xfId="20"/>
    <cellStyle name="STYL3 - Style4 2" xfId="120"/>
    <cellStyle name="STYL4 - Style5" xfId="21"/>
    <cellStyle name="STYL4 - Style5 2" xfId="121"/>
    <cellStyle name="STYL5 - Style6" xfId="22"/>
    <cellStyle name="STYL5 - Style6 2" xfId="122"/>
    <cellStyle name="STYL6 - Style7" xfId="23"/>
    <cellStyle name="STYL6 - Style7 2" xfId="123"/>
    <cellStyle name="STYL7 - Style8" xfId="24"/>
    <cellStyle name="STYL7 - Style8 2" xfId="124"/>
    <cellStyle name="Style 1" xfId="25"/>
    <cellStyle name="Style 1 2" xfId="136"/>
    <cellStyle name="Style 1 3" xfId="125"/>
    <cellStyle name="Tim" xfId="26"/>
    <cellStyle name="Title" xfId="28" builtinId="15" customBuiltin="1"/>
    <cellStyle name="Title 2" xfId="126"/>
    <cellStyle name="Total" xfId="27" builtinId="25" customBuiltin="1"/>
    <cellStyle name="Total 2" xfId="127"/>
    <cellStyle name="Total 3" xfId="69"/>
    <cellStyle name="Warning Text" xfId="38" builtinId="11" customBuiltin="1"/>
    <cellStyle name="Warning Text 2" xfId="1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7</xdr:row>
      <xdr:rowOff>0</xdr:rowOff>
    </xdr:from>
    <xdr:to>
      <xdr:col>10</xdr:col>
      <xdr:colOff>285750</xdr:colOff>
      <xdr:row>16</xdr:row>
      <xdr:rowOff>114300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20050" y="1362075"/>
          <a:ext cx="276225" cy="1828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28575</xdr:colOff>
      <xdr:row>17</xdr:row>
      <xdr:rowOff>47626</xdr:rowOff>
    </xdr:from>
    <xdr:to>
      <xdr:col>11</xdr:col>
      <xdr:colOff>142875</xdr:colOff>
      <xdr:row>37</xdr:row>
      <xdr:rowOff>1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039100" y="3324226"/>
          <a:ext cx="876300" cy="37909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XGPRC01\Shared%20Data\Finance\MAP%20Model\Entity%20Models\Georgia\May8CFO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New%20products%20and%20services\Goals\Scorecard%208-24-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Profiles\x2shelby\DESKTOP\Envirobudget17%20chang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%20Financial%20Planning\GPC%20ReportWriter%20Work\Lsabel%20Mac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inancial%20Planning\2003\Planning%20Cases\October\SPC%202003%20October%20IDC%20R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ERFORMANCE"/>
      <sheetName val="CAPEX"/>
      <sheetName val="INCOME"/>
      <sheetName val="TAX"/>
      <sheetName val="Balance"/>
      <sheetName val="FUEL UNDER REC"/>
      <sheetName val="CASH FLOW"/>
      <sheetName val="INPUTS"/>
      <sheetName val="PARTIAL ACTUAL"/>
      <sheetName val="RETAIL"/>
      <sheetName val="BUS SEGMENTS"/>
      <sheetName val="MENUS"/>
      <sheetName val="MACROS"/>
      <sheetName val="ConOutput 2001"/>
      <sheetName val="DIAGNOSTICS"/>
      <sheetName val="Retail Cost Sum"/>
      <sheetName val="Fossil"/>
      <sheetName val="Environmental"/>
      <sheetName val="Nuclear"/>
      <sheetName val="Purchased Power"/>
      <sheetName val="Transmission"/>
      <sheetName val="Distribution"/>
      <sheetName val="Cus Srv and Mkt"/>
      <sheetName val="Admin"/>
      <sheetName val="All Other"/>
      <sheetName val="GRAPH2"/>
      <sheetName val="NI12MTD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PS GOAL"/>
      <sheetName val="Auditing 2004"/>
      <sheetName val="2001-2004"/>
      <sheetName val="Actual"/>
      <sheetName val="Sum"/>
      <sheetName val="APC"/>
      <sheetName val="GPC"/>
      <sheetName val="Gulf"/>
      <sheetName val="MPC"/>
      <sheetName val="SAV"/>
      <sheetName val="DIstributed Generation"/>
      <sheetName val="One Bill"/>
      <sheetName val="Energy Solutions"/>
      <sheetName val="Total With Capital"/>
      <sheetName val="Hing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CAP EX Budget"/>
      <sheetName val="Delay05"/>
      <sheetName val="CAP EX Clear Skies"/>
      <sheetName val="Regulatory"/>
      <sheetName val="No Regrets"/>
      <sheetName val="Charts"/>
      <sheetName val="CAP EX Budget Compare"/>
      <sheetName val="Budget Like"/>
      <sheetName val="Jeffor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"/>
      <sheetName val="Sheet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"/>
      <sheetName val="Help"/>
      <sheetName val="IDC Analysis"/>
      <sheetName val="SPC V LINE"/>
      <sheetName val="Labels"/>
      <sheetName val="SPC Fin Perf"/>
      <sheetName val="Running Assumptions"/>
      <sheetName val="Charts &amp; GraphsBase"/>
      <sheetName val="Sources&amp;Uses"/>
      <sheetName val="CapEx Comparisons"/>
      <sheetName val="Case Summary"/>
      <sheetName val="Detailed Accounts"/>
      <sheetName val="ImportHistory"/>
      <sheetName val="Energy Margins"/>
      <sheetName val="CapEx Details"/>
      <sheetName val="SPC Generation Projects"/>
      <sheetName val="Major Generation Charts"/>
      <sheetName val="Major Generation Charts- 10 Yrs"/>
      <sheetName val="RWSettings"/>
      <sheetName val="ModelData"/>
      <sheetName val="Listbox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W49"/>
  <sheetViews>
    <sheetView showGridLines="0" zoomScale="75" zoomScaleNormal="75" workbookViewId="0">
      <pane xSplit="2" ySplit="6" topLeftCell="G7" activePane="bottomRight" state="frozen"/>
      <selection activeCell="A14" sqref="A14"/>
      <selection pane="topRight" activeCell="A14" sqref="A14"/>
      <selection pane="bottomLeft" activeCell="A14" sqref="A14"/>
      <selection pane="bottomRight" activeCell="U30" sqref="U30"/>
    </sheetView>
  </sheetViews>
  <sheetFormatPr defaultRowHeight="12.75" outlineLevelCol="1"/>
  <cols>
    <col min="1" max="1" width="31.140625" style="61" customWidth="1"/>
    <col min="2" max="2" width="9.28515625" style="61" bestFit="1" customWidth="1"/>
    <col min="3" max="4" width="12" style="61" customWidth="1" outlineLevel="1"/>
    <col min="5" max="5" width="11.85546875" style="61" customWidth="1" outlineLevel="1"/>
    <col min="6" max="9" width="11.85546875" style="61" bestFit="1" customWidth="1"/>
    <col min="10" max="13" width="12.28515625" style="61" bestFit="1" customWidth="1"/>
    <col min="14" max="15" width="12.5703125" style="61" bestFit="1" customWidth="1"/>
    <col min="16" max="16" width="13.5703125" style="61" customWidth="1"/>
    <col min="17" max="19" width="13.140625" style="61" customWidth="1"/>
    <col min="20" max="20" width="12.7109375" style="61" bestFit="1" customWidth="1"/>
    <col min="21" max="16384" width="9.140625" style="61"/>
  </cols>
  <sheetData>
    <row r="1" spans="1:20" s="2" customFormat="1" ht="30">
      <c r="A1" s="1" t="s">
        <v>0</v>
      </c>
      <c r="I1" s="3"/>
    </row>
    <row r="2" spans="1:20" s="6" customFormat="1" ht="15.75">
      <c r="A2" s="4" t="s">
        <v>1</v>
      </c>
      <c r="B2" s="5"/>
      <c r="I2" s="7"/>
    </row>
    <row r="3" spans="1:20" s="6" customFormat="1" ht="13.5" thickBot="1">
      <c r="A3" s="8"/>
      <c r="B3" s="9"/>
    </row>
    <row r="4" spans="1:20" s="6" customFormat="1" ht="16.5" thickTop="1">
      <c r="A4" s="26"/>
      <c r="B4" s="10"/>
      <c r="I4" s="7"/>
    </row>
    <row r="5" spans="1:20" s="6" customFormat="1" ht="15.75">
      <c r="A5" s="11"/>
      <c r="B5" s="5"/>
      <c r="I5" s="7"/>
    </row>
    <row r="6" spans="1:20" ht="18">
      <c r="A6" s="12"/>
      <c r="B6" s="12"/>
      <c r="C6" s="60"/>
      <c r="D6" s="13"/>
      <c r="E6" s="13"/>
      <c r="F6" s="13"/>
      <c r="G6" s="72">
        <v>2014</v>
      </c>
      <c r="H6" s="13">
        <f>G6+1</f>
        <v>2015</v>
      </c>
      <c r="I6" s="13">
        <f t="shared" ref="I6:T6" si="0">H6+1</f>
        <v>2016</v>
      </c>
      <c r="J6" s="13">
        <f t="shared" si="0"/>
        <v>2017</v>
      </c>
      <c r="K6" s="13">
        <f t="shared" si="0"/>
        <v>2018</v>
      </c>
      <c r="L6" s="13">
        <f t="shared" si="0"/>
        <v>2019</v>
      </c>
      <c r="M6" s="13">
        <f t="shared" si="0"/>
        <v>2020</v>
      </c>
      <c r="N6" s="13">
        <f t="shared" si="0"/>
        <v>2021</v>
      </c>
      <c r="O6" s="13">
        <f t="shared" si="0"/>
        <v>2022</v>
      </c>
      <c r="P6" s="13">
        <f t="shared" si="0"/>
        <v>2023</v>
      </c>
      <c r="Q6" s="13">
        <f t="shared" si="0"/>
        <v>2024</v>
      </c>
      <c r="R6" s="13">
        <f t="shared" si="0"/>
        <v>2025</v>
      </c>
      <c r="S6" s="13">
        <f t="shared" si="0"/>
        <v>2026</v>
      </c>
      <c r="T6" s="13">
        <f t="shared" si="0"/>
        <v>2027</v>
      </c>
    </row>
    <row r="7" spans="1:20" ht="15.75">
      <c r="A7" s="14" t="s">
        <v>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20" s="62" customFormat="1" ht="15.75">
      <c r="A8" s="15" t="s">
        <v>3</v>
      </c>
      <c r="B8" s="12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20" s="62" customFormat="1" ht="15.75">
      <c r="A9" s="15"/>
      <c r="B9" s="17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20" s="62" customFormat="1" ht="15.75">
      <c r="A10" s="23" t="s">
        <v>4</v>
      </c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20" s="62" customFormat="1" ht="15.75">
      <c r="A11" s="15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20" s="62" customFormat="1" ht="15.75">
      <c r="A12" s="19" t="s">
        <v>5</v>
      </c>
      <c r="B12" s="12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20" s="62" customFormat="1" ht="15.75">
      <c r="A13" s="12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20" ht="8.25" customHeight="1">
      <c r="A14" s="12"/>
      <c r="B14" s="12"/>
      <c r="C14" s="12"/>
      <c r="D14" s="12"/>
      <c r="E14" s="12"/>
      <c r="F14" s="12"/>
      <c r="G14" s="12"/>
      <c r="H14" s="20"/>
      <c r="I14" s="12"/>
      <c r="J14" s="12"/>
      <c r="K14" s="12"/>
      <c r="L14" s="12"/>
      <c r="M14" s="12"/>
      <c r="N14" s="12"/>
      <c r="O14" s="12"/>
      <c r="P14" s="12"/>
    </row>
    <row r="15" spans="1:20" ht="15.75">
      <c r="A15" s="14" t="s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20" ht="15.75">
      <c r="A16" s="15" t="s">
        <v>3</v>
      </c>
      <c r="B16" s="12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spans="1:23" ht="15.75">
      <c r="A17" s="15"/>
      <c r="B17" s="17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23" ht="15.75">
      <c r="A18" s="23" t="s">
        <v>4</v>
      </c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23" ht="15.75">
      <c r="A19" s="15"/>
      <c r="B19" s="17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23" ht="15.75">
      <c r="A20" s="19" t="s">
        <v>5</v>
      </c>
      <c r="B20" s="12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spans="1:23" ht="15.75">
      <c r="A21" s="12"/>
      <c r="B21" s="17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23" ht="17.25" customHeight="1">
      <c r="A22" s="12"/>
      <c r="B22" s="12"/>
      <c r="C22" s="12"/>
      <c r="D22" s="16"/>
      <c r="E22" s="16"/>
      <c r="F22" s="16"/>
      <c r="G22" s="12"/>
      <c r="H22" s="20"/>
      <c r="I22" s="12"/>
      <c r="J22" s="12"/>
      <c r="K22" s="12"/>
      <c r="L22" s="12"/>
      <c r="M22" s="12"/>
      <c r="N22" s="12"/>
      <c r="O22" s="12"/>
      <c r="P22" s="12"/>
    </row>
    <row r="23" spans="1:23" ht="15.75">
      <c r="A23" s="14" t="s">
        <v>7</v>
      </c>
      <c r="B23" s="12"/>
      <c r="C23" s="12"/>
      <c r="D23" s="12"/>
      <c r="E23" s="12"/>
      <c r="F23" s="73"/>
      <c r="G23" s="73"/>
      <c r="H23" s="73"/>
      <c r="I23" s="73"/>
      <c r="J23" s="73"/>
      <c r="K23" s="73"/>
      <c r="L23" s="73"/>
      <c r="M23" s="12"/>
      <c r="N23" s="12"/>
      <c r="O23" s="12"/>
      <c r="P23" s="12"/>
    </row>
    <row r="24" spans="1:23" s="65" customFormat="1" ht="15.75">
      <c r="A24" s="15" t="s">
        <v>16</v>
      </c>
      <c r="B24" s="38"/>
      <c r="C24" s="38"/>
      <c r="D24" s="38"/>
      <c r="E24" s="38"/>
      <c r="F24" s="55"/>
      <c r="G24" s="55"/>
      <c r="H24" s="55"/>
      <c r="I24" s="63">
        <v>4.8334323024216088</v>
      </c>
      <c r="J24" s="63">
        <v>5.3623480931503913</v>
      </c>
      <c r="K24" s="64">
        <v>5.4500668583137637</v>
      </c>
      <c r="L24" s="64">
        <v>5.4772470819690673</v>
      </c>
      <c r="M24" s="64">
        <v>5.5124832347695953</v>
      </c>
      <c r="N24" s="64">
        <v>5.5658024897984459</v>
      </c>
      <c r="O24" s="64">
        <v>5.5900648787328802</v>
      </c>
      <c r="P24" s="64">
        <v>5.6120679689862101</v>
      </c>
      <c r="Q24" s="64">
        <v>5.6270742501797342</v>
      </c>
      <c r="R24" s="64">
        <v>5.6575212700963426</v>
      </c>
      <c r="S24" s="64">
        <v>5.673311135396748</v>
      </c>
      <c r="T24" s="64">
        <v>5.689397147383378</v>
      </c>
    </row>
    <row r="25" spans="1:23" s="65" customFormat="1" ht="15.75">
      <c r="A25" s="15" t="s">
        <v>17</v>
      </c>
      <c r="B25" s="38"/>
      <c r="C25" s="38"/>
      <c r="D25" s="38"/>
      <c r="E25" s="38"/>
      <c r="F25" s="55"/>
      <c r="G25" s="55"/>
      <c r="H25" s="55"/>
      <c r="I25" s="63">
        <v>4.1498643728641205E-2</v>
      </c>
      <c r="J25" s="63">
        <v>0.13779984524371403</v>
      </c>
      <c r="K25" s="64">
        <v>0.12416845021465588</v>
      </c>
      <c r="L25" s="64">
        <v>0.13477793024200602</v>
      </c>
      <c r="M25" s="64">
        <v>0.13699849196052363</v>
      </c>
      <c r="N25" s="64">
        <v>0.13896477313968536</v>
      </c>
      <c r="O25" s="64">
        <v>0.14116454411369167</v>
      </c>
      <c r="P25" s="64">
        <v>0.14788574025326715</v>
      </c>
      <c r="Q25" s="64">
        <v>0.14840487357786808</v>
      </c>
      <c r="R25" s="64">
        <v>0.14661409812140458</v>
      </c>
      <c r="S25" s="64">
        <v>0.14686189541955116</v>
      </c>
      <c r="T25" s="64">
        <v>0.14740529802010552</v>
      </c>
    </row>
    <row r="26" spans="1:23" s="65" customFormat="1" ht="15.75">
      <c r="A26" s="15" t="s">
        <v>18</v>
      </c>
      <c r="B26" s="38"/>
      <c r="C26" s="38"/>
      <c r="D26" s="38"/>
      <c r="E26" s="38"/>
      <c r="F26" s="55"/>
      <c r="G26" s="55"/>
      <c r="H26" s="55"/>
      <c r="I26" s="63">
        <v>0.75004213230010475</v>
      </c>
      <c r="J26" s="63">
        <v>0.71941551098462997</v>
      </c>
      <c r="K26" s="64">
        <v>0.71022734925207487</v>
      </c>
      <c r="L26" s="64">
        <v>0.69595187713369278</v>
      </c>
      <c r="M26" s="64">
        <v>0.76959361182585118</v>
      </c>
      <c r="N26" s="64">
        <v>0.76714547279979084</v>
      </c>
      <c r="O26" s="64">
        <v>0.76390766988130654</v>
      </c>
      <c r="P26" s="64">
        <v>0.55931269277719875</v>
      </c>
      <c r="Q26" s="64">
        <v>0.4124600892520181</v>
      </c>
      <c r="R26" s="64">
        <v>0.41330932501025186</v>
      </c>
      <c r="S26" s="64">
        <v>0.41308273723788597</v>
      </c>
      <c r="T26" s="64">
        <v>0.41282200823197562</v>
      </c>
    </row>
    <row r="27" spans="1:23" s="65" customFormat="1" ht="16.5" thickBot="1">
      <c r="A27" s="39" t="s">
        <v>19</v>
      </c>
      <c r="B27" s="40"/>
      <c r="C27" s="40"/>
      <c r="D27" s="40"/>
      <c r="E27" s="40"/>
      <c r="F27" s="41"/>
      <c r="G27" s="41"/>
      <c r="H27" s="41"/>
      <c r="I27" s="66">
        <v>1.7641007071445209</v>
      </c>
      <c r="J27" s="66">
        <v>1.8732638565670434</v>
      </c>
      <c r="K27" s="67">
        <v>1.7210308395646789</v>
      </c>
      <c r="L27" s="67">
        <v>1.7005609119074556</v>
      </c>
      <c r="M27" s="67">
        <v>1.7424559378760016</v>
      </c>
      <c r="N27" s="67">
        <v>1.7832223978684496</v>
      </c>
      <c r="O27" s="67">
        <v>1.8469043258451994</v>
      </c>
      <c r="P27" s="67">
        <v>1.8478982031883942</v>
      </c>
      <c r="Q27" s="67">
        <v>1.830317551850531</v>
      </c>
      <c r="R27" s="67">
        <v>1.8150610934477518</v>
      </c>
      <c r="S27" s="67">
        <v>1.7906806252325502</v>
      </c>
      <c r="T27" s="67">
        <v>1.7474615673439067</v>
      </c>
    </row>
    <row r="28" spans="1:23" ht="16.5" thickBot="1">
      <c r="A28" s="15" t="s">
        <v>3</v>
      </c>
      <c r="B28" s="12"/>
      <c r="C28" s="25"/>
      <c r="D28" s="25"/>
      <c r="E28" s="16"/>
      <c r="F28" s="16"/>
      <c r="G28" s="16"/>
      <c r="H28" s="16"/>
      <c r="I28" s="16">
        <v>7.3890737855948752</v>
      </c>
      <c r="J28" s="16">
        <v>8.0928273059457787</v>
      </c>
      <c r="K28" s="16">
        <v>8.0054934973451743</v>
      </c>
      <c r="L28" s="16">
        <v>8.0085378012522206</v>
      </c>
      <c r="M28" s="16">
        <v>8.1615312764319725</v>
      </c>
      <c r="N28" s="16">
        <v>8.2551351336063714</v>
      </c>
      <c r="O28" s="16">
        <v>8.3420414185730785</v>
      </c>
      <c r="P28" s="16">
        <v>8.1671646052050697</v>
      </c>
      <c r="Q28" s="16">
        <v>8.0182567648601513</v>
      </c>
      <c r="R28" s="16">
        <v>8.0325057866757508</v>
      </c>
      <c r="S28" s="16">
        <v>8.0239363932867356</v>
      </c>
      <c r="T28" s="16">
        <v>7.9970860209793653</v>
      </c>
      <c r="U28" s="68">
        <v>7.2145214649999385E-3</v>
      </c>
      <c r="V28" s="61" t="s">
        <v>15</v>
      </c>
      <c r="W28" s="61" t="s">
        <v>24</v>
      </c>
    </row>
    <row r="29" spans="1:23" ht="16.5" thickBot="1">
      <c r="A29" s="15"/>
      <c r="B29" s="17"/>
      <c r="C29" s="21"/>
      <c r="D29" s="18"/>
      <c r="E29" s="18"/>
      <c r="F29" s="18"/>
      <c r="G29" s="18"/>
      <c r="H29" s="18"/>
      <c r="I29" s="18">
        <v>3.6055767214913402E-2</v>
      </c>
      <c r="J29" s="18">
        <v>9.5242454030284959E-2</v>
      </c>
      <c r="K29" s="18">
        <v>-1.1034813726479915E-2</v>
      </c>
      <c r="L29" s="18">
        <v>3.8027685714263717E-4</v>
      </c>
      <c r="M29" s="18">
        <v>1.9103796345423973E-2</v>
      </c>
      <c r="N29" s="18">
        <v>1.1468908713821689E-2</v>
      </c>
      <c r="O29" s="18">
        <v>1.0527542379399043E-2</v>
      </c>
      <c r="P29" s="18">
        <v>-2.0963311567676411E-2</v>
      </c>
      <c r="Q29" s="18">
        <v>-1.8232501430180188E-2</v>
      </c>
      <c r="R29" s="18">
        <v>1.7770722781098201E-3</v>
      </c>
      <c r="S29" s="18">
        <v>-1.0668393670167065E-3</v>
      </c>
      <c r="T29" s="18">
        <v>-3.3462842913155192E-3</v>
      </c>
      <c r="U29" s="69"/>
    </row>
    <row r="30" spans="1:23" ht="16.5" thickBot="1">
      <c r="A30" s="23" t="s">
        <v>4</v>
      </c>
      <c r="B30" s="24"/>
      <c r="C30" s="25"/>
      <c r="D30" s="25"/>
      <c r="E30" s="25"/>
      <c r="F30" s="25"/>
      <c r="G30" s="25"/>
      <c r="H30" s="25"/>
      <c r="I30" s="25">
        <v>3.5485180911805463</v>
      </c>
      <c r="J30" s="25">
        <v>3.1675677457597304</v>
      </c>
      <c r="K30" s="70">
        <v>3.1472499849512676</v>
      </c>
      <c r="L30" s="70">
        <v>2.9239284214006984</v>
      </c>
      <c r="M30" s="70">
        <v>3.2854059571490901</v>
      </c>
      <c r="N30" s="70">
        <v>3.6189590581561468</v>
      </c>
      <c r="O30" s="70">
        <v>3.8716308002777615</v>
      </c>
      <c r="P30" s="70">
        <v>4.2067465322488458</v>
      </c>
      <c r="Q30" s="70">
        <v>4.2935011710850777</v>
      </c>
      <c r="R30" s="70">
        <v>4.4445558178270925</v>
      </c>
      <c r="S30" s="70">
        <v>4.6110086784163906</v>
      </c>
      <c r="T30" s="70">
        <v>4.794436708384338</v>
      </c>
      <c r="U30" s="68">
        <v>2.8881801871962474E-3</v>
      </c>
      <c r="V30" s="61" t="s">
        <v>15</v>
      </c>
      <c r="W30" s="61" t="s">
        <v>24</v>
      </c>
    </row>
    <row r="31" spans="1:23" ht="15.75">
      <c r="A31" s="15"/>
      <c r="B31" s="17"/>
      <c r="C31" s="21"/>
      <c r="D31" s="18"/>
      <c r="E31" s="18"/>
      <c r="F31" s="18"/>
      <c r="G31" s="18"/>
      <c r="H31" s="18"/>
      <c r="I31" s="18">
        <v>-0.1516416194620207</v>
      </c>
      <c r="J31" s="18">
        <v>-0.1073547705357981</v>
      </c>
      <c r="K31" s="18">
        <v>-6.4143097920040439E-3</v>
      </c>
      <c r="L31" s="18">
        <v>-7.0957681982172491E-2</v>
      </c>
      <c r="M31" s="18">
        <v>0.12362735459003714</v>
      </c>
      <c r="N31" s="18">
        <v>0.10152568825817108</v>
      </c>
      <c r="O31" s="18">
        <v>6.9818900424463634E-2</v>
      </c>
      <c r="P31" s="18">
        <v>8.655673778270441E-2</v>
      </c>
      <c r="Q31" s="18">
        <v>2.0622739727999384E-2</v>
      </c>
      <c r="R31" s="18">
        <v>3.5182160368163934E-2</v>
      </c>
      <c r="S31" s="18">
        <v>3.7450955148691449E-2</v>
      </c>
      <c r="T31" s="18">
        <v>3.9780456459896335E-2</v>
      </c>
    </row>
    <row r="32" spans="1:23" ht="15.75">
      <c r="A32" s="19" t="s">
        <v>5</v>
      </c>
      <c r="B32" s="12"/>
      <c r="C32" s="16"/>
      <c r="D32" s="16"/>
      <c r="E32" s="16"/>
      <c r="F32" s="16"/>
      <c r="G32" s="16"/>
      <c r="H32" s="16"/>
      <c r="I32" s="16">
        <v>10.937591876775421</v>
      </c>
      <c r="J32" s="16">
        <v>11.260395051705508</v>
      </c>
      <c r="K32" s="16">
        <v>11.152743482296442</v>
      </c>
      <c r="L32" s="16">
        <v>10.93246622265292</v>
      </c>
      <c r="M32" s="16">
        <v>11.446937233581062</v>
      </c>
      <c r="N32" s="16">
        <v>11.874094191762518</v>
      </c>
      <c r="O32" s="16">
        <v>12.21367221885084</v>
      </c>
      <c r="P32" s="16">
        <v>12.373911137453916</v>
      </c>
      <c r="Q32" s="16">
        <v>12.311757935945229</v>
      </c>
      <c r="R32" s="16">
        <v>12.477061604502843</v>
      </c>
      <c r="S32" s="16">
        <v>12.634945071703125</v>
      </c>
      <c r="T32" s="16">
        <v>12.791522729363702</v>
      </c>
    </row>
    <row r="33" spans="1:20" ht="15.75">
      <c r="A33" s="12"/>
      <c r="B33" s="17"/>
      <c r="C33" s="21"/>
      <c r="D33" s="18"/>
      <c r="E33" s="18"/>
      <c r="F33" s="18"/>
      <c r="G33" s="18"/>
      <c r="H33" s="18"/>
      <c r="I33" s="18">
        <v>-3.3331792864209307E-2</v>
      </c>
      <c r="J33" s="18">
        <v>2.9513185220918517E-2</v>
      </c>
      <c r="K33" s="18">
        <v>-9.7352881055203285E-3</v>
      </c>
      <c r="L33" s="18">
        <v>-1.9750948275030634E-2</v>
      </c>
      <c r="M33" s="18">
        <v>4.7059007588069961E-2</v>
      </c>
      <c r="N33" s="18">
        <v>3.7316266304696435E-2</v>
      </c>
      <c r="O33" s="18">
        <v>2.8598225818681777E-2</v>
      </c>
      <c r="P33" s="18">
        <v>1.3119634761096649E-2</v>
      </c>
      <c r="Q33" s="18">
        <v>-5.022922891417838E-3</v>
      </c>
      <c r="R33" s="18">
        <v>1.3426487867747642E-2</v>
      </c>
      <c r="S33" s="18">
        <v>1.2653898185715736E-2</v>
      </c>
      <c r="T33" s="18">
        <v>1.2392428837007299E-2</v>
      </c>
    </row>
    <row r="34" spans="1:20" ht="8.25" customHeight="1">
      <c r="A34" s="12"/>
      <c r="B34" s="12"/>
      <c r="C34" s="12"/>
      <c r="D34" s="12"/>
      <c r="E34" s="12"/>
      <c r="F34" s="12"/>
      <c r="G34" s="12"/>
      <c r="H34" s="20"/>
      <c r="I34" s="12"/>
      <c r="J34" s="12"/>
      <c r="K34" s="12"/>
      <c r="L34" s="12"/>
      <c r="M34" s="12"/>
      <c r="N34" s="12"/>
      <c r="O34" s="12"/>
      <c r="P34" s="12"/>
    </row>
    <row r="35" spans="1:20" ht="15.75">
      <c r="A35" s="14" t="s">
        <v>8</v>
      </c>
      <c r="B35" s="12"/>
      <c r="C35" s="12"/>
      <c r="D35" s="12"/>
      <c r="E35" s="12"/>
      <c r="F35" s="12"/>
      <c r="G35" s="12"/>
      <c r="H35" s="20"/>
      <c r="I35" s="12"/>
      <c r="J35" s="12"/>
      <c r="K35" s="12"/>
      <c r="L35" s="12"/>
      <c r="M35" s="20"/>
      <c r="N35" s="20"/>
      <c r="O35" s="20"/>
      <c r="P35" s="20"/>
    </row>
    <row r="36" spans="1:20" ht="15.75">
      <c r="A36" s="15" t="s">
        <v>3</v>
      </c>
      <c r="B36" s="12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1:20" ht="15.75">
      <c r="A37" s="15"/>
      <c r="B37" s="17"/>
      <c r="C37" s="21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20" ht="15.75">
      <c r="A38" s="23" t="s">
        <v>4</v>
      </c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</row>
    <row r="39" spans="1:20" ht="15.75">
      <c r="A39" s="12"/>
      <c r="B39" s="17"/>
      <c r="C39" s="21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20" ht="15.75">
      <c r="A40" s="19" t="s">
        <v>5</v>
      </c>
      <c r="B40" s="12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20" ht="15.75">
      <c r="A41" s="12"/>
      <c r="B41" s="17"/>
      <c r="C41" s="21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20" ht="8.25" customHeight="1">
      <c r="A42" s="12"/>
      <c r="B42" s="12"/>
      <c r="C42" s="12"/>
      <c r="D42" s="12"/>
      <c r="E42" s="12"/>
      <c r="F42" s="12"/>
      <c r="G42" s="12"/>
      <c r="H42" s="20"/>
      <c r="I42" s="12"/>
      <c r="J42" s="12"/>
      <c r="K42" s="12"/>
      <c r="L42" s="12"/>
      <c r="M42" s="12"/>
      <c r="N42" s="12"/>
      <c r="O42" s="12"/>
      <c r="P42" s="12"/>
    </row>
    <row r="43" spans="1:20" ht="15.75">
      <c r="A43" s="14" t="s">
        <v>9</v>
      </c>
      <c r="B43" s="12"/>
      <c r="C43" s="16"/>
      <c r="D43" s="16"/>
      <c r="E43" s="16"/>
      <c r="F43" s="16"/>
      <c r="G43" s="16"/>
      <c r="H43" s="22"/>
      <c r="I43" s="12"/>
      <c r="J43" s="12"/>
      <c r="K43" s="12"/>
      <c r="L43" s="12"/>
      <c r="M43" s="20"/>
      <c r="N43" s="20"/>
      <c r="O43" s="20"/>
      <c r="P43" s="20"/>
    </row>
    <row r="44" spans="1:20" ht="15.75">
      <c r="A44" s="15" t="s">
        <v>3</v>
      </c>
      <c r="B44" s="12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20" ht="15.75">
      <c r="A45" s="15"/>
      <c r="B45" s="17"/>
      <c r="C45" s="21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</row>
    <row r="46" spans="1:20" ht="15.75">
      <c r="A46" s="23" t="s">
        <v>4</v>
      </c>
      <c r="B46" s="2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</row>
    <row r="47" spans="1:20" ht="15.75">
      <c r="A47" s="12"/>
      <c r="B47" s="17"/>
      <c r="C47" s="21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</row>
    <row r="48" spans="1:20" ht="15.75">
      <c r="A48" s="19" t="s">
        <v>5</v>
      </c>
      <c r="B48" s="12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1:16" ht="15" customHeight="1">
      <c r="A49" s="12"/>
      <c r="B49" s="17"/>
      <c r="C49" s="21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</row>
  </sheetData>
  <mergeCells count="1">
    <mergeCell ref="F23:L23"/>
  </mergeCells>
  <phoneticPr fontId="16" type="noConversion"/>
  <pageMargins left="0.5" right="0.5" top="0.75" bottom="0.5" header="0.5" footer="0.34"/>
  <pageSetup scale="53" orientation="landscape" r:id="rId1"/>
  <headerFooter alignWithMargins="0">
    <oddFooter>&amp;L&amp;D&amp;CConfidential&amp;R&amp;P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W46"/>
  <sheetViews>
    <sheetView tabSelected="1" topLeftCell="A7" workbookViewId="0">
      <selection activeCell="N23" sqref="N23"/>
    </sheetView>
  </sheetViews>
  <sheetFormatPr defaultColWidth="11.42578125" defaultRowHeight="15"/>
  <cols>
    <col min="1" max="5" width="11.42578125" style="27" customWidth="1"/>
    <col min="6" max="6" width="13" style="27" customWidth="1"/>
    <col min="7" max="7" width="11.42578125" style="27" customWidth="1"/>
    <col min="8" max="8" width="15.7109375" style="27" customWidth="1"/>
    <col min="9" max="16384" width="11.42578125" style="27"/>
  </cols>
  <sheetData>
    <row r="4" spans="2:12" ht="15.75" thickBot="1">
      <c r="E4" s="43"/>
      <c r="F4" s="43"/>
      <c r="G4" s="43"/>
      <c r="H4" s="43"/>
      <c r="I4" s="43"/>
      <c r="J4" s="43"/>
    </row>
    <row r="5" spans="2:12" ht="15.75">
      <c r="B5" s="28" t="s">
        <v>10</v>
      </c>
      <c r="C5" s="29"/>
      <c r="E5" s="44" t="s">
        <v>11</v>
      </c>
      <c r="F5" s="45" t="s">
        <v>12</v>
      </c>
      <c r="G5" s="45" t="s">
        <v>13</v>
      </c>
      <c r="H5" s="46" t="s">
        <v>14</v>
      </c>
      <c r="I5" s="43"/>
      <c r="J5" s="43"/>
    </row>
    <row r="6" spans="2:12" ht="15.75" thickBot="1">
      <c r="B6" s="30"/>
      <c r="C6" s="31"/>
      <c r="E6" s="47"/>
      <c r="F6" s="48">
        <v>1.00526</v>
      </c>
      <c r="G6" s="48">
        <v>0.9889</v>
      </c>
      <c r="H6" s="49">
        <v>0.98063</v>
      </c>
      <c r="I6" s="43"/>
      <c r="J6" s="43"/>
    </row>
    <row r="7" spans="2:12">
      <c r="B7" s="71">
        <v>2017</v>
      </c>
      <c r="C7" s="32"/>
      <c r="E7" s="50">
        <v>2017</v>
      </c>
      <c r="F7" s="51"/>
      <c r="G7" s="51"/>
      <c r="H7" s="52"/>
      <c r="I7" s="43"/>
      <c r="J7" s="43"/>
    </row>
    <row r="8" spans="2:12">
      <c r="B8" s="30">
        <f>B7+1</f>
        <v>2018</v>
      </c>
      <c r="C8" s="32">
        <f>'Cents per kwh'!K29</f>
        <v>-1.1034813726479915E-2</v>
      </c>
      <c r="E8" s="50">
        <f>E7+1</f>
        <v>2018</v>
      </c>
      <c r="F8" s="51">
        <f>+F$6*$J8</f>
        <v>3.1638045198721114</v>
      </c>
      <c r="G8" s="51">
        <f>+G$6*$J8</f>
        <v>3.1123155101183086</v>
      </c>
      <c r="H8" s="52">
        <f>+H$6*$J8</f>
        <v>3.0862877527427615</v>
      </c>
      <c r="I8" s="43"/>
      <c r="J8" s="43">
        <v>3.1472499849512676</v>
      </c>
    </row>
    <row r="9" spans="2:12">
      <c r="B9" s="30">
        <f t="shared" ref="B9:B28" si="0">B8+1</f>
        <v>2019</v>
      </c>
      <c r="C9" s="32">
        <f>'Cents per kwh'!L29</f>
        <v>3.8027685714263717E-4</v>
      </c>
      <c r="E9" s="50">
        <f t="shared" ref="E9:E37" si="1">E8+1</f>
        <v>2019</v>
      </c>
      <c r="F9" s="51">
        <f t="shared" ref="F9:G17" si="2">+F$6*$J9</f>
        <v>2.9393082848972663</v>
      </c>
      <c r="G9" s="51">
        <f t="shared" si="2"/>
        <v>2.8914728159231506</v>
      </c>
      <c r="H9" s="52">
        <f t="shared" ref="H9:H15" si="3">+H$6*$J9</f>
        <v>2.867291927878167</v>
      </c>
      <c r="I9" s="43"/>
      <c r="J9" s="43">
        <v>2.9239284214006984</v>
      </c>
    </row>
    <row r="10" spans="2:12">
      <c r="B10" s="30">
        <f t="shared" si="0"/>
        <v>2020</v>
      </c>
      <c r="C10" s="32">
        <f>'Cents per kwh'!M29</f>
        <v>1.9103796345423973E-2</v>
      </c>
      <c r="E10" s="50">
        <f t="shared" si="1"/>
        <v>2020</v>
      </c>
      <c r="F10" s="51">
        <f t="shared" si="2"/>
        <v>3.3026871924836945</v>
      </c>
      <c r="G10" s="51">
        <f t="shared" si="2"/>
        <v>3.2489379510247351</v>
      </c>
      <c r="H10" s="52">
        <f t="shared" si="3"/>
        <v>3.2217676437591121</v>
      </c>
      <c r="I10" s="43"/>
      <c r="J10" s="43">
        <v>3.2854059571490901</v>
      </c>
    </row>
    <row r="11" spans="2:12">
      <c r="B11" s="30">
        <f t="shared" si="0"/>
        <v>2021</v>
      </c>
      <c r="C11" s="32">
        <f>'Cents per kwh'!N29</f>
        <v>1.1468908713821689E-2</v>
      </c>
      <c r="E11" s="50">
        <f t="shared" si="1"/>
        <v>2021</v>
      </c>
      <c r="F11" s="51">
        <f t="shared" si="2"/>
        <v>3.6379947828020485</v>
      </c>
      <c r="G11" s="51">
        <f t="shared" si="2"/>
        <v>3.5787886126106137</v>
      </c>
      <c r="H11" s="52">
        <f t="shared" si="3"/>
        <v>3.5488598211996623</v>
      </c>
      <c r="I11" s="43"/>
      <c r="J11" s="43">
        <v>3.6189590581561468</v>
      </c>
    </row>
    <row r="12" spans="2:12">
      <c r="B12" s="30">
        <f t="shared" si="0"/>
        <v>2022</v>
      </c>
      <c r="C12" s="32">
        <f>'Cents per kwh'!O29</f>
        <v>1.0527542379399043E-2</v>
      </c>
      <c r="E12" s="50">
        <f t="shared" si="1"/>
        <v>2022</v>
      </c>
      <c r="F12" s="51">
        <f t="shared" si="2"/>
        <v>3.8919955782872226</v>
      </c>
      <c r="G12" s="51">
        <f t="shared" si="2"/>
        <v>3.8286556983946785</v>
      </c>
      <c r="H12" s="52">
        <f t="shared" si="3"/>
        <v>3.7966373116763812</v>
      </c>
      <c r="I12" s="43"/>
      <c r="J12" s="43">
        <v>3.8716308002777615</v>
      </c>
      <c r="L12" s="27" t="s">
        <v>20</v>
      </c>
    </row>
    <row r="13" spans="2:12">
      <c r="B13" s="30">
        <f t="shared" si="0"/>
        <v>2023</v>
      </c>
      <c r="C13" s="32">
        <f>'Cents per kwh'!P29</f>
        <v>-2.0963311567676411E-2</v>
      </c>
      <c r="E13" s="50">
        <f t="shared" si="1"/>
        <v>2023</v>
      </c>
      <c r="F13" s="51">
        <f t="shared" si="2"/>
        <v>4.228874019008475</v>
      </c>
      <c r="G13" s="51">
        <f t="shared" si="2"/>
        <v>4.1600516457408832</v>
      </c>
      <c r="H13" s="52">
        <f t="shared" si="3"/>
        <v>4.1252618519191859</v>
      </c>
      <c r="I13" s="43"/>
      <c r="J13" s="43">
        <v>4.2067465322488458</v>
      </c>
      <c r="L13" s="27" t="s">
        <v>21</v>
      </c>
    </row>
    <row r="14" spans="2:12">
      <c r="B14" s="30">
        <f t="shared" si="0"/>
        <v>2024</v>
      </c>
      <c r="C14" s="32">
        <f>'Cents per kwh'!Q29</f>
        <v>-1.8232501430180188E-2</v>
      </c>
      <c r="E14" s="50">
        <f t="shared" si="1"/>
        <v>2024</v>
      </c>
      <c r="F14" s="51">
        <f t="shared" si="2"/>
        <v>4.3160849872449853</v>
      </c>
      <c r="G14" s="51">
        <f t="shared" si="2"/>
        <v>4.2458433080860329</v>
      </c>
      <c r="H14" s="52">
        <f t="shared" si="3"/>
        <v>4.2103360534011598</v>
      </c>
      <c r="I14" s="43"/>
      <c r="J14" s="43">
        <v>4.2935011710850777</v>
      </c>
    </row>
    <row r="15" spans="2:12">
      <c r="B15" s="30">
        <f t="shared" si="0"/>
        <v>2025</v>
      </c>
      <c r="C15" s="32">
        <f>'Cents per kwh'!R29</f>
        <v>1.7770722781098201E-3</v>
      </c>
      <c r="E15" s="50">
        <f t="shared" si="1"/>
        <v>2025</v>
      </c>
      <c r="F15" s="51">
        <f t="shared" si="2"/>
        <v>4.4679341814288636</v>
      </c>
      <c r="G15" s="51">
        <f t="shared" si="2"/>
        <v>4.3952212482492117</v>
      </c>
      <c r="H15" s="52">
        <f t="shared" si="3"/>
        <v>4.3584647716357816</v>
      </c>
      <c r="I15" s="43"/>
      <c r="J15" s="43">
        <v>4.4445558178270925</v>
      </c>
    </row>
    <row r="16" spans="2:12" ht="15" customHeight="1">
      <c r="B16" s="30">
        <f t="shared" si="0"/>
        <v>2026</v>
      </c>
      <c r="C16" s="36">
        <f>'Cents per kwh'!S29</f>
        <v>-1.0668393670167065E-3</v>
      </c>
      <c r="E16" s="50">
        <f t="shared" si="1"/>
        <v>2026</v>
      </c>
      <c r="F16" s="53">
        <f t="shared" si="2"/>
        <v>4.6352625840648614</v>
      </c>
      <c r="G16" s="53">
        <f t="shared" si="2"/>
        <v>4.5598264820859686</v>
      </c>
      <c r="H16" s="54">
        <f>+H$6*$J16</f>
        <v>4.5216934403154649</v>
      </c>
      <c r="I16" s="43"/>
      <c r="J16" s="43">
        <v>4.6110086784163906</v>
      </c>
    </row>
    <row r="17" spans="2:23" ht="15.75" thickBot="1">
      <c r="B17" s="33">
        <f t="shared" si="0"/>
        <v>2027</v>
      </c>
      <c r="C17" s="36">
        <f>'Cents per kwh'!T29</f>
        <v>-3.3462842913155192E-3</v>
      </c>
      <c r="E17" s="47">
        <f t="shared" si="1"/>
        <v>2027</v>
      </c>
      <c r="F17" s="53">
        <f t="shared" si="2"/>
        <v>4.8196554454704401</v>
      </c>
      <c r="G17" s="53">
        <f t="shared" si="2"/>
        <v>4.7412184609212717</v>
      </c>
      <c r="H17" s="54">
        <f>+H$6*$J17</f>
        <v>4.7015684693429334</v>
      </c>
      <c r="I17" s="43"/>
      <c r="J17" s="43">
        <v>4.794436708384338</v>
      </c>
    </row>
    <row r="18" spans="2:23">
      <c r="B18" s="30">
        <f t="shared" si="0"/>
        <v>2028</v>
      </c>
      <c r="C18" s="57">
        <f t="shared" ref="C18:C28" si="4">$C$34</f>
        <v>7.2145214649999385E-3</v>
      </c>
      <c r="E18" s="50">
        <f t="shared" si="1"/>
        <v>2028</v>
      </c>
      <c r="F18" s="74">
        <f>+F17*(1+J18)</f>
        <v>4.9978535663674437</v>
      </c>
      <c r="G18" s="74">
        <f>+G17*(1+J18)</f>
        <v>4.9165165149123258</v>
      </c>
      <c r="H18" s="75">
        <f>+H17*(1+J18)</f>
        <v>4.8754005359677155</v>
      </c>
      <c r="I18" s="43"/>
      <c r="J18" s="59">
        <v>3.6973207506871879E-2</v>
      </c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spans="2:23">
      <c r="B19" s="30">
        <f t="shared" si="0"/>
        <v>2029</v>
      </c>
      <c r="C19" s="36">
        <f t="shared" si="4"/>
        <v>7.2145214649999385E-3</v>
      </c>
      <c r="E19" s="50">
        <f t="shared" si="1"/>
        <v>2029</v>
      </c>
      <c r="F19" s="76">
        <f t="shared" ref="F19:F37" si="5">+F18*(1+J19)</f>
        <v>5.1929118522941167</v>
      </c>
      <c r="G19" s="76">
        <f t="shared" ref="G19:G37" si="6">+G18*(1+J19)</f>
        <v>5.1084003449193753</v>
      </c>
      <c r="H19" s="77">
        <f t="shared" ref="H19:H37" si="7">+H18*(1+J19)</f>
        <v>5.0656796746266428</v>
      </c>
      <c r="I19" s="43"/>
      <c r="J19" s="59">
        <v>3.9028411564375906E-2</v>
      </c>
    </row>
    <row r="20" spans="2:23">
      <c r="B20" s="30">
        <f t="shared" si="0"/>
        <v>2030</v>
      </c>
      <c r="C20" s="36">
        <f t="shared" si="4"/>
        <v>7.2145214649999385E-3</v>
      </c>
      <c r="E20" s="50">
        <f t="shared" si="1"/>
        <v>2030</v>
      </c>
      <c r="F20" s="76">
        <f t="shared" si="5"/>
        <v>5.3875005079899836</v>
      </c>
      <c r="G20" s="76">
        <f t="shared" si="6"/>
        <v>5.2998221876442848</v>
      </c>
      <c r="H20" s="77">
        <f t="shared" si="7"/>
        <v>5.2555006895233243</v>
      </c>
      <c r="I20" s="43"/>
      <c r="J20" s="59">
        <v>3.7471973572958214E-2</v>
      </c>
    </row>
    <row r="21" spans="2:23" ht="15.75">
      <c r="B21" s="30">
        <f t="shared" si="0"/>
        <v>2031</v>
      </c>
      <c r="C21" s="36">
        <f t="shared" si="4"/>
        <v>7.2145214649999385E-3</v>
      </c>
      <c r="E21" s="50">
        <f t="shared" si="1"/>
        <v>2031</v>
      </c>
      <c r="F21" s="76">
        <f t="shared" si="5"/>
        <v>5.5647876821545106</v>
      </c>
      <c r="G21" s="76">
        <f t="shared" si="6"/>
        <v>5.4742241200113355</v>
      </c>
      <c r="H21" s="77">
        <f t="shared" si="7"/>
        <v>5.4284441286345597</v>
      </c>
      <c r="I21" s="43"/>
      <c r="J21" s="59">
        <v>3.2907128992674804E-2</v>
      </c>
      <c r="K21" s="42"/>
      <c r="L21" s="42"/>
      <c r="M21" s="42"/>
      <c r="N21" s="42"/>
      <c r="O21" s="42"/>
      <c r="P21" s="42"/>
      <c r="Q21" s="42"/>
      <c r="R21" s="42"/>
      <c r="S21" s="42"/>
    </row>
    <row r="22" spans="2:23">
      <c r="B22" s="30">
        <f t="shared" si="0"/>
        <v>2032</v>
      </c>
      <c r="C22" s="36">
        <f t="shared" si="4"/>
        <v>7.2145214649999385E-3</v>
      </c>
      <c r="E22" s="50">
        <f t="shared" si="1"/>
        <v>2032</v>
      </c>
      <c r="F22" s="76">
        <f t="shared" si="5"/>
        <v>5.7458976540242164</v>
      </c>
      <c r="G22" s="76">
        <f t="shared" si="6"/>
        <v>5.6523866363573072</v>
      </c>
      <c r="H22" s="77">
        <f t="shared" si="7"/>
        <v>5.6051167026100384</v>
      </c>
      <c r="I22" s="43"/>
      <c r="J22" s="59">
        <v>3.254571103413343E-2</v>
      </c>
    </row>
    <row r="23" spans="2:23">
      <c r="B23" s="30">
        <f t="shared" si="0"/>
        <v>2033</v>
      </c>
      <c r="C23" s="36">
        <f t="shared" si="4"/>
        <v>7.2145214649999385E-3</v>
      </c>
      <c r="E23" s="50">
        <f t="shared" si="1"/>
        <v>2033</v>
      </c>
      <c r="F23" s="76">
        <f t="shared" si="5"/>
        <v>5.9139776689031596</v>
      </c>
      <c r="G23" s="76">
        <f t="shared" si="6"/>
        <v>5.8177312504012235</v>
      </c>
      <c r="H23" s="77">
        <f t="shared" si="7"/>
        <v>5.7690785681878376</v>
      </c>
      <c r="I23" s="43"/>
      <c r="J23" s="59">
        <v>2.9252176944228405E-2</v>
      </c>
    </row>
    <row r="24" spans="2:23">
      <c r="B24" s="30">
        <f t="shared" si="0"/>
        <v>2034</v>
      </c>
      <c r="C24" s="36">
        <f t="shared" si="4"/>
        <v>7.2145214649999385E-3</v>
      </c>
      <c r="E24" s="50">
        <f t="shared" si="1"/>
        <v>2034</v>
      </c>
      <c r="F24" s="76">
        <f t="shared" si="5"/>
        <v>6.0833744896245223</v>
      </c>
      <c r="G24" s="76">
        <f t="shared" si="6"/>
        <v>5.9843712400669382</v>
      </c>
      <c r="H24" s="77">
        <f t="shared" si="7"/>
        <v>5.9343249763847128</v>
      </c>
      <c r="I24" s="43"/>
      <c r="J24" s="59">
        <v>2.8643466412138205E-2</v>
      </c>
    </row>
    <row r="25" spans="2:23">
      <c r="B25" s="30">
        <f t="shared" si="0"/>
        <v>2035</v>
      </c>
      <c r="C25" s="36">
        <f t="shared" si="4"/>
        <v>7.2145214649999385E-3</v>
      </c>
      <c r="E25" s="50">
        <f t="shared" si="1"/>
        <v>2035</v>
      </c>
      <c r="F25" s="76">
        <f t="shared" si="5"/>
        <v>6.2462133072983761</v>
      </c>
      <c r="G25" s="76">
        <f t="shared" si="6"/>
        <v>6.1445599542281251</v>
      </c>
      <c r="H25" s="77">
        <f t="shared" si="7"/>
        <v>6.0931740599805106</v>
      </c>
      <c r="I25" s="43"/>
      <c r="J25" s="59">
        <v>2.6767843727454724E-2</v>
      </c>
    </row>
    <row r="26" spans="2:23">
      <c r="B26" s="30">
        <f t="shared" si="0"/>
        <v>2036</v>
      </c>
      <c r="C26" s="36">
        <f t="shared" si="4"/>
        <v>7.2145214649999385E-3</v>
      </c>
      <c r="E26" s="50">
        <f t="shared" si="1"/>
        <v>2036</v>
      </c>
      <c r="F26" s="76">
        <f t="shared" si="5"/>
        <v>6.3317190086342459</v>
      </c>
      <c r="G26" s="76">
        <f t="shared" si="6"/>
        <v>6.2286741018626097</v>
      </c>
      <c r="H26" s="77">
        <f t="shared" si="7"/>
        <v>6.176584775517779</v>
      </c>
      <c r="I26" s="43"/>
      <c r="J26" s="59">
        <v>1.368920610443479E-2</v>
      </c>
    </row>
    <row r="27" spans="2:23">
      <c r="B27" s="30">
        <f t="shared" si="0"/>
        <v>2037</v>
      </c>
      <c r="C27" s="36">
        <f t="shared" si="4"/>
        <v>7.2145214649999385E-3</v>
      </c>
      <c r="E27" s="50">
        <f t="shared" si="1"/>
        <v>2037</v>
      </c>
      <c r="F27" s="76">
        <f t="shared" si="5"/>
        <v>6.5320386468137555</v>
      </c>
      <c r="G27" s="76">
        <f t="shared" si="6"/>
        <v>6.4257336587888947</v>
      </c>
      <c r="H27" s="77">
        <f t="shared" si="7"/>
        <v>6.3719963573851297</v>
      </c>
      <c r="I27" s="43"/>
      <c r="J27" s="59">
        <v>3.1637480738855299E-2</v>
      </c>
    </row>
    <row r="28" spans="2:23" ht="15.75" thickBot="1">
      <c r="B28" s="33">
        <f t="shared" si="0"/>
        <v>2038</v>
      </c>
      <c r="C28" s="37">
        <f t="shared" si="4"/>
        <v>7.2145214649999385E-3</v>
      </c>
      <c r="E28" s="50">
        <f t="shared" si="1"/>
        <v>2038</v>
      </c>
      <c r="F28" s="76">
        <f t="shared" si="5"/>
        <v>6.6897848583563508</v>
      </c>
      <c r="G28" s="76">
        <f t="shared" si="6"/>
        <v>6.5809126459111047</v>
      </c>
      <c r="H28" s="77">
        <f t="shared" si="7"/>
        <v>6.5258776094244189</v>
      </c>
      <c r="I28" s="43"/>
      <c r="J28" s="59">
        <v>2.4149613937073468E-2</v>
      </c>
      <c r="M28" s="27" t="s">
        <v>23</v>
      </c>
    </row>
    <row r="29" spans="2:23">
      <c r="E29" s="50">
        <f t="shared" si="1"/>
        <v>2039</v>
      </c>
      <c r="F29" s="76">
        <f t="shared" si="5"/>
        <v>7.5938072258413767</v>
      </c>
      <c r="G29" s="76">
        <f t="shared" si="6"/>
        <v>7.4702225947859651</v>
      </c>
      <c r="H29" s="77">
        <f t="shared" si="7"/>
        <v>7.4077504127059992</v>
      </c>
      <c r="J29" s="59">
        <v>0.13513474448371715</v>
      </c>
      <c r="M29" s="27" t="s">
        <v>22</v>
      </c>
    </row>
    <row r="30" spans="2:23">
      <c r="E30" s="50">
        <f t="shared" si="1"/>
        <v>2040</v>
      </c>
      <c r="F30" s="76">
        <f t="shared" si="5"/>
        <v>7.8304348037034721</v>
      </c>
      <c r="G30" s="76">
        <f t="shared" si="6"/>
        <v>7.7029992015820437</v>
      </c>
      <c r="H30" s="77">
        <f t="shared" si="7"/>
        <v>7.638580348920418</v>
      </c>
      <c r="J30" s="59">
        <v>3.1160598475144602E-2</v>
      </c>
    </row>
    <row r="31" spans="2:23">
      <c r="E31" s="50">
        <f t="shared" si="1"/>
        <v>2041</v>
      </c>
      <c r="F31" s="76">
        <f t="shared" si="5"/>
        <v>8.0879099109414803</v>
      </c>
      <c r="G31" s="76">
        <f t="shared" si="6"/>
        <v>7.9562840567913087</v>
      </c>
      <c r="H31" s="77">
        <f t="shared" si="7"/>
        <v>7.8897470266065959</v>
      </c>
      <c r="J31" s="59">
        <v>3.2881329542036715E-2</v>
      </c>
      <c r="L31" s="58"/>
      <c r="M31" s="58"/>
      <c r="N31" s="58"/>
      <c r="O31" s="58"/>
      <c r="P31" s="58"/>
      <c r="Q31" s="58"/>
      <c r="R31" s="58"/>
      <c r="S31" s="58"/>
      <c r="T31" s="58"/>
      <c r="U31" s="58"/>
    </row>
    <row r="32" spans="2:23">
      <c r="E32" s="50">
        <f t="shared" si="1"/>
        <v>2042</v>
      </c>
      <c r="F32" s="76">
        <f t="shared" si="5"/>
        <v>8.1146295958607766</v>
      </c>
      <c r="G32" s="76">
        <f t="shared" si="6"/>
        <v>7.9825688949592379</v>
      </c>
      <c r="H32" s="77">
        <f t="shared" si="7"/>
        <v>7.9158120492101114</v>
      </c>
      <c r="J32" s="59">
        <v>3.3036575844086649E-3</v>
      </c>
    </row>
    <row r="33" spans="3:10">
      <c r="C33" s="34" t="s">
        <v>15</v>
      </c>
      <c r="D33" s="34"/>
      <c r="E33" s="50">
        <f t="shared" si="1"/>
        <v>2043</v>
      </c>
      <c r="F33" s="76">
        <f t="shared" si="5"/>
        <v>8.5393740275073622</v>
      </c>
      <c r="G33" s="76">
        <f t="shared" si="6"/>
        <v>8.4004008672403483</v>
      </c>
      <c r="H33" s="77">
        <f t="shared" si="7"/>
        <v>8.3301497648315355</v>
      </c>
      <c r="I33" s="34"/>
      <c r="J33" s="59">
        <v>5.2343046177147176E-2</v>
      </c>
    </row>
    <row r="34" spans="3:10">
      <c r="C34" s="35">
        <f>+'Cents per kwh'!U28</f>
        <v>7.2145214649999385E-3</v>
      </c>
      <c r="D34" s="34"/>
      <c r="E34" s="50">
        <f t="shared" si="1"/>
        <v>2044</v>
      </c>
      <c r="F34" s="76">
        <f>+F33*(1+J34)</f>
        <v>8.7791851868510964</v>
      </c>
      <c r="G34" s="76">
        <f t="shared" si="6"/>
        <v>8.6363092446501906</v>
      </c>
      <c r="H34" s="77">
        <f t="shared" si="7"/>
        <v>8.5640852812026687</v>
      </c>
      <c r="I34" s="34"/>
      <c r="J34" s="59">
        <v>2.8082990459399645E-2</v>
      </c>
    </row>
    <row r="35" spans="3:10">
      <c r="E35" s="50">
        <f t="shared" si="1"/>
        <v>2045</v>
      </c>
      <c r="F35" s="76">
        <f t="shared" si="5"/>
        <v>9.1794789694338608</v>
      </c>
      <c r="G35" s="76">
        <f t="shared" si="6"/>
        <v>9.0300884874292695</v>
      </c>
      <c r="H35" s="77">
        <f>+H34*(1+J35)</f>
        <v>8.9545714161469991</v>
      </c>
      <c r="J35" s="59">
        <v>4.5595778430816136E-2</v>
      </c>
    </row>
    <row r="36" spans="3:10">
      <c r="E36" s="50">
        <f t="shared" si="1"/>
        <v>2046</v>
      </c>
      <c r="F36" s="76">
        <f t="shared" si="5"/>
        <v>9.4762944576977777</v>
      </c>
      <c r="G36" s="76">
        <f t="shared" si="6"/>
        <v>9.3220734826983414</v>
      </c>
      <c r="H36" s="77">
        <f t="shared" si="7"/>
        <v>9.244114591301928</v>
      </c>
      <c r="J36" s="59">
        <v>3.2334677082682159E-2</v>
      </c>
    </row>
    <row r="37" spans="3:10" ht="15.75" thickBot="1">
      <c r="E37" s="50">
        <f t="shared" si="1"/>
        <v>2047</v>
      </c>
      <c r="F37" s="76">
        <f t="shared" si="5"/>
        <v>9.794432544750407</v>
      </c>
      <c r="G37" s="76">
        <f t="shared" si="6"/>
        <v>9.6350340643253283</v>
      </c>
      <c r="H37" s="77">
        <f t="shared" si="7"/>
        <v>9.5544579376067844</v>
      </c>
      <c r="J37" s="59">
        <v>3.3571992562366891E-2</v>
      </c>
    </row>
    <row r="38" spans="3:10">
      <c r="E38" s="45"/>
      <c r="F38" s="56"/>
      <c r="G38" s="56"/>
      <c r="H38" s="56"/>
      <c r="J38" s="59"/>
    </row>
    <row r="45" spans="3:10">
      <c r="J45" s="34" t="s">
        <v>15</v>
      </c>
    </row>
    <row r="46" spans="3:10">
      <c r="J46" s="35">
        <f>+'Cents per kwh'!U30</f>
        <v>2.8881801871962474E-3</v>
      </c>
    </row>
  </sheetData>
  <phoneticPr fontId="16" type="noConversion"/>
  <pageMargins left="0.75" right="0.75" top="1" bottom="1" header="0.5" footer="0.5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Cents per kwh</vt:lpstr>
      <vt:lpstr>Gulf</vt:lpstr>
      <vt:lpstr>'Cents per kwh'!Print_Area</vt:lpstr>
      <vt:lpstr>Gulf!Print_Area</vt:lpstr>
    </vt:vector>
  </TitlesOfParts>
  <Company>Southern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dstucker</dc:creator>
  <cp:lastModifiedBy>Bullard, Robert</cp:lastModifiedBy>
  <cp:lastPrinted>2011-06-27T21:04:28Z</cp:lastPrinted>
  <dcterms:created xsi:type="dcterms:W3CDTF">2005-02-21T14:01:50Z</dcterms:created>
  <dcterms:modified xsi:type="dcterms:W3CDTF">2019-02-19T22:52:01Z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-1249623179</vt:i4>
  </property>
  <property fmtid="{D5CDD505-2E9C-101B-9397-08002B2CF9AE}" pid="3" name="_EmailSubject">
    <vt:lpwstr>Base Revenue Escalators</vt:lpwstr>
  </property>
  <property fmtid="{D5CDD505-2E9C-101B-9397-08002B2CF9AE}" pid="4" name="_AuthorEmail">
    <vt:lpwstr>WGBUCK@southernco.com</vt:lpwstr>
  </property>
  <property fmtid="{D5CDD505-2E9C-101B-9397-08002B2CF9AE}" pid="5" name="_AuthorEmailDisplayName">
    <vt:lpwstr>Buck, William G., III</vt:lpwstr>
  </property>
  <property fmtid="{D5CDD505-2E9C-101B-9397-08002B2CF9AE}" pid="6" name="_NewReviewCycle">
    <vt:lpwstr/>
  </property>
  <property fmtid="{D5CDD505-2E9C-101B-9397-08002B2CF9AE}" pid="7" name="_PreviousAdHocReviewCycleID">
    <vt:i4>1156811116</vt:i4>
  </property>
  <property fmtid="{D5CDD505-2E9C-101B-9397-08002B2CF9AE}" pid="8" name="_ReviewingToolsShownOnce">
    <vt:lpwstr/>
  </property>
</Properties>
</file>