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W:\active_files\schef\I Drive Backup\OUC 2019\"/>
    </mc:Choice>
  </mc:AlternateContent>
  <xr:revisionPtr revIDLastSave="0" documentId="13_ncr:1_{89829E60-EC07-4336-91D8-49B06CCCBB6C}" xr6:coauthVersionLast="43" xr6:coauthVersionMax="43" xr10:uidLastSave="{00000000-0000-0000-0000-000000000000}"/>
  <bookViews>
    <workbookView xWindow="30375" yWindow="2280" windowWidth="21600" windowHeight="11385" xr2:uid="{00000000-000D-0000-FFFF-FFFF00000000}"/>
  </bookViews>
  <sheets>
    <sheet name="Staff ROG34" sheetId="1" r:id="rId1"/>
  </sheets>
  <externalReferences>
    <externalReference r:id="rId2"/>
    <externalReference r:id="rId3"/>
  </externalReferences>
  <definedNames>
    <definedName name="_Key1" hidden="1">[1]Index!#REF!</definedName>
    <definedName name="_Sort" hidden="1">#REF!</definedName>
    <definedName name="CostER">[2]IndScreening!$AB$4</definedName>
    <definedName name="Discount">[2]IndScreening!$AB$5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40407.5826851852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al_Workbook_GUID" hidden="1">"YIRMAU281UHJBZQ7ILWGWXW6"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5" i="1" l="1"/>
  <c r="K65" i="1"/>
  <c r="J65" i="1"/>
  <c r="I65" i="1"/>
  <c r="H65" i="1"/>
  <c r="G65" i="1"/>
  <c r="F65" i="1"/>
  <c r="E65" i="1"/>
  <c r="D65" i="1"/>
  <c r="C65" i="1"/>
  <c r="L58" i="1"/>
  <c r="K58" i="1"/>
  <c r="J58" i="1"/>
  <c r="I58" i="1"/>
  <c r="H58" i="1"/>
  <c r="G58" i="1"/>
  <c r="F58" i="1"/>
  <c r="E58" i="1"/>
  <c r="D58" i="1"/>
  <c r="C58" i="1"/>
  <c r="L51" i="1"/>
  <c r="K51" i="1"/>
  <c r="J51" i="1"/>
  <c r="I51" i="1"/>
  <c r="H51" i="1"/>
  <c r="G51" i="1"/>
  <c r="F51" i="1"/>
  <c r="E51" i="1"/>
  <c r="D51" i="1"/>
  <c r="C51" i="1"/>
  <c r="L42" i="1"/>
  <c r="K42" i="1"/>
  <c r="J42" i="1"/>
  <c r="I42" i="1"/>
  <c r="H42" i="1"/>
  <c r="G42" i="1"/>
  <c r="F42" i="1"/>
  <c r="E42" i="1"/>
  <c r="D42" i="1"/>
  <c r="C42" i="1"/>
  <c r="L35" i="1"/>
  <c r="K35" i="1"/>
  <c r="J35" i="1"/>
  <c r="I35" i="1"/>
  <c r="H35" i="1"/>
  <c r="G35" i="1"/>
  <c r="F35" i="1"/>
  <c r="E35" i="1"/>
  <c r="D35" i="1"/>
  <c r="C35" i="1"/>
  <c r="L28" i="1"/>
  <c r="K28" i="1"/>
  <c r="J28" i="1"/>
  <c r="I28" i="1"/>
  <c r="H28" i="1"/>
  <c r="G28" i="1"/>
  <c r="F28" i="1"/>
  <c r="E28" i="1"/>
  <c r="D28" i="1"/>
  <c r="C28" i="1"/>
  <c r="N10" i="1"/>
  <c r="M10" i="1"/>
  <c r="F10" i="1"/>
  <c r="E10" i="1"/>
</calcChain>
</file>

<file path=xl/sharedStrings.xml><?xml version="1.0" encoding="utf-8"?>
<sst xmlns="http://schemas.openxmlformats.org/spreadsheetml/2006/main" count="91" uniqueCount="27">
  <si>
    <t>Q34</t>
  </si>
  <si>
    <t>Net Firm Summer Peak Demand</t>
  </si>
  <si>
    <t>Net Firm Winter Peak Demand</t>
  </si>
  <si>
    <t>Net Energy for Load</t>
  </si>
  <si>
    <t>Year</t>
  </si>
  <si>
    <t>No New</t>
  </si>
  <si>
    <t>Economic Potential</t>
  </si>
  <si>
    <t>Achievable Potential</t>
  </si>
  <si>
    <t>DSM</t>
  </si>
  <si>
    <t>TYSP</t>
  </si>
  <si>
    <t>RIM</t>
  </si>
  <si>
    <t>TRC</t>
  </si>
  <si>
    <t>(MW)</t>
  </si>
  <si>
    <t>(GWHS)</t>
  </si>
  <si>
    <t>TRC-GWhs</t>
  </si>
  <si>
    <t>DR EP VALUES</t>
  </si>
  <si>
    <t>Summer</t>
  </si>
  <si>
    <t>Residential</t>
  </si>
  <si>
    <t>Winter</t>
  </si>
  <si>
    <t>Commercial</t>
  </si>
  <si>
    <t>Industrial</t>
  </si>
  <si>
    <t>Total</t>
  </si>
  <si>
    <t>TRC-Summer MW</t>
  </si>
  <si>
    <t>TRC-Winter MW</t>
  </si>
  <si>
    <t>RIM-GWhs</t>
  </si>
  <si>
    <t>RIM-Summer MW</t>
  </si>
  <si>
    <t>RIM-Winter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</si>
</sst>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222222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theme="4" tint="-0.499984740745262"/>
      </right>
      <top/>
      <bottom style="medium">
        <color theme="4" tint="-0.499984740745262"/>
      </bottom>
      <diagonal/>
    </border>
    <border>
      <left style="dashed">
        <color theme="4" tint="-0.499984740745262"/>
      </left>
      <right/>
      <top/>
      <bottom style="medium">
        <color theme="4" tint="-0.499984740745262"/>
      </bottom>
      <diagonal/>
    </border>
    <border>
      <left style="dashed">
        <color theme="4" tint="-0.499984740745262"/>
      </left>
      <right style="dashed">
        <color theme="4" tint="-0.499984740745262"/>
      </right>
      <top/>
      <bottom style="medium">
        <color theme="4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5" xfId="0" applyNumberFormat="1" applyBorder="1"/>
    <xf numFmtId="165" fontId="0" fillId="0" borderId="15" xfId="0" applyNumberFormat="1" applyBorder="1"/>
    <xf numFmtId="4" fontId="0" fillId="0" borderId="16" xfId="0" applyNumberFormat="1" applyBorder="1"/>
    <xf numFmtId="2" fontId="0" fillId="0" borderId="16" xfId="0" applyNumberFormat="1" applyBorder="1"/>
    <xf numFmtId="166" fontId="0" fillId="0" borderId="15" xfId="0" applyNumberFormat="1" applyBorder="1"/>
    <xf numFmtId="166" fontId="0" fillId="0" borderId="16" xfId="0" applyNumberFormat="1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165" fontId="0" fillId="0" borderId="18" xfId="0" applyNumberFormat="1" applyBorder="1"/>
    <xf numFmtId="4" fontId="0" fillId="0" borderId="19" xfId="0" applyNumberFormat="1" applyBorder="1"/>
    <xf numFmtId="2" fontId="0" fillId="0" borderId="19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0" fontId="0" fillId="0" borderId="0" xfId="0" applyFill="1"/>
    <xf numFmtId="0" fontId="0" fillId="2" borderId="0" xfId="0" applyFill="1"/>
    <xf numFmtId="0" fontId="2" fillId="3" borderId="0" xfId="0" applyFont="1" applyFill="1"/>
    <xf numFmtId="0" fontId="0" fillId="4" borderId="20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3" fontId="0" fillId="4" borderId="20" xfId="0" applyNumberFormat="1" applyFill="1" applyBorder="1" applyAlignment="1">
      <alignment vertical="center"/>
    </xf>
    <xf numFmtId="4" fontId="0" fillId="4" borderId="22" xfId="2" applyNumberFormat="1" applyFont="1" applyFill="1" applyBorder="1" applyAlignment="1">
      <alignment vertical="center"/>
    </xf>
    <xf numFmtId="4" fontId="0" fillId="4" borderId="21" xfId="2" applyNumberFormat="1" applyFont="1" applyFill="1" applyBorder="1" applyAlignment="1">
      <alignment vertical="center"/>
    </xf>
    <xf numFmtId="9" fontId="0" fillId="4" borderId="20" xfId="3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0" fillId="4" borderId="15" xfId="0" applyNumberFormat="1" applyFill="1" applyBorder="1"/>
    <xf numFmtId="164" fontId="0" fillId="4" borderId="18" xfId="0" applyNumberFormat="1" applyFill="1" applyBorder="1"/>
    <xf numFmtId="164" fontId="0" fillId="4" borderId="15" xfId="1" applyNumberFormat="1" applyFont="1" applyFill="1" applyBorder="1"/>
    <xf numFmtId="164" fontId="0" fillId="4" borderId="18" xfId="1" applyNumberFormat="1" applyFont="1" applyFill="1" applyBorder="1"/>
    <xf numFmtId="0" fontId="0" fillId="4" borderId="15" xfId="0" applyFill="1" applyBorder="1"/>
    <xf numFmtId="0" fontId="0" fillId="4" borderId="18" xfId="0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Home.RemoteAccess.tfr0qbi\Goals%20DSM\2003%20IRP\List%20of%20Measures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SPA%20Projects\610025%20-%20FEECA%20Potential%20Study\TEAPOT%20model%20and%20output\Ind\Ind_Ach_Output_OU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Ind Load Shapes"/>
      <sheetName val="TEAPOT Measure Input"/>
      <sheetName val="OUC_Ach_IND_TRC_ADJ"/>
      <sheetName val="OUC_Ach_IND_RIM_ADJ"/>
      <sheetName val="IndScree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B4">
            <v>1.24E-2</v>
          </cell>
        </row>
        <row r="5">
          <cell r="AB5">
            <v>6.5000000000000002E-2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"/>
  <sheetViews>
    <sheetView tabSelected="1" topLeftCell="A10" workbookViewId="0">
      <selection sqref="A1:A3"/>
    </sheetView>
  </sheetViews>
  <sheetFormatPr defaultRowHeight="15" x14ac:dyDescent="0.25"/>
  <sheetData>
    <row r="1" spans="1:24" ht="15.75" x14ac:dyDescent="0.25">
      <c r="A1" s="1"/>
    </row>
    <row r="2" spans="1:24" ht="15.75" x14ac:dyDescent="0.25">
      <c r="A2" s="1"/>
    </row>
    <row r="3" spans="1:24" ht="15.75" x14ac:dyDescent="0.25">
      <c r="A3" s="1"/>
    </row>
    <row r="5" spans="1:24" ht="15.75" thickBot="1" x14ac:dyDescent="0.3">
      <c r="A5" t="s">
        <v>0</v>
      </c>
    </row>
    <row r="6" spans="1:24" ht="16.5" thickBot="1" x14ac:dyDescent="0.3">
      <c r="B6" s="34" t="s">
        <v>1</v>
      </c>
      <c r="C6" s="35"/>
      <c r="D6" s="35"/>
      <c r="E6" s="35"/>
      <c r="F6" s="35"/>
      <c r="G6" s="35"/>
      <c r="H6" s="36"/>
      <c r="J6" s="34" t="s">
        <v>2</v>
      </c>
      <c r="K6" s="35"/>
      <c r="L6" s="35"/>
      <c r="M6" s="35"/>
      <c r="N6" s="35"/>
      <c r="O6" s="35"/>
      <c r="P6" s="36"/>
      <c r="R6" s="34" t="s">
        <v>3</v>
      </c>
      <c r="S6" s="35"/>
      <c r="T6" s="35"/>
      <c r="U6" s="35"/>
      <c r="V6" s="35"/>
      <c r="W6" s="35"/>
      <c r="X6" s="36"/>
    </row>
    <row r="7" spans="1:24" x14ac:dyDescent="0.25">
      <c r="B7" s="2" t="s">
        <v>4</v>
      </c>
      <c r="C7" s="3" t="s">
        <v>5</v>
      </c>
      <c r="D7" s="3">
        <v>2019</v>
      </c>
      <c r="E7" s="37" t="s">
        <v>6</v>
      </c>
      <c r="F7" s="38"/>
      <c r="G7" s="38" t="s">
        <v>7</v>
      </c>
      <c r="H7" s="39"/>
      <c r="J7" s="2" t="s">
        <v>4</v>
      </c>
      <c r="K7" s="3" t="s">
        <v>5</v>
      </c>
      <c r="L7" s="3">
        <v>2019</v>
      </c>
      <c r="M7" s="37" t="s">
        <v>6</v>
      </c>
      <c r="N7" s="38"/>
      <c r="O7" s="38" t="s">
        <v>7</v>
      </c>
      <c r="P7" s="39"/>
      <c r="R7" s="2" t="s">
        <v>4</v>
      </c>
      <c r="S7" s="3" t="s">
        <v>5</v>
      </c>
      <c r="T7" s="3">
        <v>2019</v>
      </c>
      <c r="U7" s="37" t="s">
        <v>6</v>
      </c>
      <c r="V7" s="38"/>
      <c r="W7" s="38" t="s">
        <v>7</v>
      </c>
      <c r="X7" s="39"/>
    </row>
    <row r="8" spans="1:24" x14ac:dyDescent="0.25">
      <c r="B8" s="4"/>
      <c r="C8" s="5" t="s">
        <v>8</v>
      </c>
      <c r="D8" s="5" t="s">
        <v>9</v>
      </c>
      <c r="E8" s="6" t="s">
        <v>10</v>
      </c>
      <c r="F8" s="6" t="s">
        <v>11</v>
      </c>
      <c r="G8" s="6" t="s">
        <v>10</v>
      </c>
      <c r="H8" s="7" t="s">
        <v>11</v>
      </c>
      <c r="J8" s="4"/>
      <c r="K8" s="5" t="s">
        <v>8</v>
      </c>
      <c r="L8" s="5" t="s">
        <v>9</v>
      </c>
      <c r="M8" s="6" t="s">
        <v>10</v>
      </c>
      <c r="N8" s="6" t="s">
        <v>11</v>
      </c>
      <c r="O8" s="6" t="s">
        <v>10</v>
      </c>
      <c r="P8" s="7" t="s">
        <v>11</v>
      </c>
      <c r="R8" s="4"/>
      <c r="S8" s="5" t="s">
        <v>8</v>
      </c>
      <c r="T8" s="5" t="s">
        <v>9</v>
      </c>
      <c r="U8" s="6" t="s">
        <v>10</v>
      </c>
      <c r="V8" s="6" t="s">
        <v>11</v>
      </c>
      <c r="W8" s="6" t="s">
        <v>10</v>
      </c>
      <c r="X8" s="7" t="s">
        <v>11</v>
      </c>
    </row>
    <row r="9" spans="1:24" x14ac:dyDescent="0.25">
      <c r="B9" s="8"/>
      <c r="C9" s="9" t="s">
        <v>12</v>
      </c>
      <c r="D9" s="9" t="s">
        <v>12</v>
      </c>
      <c r="E9" s="9" t="s">
        <v>12</v>
      </c>
      <c r="F9" s="9" t="s">
        <v>12</v>
      </c>
      <c r="G9" s="9" t="s">
        <v>12</v>
      </c>
      <c r="H9" s="10" t="s">
        <v>12</v>
      </c>
      <c r="J9" s="8"/>
      <c r="K9" s="9" t="s">
        <v>12</v>
      </c>
      <c r="L9" s="9" t="s">
        <v>12</v>
      </c>
      <c r="M9" s="9" t="s">
        <v>12</v>
      </c>
      <c r="N9" s="9" t="s">
        <v>12</v>
      </c>
      <c r="O9" s="9" t="s">
        <v>12</v>
      </c>
      <c r="P9" s="10" t="s">
        <v>12</v>
      </c>
      <c r="R9" s="8"/>
      <c r="S9" s="9" t="s">
        <v>13</v>
      </c>
      <c r="T9" s="9" t="s">
        <v>13</v>
      </c>
      <c r="U9" s="9" t="s">
        <v>13</v>
      </c>
      <c r="V9" s="9" t="s">
        <v>13</v>
      </c>
      <c r="W9" s="9" t="s">
        <v>13</v>
      </c>
      <c r="X9" s="9" t="s">
        <v>13</v>
      </c>
    </row>
    <row r="10" spans="1:24" x14ac:dyDescent="0.25">
      <c r="B10" s="4">
        <v>2020</v>
      </c>
      <c r="C10" s="40"/>
      <c r="D10" s="40"/>
      <c r="E10" s="11">
        <f>0+P24</f>
        <v>428.45299999999997</v>
      </c>
      <c r="F10" s="11">
        <f>93+P24</f>
        <v>521.45299999999997</v>
      </c>
      <c r="G10" s="12">
        <v>0</v>
      </c>
      <c r="H10" s="13">
        <v>0.86116052811640764</v>
      </c>
      <c r="J10" s="4">
        <v>2020</v>
      </c>
      <c r="K10" s="42"/>
      <c r="L10" s="42"/>
      <c r="M10" s="11">
        <f>0+P25</f>
        <v>593.36400000000003</v>
      </c>
      <c r="N10" s="11">
        <f>42+P25</f>
        <v>635.36400000000003</v>
      </c>
      <c r="O10" s="12">
        <v>0</v>
      </c>
      <c r="P10" s="14">
        <v>0.54825924830461492</v>
      </c>
      <c r="R10" s="4">
        <v>2020</v>
      </c>
      <c r="S10" s="44"/>
      <c r="T10" s="44"/>
      <c r="U10" s="11">
        <v>3.3867456779912E-2</v>
      </c>
      <c r="V10" s="11">
        <v>464.54024261562597</v>
      </c>
      <c r="W10" s="15">
        <v>2.4682613493857545E-3</v>
      </c>
      <c r="X10" s="16">
        <v>6.3350174979556284</v>
      </c>
    </row>
    <row r="11" spans="1:24" x14ac:dyDescent="0.25">
      <c r="B11" s="4">
        <v>2021</v>
      </c>
      <c r="C11" s="40"/>
      <c r="D11" s="40"/>
      <c r="E11" s="17"/>
      <c r="F11" s="17"/>
      <c r="G11" s="12">
        <v>0</v>
      </c>
      <c r="H11" s="13">
        <v>0.95135471504023483</v>
      </c>
      <c r="J11" s="4">
        <v>2021</v>
      </c>
      <c r="K11" s="42"/>
      <c r="L11" s="42"/>
      <c r="M11" s="17"/>
      <c r="N11" s="17"/>
      <c r="O11" s="12">
        <v>0</v>
      </c>
      <c r="P11" s="14">
        <v>0.59227003621994412</v>
      </c>
      <c r="R11" s="4">
        <v>2021</v>
      </c>
      <c r="S11" s="44"/>
      <c r="T11" s="44"/>
      <c r="U11" s="17"/>
      <c r="V11" s="17"/>
      <c r="W11" s="15">
        <v>2.5367929399714014E-3</v>
      </c>
      <c r="X11" s="16">
        <v>7.1099352288053996</v>
      </c>
    </row>
    <row r="12" spans="1:24" x14ac:dyDescent="0.25">
      <c r="B12" s="4">
        <v>2022</v>
      </c>
      <c r="C12" s="40"/>
      <c r="D12" s="40"/>
      <c r="E12" s="17"/>
      <c r="F12" s="17"/>
      <c r="G12" s="12">
        <v>0</v>
      </c>
      <c r="H12" s="13">
        <v>1.1564601460578356</v>
      </c>
      <c r="J12" s="4">
        <v>2022</v>
      </c>
      <c r="K12" s="42"/>
      <c r="L12" s="42"/>
      <c r="M12" s="17"/>
      <c r="N12" s="17"/>
      <c r="O12" s="12">
        <v>0</v>
      </c>
      <c r="P12" s="14">
        <v>0.6893039144210259</v>
      </c>
      <c r="R12" s="4">
        <v>2022</v>
      </c>
      <c r="S12" s="44"/>
      <c r="T12" s="44"/>
      <c r="U12" s="17"/>
      <c r="V12" s="17"/>
      <c r="W12" s="15">
        <v>2.5789357068004564E-3</v>
      </c>
      <c r="X12" s="16">
        <v>8.8195605477331718</v>
      </c>
    </row>
    <row r="13" spans="1:24" x14ac:dyDescent="0.25">
      <c r="B13" s="4">
        <v>2023</v>
      </c>
      <c r="C13" s="40"/>
      <c r="D13" s="40"/>
      <c r="E13" s="17"/>
      <c r="F13" s="17"/>
      <c r="G13" s="12">
        <v>0</v>
      </c>
      <c r="H13" s="13">
        <v>1.4237014353064619</v>
      </c>
      <c r="J13" s="4">
        <v>2023</v>
      </c>
      <c r="K13" s="42"/>
      <c r="L13" s="42"/>
      <c r="M13" s="17"/>
      <c r="N13" s="17"/>
      <c r="O13" s="12">
        <v>0</v>
      </c>
      <c r="P13" s="14">
        <v>0.79560098882595731</v>
      </c>
      <c r="R13" s="4">
        <v>2023</v>
      </c>
      <c r="S13" s="44"/>
      <c r="T13" s="44"/>
      <c r="U13" s="17"/>
      <c r="V13" s="17"/>
      <c r="W13" s="15">
        <v>2.6454163567390361E-3</v>
      </c>
      <c r="X13" s="16">
        <v>10.954628951525882</v>
      </c>
    </row>
    <row r="14" spans="1:24" x14ac:dyDescent="0.25">
      <c r="B14" s="4">
        <v>2024</v>
      </c>
      <c r="C14" s="40"/>
      <c r="D14" s="40"/>
      <c r="E14" s="17"/>
      <c r="F14" s="17"/>
      <c r="G14" s="12">
        <v>0</v>
      </c>
      <c r="H14" s="13">
        <v>1.7484303626462621</v>
      </c>
      <c r="J14" s="4">
        <v>2024</v>
      </c>
      <c r="K14" s="42"/>
      <c r="L14" s="42"/>
      <c r="M14" s="17"/>
      <c r="N14" s="17"/>
      <c r="O14" s="12">
        <v>0</v>
      </c>
      <c r="P14" s="14">
        <v>0.90630221292860946</v>
      </c>
      <c r="R14" s="4">
        <v>2024</v>
      </c>
      <c r="S14" s="44"/>
      <c r="T14" s="44"/>
      <c r="U14" s="17"/>
      <c r="V14" s="17"/>
      <c r="W14" s="15">
        <v>2.6925348554677903E-3</v>
      </c>
      <c r="X14" s="16">
        <v>13.274155227116303</v>
      </c>
    </row>
    <row r="15" spans="1:24" x14ac:dyDescent="0.25">
      <c r="B15" s="4">
        <v>2025</v>
      </c>
      <c r="C15" s="40"/>
      <c r="D15" s="40"/>
      <c r="E15" s="17"/>
      <c r="F15" s="17"/>
      <c r="G15" s="12">
        <v>0</v>
      </c>
      <c r="H15" s="13">
        <v>2.1303246241511022</v>
      </c>
      <c r="J15" s="4">
        <v>2025</v>
      </c>
      <c r="K15" s="42"/>
      <c r="L15" s="42"/>
      <c r="M15" s="17"/>
      <c r="N15" s="17"/>
      <c r="O15" s="12">
        <v>0</v>
      </c>
      <c r="P15" s="14">
        <v>1.0233658214930976</v>
      </c>
      <c r="R15" s="4">
        <v>2025</v>
      </c>
      <c r="S15" s="44"/>
      <c r="T15" s="44"/>
      <c r="U15" s="17"/>
      <c r="V15" s="17"/>
      <c r="W15" s="15">
        <v>2.7253156840681713E-3</v>
      </c>
      <c r="X15" s="16">
        <v>15.784186829929542</v>
      </c>
    </row>
    <row r="16" spans="1:24" x14ac:dyDescent="0.25">
      <c r="B16" s="4">
        <v>2026</v>
      </c>
      <c r="C16" s="40"/>
      <c r="D16" s="40"/>
      <c r="E16" s="17"/>
      <c r="F16" s="17"/>
      <c r="G16" s="12">
        <v>0</v>
      </c>
      <c r="H16" s="13">
        <v>2.522899503377579</v>
      </c>
      <c r="J16" s="4">
        <v>2026</v>
      </c>
      <c r="K16" s="42"/>
      <c r="L16" s="42"/>
      <c r="M16" s="17"/>
      <c r="N16" s="17"/>
      <c r="O16" s="12">
        <v>0</v>
      </c>
      <c r="P16" s="14">
        <v>1.1381449505786629</v>
      </c>
      <c r="R16" s="4">
        <v>2026</v>
      </c>
      <c r="S16" s="44"/>
      <c r="T16" s="44"/>
      <c r="U16" s="17"/>
      <c r="V16" s="17"/>
      <c r="W16" s="15">
        <v>2.7172711853399984E-3</v>
      </c>
      <c r="X16" s="16">
        <v>18.21144345083367</v>
      </c>
    </row>
    <row r="17" spans="2:24" x14ac:dyDescent="0.25">
      <c r="B17" s="4">
        <v>2027</v>
      </c>
      <c r="C17" s="40"/>
      <c r="D17" s="40"/>
      <c r="E17" s="17"/>
      <c r="F17" s="17"/>
      <c r="G17" s="12">
        <v>0</v>
      </c>
      <c r="H17" s="13">
        <v>2.7971270743961671</v>
      </c>
      <c r="J17" s="4">
        <v>2027</v>
      </c>
      <c r="K17" s="42"/>
      <c r="L17" s="42"/>
      <c r="M17" s="17"/>
      <c r="N17" s="17"/>
      <c r="O17" s="12">
        <v>0</v>
      </c>
      <c r="P17" s="14">
        <v>1.2233954790997328</v>
      </c>
      <c r="R17" s="4">
        <v>2027</v>
      </c>
      <c r="S17" s="44"/>
      <c r="T17" s="44"/>
      <c r="U17" s="17"/>
      <c r="V17" s="17"/>
      <c r="W17" s="15">
        <v>2.6644730598261936E-3</v>
      </c>
      <c r="X17" s="16">
        <v>19.761861500618068</v>
      </c>
    </row>
    <row r="18" spans="2:24" x14ac:dyDescent="0.25">
      <c r="B18" s="4">
        <v>2028</v>
      </c>
      <c r="C18" s="40"/>
      <c r="D18" s="40"/>
      <c r="E18" s="17"/>
      <c r="F18" s="17"/>
      <c r="G18" s="12">
        <v>0</v>
      </c>
      <c r="H18" s="13">
        <v>2.809682040235439</v>
      </c>
      <c r="J18" s="4">
        <v>2028</v>
      </c>
      <c r="K18" s="42"/>
      <c r="L18" s="42"/>
      <c r="M18" s="17"/>
      <c r="N18" s="17"/>
      <c r="O18" s="12">
        <v>0</v>
      </c>
      <c r="P18" s="14">
        <v>1.2503994360644655</v>
      </c>
      <c r="R18" s="4">
        <v>2028</v>
      </c>
      <c r="S18" s="44"/>
      <c r="T18" s="44"/>
      <c r="U18" s="17"/>
      <c r="V18" s="17"/>
      <c r="W18" s="15">
        <v>2.6063016545089059E-3</v>
      </c>
      <c r="X18" s="16">
        <v>19.592080936586353</v>
      </c>
    </row>
    <row r="19" spans="2:24" ht="15.75" thickBot="1" x14ac:dyDescent="0.3">
      <c r="B19" s="18">
        <v>2029</v>
      </c>
      <c r="C19" s="41"/>
      <c r="D19" s="41"/>
      <c r="E19" s="19"/>
      <c r="F19" s="19"/>
      <c r="G19" s="20">
        <v>0</v>
      </c>
      <c r="H19" s="21">
        <v>2.50226092410812</v>
      </c>
      <c r="J19" s="18">
        <v>2029</v>
      </c>
      <c r="K19" s="43"/>
      <c r="L19" s="43"/>
      <c r="M19" s="19"/>
      <c r="N19" s="19"/>
      <c r="O19" s="20">
        <v>0</v>
      </c>
      <c r="P19" s="22">
        <v>1.1996943521875159</v>
      </c>
      <c r="R19" s="18">
        <v>2029</v>
      </c>
      <c r="S19" s="45"/>
      <c r="T19" s="45"/>
      <c r="U19" s="19"/>
      <c r="V19" s="19"/>
      <c r="W19" s="23">
        <v>2.5668876803152988E-3</v>
      </c>
      <c r="X19" s="24">
        <v>17.46026798119772</v>
      </c>
    </row>
    <row r="22" spans="2:24" x14ac:dyDescent="0.25">
      <c r="N22" s="25"/>
      <c r="O22" s="25"/>
      <c r="P22" s="25"/>
      <c r="Q22" s="25"/>
    </row>
    <row r="23" spans="2:24" x14ac:dyDescent="0.25">
      <c r="B23" s="26" t="s">
        <v>14</v>
      </c>
      <c r="N23" s="25"/>
      <c r="O23" s="25" t="s">
        <v>15</v>
      </c>
      <c r="P23" s="25"/>
      <c r="Q23" s="25"/>
    </row>
    <row r="24" spans="2:24" ht="15.75" thickBot="1" x14ac:dyDescent="0.3">
      <c r="B24" s="27" t="s">
        <v>4</v>
      </c>
      <c r="C24" s="28">
        <v>2020</v>
      </c>
      <c r="D24" s="28">
        <v>2021</v>
      </c>
      <c r="E24" s="28">
        <v>2022</v>
      </c>
      <c r="F24" s="28">
        <v>2023</v>
      </c>
      <c r="G24" s="28">
        <v>2024</v>
      </c>
      <c r="H24" s="28">
        <v>2025</v>
      </c>
      <c r="I24" s="28">
        <v>2026</v>
      </c>
      <c r="J24" s="28">
        <v>2027</v>
      </c>
      <c r="K24" s="28">
        <v>2028</v>
      </c>
      <c r="L24" s="29">
        <v>2029</v>
      </c>
      <c r="N24" s="25"/>
      <c r="O24" s="25" t="s">
        <v>16</v>
      </c>
      <c r="P24" s="25">
        <v>428.45299999999997</v>
      </c>
      <c r="Q24" s="25"/>
    </row>
    <row r="25" spans="2:24" ht="15.75" thickBot="1" x14ac:dyDescent="0.3">
      <c r="B25" s="30" t="s">
        <v>17</v>
      </c>
      <c r="C25" s="31">
        <v>4.0918417127371418</v>
      </c>
      <c r="D25" s="31">
        <v>4.3900339720676547</v>
      </c>
      <c r="E25" s="31">
        <v>5.1762256491208332</v>
      </c>
      <c r="F25" s="31">
        <v>6.0154860989037191</v>
      </c>
      <c r="G25" s="31">
        <v>6.8520746295910557</v>
      </c>
      <c r="H25" s="31">
        <v>7.5934287982940383</v>
      </c>
      <c r="I25" s="31">
        <v>8.1594039388696906</v>
      </c>
      <c r="J25" s="31">
        <v>8.4794619596643788</v>
      </c>
      <c r="K25" s="31">
        <v>8.4988100244915685</v>
      </c>
      <c r="L25" s="32">
        <v>8.2129354910364363</v>
      </c>
      <c r="N25" s="25"/>
      <c r="O25" s="25" t="s">
        <v>18</v>
      </c>
      <c r="P25" s="25">
        <v>593.36400000000003</v>
      </c>
      <c r="Q25" s="25"/>
    </row>
    <row r="26" spans="2:24" ht="15.75" thickBot="1" x14ac:dyDescent="0.3">
      <c r="B26" s="33" t="s">
        <v>19</v>
      </c>
      <c r="C26" s="31">
        <v>1.8939150020553102</v>
      </c>
      <c r="D26" s="31">
        <v>2.365354829251106</v>
      </c>
      <c r="E26" s="31">
        <v>3.2946177220360999</v>
      </c>
      <c r="F26" s="31">
        <v>4.6543875625763143</v>
      </c>
      <c r="G26" s="31">
        <v>6.2318982593505696</v>
      </c>
      <c r="H26" s="31">
        <v>8.0711318121254347</v>
      </c>
      <c r="I26" s="31">
        <v>9.9690181722994495</v>
      </c>
      <c r="J26" s="31">
        <v>11.215087622300135</v>
      </c>
      <c r="K26" s="31">
        <v>11.032078648810439</v>
      </c>
      <c r="L26" s="32">
        <v>9.1882293278675125</v>
      </c>
      <c r="N26" s="25"/>
      <c r="O26" s="25"/>
      <c r="P26" s="25"/>
      <c r="Q26" s="25"/>
    </row>
    <row r="27" spans="2:24" ht="15.75" thickBot="1" x14ac:dyDescent="0.3">
      <c r="B27" s="30" t="s">
        <v>20</v>
      </c>
      <c r="C27" s="31">
        <v>0.34926078316317621</v>
      </c>
      <c r="D27" s="31">
        <v>0.35454642748663878</v>
      </c>
      <c r="E27" s="31">
        <v>0.34871717657623941</v>
      </c>
      <c r="F27" s="31">
        <v>0.28475529004584904</v>
      </c>
      <c r="G27" s="31">
        <v>0.19018233817467842</v>
      </c>
      <c r="H27" s="31">
        <v>0.11962621951006984</v>
      </c>
      <c r="I27" s="31">
        <v>8.3021339664530097E-2</v>
      </c>
      <c r="J27" s="31">
        <v>6.7311918653552752E-2</v>
      </c>
      <c r="K27" s="31">
        <v>6.1192263284344552E-2</v>
      </c>
      <c r="L27" s="32">
        <v>5.9103162293770294E-2</v>
      </c>
    </row>
    <row r="28" spans="2:24" ht="15.75" thickBot="1" x14ac:dyDescent="0.3">
      <c r="B28" s="28" t="s">
        <v>21</v>
      </c>
      <c r="C28" s="32">
        <f>SUM(C25:C27)</f>
        <v>6.3350174979556284</v>
      </c>
      <c r="D28" s="32">
        <f t="shared" ref="D28:L28" si="0">SUM(D25:D27)</f>
        <v>7.1099352288053996</v>
      </c>
      <c r="E28" s="32">
        <f t="shared" si="0"/>
        <v>8.8195605477331718</v>
      </c>
      <c r="F28" s="32">
        <f t="shared" si="0"/>
        <v>10.954628951525882</v>
      </c>
      <c r="G28" s="32">
        <f t="shared" si="0"/>
        <v>13.274155227116303</v>
      </c>
      <c r="H28" s="32">
        <f t="shared" si="0"/>
        <v>15.784186829929542</v>
      </c>
      <c r="I28" s="32">
        <f t="shared" si="0"/>
        <v>18.21144345083367</v>
      </c>
      <c r="J28" s="32">
        <f t="shared" si="0"/>
        <v>19.761861500618068</v>
      </c>
      <c r="K28" s="32">
        <f t="shared" si="0"/>
        <v>19.592080936586353</v>
      </c>
      <c r="L28" s="32">
        <f t="shared" si="0"/>
        <v>17.46026798119772</v>
      </c>
    </row>
    <row r="30" spans="2:24" x14ac:dyDescent="0.25">
      <c r="B30" s="26" t="s">
        <v>22</v>
      </c>
    </row>
    <row r="31" spans="2:24" ht="15.75" thickBot="1" x14ac:dyDescent="0.3">
      <c r="B31" s="27" t="s">
        <v>4</v>
      </c>
      <c r="C31" s="28">
        <v>2020</v>
      </c>
      <c r="D31" s="28">
        <v>2021</v>
      </c>
      <c r="E31" s="28">
        <v>2022</v>
      </c>
      <c r="F31" s="28">
        <v>2023</v>
      </c>
      <c r="G31" s="28">
        <v>2024</v>
      </c>
      <c r="H31" s="28">
        <v>2025</v>
      </c>
      <c r="I31" s="28">
        <v>2026</v>
      </c>
      <c r="J31" s="28">
        <v>2027</v>
      </c>
      <c r="K31" s="28">
        <v>2028</v>
      </c>
      <c r="L31" s="29">
        <v>2029</v>
      </c>
    </row>
    <row r="32" spans="2:24" ht="15.75" thickBot="1" x14ac:dyDescent="0.3">
      <c r="B32" s="30" t="s">
        <v>17</v>
      </c>
      <c r="C32" s="31">
        <v>0.61736972280156233</v>
      </c>
      <c r="D32" s="31">
        <v>0.64042023204366405</v>
      </c>
      <c r="E32" s="31">
        <v>0.71781578264527091</v>
      </c>
      <c r="F32" s="31">
        <v>0.80167277105342216</v>
      </c>
      <c r="G32" s="31">
        <v>0.88561413869211214</v>
      </c>
      <c r="H32" s="31">
        <v>0.95899961992222593</v>
      </c>
      <c r="I32" s="31">
        <v>1.0132644906430579</v>
      </c>
      <c r="J32" s="31">
        <v>1.0408650998776721</v>
      </c>
      <c r="K32" s="31">
        <v>1.037579342064082</v>
      </c>
      <c r="L32" s="32">
        <v>1.0051300164512005</v>
      </c>
    </row>
    <row r="33" spans="2:12" ht="15.75" thickBot="1" x14ac:dyDescent="0.3">
      <c r="B33" s="33" t="s">
        <v>19</v>
      </c>
      <c r="C33" s="31">
        <v>0.1954004738917767</v>
      </c>
      <c r="D33" s="31">
        <v>0.2618426579351652</v>
      </c>
      <c r="E33" s="31">
        <v>0.39037741524892539</v>
      </c>
      <c r="F33" s="31">
        <v>0.58268637048808503</v>
      </c>
      <c r="G33" s="31">
        <v>0.83667613744660208</v>
      </c>
      <c r="H33" s="31">
        <v>1.1550589739748984</v>
      </c>
      <c r="I33" s="31">
        <v>1.4985064790066371</v>
      </c>
      <c r="J33" s="31">
        <v>1.7473404994856709</v>
      </c>
      <c r="K33" s="31">
        <v>1.7640404411791388</v>
      </c>
      <c r="L33" s="32">
        <v>1.489362446162948</v>
      </c>
    </row>
    <row r="34" spans="2:12" ht="15.75" thickBot="1" x14ac:dyDescent="0.3">
      <c r="B34" s="30" t="s">
        <v>20</v>
      </c>
      <c r="C34" s="31">
        <v>4.8390331423068637E-2</v>
      </c>
      <c r="D34" s="31">
        <v>4.9091825061405608E-2</v>
      </c>
      <c r="E34" s="31">
        <v>4.8266948163639231E-2</v>
      </c>
      <c r="F34" s="31">
        <v>3.9342293764954663E-2</v>
      </c>
      <c r="G34" s="31">
        <v>2.6140086507547865E-2</v>
      </c>
      <c r="H34" s="31">
        <v>1.6266030253977989E-2</v>
      </c>
      <c r="I34" s="31">
        <v>1.1128533727884105E-2</v>
      </c>
      <c r="J34" s="31">
        <v>8.9214750328240767E-3</v>
      </c>
      <c r="K34" s="31">
        <v>8.0622569922181239E-3</v>
      </c>
      <c r="L34" s="32">
        <v>7.7684614939713872E-3</v>
      </c>
    </row>
    <row r="35" spans="2:12" ht="15.75" thickBot="1" x14ac:dyDescent="0.3">
      <c r="B35" s="28" t="s">
        <v>21</v>
      </c>
      <c r="C35" s="32">
        <f>SUM(C32:C34)</f>
        <v>0.86116052811640764</v>
      </c>
      <c r="D35" s="32">
        <f t="shared" ref="D35:L35" si="1">SUM(D32:D34)</f>
        <v>0.95135471504023483</v>
      </c>
      <c r="E35" s="32">
        <f t="shared" si="1"/>
        <v>1.1564601460578356</v>
      </c>
      <c r="F35" s="32">
        <f t="shared" si="1"/>
        <v>1.4237014353064619</v>
      </c>
      <c r="G35" s="32">
        <f t="shared" si="1"/>
        <v>1.7484303626462621</v>
      </c>
      <c r="H35" s="32">
        <f t="shared" si="1"/>
        <v>2.1303246241511022</v>
      </c>
      <c r="I35" s="32">
        <f t="shared" si="1"/>
        <v>2.522899503377579</v>
      </c>
      <c r="J35" s="32">
        <f t="shared" si="1"/>
        <v>2.7971270743961671</v>
      </c>
      <c r="K35" s="32">
        <f t="shared" si="1"/>
        <v>2.809682040235439</v>
      </c>
      <c r="L35" s="32">
        <f t="shared" si="1"/>
        <v>2.50226092410812</v>
      </c>
    </row>
    <row r="37" spans="2:12" x14ac:dyDescent="0.25">
      <c r="B37" s="26" t="s">
        <v>23</v>
      </c>
    </row>
    <row r="38" spans="2:12" ht="15.75" thickBot="1" x14ac:dyDescent="0.3">
      <c r="B38" s="27" t="s">
        <v>4</v>
      </c>
      <c r="C38" s="28">
        <v>2020</v>
      </c>
      <c r="D38" s="28">
        <v>2021</v>
      </c>
      <c r="E38" s="28">
        <v>2022</v>
      </c>
      <c r="F38" s="28">
        <v>2023</v>
      </c>
      <c r="G38" s="28">
        <v>2024</v>
      </c>
      <c r="H38" s="28">
        <v>2025</v>
      </c>
      <c r="I38" s="28">
        <v>2026</v>
      </c>
      <c r="J38" s="28">
        <v>2027</v>
      </c>
      <c r="K38" s="28">
        <v>2028</v>
      </c>
      <c r="L38" s="29">
        <v>2029</v>
      </c>
    </row>
    <row r="39" spans="2:12" ht="15.75" thickBot="1" x14ac:dyDescent="0.3">
      <c r="B39" s="30" t="s">
        <v>17</v>
      </c>
      <c r="C39" s="31">
        <v>0.43776271058692573</v>
      </c>
      <c r="D39" s="31">
        <v>0.46831168289397335</v>
      </c>
      <c r="E39" s="31">
        <v>0.54190761923218855</v>
      </c>
      <c r="F39" s="31">
        <v>0.61984423505670594</v>
      </c>
      <c r="G39" s="31">
        <v>0.69756093494740845</v>
      </c>
      <c r="H39" s="31">
        <v>0.76684175275344202</v>
      </c>
      <c r="I39" s="31">
        <v>0.82086344060368943</v>
      </c>
      <c r="J39" s="31">
        <v>0.8533798653827489</v>
      </c>
      <c r="K39" s="31">
        <v>0.85941721205477095</v>
      </c>
      <c r="L39" s="32">
        <v>0.83771431697499976</v>
      </c>
    </row>
    <row r="40" spans="2:12" ht="15.75" thickBot="1" x14ac:dyDescent="0.3">
      <c r="B40" s="33" t="s">
        <v>19</v>
      </c>
      <c r="C40" s="31">
        <v>6.3409980659271434E-2</v>
      </c>
      <c r="D40" s="31">
        <v>7.6188472049267E-2</v>
      </c>
      <c r="E40" s="31">
        <v>0.10042882440243554</v>
      </c>
      <c r="F40" s="31">
        <v>0.13747351194105417</v>
      </c>
      <c r="G40" s="31">
        <v>0.18330393806266285</v>
      </c>
      <c r="H40" s="31">
        <v>0.24069315978746067</v>
      </c>
      <c r="I40" s="31">
        <v>0.30644803264337256</v>
      </c>
      <c r="J40" s="31">
        <v>0.36132860160511654</v>
      </c>
      <c r="K40" s="31">
        <v>0.38313061037779561</v>
      </c>
      <c r="L40" s="32">
        <v>0.35441390785111754</v>
      </c>
    </row>
    <row r="41" spans="2:12" ht="15.75" thickBot="1" x14ac:dyDescent="0.3">
      <c r="B41" s="30" t="s">
        <v>20</v>
      </c>
      <c r="C41" s="31">
        <v>4.7086557058417758E-2</v>
      </c>
      <c r="D41" s="31">
        <v>4.7769881276703806E-2</v>
      </c>
      <c r="E41" s="31">
        <v>4.6967470786401802E-2</v>
      </c>
      <c r="F41" s="31">
        <v>3.8283241828197159E-2</v>
      </c>
      <c r="G41" s="31">
        <v>2.5437339918538127E-2</v>
      </c>
      <c r="H41" s="31">
        <v>1.5830908952194876E-2</v>
      </c>
      <c r="I41" s="31">
        <v>1.0833477331600989E-2</v>
      </c>
      <c r="J41" s="31">
        <v>8.6870121118672906E-3</v>
      </c>
      <c r="K41" s="31">
        <v>7.8516136318988287E-3</v>
      </c>
      <c r="L41" s="32">
        <v>7.5661273613986E-3</v>
      </c>
    </row>
    <row r="42" spans="2:12" ht="15.75" thickBot="1" x14ac:dyDescent="0.3">
      <c r="B42" s="28" t="s">
        <v>21</v>
      </c>
      <c r="C42" s="32">
        <f>SUM(C39:C41)</f>
        <v>0.54825924830461492</v>
      </c>
      <c r="D42" s="32">
        <f t="shared" ref="D42:L42" si="2">SUM(D39:D41)</f>
        <v>0.59227003621994412</v>
      </c>
      <c r="E42" s="32">
        <f t="shared" si="2"/>
        <v>0.6893039144210259</v>
      </c>
      <c r="F42" s="32">
        <f t="shared" si="2"/>
        <v>0.79560098882595731</v>
      </c>
      <c r="G42" s="32">
        <f t="shared" si="2"/>
        <v>0.90630221292860946</v>
      </c>
      <c r="H42" s="32">
        <f t="shared" si="2"/>
        <v>1.0233658214930976</v>
      </c>
      <c r="I42" s="32">
        <f t="shared" si="2"/>
        <v>1.1381449505786629</v>
      </c>
      <c r="J42" s="32">
        <f t="shared" si="2"/>
        <v>1.2233954790997328</v>
      </c>
      <c r="K42" s="32">
        <f t="shared" si="2"/>
        <v>1.2503994360644655</v>
      </c>
      <c r="L42" s="32">
        <f t="shared" si="2"/>
        <v>1.1996943521875159</v>
      </c>
    </row>
    <row r="46" spans="2:12" x14ac:dyDescent="0.25">
      <c r="B46" s="26" t="s">
        <v>24</v>
      </c>
    </row>
    <row r="47" spans="2:12" ht="15.75" thickBot="1" x14ac:dyDescent="0.3">
      <c r="B47" s="27" t="s">
        <v>4</v>
      </c>
      <c r="C47" s="28">
        <v>2020</v>
      </c>
      <c r="D47" s="28">
        <v>2021</v>
      </c>
      <c r="E47" s="28">
        <v>2022</v>
      </c>
      <c r="F47" s="28">
        <v>2023</v>
      </c>
      <c r="G47" s="28">
        <v>2024</v>
      </c>
      <c r="H47" s="28">
        <v>2025</v>
      </c>
      <c r="I47" s="28">
        <v>2026</v>
      </c>
      <c r="J47" s="28">
        <v>2027</v>
      </c>
      <c r="K47" s="28">
        <v>2028</v>
      </c>
      <c r="L47" s="29">
        <v>2029</v>
      </c>
    </row>
    <row r="48" spans="2:12" ht="15.75" thickBot="1" x14ac:dyDescent="0.3">
      <c r="B48" s="30" t="s">
        <v>17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2">
        <v>0</v>
      </c>
    </row>
    <row r="49" spans="2:12" ht="15.75" thickBot="1" x14ac:dyDescent="0.3">
      <c r="B49" s="33" t="s">
        <v>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2">
        <v>0</v>
      </c>
    </row>
    <row r="50" spans="2:12" ht="15.75" thickBot="1" x14ac:dyDescent="0.3">
      <c r="B50" s="30" t="s">
        <v>20</v>
      </c>
      <c r="C50" s="31">
        <v>2.4682613493857545E-3</v>
      </c>
      <c r="D50" s="31">
        <v>2.5367929399714014E-3</v>
      </c>
      <c r="E50" s="31">
        <v>2.5789357068004564E-3</v>
      </c>
      <c r="F50" s="31">
        <v>2.6454163567390361E-3</v>
      </c>
      <c r="G50" s="31">
        <v>2.6925348554677903E-3</v>
      </c>
      <c r="H50" s="31">
        <v>2.7253156840681713E-3</v>
      </c>
      <c r="I50" s="31">
        <v>2.7172711853399984E-3</v>
      </c>
      <c r="J50" s="31">
        <v>2.6644730598261936E-3</v>
      </c>
      <c r="K50" s="31">
        <v>2.6063016545089059E-3</v>
      </c>
      <c r="L50" s="32">
        <v>2.5668876803152988E-3</v>
      </c>
    </row>
    <row r="51" spans="2:12" ht="15.75" thickBot="1" x14ac:dyDescent="0.3">
      <c r="B51" s="28" t="s">
        <v>21</v>
      </c>
      <c r="C51" s="32">
        <f>SUM(C48:C50)</f>
        <v>2.4682613493857545E-3</v>
      </c>
      <c r="D51" s="32">
        <f t="shared" ref="D51:L51" si="3">SUM(D48:D50)</f>
        <v>2.5367929399714014E-3</v>
      </c>
      <c r="E51" s="32">
        <f t="shared" si="3"/>
        <v>2.5789357068004564E-3</v>
      </c>
      <c r="F51" s="32">
        <f t="shared" si="3"/>
        <v>2.6454163567390361E-3</v>
      </c>
      <c r="G51" s="32">
        <f t="shared" si="3"/>
        <v>2.6925348554677903E-3</v>
      </c>
      <c r="H51" s="32">
        <f t="shared" si="3"/>
        <v>2.7253156840681713E-3</v>
      </c>
      <c r="I51" s="32">
        <f t="shared" si="3"/>
        <v>2.7172711853399984E-3</v>
      </c>
      <c r="J51" s="32">
        <f t="shared" si="3"/>
        <v>2.6644730598261936E-3</v>
      </c>
      <c r="K51" s="32">
        <f t="shared" si="3"/>
        <v>2.6063016545089059E-3</v>
      </c>
      <c r="L51" s="32">
        <f t="shared" si="3"/>
        <v>2.5668876803152988E-3</v>
      </c>
    </row>
    <row r="53" spans="2:12" x14ac:dyDescent="0.25">
      <c r="B53" s="26" t="s">
        <v>25</v>
      </c>
    </row>
    <row r="54" spans="2:12" ht="15.75" thickBot="1" x14ac:dyDescent="0.3">
      <c r="B54" s="27" t="s">
        <v>4</v>
      </c>
      <c r="C54" s="28">
        <v>2020</v>
      </c>
      <c r="D54" s="28">
        <v>2021</v>
      </c>
      <c r="E54" s="28">
        <v>2022</v>
      </c>
      <c r="F54" s="28">
        <v>2023</v>
      </c>
      <c r="G54" s="28">
        <v>2024</v>
      </c>
      <c r="H54" s="28">
        <v>2025</v>
      </c>
      <c r="I54" s="28">
        <v>2026</v>
      </c>
      <c r="J54" s="28">
        <v>2027</v>
      </c>
      <c r="K54" s="28">
        <v>2028</v>
      </c>
      <c r="L54" s="29">
        <v>2029</v>
      </c>
    </row>
    <row r="55" spans="2:12" ht="15.75" thickBot="1" x14ac:dyDescent="0.3">
      <c r="B55" s="30" t="s">
        <v>17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2">
        <v>0</v>
      </c>
    </row>
    <row r="56" spans="2:12" ht="15.75" thickBot="1" x14ac:dyDescent="0.3">
      <c r="B56" s="33" t="s">
        <v>19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2">
        <v>0</v>
      </c>
    </row>
    <row r="57" spans="2:12" ht="15.75" thickBot="1" x14ac:dyDescent="0.3">
      <c r="B57" s="30" t="s">
        <v>20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2">
        <v>0</v>
      </c>
    </row>
    <row r="58" spans="2:12" ht="15.75" thickBot="1" x14ac:dyDescent="0.3">
      <c r="B58" s="28" t="s">
        <v>21</v>
      </c>
      <c r="C58" s="32">
        <f>SUM(C55:C57)</f>
        <v>0</v>
      </c>
      <c r="D58" s="32">
        <f t="shared" ref="D58:L58" si="4">SUM(D55:D57)</f>
        <v>0</v>
      </c>
      <c r="E58" s="32">
        <f t="shared" si="4"/>
        <v>0</v>
      </c>
      <c r="F58" s="32">
        <f t="shared" si="4"/>
        <v>0</v>
      </c>
      <c r="G58" s="32">
        <f t="shared" si="4"/>
        <v>0</v>
      </c>
      <c r="H58" s="32">
        <f t="shared" si="4"/>
        <v>0</v>
      </c>
      <c r="I58" s="32">
        <f t="shared" si="4"/>
        <v>0</v>
      </c>
      <c r="J58" s="32">
        <f t="shared" si="4"/>
        <v>0</v>
      </c>
      <c r="K58" s="32">
        <f t="shared" si="4"/>
        <v>0</v>
      </c>
      <c r="L58" s="32">
        <f t="shared" si="4"/>
        <v>0</v>
      </c>
    </row>
    <row r="60" spans="2:12" x14ac:dyDescent="0.25">
      <c r="B60" s="26" t="s">
        <v>26</v>
      </c>
    </row>
    <row r="61" spans="2:12" ht="15.75" thickBot="1" x14ac:dyDescent="0.3">
      <c r="B61" s="27" t="s">
        <v>4</v>
      </c>
      <c r="C61" s="28">
        <v>2020</v>
      </c>
      <c r="D61" s="28">
        <v>2021</v>
      </c>
      <c r="E61" s="28">
        <v>2022</v>
      </c>
      <c r="F61" s="28">
        <v>2023</v>
      </c>
      <c r="G61" s="28">
        <v>2024</v>
      </c>
      <c r="H61" s="28">
        <v>2025</v>
      </c>
      <c r="I61" s="28">
        <v>2026</v>
      </c>
      <c r="J61" s="28">
        <v>2027</v>
      </c>
      <c r="K61" s="28">
        <v>2028</v>
      </c>
      <c r="L61" s="29">
        <v>2029</v>
      </c>
    </row>
    <row r="62" spans="2:12" ht="15.75" thickBot="1" x14ac:dyDescent="0.3">
      <c r="B62" s="30" t="s">
        <v>17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2">
        <v>0</v>
      </c>
    </row>
    <row r="63" spans="2:12" ht="15.75" thickBot="1" x14ac:dyDescent="0.3">
      <c r="B63" s="33" t="s">
        <v>19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2">
        <v>0</v>
      </c>
    </row>
    <row r="64" spans="2:12" ht="15.75" thickBot="1" x14ac:dyDescent="0.3">
      <c r="B64" s="30" t="s">
        <v>20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2">
        <v>0</v>
      </c>
    </row>
    <row r="65" spans="2:12" ht="15.75" thickBot="1" x14ac:dyDescent="0.3">
      <c r="B65" s="28" t="s">
        <v>21</v>
      </c>
      <c r="C65" s="32">
        <f>SUM(C62:C64)</f>
        <v>0</v>
      </c>
      <c r="D65" s="32">
        <f t="shared" ref="D65:L65" si="5">SUM(D62:D64)</f>
        <v>0</v>
      </c>
      <c r="E65" s="32">
        <f t="shared" si="5"/>
        <v>0</v>
      </c>
      <c r="F65" s="32">
        <f t="shared" si="5"/>
        <v>0</v>
      </c>
      <c r="G65" s="32">
        <f t="shared" si="5"/>
        <v>0</v>
      </c>
      <c r="H65" s="32">
        <f t="shared" si="5"/>
        <v>0</v>
      </c>
      <c r="I65" s="32">
        <f t="shared" si="5"/>
        <v>0</v>
      </c>
      <c r="J65" s="32">
        <f t="shared" si="5"/>
        <v>0</v>
      </c>
      <c r="K65" s="32">
        <f t="shared" si="5"/>
        <v>0</v>
      </c>
      <c r="L65" s="32">
        <f t="shared" si="5"/>
        <v>0</v>
      </c>
    </row>
  </sheetData>
  <mergeCells count="9">
    <mergeCell ref="B6:H6"/>
    <mergeCell ref="J6:P6"/>
    <mergeCell ref="R6:X6"/>
    <mergeCell ref="E7:F7"/>
    <mergeCell ref="G7:H7"/>
    <mergeCell ref="M7:N7"/>
    <mergeCell ref="O7:P7"/>
    <mergeCell ref="U7:V7"/>
    <mergeCell ref="W7:X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ROG34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Herndon, Jim</dc:creator>
  <cp:lastModifiedBy>Schef Wright</cp:lastModifiedBy>
  <dcterms:created xsi:type="dcterms:W3CDTF">2019-05-24T15:22:38Z</dcterms:created>
  <dcterms:modified xsi:type="dcterms:W3CDTF">2019-05-28T15:08:09Z</dcterms:modified>
</cp:coreProperties>
</file>