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3500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E42" i="1"/>
  <c r="D42" i="1" l="1"/>
  <c r="F42" i="1"/>
  <c r="G42" i="1"/>
  <c r="C42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</calcChain>
</file>

<file path=xl/sharedStrings.xml><?xml version="1.0" encoding="utf-8"?>
<sst xmlns="http://schemas.openxmlformats.org/spreadsheetml/2006/main" count="14" uniqueCount="10">
  <si>
    <t xml:space="preserve">Discount Rate = </t>
  </si>
  <si>
    <t>FOM</t>
  </si>
  <si>
    <t>Capital Replacement</t>
  </si>
  <si>
    <t>Total</t>
  </si>
  <si>
    <t>Year</t>
  </si>
  <si>
    <t>$ million</t>
  </si>
  <si>
    <t xml:space="preserve">CPVRR = </t>
  </si>
  <si>
    <t>Generation Capital</t>
  </si>
  <si>
    <t>Revenue Requirements ($ million)</t>
  </si>
  <si>
    <t>Transmission Interconnection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</si>
</sst>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 applyAlignment="1"/>
    <xf numFmtId="10" fontId="0" fillId="0" borderId="0" xfId="0" applyNumberFormat="1" applyBorder="1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/>
    <xf numFmtId="164" fontId="0" fillId="0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2"/>
  <sheetViews>
    <sheetView tabSelected="1" zoomScaleNormal="100" workbookViewId="0"/>
  </sheetViews>
  <sheetFormatPr defaultRowHeight="15" x14ac:dyDescent="0.25"/>
  <cols>
    <col min="1" max="1" width="15.140625" bestFit="1" customWidth="1"/>
    <col min="2" max="2" width="8.7109375" bestFit="1" customWidth="1"/>
    <col min="3" max="3" width="18" bestFit="1" customWidth="1"/>
    <col min="4" max="4" width="8.7109375" bestFit="1" customWidth="1"/>
    <col min="5" max="5" width="16" customWidth="1"/>
    <col min="6" max="6" width="12.7109375" bestFit="1" customWidth="1"/>
    <col min="7" max="7" width="8.7109375" bestFit="1" customWidth="1"/>
    <col min="8" max="8" width="16.5703125" customWidth="1"/>
    <col min="9" max="9" width="12.42578125" customWidth="1"/>
    <col min="11" max="11" width="13.28515625" bestFit="1" customWidth="1"/>
  </cols>
  <sheetData>
    <row r="5" spans="2:11" x14ac:dyDescent="0.25">
      <c r="C5" t="s">
        <v>8</v>
      </c>
    </row>
    <row r="6" spans="2:11" ht="30" x14ac:dyDescent="0.25">
      <c r="B6" s="11"/>
      <c r="C6" s="13" t="s">
        <v>7</v>
      </c>
      <c r="D6" s="15" t="s">
        <v>1</v>
      </c>
      <c r="E6" s="16" t="s">
        <v>9</v>
      </c>
      <c r="F6" s="17" t="s">
        <v>2</v>
      </c>
      <c r="G6" s="16" t="s">
        <v>3</v>
      </c>
    </row>
    <row r="7" spans="2:11" s="3" customFormat="1" x14ac:dyDescent="0.25">
      <c r="B7" s="12" t="s">
        <v>4</v>
      </c>
      <c r="C7" s="14" t="s">
        <v>5</v>
      </c>
      <c r="D7" s="10" t="s">
        <v>5</v>
      </c>
      <c r="E7" s="14" t="s">
        <v>5</v>
      </c>
      <c r="F7" s="10" t="s">
        <v>5</v>
      </c>
      <c r="G7" s="14" t="s">
        <v>5</v>
      </c>
    </row>
    <row r="8" spans="2:11" s="3" customFormat="1" x14ac:dyDescent="0.25">
      <c r="B8" s="9">
        <v>2019</v>
      </c>
      <c r="C8" s="8">
        <v>0</v>
      </c>
      <c r="D8" s="8">
        <v>0</v>
      </c>
      <c r="E8" s="8">
        <v>0</v>
      </c>
      <c r="F8" s="8">
        <v>0</v>
      </c>
      <c r="G8" s="8">
        <f>F8+D8+E8+C8</f>
        <v>0</v>
      </c>
    </row>
    <row r="9" spans="2:11" x14ac:dyDescent="0.25">
      <c r="B9" s="9">
        <v>2020</v>
      </c>
      <c r="C9" s="8">
        <v>0</v>
      </c>
      <c r="D9" s="8">
        <v>0</v>
      </c>
      <c r="E9" s="8">
        <v>0</v>
      </c>
      <c r="F9" s="8">
        <v>0</v>
      </c>
      <c r="G9" s="8">
        <f t="shared" ref="G9:G39" si="0">F9+D9+E9+C9</f>
        <v>0</v>
      </c>
      <c r="K9" s="4"/>
    </row>
    <row r="10" spans="2:11" x14ac:dyDescent="0.25">
      <c r="B10" s="9">
        <f>B9+1</f>
        <v>2021</v>
      </c>
      <c r="C10" s="8">
        <v>0</v>
      </c>
      <c r="D10" s="8">
        <v>0</v>
      </c>
      <c r="E10" s="8">
        <v>0</v>
      </c>
      <c r="F10" s="8">
        <v>0</v>
      </c>
      <c r="G10" s="8">
        <f t="shared" si="0"/>
        <v>0</v>
      </c>
      <c r="K10" s="5"/>
    </row>
    <row r="11" spans="2:11" x14ac:dyDescent="0.25">
      <c r="B11" s="9">
        <f t="shared" ref="B11:B39" si="1">B10+1</f>
        <v>2022</v>
      </c>
      <c r="C11" s="8">
        <v>0</v>
      </c>
      <c r="D11" s="8">
        <v>0</v>
      </c>
      <c r="E11" s="8">
        <v>0</v>
      </c>
      <c r="F11" s="8">
        <v>0</v>
      </c>
      <c r="G11" s="8">
        <f t="shared" si="0"/>
        <v>0</v>
      </c>
      <c r="K11" s="4"/>
    </row>
    <row r="12" spans="2:11" x14ac:dyDescent="0.25">
      <c r="B12" s="9">
        <f t="shared" si="1"/>
        <v>2023</v>
      </c>
      <c r="C12" s="8">
        <v>1.2927712346192219</v>
      </c>
      <c r="D12" s="21">
        <v>0</v>
      </c>
      <c r="E12" s="21">
        <v>0.10601491079058074</v>
      </c>
      <c r="F12" s="21">
        <v>0</v>
      </c>
      <c r="G12" s="8">
        <f t="shared" si="0"/>
        <v>1.3987861454098027</v>
      </c>
      <c r="I12" s="19"/>
      <c r="J12" s="20"/>
      <c r="K12" s="4"/>
    </row>
    <row r="13" spans="2:11" x14ac:dyDescent="0.25">
      <c r="B13" s="9">
        <f t="shared" si="1"/>
        <v>2024</v>
      </c>
      <c r="C13" s="8">
        <v>6.9105428021792328</v>
      </c>
      <c r="D13" s="21">
        <v>0.50330006530971894</v>
      </c>
      <c r="E13" s="21">
        <v>0.53145590376235452</v>
      </c>
      <c r="F13" s="21">
        <v>0</v>
      </c>
      <c r="G13" s="8">
        <f t="shared" si="0"/>
        <v>7.9452987712513057</v>
      </c>
      <c r="I13" s="19"/>
      <c r="J13" s="20"/>
      <c r="K13" s="4"/>
    </row>
    <row r="14" spans="2:11" x14ac:dyDescent="0.25">
      <c r="B14" s="9">
        <f t="shared" si="1"/>
        <v>2025</v>
      </c>
      <c r="C14" s="8">
        <v>6.6813521641594447</v>
      </c>
      <c r="D14" s="21">
        <v>0.51569334405641476</v>
      </c>
      <c r="E14" s="21">
        <v>0.51448127864518312</v>
      </c>
      <c r="F14" s="21">
        <v>0</v>
      </c>
      <c r="G14" s="8">
        <f t="shared" si="0"/>
        <v>7.7115267868610431</v>
      </c>
      <c r="I14" s="19"/>
      <c r="J14" s="20"/>
      <c r="K14" s="4"/>
    </row>
    <row r="15" spans="2:11" x14ac:dyDescent="0.25">
      <c r="B15" s="9">
        <f t="shared" si="1"/>
        <v>2026</v>
      </c>
      <c r="C15" s="8">
        <v>6.4635629052290389</v>
      </c>
      <c r="D15" s="21">
        <v>0.52840306556317962</v>
      </c>
      <c r="E15" s="21">
        <v>0.4983801607308373</v>
      </c>
      <c r="F15" s="21">
        <v>0</v>
      </c>
      <c r="G15" s="8">
        <f t="shared" si="0"/>
        <v>7.4903461315230562</v>
      </c>
      <c r="I15" s="19"/>
      <c r="J15" s="20"/>
      <c r="K15" s="4"/>
    </row>
    <row r="16" spans="2:11" x14ac:dyDescent="0.25">
      <c r="B16" s="9">
        <f t="shared" si="1"/>
        <v>2027</v>
      </c>
      <c r="C16" s="8">
        <v>6.2560348874790721</v>
      </c>
      <c r="D16" s="21">
        <v>0.54143752911648724</v>
      </c>
      <c r="E16" s="21">
        <v>0.48306519929903452</v>
      </c>
      <c r="F16" s="21">
        <v>0</v>
      </c>
      <c r="G16" s="8">
        <f t="shared" si="0"/>
        <v>7.2805376158945938</v>
      </c>
      <c r="I16" s="19"/>
      <c r="J16" s="20"/>
      <c r="K16" s="4"/>
    </row>
    <row r="17" spans="2:11" x14ac:dyDescent="0.25">
      <c r="B17" s="9">
        <f t="shared" si="1"/>
        <v>2028</v>
      </c>
      <c r="C17" s="8">
        <v>6.0578179959854319</v>
      </c>
      <c r="D17" s="21">
        <v>0.54242959471477969</v>
      </c>
      <c r="E17" s="21">
        <v>0.46846360208287297</v>
      </c>
      <c r="F17" s="21">
        <v>0</v>
      </c>
      <c r="G17" s="8">
        <f t="shared" si="0"/>
        <v>7.0687111927830841</v>
      </c>
      <c r="I17" s="19"/>
      <c r="J17" s="20"/>
      <c r="K17" s="4"/>
    </row>
    <row r="18" spans="2:11" x14ac:dyDescent="0.25">
      <c r="B18" s="9">
        <f t="shared" si="1"/>
        <v>2029</v>
      </c>
      <c r="C18" s="8">
        <v>5.8661252269707136</v>
      </c>
      <c r="D18" s="21">
        <v>0.55330110129266519</v>
      </c>
      <c r="E18" s="21">
        <v>0.45436184509943905</v>
      </c>
      <c r="F18" s="21">
        <v>0</v>
      </c>
      <c r="G18" s="8">
        <f t="shared" si="0"/>
        <v>6.8737881733628177</v>
      </c>
      <c r="I18" s="19"/>
      <c r="J18" s="20"/>
      <c r="K18" s="4"/>
    </row>
    <row r="19" spans="2:11" x14ac:dyDescent="0.25">
      <c r="B19" s="9">
        <f t="shared" si="1"/>
        <v>2030</v>
      </c>
      <c r="C19" s="8">
        <v>5.6765227107890484</v>
      </c>
      <c r="D19" s="21">
        <v>0.58788908468529344</v>
      </c>
      <c r="E19" s="21">
        <v>0.44042023110319001</v>
      </c>
      <c r="F19" s="21">
        <v>0</v>
      </c>
      <c r="G19" s="8">
        <f t="shared" si="0"/>
        <v>6.7048320265775319</v>
      </c>
      <c r="I19" s="19"/>
      <c r="J19" s="20"/>
      <c r="K19" s="4"/>
    </row>
    <row r="20" spans="2:11" x14ac:dyDescent="0.25">
      <c r="B20" s="9">
        <f t="shared" si="1"/>
        <v>2031</v>
      </c>
      <c r="C20" s="8">
        <v>5.4868568536124425</v>
      </c>
      <c r="D20" s="21">
        <v>0.58120840552215558</v>
      </c>
      <c r="E20" s="21">
        <v>0.42647376428914746</v>
      </c>
      <c r="F20" s="21">
        <v>0</v>
      </c>
      <c r="G20" s="8">
        <f t="shared" si="0"/>
        <v>6.4945390234237452</v>
      </c>
      <c r="I20" s="19"/>
      <c r="J20" s="20"/>
      <c r="K20" s="4"/>
    </row>
    <row r="21" spans="2:11" x14ac:dyDescent="0.25">
      <c r="B21" s="9">
        <f t="shared" si="1"/>
        <v>2032</v>
      </c>
      <c r="C21" s="8">
        <v>5.2971909964358375</v>
      </c>
      <c r="D21" s="21">
        <v>0.6542106325720104</v>
      </c>
      <c r="E21" s="21">
        <v>0.41252729747510497</v>
      </c>
      <c r="F21" s="21">
        <v>0</v>
      </c>
      <c r="G21" s="8">
        <f t="shared" si="0"/>
        <v>6.3639289264829531</v>
      </c>
      <c r="I21" s="19"/>
      <c r="J21" s="20"/>
      <c r="K21" s="4"/>
    </row>
    <row r="22" spans="2:11" x14ac:dyDescent="0.25">
      <c r="B22" s="9">
        <f t="shared" si="1"/>
        <v>2033</v>
      </c>
      <c r="C22" s="8">
        <v>5.1075251392592316</v>
      </c>
      <c r="D22" s="21">
        <v>0.59441622152212359</v>
      </c>
      <c r="E22" s="21">
        <v>0.39858083066106226</v>
      </c>
      <c r="F22" s="21">
        <v>0</v>
      </c>
      <c r="G22" s="8">
        <f t="shared" si="0"/>
        <v>6.1005221914424173</v>
      </c>
      <c r="I22" s="19"/>
      <c r="J22" s="20"/>
      <c r="K22" s="4"/>
    </row>
    <row r="23" spans="2:11" x14ac:dyDescent="0.25">
      <c r="B23" s="9">
        <f t="shared" si="1"/>
        <v>2034</v>
      </c>
      <c r="C23" s="8">
        <v>4.9178592820826266</v>
      </c>
      <c r="D23" s="21">
        <v>0.61167994369140788</v>
      </c>
      <c r="E23" s="21">
        <v>0.38463436384701971</v>
      </c>
      <c r="F23" s="21">
        <v>0</v>
      </c>
      <c r="G23" s="8">
        <f t="shared" si="0"/>
        <v>5.9141735896210541</v>
      </c>
      <c r="I23" s="19"/>
      <c r="J23" s="20"/>
      <c r="K23" s="4"/>
    </row>
    <row r="24" spans="2:11" x14ac:dyDescent="0.25">
      <c r="B24" s="9">
        <f t="shared" si="1"/>
        <v>2035</v>
      </c>
      <c r="C24" s="8">
        <v>4.7281934249060207</v>
      </c>
      <c r="D24" s="21">
        <v>0.62428744827898908</v>
      </c>
      <c r="E24" s="21">
        <v>0.37068789703297728</v>
      </c>
      <c r="F24" s="21">
        <v>0</v>
      </c>
      <c r="G24" s="8">
        <f t="shared" si="0"/>
        <v>5.7231687702179865</v>
      </c>
      <c r="I24" s="19"/>
      <c r="J24" s="20"/>
      <c r="K24" s="4"/>
    </row>
    <row r="25" spans="2:11" x14ac:dyDescent="0.25">
      <c r="B25" s="9">
        <f t="shared" si="1"/>
        <v>2036</v>
      </c>
      <c r="C25" s="8">
        <v>4.5385275677294148</v>
      </c>
      <c r="D25" s="21">
        <v>0.64002361328621626</v>
      </c>
      <c r="E25" s="21">
        <v>0.35674143021893467</v>
      </c>
      <c r="F25" s="21">
        <v>1.4526426625635698</v>
      </c>
      <c r="G25" s="8">
        <f t="shared" si="0"/>
        <v>6.9879352737981355</v>
      </c>
      <c r="I25" s="19"/>
      <c r="J25" s="20"/>
      <c r="K25" s="4"/>
    </row>
    <row r="26" spans="2:11" x14ac:dyDescent="0.25">
      <c r="B26" s="9">
        <f t="shared" si="1"/>
        <v>2037</v>
      </c>
      <c r="C26" s="8">
        <v>4.3488617105528089</v>
      </c>
      <c r="D26" s="21">
        <v>0.65594341386784583</v>
      </c>
      <c r="E26" s="21">
        <v>0.34279496340489207</v>
      </c>
      <c r="F26" s="21">
        <v>1.6751235353030929</v>
      </c>
      <c r="G26" s="8">
        <f t="shared" si="0"/>
        <v>7.0227236231286394</v>
      </c>
      <c r="I26" s="19"/>
      <c r="J26" s="20"/>
      <c r="K26" s="4"/>
    </row>
    <row r="27" spans="2:11" x14ac:dyDescent="0.25">
      <c r="B27" s="9">
        <f t="shared" si="1"/>
        <v>2038</v>
      </c>
      <c r="C27" s="8">
        <v>4.1778814468837977</v>
      </c>
      <c r="D27" s="21">
        <v>0.67854108048684769</v>
      </c>
      <c r="E27" s="21">
        <v>0.33028007783992491</v>
      </c>
      <c r="F27" s="21">
        <v>1.5810024021240181</v>
      </c>
      <c r="G27" s="8">
        <f t="shared" si="0"/>
        <v>6.7677050073345884</v>
      </c>
      <c r="I27" s="19"/>
      <c r="J27" s="20"/>
      <c r="K27" s="4"/>
    </row>
    <row r="28" spans="2:11" x14ac:dyDescent="0.25">
      <c r="B28" s="9">
        <f t="shared" si="1"/>
        <v>2039</v>
      </c>
      <c r="C28" s="8">
        <v>4.0443357112249148</v>
      </c>
      <c r="D28" s="21">
        <v>0.67144866586143603</v>
      </c>
      <c r="E28" s="21">
        <v>0.32063320759090175</v>
      </c>
      <c r="F28" s="21">
        <v>1.4872526912957698</v>
      </c>
      <c r="G28" s="8">
        <f t="shared" si="0"/>
        <v>6.5236702759730223</v>
      </c>
      <c r="I28" s="19"/>
      <c r="J28" s="20"/>
      <c r="K28" s="4"/>
    </row>
    <row r="29" spans="2:11" x14ac:dyDescent="0.25">
      <c r="B29" s="9">
        <f t="shared" si="1"/>
        <v>2040</v>
      </c>
      <c r="C29" s="8">
        <v>3.9294755690736243</v>
      </c>
      <c r="D29" s="21">
        <v>0.69096682465865134</v>
      </c>
      <c r="E29" s="21">
        <v>0.31241791859095391</v>
      </c>
      <c r="F29" s="21">
        <v>1.3944963184274246</v>
      </c>
      <c r="G29" s="8">
        <f t="shared" si="0"/>
        <v>6.3273566307506544</v>
      </c>
      <c r="I29" s="19"/>
      <c r="J29" s="20"/>
      <c r="K29" s="4"/>
    </row>
    <row r="30" spans="2:11" x14ac:dyDescent="0.25">
      <c r="B30" s="9">
        <f t="shared" si="1"/>
        <v>2041</v>
      </c>
      <c r="C30" s="8">
        <v>3.8146154269223351</v>
      </c>
      <c r="D30" s="21">
        <v>0.70562076463136336</v>
      </c>
      <c r="E30" s="21">
        <v>0.30420262959100614</v>
      </c>
      <c r="F30" s="21">
        <v>1.3026590621068239</v>
      </c>
      <c r="G30" s="8">
        <f t="shared" si="0"/>
        <v>6.1270978832515279</v>
      </c>
      <c r="I30" s="19"/>
      <c r="J30" s="20"/>
      <c r="K30" s="4"/>
    </row>
    <row r="31" spans="2:11" x14ac:dyDescent="0.25">
      <c r="B31" s="9">
        <f t="shared" si="1"/>
        <v>2042</v>
      </c>
      <c r="C31" s="8">
        <v>3.699755284771046</v>
      </c>
      <c r="D31" s="21">
        <v>1.5002098298951256</v>
      </c>
      <c r="E31" s="21">
        <v>0.29598734059105836</v>
      </c>
      <c r="F31" s="21">
        <v>1.211671956256708</v>
      </c>
      <c r="G31" s="8">
        <f t="shared" si="0"/>
        <v>6.7076244115139376</v>
      </c>
      <c r="I31" s="19"/>
      <c r="J31" s="20"/>
      <c r="K31" s="4"/>
    </row>
    <row r="32" spans="2:11" x14ac:dyDescent="0.25">
      <c r="B32" s="9">
        <f t="shared" si="1"/>
        <v>2043</v>
      </c>
      <c r="C32" s="8">
        <v>3.5848951426197564</v>
      </c>
      <c r="D32" s="21">
        <v>0.72290162049937123</v>
      </c>
      <c r="E32" s="21">
        <v>0.28777205159111058</v>
      </c>
      <c r="F32" s="21">
        <v>1.1214711168715752</v>
      </c>
      <c r="G32" s="8">
        <f t="shared" si="0"/>
        <v>5.7170399315818132</v>
      </c>
      <c r="I32" s="19"/>
      <c r="J32" s="20"/>
      <c r="K32" s="4"/>
    </row>
    <row r="33" spans="1:11" x14ac:dyDescent="0.25">
      <c r="B33" s="9">
        <f t="shared" si="1"/>
        <v>2044</v>
      </c>
      <c r="C33" s="8">
        <v>3.4700350004684668</v>
      </c>
      <c r="D33" s="21">
        <v>0.74099323103108683</v>
      </c>
      <c r="E33" s="21">
        <v>0.27955676259116274</v>
      </c>
      <c r="F33" s="21">
        <v>1.0410345686383005</v>
      </c>
      <c r="G33" s="8">
        <f t="shared" si="0"/>
        <v>5.5316195627290163</v>
      </c>
      <c r="I33" s="19"/>
      <c r="J33" s="20"/>
      <c r="K33" s="4"/>
    </row>
    <row r="34" spans="1:11" x14ac:dyDescent="0.25">
      <c r="B34" s="9">
        <f t="shared" si="1"/>
        <v>2045</v>
      </c>
      <c r="C34" s="8">
        <v>3.3551748583171777</v>
      </c>
      <c r="D34" s="21">
        <v>0.75955416727976122</v>
      </c>
      <c r="E34" s="21">
        <v>0.27134147359121491</v>
      </c>
      <c r="F34" s="21">
        <v>0.17518019113253891</v>
      </c>
      <c r="G34" s="8">
        <f t="shared" si="0"/>
        <v>4.5612506903206924</v>
      </c>
      <c r="I34" s="19"/>
      <c r="J34" s="20"/>
      <c r="K34" s="4"/>
    </row>
    <row r="35" spans="1:11" x14ac:dyDescent="0.25">
      <c r="B35" s="9">
        <f t="shared" si="1"/>
        <v>2046</v>
      </c>
      <c r="C35" s="8">
        <v>3.2403147161658885</v>
      </c>
      <c r="D35" s="21">
        <v>0.80911994838575718</v>
      </c>
      <c r="E35" s="21">
        <v>0.26312618459126719</v>
      </c>
      <c r="F35" s="21">
        <v>0</v>
      </c>
      <c r="G35" s="8">
        <f t="shared" si="0"/>
        <v>4.3125608491429128</v>
      </c>
      <c r="I35" s="19"/>
      <c r="J35" s="20"/>
      <c r="K35" s="4"/>
    </row>
    <row r="36" spans="1:11" x14ac:dyDescent="0.25">
      <c r="B36" s="9">
        <f t="shared" si="1"/>
        <v>2047</v>
      </c>
      <c r="C36" s="8">
        <v>3.1254545740145994</v>
      </c>
      <c r="D36" s="21">
        <v>0.79842504298120631</v>
      </c>
      <c r="E36" s="21">
        <v>0.25491089559131935</v>
      </c>
      <c r="F36" s="21">
        <v>0</v>
      </c>
      <c r="G36" s="8">
        <f t="shared" si="0"/>
        <v>4.178790512587125</v>
      </c>
      <c r="I36" s="19"/>
      <c r="J36" s="20"/>
      <c r="K36" s="4"/>
    </row>
    <row r="37" spans="1:11" x14ac:dyDescent="0.25">
      <c r="B37" s="9">
        <f t="shared" si="1"/>
        <v>2048</v>
      </c>
      <c r="C37" s="8">
        <v>3.0105944318633093</v>
      </c>
      <c r="D37" s="21">
        <v>0.79896537331775785</v>
      </c>
      <c r="E37" s="21">
        <v>0.24669560659137152</v>
      </c>
      <c r="F37" s="21">
        <v>0</v>
      </c>
      <c r="G37" s="8">
        <f t="shared" si="0"/>
        <v>4.0562554117724385</v>
      </c>
      <c r="I37" s="19"/>
      <c r="J37" s="20"/>
      <c r="K37" s="4"/>
    </row>
    <row r="38" spans="1:11" x14ac:dyDescent="0.25">
      <c r="B38" s="9">
        <f t="shared" si="1"/>
        <v>2049</v>
      </c>
      <c r="C38" s="8">
        <v>2.8957342897120202</v>
      </c>
      <c r="D38" s="21">
        <v>0.81874630965514805</v>
      </c>
      <c r="E38" s="21">
        <v>0.23848031759142377</v>
      </c>
      <c r="F38" s="21">
        <v>0.30861164563862903</v>
      </c>
      <c r="G38" s="8">
        <f t="shared" si="0"/>
        <v>4.2615725625972214</v>
      </c>
      <c r="I38" s="19"/>
      <c r="J38" s="20"/>
      <c r="K38" s="4"/>
    </row>
    <row r="39" spans="1:11" x14ac:dyDescent="0.25">
      <c r="B39" s="9">
        <f t="shared" si="1"/>
        <v>2050</v>
      </c>
      <c r="C39" s="8">
        <v>2.780874147560731</v>
      </c>
      <c r="D39" s="21">
        <v>0.83966135647997597</v>
      </c>
      <c r="E39" s="21">
        <v>0.23026502859147596</v>
      </c>
      <c r="F39" s="21">
        <v>0.90132394983643382</v>
      </c>
      <c r="G39" s="8">
        <f t="shared" si="0"/>
        <v>4.7521244824686164</v>
      </c>
      <c r="I39" s="19"/>
      <c r="J39" s="20"/>
      <c r="K39" s="4"/>
    </row>
    <row r="41" spans="1:11" x14ac:dyDescent="0.25">
      <c r="A41" s="1" t="s">
        <v>0</v>
      </c>
      <c r="B41" s="2">
        <v>7.7324936979999995E-2</v>
      </c>
      <c r="F41" s="6"/>
    </row>
    <row r="42" spans="1:11" x14ac:dyDescent="0.25">
      <c r="B42" s="7" t="s">
        <v>6</v>
      </c>
      <c r="C42" s="18">
        <f>NPV($B$41,C9:C39)+C8</f>
        <v>44.721059098514765</v>
      </c>
      <c r="D42" s="18">
        <f t="shared" ref="D42:G42" si="2">NPV($B$41,D9:D39)+D8</f>
        <v>5.2103622880505336</v>
      </c>
      <c r="E42" s="18">
        <f t="shared" si="2"/>
        <v>3.4907434037882554</v>
      </c>
      <c r="F42" s="18">
        <f t="shared" si="2"/>
        <v>2.8278297196770983</v>
      </c>
      <c r="G42" s="18">
        <f t="shared" si="2"/>
        <v>56.249994510030639</v>
      </c>
    </row>
  </sheetData>
  <pageMargins left="0.7" right="0.7" top="0.75" bottom="0.75" header="0.3" footer="0.3"/>
  <pageSetup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413D1569F3246BC72E81303070AE1" ma:contentTypeVersion="" ma:contentTypeDescription="Create a new document." ma:contentTypeScope="" ma:versionID="f6d84f8b1716344bd9e5b8fecb80cd9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AD09DC-83B0-41E1-A30F-386AB319984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0D80F42-89B9-4ABA-9A68-C046A90E3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EC93B6-5042-478B-AFF9-8BECF56179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