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730" windowHeight="11760"/>
  </bookViews>
  <sheets>
    <sheet name="Summary" sheetId="1" r:id="rId1"/>
    <sheet name="Mid Fuel - Low CO2" sheetId="6" r:id="rId2"/>
    <sheet name="Mid Fuel - Mid CO2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6" i="2" l="1"/>
  <c r="E46" i="2"/>
  <c r="F46" i="2"/>
  <c r="G46" i="2"/>
  <c r="H46" i="2"/>
  <c r="I46" i="2"/>
  <c r="J46" i="2"/>
  <c r="K46" i="2"/>
  <c r="AL46" i="6" l="1"/>
  <c r="AK46" i="6"/>
  <c r="AJ46" i="6"/>
  <c r="AI46" i="6"/>
  <c r="AH46" i="6"/>
  <c r="AG46" i="6"/>
  <c r="AF46" i="6"/>
  <c r="AE46" i="6"/>
  <c r="AD46" i="6"/>
  <c r="AC46" i="6"/>
  <c r="AB46" i="6"/>
  <c r="AA46" i="6"/>
  <c r="Z46" i="6"/>
  <c r="Y46" i="6"/>
  <c r="X46" i="6"/>
  <c r="W46" i="6"/>
  <c r="R46" i="6"/>
  <c r="Q46" i="6"/>
  <c r="P46" i="6"/>
  <c r="O46" i="6"/>
  <c r="N46" i="6"/>
  <c r="M46" i="6"/>
  <c r="L46" i="6"/>
  <c r="K46" i="6"/>
  <c r="J46" i="6"/>
  <c r="I46" i="6"/>
  <c r="H46" i="6"/>
  <c r="G46" i="6"/>
  <c r="F46" i="6"/>
  <c r="E46" i="6"/>
  <c r="D46" i="6"/>
  <c r="C46" i="6"/>
  <c r="BF45" i="6"/>
  <c r="BE45" i="6"/>
  <c r="BD45" i="6"/>
  <c r="BC45" i="6"/>
  <c r="BB45" i="6"/>
  <c r="BA45" i="6"/>
  <c r="AZ45" i="6"/>
  <c r="AY45" i="6"/>
  <c r="AX45" i="6"/>
  <c r="AW45" i="6"/>
  <c r="AV45" i="6"/>
  <c r="AU45" i="6"/>
  <c r="AT45" i="6"/>
  <c r="AS45" i="6"/>
  <c r="AR45" i="6"/>
  <c r="AQ45" i="6"/>
  <c r="AM45" i="6"/>
  <c r="S45" i="6"/>
  <c r="BF44" i="6"/>
  <c r="BE44" i="6"/>
  <c r="BD44" i="6"/>
  <c r="BC44" i="6"/>
  <c r="BB44" i="6"/>
  <c r="BA44" i="6"/>
  <c r="AZ44" i="6"/>
  <c r="AY44" i="6"/>
  <c r="AX44" i="6"/>
  <c r="AW44" i="6"/>
  <c r="AV44" i="6"/>
  <c r="AU44" i="6"/>
  <c r="AT44" i="6"/>
  <c r="AS44" i="6"/>
  <c r="AR44" i="6"/>
  <c r="AQ44" i="6"/>
  <c r="AM44" i="6"/>
  <c r="S44" i="6"/>
  <c r="BF43" i="6"/>
  <c r="BE43" i="6"/>
  <c r="BD43" i="6"/>
  <c r="BC43" i="6"/>
  <c r="BB43" i="6"/>
  <c r="BA43" i="6"/>
  <c r="AZ43" i="6"/>
  <c r="AY43" i="6"/>
  <c r="AX43" i="6"/>
  <c r="AW43" i="6"/>
  <c r="AV43" i="6"/>
  <c r="AU43" i="6"/>
  <c r="AT43" i="6"/>
  <c r="AS43" i="6"/>
  <c r="AR43" i="6"/>
  <c r="AQ43" i="6"/>
  <c r="AM43" i="6"/>
  <c r="S43" i="6"/>
  <c r="BF42" i="6"/>
  <c r="BE42" i="6"/>
  <c r="BD42" i="6"/>
  <c r="BC42" i="6"/>
  <c r="BB42" i="6"/>
  <c r="BA42" i="6"/>
  <c r="AZ42" i="6"/>
  <c r="AY42" i="6"/>
  <c r="AX42" i="6"/>
  <c r="AW42" i="6"/>
  <c r="AV42" i="6"/>
  <c r="AU42" i="6"/>
  <c r="AT42" i="6"/>
  <c r="AS42" i="6"/>
  <c r="AR42" i="6"/>
  <c r="AQ42" i="6"/>
  <c r="AM42" i="6"/>
  <c r="S42" i="6"/>
  <c r="BF41" i="6"/>
  <c r="BE41" i="6"/>
  <c r="BD41" i="6"/>
  <c r="BC41" i="6"/>
  <c r="BB41" i="6"/>
  <c r="BA41" i="6"/>
  <c r="AZ41" i="6"/>
  <c r="AY41" i="6"/>
  <c r="AX41" i="6"/>
  <c r="AW41" i="6"/>
  <c r="AV41" i="6"/>
  <c r="AU41" i="6"/>
  <c r="AT41" i="6"/>
  <c r="AS41" i="6"/>
  <c r="AR41" i="6"/>
  <c r="AQ41" i="6"/>
  <c r="AM41" i="6"/>
  <c r="S41" i="6"/>
  <c r="BF40" i="6"/>
  <c r="BE40" i="6"/>
  <c r="BD40" i="6"/>
  <c r="BC40" i="6"/>
  <c r="BB40" i="6"/>
  <c r="BA40" i="6"/>
  <c r="AZ40" i="6"/>
  <c r="AY40" i="6"/>
  <c r="AX40" i="6"/>
  <c r="AW40" i="6"/>
  <c r="AV40" i="6"/>
  <c r="AU40" i="6"/>
  <c r="AT40" i="6"/>
  <c r="AS40" i="6"/>
  <c r="AR40" i="6"/>
  <c r="AQ40" i="6"/>
  <c r="AM40" i="6"/>
  <c r="S40" i="6"/>
  <c r="BF39" i="6"/>
  <c r="BE39" i="6"/>
  <c r="BD39" i="6"/>
  <c r="BC39" i="6"/>
  <c r="BB39" i="6"/>
  <c r="BA39" i="6"/>
  <c r="AZ39" i="6"/>
  <c r="AY39" i="6"/>
  <c r="AX39" i="6"/>
  <c r="AW39" i="6"/>
  <c r="AV39" i="6"/>
  <c r="AU39" i="6"/>
  <c r="AT39" i="6"/>
  <c r="AS39" i="6"/>
  <c r="AR39" i="6"/>
  <c r="AQ39" i="6"/>
  <c r="AM39" i="6"/>
  <c r="S39" i="6"/>
  <c r="BF38" i="6"/>
  <c r="BE38" i="6"/>
  <c r="BD38" i="6"/>
  <c r="BC38" i="6"/>
  <c r="BB38" i="6"/>
  <c r="BA38" i="6"/>
  <c r="AZ38" i="6"/>
  <c r="AY38" i="6"/>
  <c r="AX38" i="6"/>
  <c r="AW38" i="6"/>
  <c r="AV38" i="6"/>
  <c r="AU38" i="6"/>
  <c r="AT38" i="6"/>
  <c r="AS38" i="6"/>
  <c r="AR38" i="6"/>
  <c r="AQ38" i="6"/>
  <c r="AM38" i="6"/>
  <c r="S38" i="6"/>
  <c r="BF37" i="6"/>
  <c r="BE37" i="6"/>
  <c r="BD37" i="6"/>
  <c r="BC37" i="6"/>
  <c r="BB37" i="6"/>
  <c r="BA37" i="6"/>
  <c r="AZ37" i="6"/>
  <c r="AY37" i="6"/>
  <c r="AX37" i="6"/>
  <c r="AW37" i="6"/>
  <c r="AV37" i="6"/>
  <c r="AU37" i="6"/>
  <c r="AT37" i="6"/>
  <c r="AS37" i="6"/>
  <c r="AR37" i="6"/>
  <c r="AQ37" i="6"/>
  <c r="AM37" i="6"/>
  <c r="S37" i="6"/>
  <c r="BF36" i="6"/>
  <c r="BE36" i="6"/>
  <c r="BD36" i="6"/>
  <c r="BC36" i="6"/>
  <c r="BB36" i="6"/>
  <c r="BA36" i="6"/>
  <c r="AZ36" i="6"/>
  <c r="AY36" i="6"/>
  <c r="AX36" i="6"/>
  <c r="AW36" i="6"/>
  <c r="AV36" i="6"/>
  <c r="AU36" i="6"/>
  <c r="AT36" i="6"/>
  <c r="AS36" i="6"/>
  <c r="AR36" i="6"/>
  <c r="AQ36" i="6"/>
  <c r="AM36" i="6"/>
  <c r="S36" i="6"/>
  <c r="BF35" i="6"/>
  <c r="BE35" i="6"/>
  <c r="BD35" i="6"/>
  <c r="BC35" i="6"/>
  <c r="BB35" i="6"/>
  <c r="BA35" i="6"/>
  <c r="AZ35" i="6"/>
  <c r="AY35" i="6"/>
  <c r="AX35" i="6"/>
  <c r="AW35" i="6"/>
  <c r="AV35" i="6"/>
  <c r="AU35" i="6"/>
  <c r="AT35" i="6"/>
  <c r="AS35" i="6"/>
  <c r="AR35" i="6"/>
  <c r="AQ35" i="6"/>
  <c r="AM35" i="6"/>
  <c r="S35" i="6"/>
  <c r="BF34" i="6"/>
  <c r="BE34" i="6"/>
  <c r="BD34" i="6"/>
  <c r="BC34" i="6"/>
  <c r="BB34" i="6"/>
  <c r="BA34" i="6"/>
  <c r="AZ34" i="6"/>
  <c r="AY34" i="6"/>
  <c r="AX34" i="6"/>
  <c r="AW34" i="6"/>
  <c r="AV34" i="6"/>
  <c r="AU34" i="6"/>
  <c r="AT34" i="6"/>
  <c r="AS34" i="6"/>
  <c r="AR34" i="6"/>
  <c r="AQ34" i="6"/>
  <c r="AM34" i="6"/>
  <c r="S34" i="6"/>
  <c r="BF33" i="6"/>
  <c r="BE33" i="6"/>
  <c r="BD33" i="6"/>
  <c r="BC33" i="6"/>
  <c r="BB33" i="6"/>
  <c r="BA33" i="6"/>
  <c r="AZ33" i="6"/>
  <c r="AY33" i="6"/>
  <c r="AX33" i="6"/>
  <c r="AW33" i="6"/>
  <c r="AV33" i="6"/>
  <c r="AU33" i="6"/>
  <c r="AT33" i="6"/>
  <c r="AS33" i="6"/>
  <c r="AR33" i="6"/>
  <c r="AQ33" i="6"/>
  <c r="AM33" i="6"/>
  <c r="S33" i="6"/>
  <c r="BF32" i="6"/>
  <c r="BE32" i="6"/>
  <c r="BD32" i="6"/>
  <c r="BC32" i="6"/>
  <c r="BB32" i="6"/>
  <c r="BA32" i="6"/>
  <c r="AZ32" i="6"/>
  <c r="AY32" i="6"/>
  <c r="AX32" i="6"/>
  <c r="AW32" i="6"/>
  <c r="AV32" i="6"/>
  <c r="AU32" i="6"/>
  <c r="AT32" i="6"/>
  <c r="AS32" i="6"/>
  <c r="AR32" i="6"/>
  <c r="AQ32" i="6"/>
  <c r="AM32" i="6"/>
  <c r="S32" i="6"/>
  <c r="BF31" i="6"/>
  <c r="BE31" i="6"/>
  <c r="BD31" i="6"/>
  <c r="BC31" i="6"/>
  <c r="BB31" i="6"/>
  <c r="BA31" i="6"/>
  <c r="AZ31" i="6"/>
  <c r="AY31" i="6"/>
  <c r="AX31" i="6"/>
  <c r="AW31" i="6"/>
  <c r="AV31" i="6"/>
  <c r="AU31" i="6"/>
  <c r="AT31" i="6"/>
  <c r="AS31" i="6"/>
  <c r="AR31" i="6"/>
  <c r="AQ31" i="6"/>
  <c r="AM31" i="6"/>
  <c r="S31" i="6"/>
  <c r="BF30" i="6"/>
  <c r="BE30" i="6"/>
  <c r="BD30" i="6"/>
  <c r="BC30" i="6"/>
  <c r="BB30" i="6"/>
  <c r="BA30" i="6"/>
  <c r="AZ30" i="6"/>
  <c r="AY30" i="6"/>
  <c r="AX30" i="6"/>
  <c r="AW30" i="6"/>
  <c r="AV30" i="6"/>
  <c r="AU30" i="6"/>
  <c r="AT30" i="6"/>
  <c r="AS30" i="6"/>
  <c r="AR30" i="6"/>
  <c r="AQ30" i="6"/>
  <c r="AM30" i="6"/>
  <c r="S30" i="6"/>
  <c r="BF29" i="6"/>
  <c r="BE29" i="6"/>
  <c r="BD29" i="6"/>
  <c r="BC29" i="6"/>
  <c r="BB29" i="6"/>
  <c r="BA29" i="6"/>
  <c r="AZ29" i="6"/>
  <c r="AY29" i="6"/>
  <c r="AX29" i="6"/>
  <c r="AW29" i="6"/>
  <c r="AV29" i="6"/>
  <c r="AU29" i="6"/>
  <c r="AT29" i="6"/>
  <c r="AS29" i="6"/>
  <c r="AR29" i="6"/>
  <c r="AQ29" i="6"/>
  <c r="AM29" i="6"/>
  <c r="S29" i="6"/>
  <c r="BF28" i="6"/>
  <c r="BE28" i="6"/>
  <c r="BD28" i="6"/>
  <c r="BC28" i="6"/>
  <c r="BB28" i="6"/>
  <c r="BA28" i="6"/>
  <c r="AZ28" i="6"/>
  <c r="AY28" i="6"/>
  <c r="AX28" i="6"/>
  <c r="AW28" i="6"/>
  <c r="AV28" i="6"/>
  <c r="AU28" i="6"/>
  <c r="AT28" i="6"/>
  <c r="AS28" i="6"/>
  <c r="AR28" i="6"/>
  <c r="AQ28" i="6"/>
  <c r="AM28" i="6"/>
  <c r="S28" i="6"/>
  <c r="BF27" i="6"/>
  <c r="BE27" i="6"/>
  <c r="BD27" i="6"/>
  <c r="BC27" i="6"/>
  <c r="BB27" i="6"/>
  <c r="BA27" i="6"/>
  <c r="AZ27" i="6"/>
  <c r="AY27" i="6"/>
  <c r="AX27" i="6"/>
  <c r="AW27" i="6"/>
  <c r="AV27" i="6"/>
  <c r="AU27" i="6"/>
  <c r="AT27" i="6"/>
  <c r="AS27" i="6"/>
  <c r="AR27" i="6"/>
  <c r="AQ27" i="6"/>
  <c r="AM27" i="6"/>
  <c r="S27" i="6"/>
  <c r="BF26" i="6"/>
  <c r="BE26" i="6"/>
  <c r="BD26" i="6"/>
  <c r="BC26" i="6"/>
  <c r="BB26" i="6"/>
  <c r="BA26" i="6"/>
  <c r="AZ26" i="6"/>
  <c r="AY26" i="6"/>
  <c r="AX26" i="6"/>
  <c r="AW26" i="6"/>
  <c r="AV26" i="6"/>
  <c r="AU26" i="6"/>
  <c r="AT26" i="6"/>
  <c r="AS26" i="6"/>
  <c r="AR26" i="6"/>
  <c r="AQ26" i="6"/>
  <c r="AM26" i="6"/>
  <c r="S26" i="6"/>
  <c r="BF25" i="6"/>
  <c r="BE25" i="6"/>
  <c r="BD25" i="6"/>
  <c r="BC25" i="6"/>
  <c r="BB25" i="6"/>
  <c r="BA25" i="6"/>
  <c r="AZ25" i="6"/>
  <c r="AY25" i="6"/>
  <c r="AX25" i="6"/>
  <c r="AW25" i="6"/>
  <c r="AV25" i="6"/>
  <c r="AU25" i="6"/>
  <c r="AT25" i="6"/>
  <c r="AS25" i="6"/>
  <c r="AR25" i="6"/>
  <c r="AQ25" i="6"/>
  <c r="AM25" i="6"/>
  <c r="S25" i="6"/>
  <c r="BF24" i="6"/>
  <c r="BE24" i="6"/>
  <c r="BD24" i="6"/>
  <c r="BC24" i="6"/>
  <c r="BB24" i="6"/>
  <c r="BA24" i="6"/>
  <c r="AZ24" i="6"/>
  <c r="AY24" i="6"/>
  <c r="AX24" i="6"/>
  <c r="AW24" i="6"/>
  <c r="AV24" i="6"/>
  <c r="AU24" i="6"/>
  <c r="AT24" i="6"/>
  <c r="AS24" i="6"/>
  <c r="AR24" i="6"/>
  <c r="AQ24" i="6"/>
  <c r="AM24" i="6"/>
  <c r="S24" i="6"/>
  <c r="BF23" i="6"/>
  <c r="BE23" i="6"/>
  <c r="BD23" i="6"/>
  <c r="BC23" i="6"/>
  <c r="BB23" i="6"/>
  <c r="BA23" i="6"/>
  <c r="AZ23" i="6"/>
  <c r="AY23" i="6"/>
  <c r="AX23" i="6"/>
  <c r="AW23" i="6"/>
  <c r="AV23" i="6"/>
  <c r="AU23" i="6"/>
  <c r="AT23" i="6"/>
  <c r="AS23" i="6"/>
  <c r="AR23" i="6"/>
  <c r="AQ23" i="6"/>
  <c r="AM23" i="6"/>
  <c r="S23" i="6"/>
  <c r="BF22" i="6"/>
  <c r="BE22" i="6"/>
  <c r="BD22" i="6"/>
  <c r="BC22" i="6"/>
  <c r="BB22" i="6"/>
  <c r="BA22" i="6"/>
  <c r="AZ22" i="6"/>
  <c r="AY22" i="6"/>
  <c r="AX22" i="6"/>
  <c r="AW22" i="6"/>
  <c r="AV22" i="6"/>
  <c r="AU22" i="6"/>
  <c r="AT22" i="6"/>
  <c r="AS22" i="6"/>
  <c r="AR22" i="6"/>
  <c r="AQ22" i="6"/>
  <c r="AM22" i="6"/>
  <c r="S22" i="6"/>
  <c r="BF21" i="6"/>
  <c r="BE21" i="6"/>
  <c r="BD21" i="6"/>
  <c r="BC21" i="6"/>
  <c r="BB21" i="6"/>
  <c r="BA21" i="6"/>
  <c r="AZ21" i="6"/>
  <c r="AY21" i="6"/>
  <c r="AX21" i="6"/>
  <c r="AW21" i="6"/>
  <c r="AV21" i="6"/>
  <c r="AU21" i="6"/>
  <c r="AT21" i="6"/>
  <c r="AS21" i="6"/>
  <c r="AR21" i="6"/>
  <c r="AQ21" i="6"/>
  <c r="AM21" i="6"/>
  <c r="S21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M20" i="6"/>
  <c r="S20" i="6"/>
  <c r="BF19" i="6"/>
  <c r="BE19" i="6"/>
  <c r="BD19" i="6"/>
  <c r="BC19" i="6"/>
  <c r="BB19" i="6"/>
  <c r="BA19" i="6"/>
  <c r="AZ19" i="6"/>
  <c r="AY19" i="6"/>
  <c r="AX19" i="6"/>
  <c r="AW19" i="6"/>
  <c r="AV19" i="6"/>
  <c r="AU19" i="6"/>
  <c r="AT19" i="6"/>
  <c r="AS19" i="6"/>
  <c r="AR19" i="6"/>
  <c r="AQ19" i="6"/>
  <c r="AM19" i="6"/>
  <c r="S19" i="6"/>
  <c r="BF18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M18" i="6"/>
  <c r="S18" i="6"/>
  <c r="BF17" i="6"/>
  <c r="BE17" i="6"/>
  <c r="BD17" i="6"/>
  <c r="BC17" i="6"/>
  <c r="BB17" i="6"/>
  <c r="BA17" i="6"/>
  <c r="AZ17" i="6"/>
  <c r="AY17" i="6"/>
  <c r="AX17" i="6"/>
  <c r="AW17" i="6"/>
  <c r="AV17" i="6"/>
  <c r="AU17" i="6"/>
  <c r="AT17" i="6"/>
  <c r="AS17" i="6"/>
  <c r="AR17" i="6"/>
  <c r="AQ17" i="6"/>
  <c r="AM17" i="6"/>
  <c r="S17" i="6"/>
  <c r="BF16" i="6"/>
  <c r="BE16" i="6"/>
  <c r="BD16" i="6"/>
  <c r="BC16" i="6"/>
  <c r="BB16" i="6"/>
  <c r="BA16" i="6"/>
  <c r="AZ16" i="6"/>
  <c r="AY16" i="6"/>
  <c r="AX16" i="6"/>
  <c r="AW16" i="6"/>
  <c r="AV16" i="6"/>
  <c r="AU16" i="6"/>
  <c r="AT16" i="6"/>
  <c r="AS16" i="6"/>
  <c r="AR16" i="6"/>
  <c r="AQ16" i="6"/>
  <c r="AM16" i="6"/>
  <c r="S16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M15" i="6"/>
  <c r="S15" i="6"/>
  <c r="BF14" i="6"/>
  <c r="BE14" i="6"/>
  <c r="BD14" i="6"/>
  <c r="BC14" i="6"/>
  <c r="BB14" i="6"/>
  <c r="BA14" i="6"/>
  <c r="AZ14" i="6"/>
  <c r="AY14" i="6"/>
  <c r="AX14" i="6"/>
  <c r="AW14" i="6"/>
  <c r="AV14" i="6"/>
  <c r="AU14" i="6"/>
  <c r="AT14" i="6"/>
  <c r="AS14" i="6"/>
  <c r="AR14" i="6"/>
  <c r="AQ14" i="6"/>
  <c r="AM14" i="6"/>
  <c r="S14" i="6"/>
  <c r="BF13" i="6"/>
  <c r="BE13" i="6"/>
  <c r="BD13" i="6"/>
  <c r="BC13" i="6"/>
  <c r="BB13" i="6"/>
  <c r="BA13" i="6"/>
  <c r="AZ13" i="6"/>
  <c r="AY13" i="6"/>
  <c r="AX13" i="6"/>
  <c r="AW13" i="6"/>
  <c r="AV13" i="6"/>
  <c r="AU13" i="6"/>
  <c r="AT13" i="6"/>
  <c r="AS13" i="6"/>
  <c r="AR13" i="6"/>
  <c r="AQ13" i="6"/>
  <c r="AM13" i="6"/>
  <c r="S13" i="6"/>
  <c r="AQ14" i="2"/>
  <c r="AR14" i="2"/>
  <c r="AS14" i="2"/>
  <c r="AT14" i="2"/>
  <c r="AU14" i="2"/>
  <c r="AV14" i="2"/>
  <c r="AW14" i="2"/>
  <c r="AX14" i="2"/>
  <c r="AY14" i="2"/>
  <c r="AZ14" i="2"/>
  <c r="BA14" i="2"/>
  <c r="BB14" i="2"/>
  <c r="BC14" i="2"/>
  <c r="BD14" i="2"/>
  <c r="BE14" i="2"/>
  <c r="BF14" i="2"/>
  <c r="AQ15" i="2"/>
  <c r="AR15" i="2"/>
  <c r="AS15" i="2"/>
  <c r="AT15" i="2"/>
  <c r="AU15" i="2"/>
  <c r="AV15" i="2"/>
  <c r="AW15" i="2"/>
  <c r="AX15" i="2"/>
  <c r="AY15" i="2"/>
  <c r="AZ15" i="2"/>
  <c r="BA15" i="2"/>
  <c r="BB15" i="2"/>
  <c r="BC15" i="2"/>
  <c r="BD15" i="2"/>
  <c r="BE15" i="2"/>
  <c r="BF15" i="2"/>
  <c r="AQ16" i="2"/>
  <c r="AR16" i="2"/>
  <c r="AS16" i="2"/>
  <c r="AT16" i="2"/>
  <c r="AU16" i="2"/>
  <c r="AV16" i="2"/>
  <c r="AW16" i="2"/>
  <c r="AX16" i="2"/>
  <c r="AY16" i="2"/>
  <c r="AZ16" i="2"/>
  <c r="BA16" i="2"/>
  <c r="BB16" i="2"/>
  <c r="BC16" i="2"/>
  <c r="BD16" i="2"/>
  <c r="BE16" i="2"/>
  <c r="BF16" i="2"/>
  <c r="AQ17" i="2"/>
  <c r="AR17" i="2"/>
  <c r="AS17" i="2"/>
  <c r="AT17" i="2"/>
  <c r="AU17" i="2"/>
  <c r="AV17" i="2"/>
  <c r="AW17" i="2"/>
  <c r="AX17" i="2"/>
  <c r="AY17" i="2"/>
  <c r="AZ17" i="2"/>
  <c r="BA17" i="2"/>
  <c r="BB17" i="2"/>
  <c r="BC17" i="2"/>
  <c r="BD17" i="2"/>
  <c r="BE17" i="2"/>
  <c r="BF17" i="2"/>
  <c r="AQ18" i="2"/>
  <c r="AR18" i="2"/>
  <c r="AS18" i="2"/>
  <c r="AT18" i="2"/>
  <c r="AU18" i="2"/>
  <c r="AV18" i="2"/>
  <c r="AW18" i="2"/>
  <c r="AX18" i="2"/>
  <c r="AY18" i="2"/>
  <c r="AZ18" i="2"/>
  <c r="BA18" i="2"/>
  <c r="BB18" i="2"/>
  <c r="BC18" i="2"/>
  <c r="BD18" i="2"/>
  <c r="BE18" i="2"/>
  <c r="BF18" i="2"/>
  <c r="AQ19" i="2"/>
  <c r="AR19" i="2"/>
  <c r="AS19" i="2"/>
  <c r="AT19" i="2"/>
  <c r="AU19" i="2"/>
  <c r="AV19" i="2"/>
  <c r="AW19" i="2"/>
  <c r="AX19" i="2"/>
  <c r="AY19" i="2"/>
  <c r="AZ19" i="2"/>
  <c r="BA19" i="2"/>
  <c r="BB19" i="2"/>
  <c r="BC19" i="2"/>
  <c r="BD19" i="2"/>
  <c r="BE19" i="2"/>
  <c r="BF19" i="2"/>
  <c r="AQ20" i="2"/>
  <c r="AR20" i="2"/>
  <c r="AS20" i="2"/>
  <c r="AT20" i="2"/>
  <c r="AU20" i="2"/>
  <c r="AV20" i="2"/>
  <c r="AW20" i="2"/>
  <c r="AX20" i="2"/>
  <c r="AY20" i="2"/>
  <c r="AZ20" i="2"/>
  <c r="BA20" i="2"/>
  <c r="BB20" i="2"/>
  <c r="BC20" i="2"/>
  <c r="BD20" i="2"/>
  <c r="BE20" i="2"/>
  <c r="BF20" i="2"/>
  <c r="AQ21" i="2"/>
  <c r="AR21" i="2"/>
  <c r="AS21" i="2"/>
  <c r="AT21" i="2"/>
  <c r="AU21" i="2"/>
  <c r="AV21" i="2"/>
  <c r="AW21" i="2"/>
  <c r="AX21" i="2"/>
  <c r="AY21" i="2"/>
  <c r="AZ21" i="2"/>
  <c r="BA21" i="2"/>
  <c r="BB21" i="2"/>
  <c r="BC21" i="2"/>
  <c r="BD21" i="2"/>
  <c r="BE21" i="2"/>
  <c r="BF21" i="2"/>
  <c r="AQ22" i="2"/>
  <c r="AR22" i="2"/>
  <c r="AS22" i="2"/>
  <c r="AT22" i="2"/>
  <c r="AU22" i="2"/>
  <c r="AV22" i="2"/>
  <c r="AW22" i="2"/>
  <c r="AX22" i="2"/>
  <c r="AY22" i="2"/>
  <c r="AZ22" i="2"/>
  <c r="BA22" i="2"/>
  <c r="BB22" i="2"/>
  <c r="BC22" i="2"/>
  <c r="BD22" i="2"/>
  <c r="BE22" i="2"/>
  <c r="BF22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AQ24" i="2"/>
  <c r="AR24" i="2"/>
  <c r="AS24" i="2"/>
  <c r="AT24" i="2"/>
  <c r="AU24" i="2"/>
  <c r="AV24" i="2"/>
  <c r="AW24" i="2"/>
  <c r="AX24" i="2"/>
  <c r="AY24" i="2"/>
  <c r="AZ24" i="2"/>
  <c r="BA24" i="2"/>
  <c r="BB24" i="2"/>
  <c r="BC24" i="2"/>
  <c r="BD24" i="2"/>
  <c r="BE24" i="2"/>
  <c r="BF24" i="2"/>
  <c r="AQ25" i="2"/>
  <c r="AR25" i="2"/>
  <c r="AS25" i="2"/>
  <c r="AT25" i="2"/>
  <c r="AU25" i="2"/>
  <c r="AV25" i="2"/>
  <c r="AW25" i="2"/>
  <c r="AX25" i="2"/>
  <c r="AY25" i="2"/>
  <c r="AZ25" i="2"/>
  <c r="BA25" i="2"/>
  <c r="BB25" i="2"/>
  <c r="BC25" i="2"/>
  <c r="BD25" i="2"/>
  <c r="BE25" i="2"/>
  <c r="BF25" i="2"/>
  <c r="AQ26" i="2"/>
  <c r="AR26" i="2"/>
  <c r="AS26" i="2"/>
  <c r="AT26" i="2"/>
  <c r="AU26" i="2"/>
  <c r="AV26" i="2"/>
  <c r="AW26" i="2"/>
  <c r="AX26" i="2"/>
  <c r="AY26" i="2"/>
  <c r="AZ26" i="2"/>
  <c r="BA26" i="2"/>
  <c r="BB26" i="2"/>
  <c r="BC26" i="2"/>
  <c r="BD26" i="2"/>
  <c r="BE26" i="2"/>
  <c r="BF26" i="2"/>
  <c r="AQ27" i="2"/>
  <c r="AR27" i="2"/>
  <c r="AS27" i="2"/>
  <c r="AT27" i="2"/>
  <c r="AU27" i="2"/>
  <c r="AV27" i="2"/>
  <c r="AW27" i="2"/>
  <c r="AX27" i="2"/>
  <c r="AY27" i="2"/>
  <c r="AZ27" i="2"/>
  <c r="BA27" i="2"/>
  <c r="BB27" i="2"/>
  <c r="BC27" i="2"/>
  <c r="BD27" i="2"/>
  <c r="BE27" i="2"/>
  <c r="BF27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AQ29" i="2"/>
  <c r="AR29" i="2"/>
  <c r="AS29" i="2"/>
  <c r="AT29" i="2"/>
  <c r="AU29" i="2"/>
  <c r="AV29" i="2"/>
  <c r="AW29" i="2"/>
  <c r="AX29" i="2"/>
  <c r="AY29" i="2"/>
  <c r="AZ29" i="2"/>
  <c r="BA29" i="2"/>
  <c r="BB29" i="2"/>
  <c r="BC29" i="2"/>
  <c r="BD29" i="2"/>
  <c r="BE29" i="2"/>
  <c r="BF29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AQ32" i="2"/>
  <c r="AR32" i="2"/>
  <c r="AS32" i="2"/>
  <c r="AT32" i="2"/>
  <c r="AU32" i="2"/>
  <c r="AV32" i="2"/>
  <c r="AW32" i="2"/>
  <c r="AX32" i="2"/>
  <c r="AY32" i="2"/>
  <c r="AZ32" i="2"/>
  <c r="BA32" i="2"/>
  <c r="BB32" i="2"/>
  <c r="BC32" i="2"/>
  <c r="BD32" i="2"/>
  <c r="BE32" i="2"/>
  <c r="BF32" i="2"/>
  <c r="AQ33" i="2"/>
  <c r="AR33" i="2"/>
  <c r="AS33" i="2"/>
  <c r="AT33" i="2"/>
  <c r="AU33" i="2"/>
  <c r="AV33" i="2"/>
  <c r="AW33" i="2"/>
  <c r="AX33" i="2"/>
  <c r="AY33" i="2"/>
  <c r="AZ33" i="2"/>
  <c r="BA33" i="2"/>
  <c r="BB33" i="2"/>
  <c r="BC33" i="2"/>
  <c r="BD33" i="2"/>
  <c r="BE33" i="2"/>
  <c r="BF33" i="2"/>
  <c r="AQ34" i="2"/>
  <c r="AR34" i="2"/>
  <c r="AS34" i="2"/>
  <c r="AT34" i="2"/>
  <c r="AU34" i="2"/>
  <c r="AV34" i="2"/>
  <c r="AW34" i="2"/>
  <c r="AX34" i="2"/>
  <c r="AY34" i="2"/>
  <c r="AZ34" i="2"/>
  <c r="BA34" i="2"/>
  <c r="BB34" i="2"/>
  <c r="BC34" i="2"/>
  <c r="BD34" i="2"/>
  <c r="BE34" i="2"/>
  <c r="BF34" i="2"/>
  <c r="AQ35" i="2"/>
  <c r="AR35" i="2"/>
  <c r="AS35" i="2"/>
  <c r="AT35" i="2"/>
  <c r="AU35" i="2"/>
  <c r="AV35" i="2"/>
  <c r="AW35" i="2"/>
  <c r="AX35" i="2"/>
  <c r="AY35" i="2"/>
  <c r="AZ35" i="2"/>
  <c r="BA35" i="2"/>
  <c r="BB35" i="2"/>
  <c r="BC35" i="2"/>
  <c r="BD35" i="2"/>
  <c r="BE35" i="2"/>
  <c r="BF35" i="2"/>
  <c r="AQ36" i="2"/>
  <c r="AR36" i="2"/>
  <c r="AS36" i="2"/>
  <c r="AT36" i="2"/>
  <c r="AU36" i="2"/>
  <c r="AV36" i="2"/>
  <c r="AW36" i="2"/>
  <c r="AX36" i="2"/>
  <c r="AY36" i="2"/>
  <c r="AZ36" i="2"/>
  <c r="BA36" i="2"/>
  <c r="BB36" i="2"/>
  <c r="BC36" i="2"/>
  <c r="BD36" i="2"/>
  <c r="BE36" i="2"/>
  <c r="BF36" i="2"/>
  <c r="AQ37" i="2"/>
  <c r="AR37" i="2"/>
  <c r="AS37" i="2"/>
  <c r="AT37" i="2"/>
  <c r="AU37" i="2"/>
  <c r="AV37" i="2"/>
  <c r="AW37" i="2"/>
  <c r="AX37" i="2"/>
  <c r="AY37" i="2"/>
  <c r="AZ37" i="2"/>
  <c r="BA37" i="2"/>
  <c r="BB37" i="2"/>
  <c r="BC37" i="2"/>
  <c r="BD37" i="2"/>
  <c r="BE37" i="2"/>
  <c r="BF37" i="2"/>
  <c r="AQ38" i="2"/>
  <c r="AR38" i="2"/>
  <c r="AS38" i="2"/>
  <c r="AT38" i="2"/>
  <c r="AU38" i="2"/>
  <c r="AV38" i="2"/>
  <c r="AW38" i="2"/>
  <c r="AX38" i="2"/>
  <c r="AY38" i="2"/>
  <c r="AZ38" i="2"/>
  <c r="BA38" i="2"/>
  <c r="BB38" i="2"/>
  <c r="BC38" i="2"/>
  <c r="BD38" i="2"/>
  <c r="BE38" i="2"/>
  <c r="BF38" i="2"/>
  <c r="AQ39" i="2"/>
  <c r="AR39" i="2"/>
  <c r="AS39" i="2"/>
  <c r="AT39" i="2"/>
  <c r="AU39" i="2"/>
  <c r="AV39" i="2"/>
  <c r="AW39" i="2"/>
  <c r="AX39" i="2"/>
  <c r="AY39" i="2"/>
  <c r="AZ39" i="2"/>
  <c r="BA39" i="2"/>
  <c r="BB39" i="2"/>
  <c r="BC39" i="2"/>
  <c r="BD39" i="2"/>
  <c r="BE39" i="2"/>
  <c r="BF39" i="2"/>
  <c r="AQ40" i="2"/>
  <c r="AR40" i="2"/>
  <c r="AS40" i="2"/>
  <c r="AT40" i="2"/>
  <c r="AU40" i="2"/>
  <c r="AV40" i="2"/>
  <c r="AW40" i="2"/>
  <c r="AX40" i="2"/>
  <c r="AY40" i="2"/>
  <c r="AZ40" i="2"/>
  <c r="BA40" i="2"/>
  <c r="BB40" i="2"/>
  <c r="BC40" i="2"/>
  <c r="BD40" i="2"/>
  <c r="BE40" i="2"/>
  <c r="BF40" i="2"/>
  <c r="AQ41" i="2"/>
  <c r="AR41" i="2"/>
  <c r="AS41" i="2"/>
  <c r="AT41" i="2"/>
  <c r="AU41" i="2"/>
  <c r="AV41" i="2"/>
  <c r="AW41" i="2"/>
  <c r="AX41" i="2"/>
  <c r="AY41" i="2"/>
  <c r="AZ41" i="2"/>
  <c r="BA41" i="2"/>
  <c r="BB41" i="2"/>
  <c r="BC41" i="2"/>
  <c r="BD41" i="2"/>
  <c r="BE41" i="2"/>
  <c r="BF41" i="2"/>
  <c r="AQ42" i="2"/>
  <c r="AR42" i="2"/>
  <c r="AS42" i="2"/>
  <c r="AT42" i="2"/>
  <c r="AU42" i="2"/>
  <c r="AV42" i="2"/>
  <c r="AW42" i="2"/>
  <c r="AX42" i="2"/>
  <c r="AY42" i="2"/>
  <c r="AZ42" i="2"/>
  <c r="BA42" i="2"/>
  <c r="BB42" i="2"/>
  <c r="BC42" i="2"/>
  <c r="BD42" i="2"/>
  <c r="BE42" i="2"/>
  <c r="BF42" i="2"/>
  <c r="AQ43" i="2"/>
  <c r="AR43" i="2"/>
  <c r="AS43" i="2"/>
  <c r="AT43" i="2"/>
  <c r="AU43" i="2"/>
  <c r="AV43" i="2"/>
  <c r="AW43" i="2"/>
  <c r="AX43" i="2"/>
  <c r="AY43" i="2"/>
  <c r="AZ43" i="2"/>
  <c r="BA43" i="2"/>
  <c r="BB43" i="2"/>
  <c r="BC43" i="2"/>
  <c r="BD43" i="2"/>
  <c r="BE43" i="2"/>
  <c r="BF43" i="2"/>
  <c r="AQ44" i="2"/>
  <c r="AR44" i="2"/>
  <c r="AS44" i="2"/>
  <c r="AT44" i="2"/>
  <c r="AU44" i="2"/>
  <c r="AV44" i="2"/>
  <c r="AW44" i="2"/>
  <c r="AX44" i="2"/>
  <c r="AY44" i="2"/>
  <c r="AZ44" i="2"/>
  <c r="BA44" i="2"/>
  <c r="BB44" i="2"/>
  <c r="BC44" i="2"/>
  <c r="BD44" i="2"/>
  <c r="BE44" i="2"/>
  <c r="BF44" i="2"/>
  <c r="AQ45" i="2"/>
  <c r="AR45" i="2"/>
  <c r="AS45" i="2"/>
  <c r="AT45" i="2"/>
  <c r="AU45" i="2"/>
  <c r="AV45" i="2"/>
  <c r="AW45" i="2"/>
  <c r="AX45" i="2"/>
  <c r="AY45" i="2"/>
  <c r="AZ45" i="2"/>
  <c r="BA45" i="2"/>
  <c r="BB45" i="2"/>
  <c r="BC45" i="2"/>
  <c r="BD45" i="2"/>
  <c r="BE45" i="2"/>
  <c r="BF45" i="2"/>
  <c r="AR13" i="2"/>
  <c r="AS13" i="2"/>
  <c r="AT13" i="2"/>
  <c r="AU13" i="2"/>
  <c r="AV13" i="2"/>
  <c r="AW13" i="2"/>
  <c r="AX13" i="2"/>
  <c r="AY13" i="2"/>
  <c r="AZ13" i="2"/>
  <c r="BA13" i="2"/>
  <c r="BB13" i="2"/>
  <c r="BC13" i="2"/>
  <c r="BD13" i="2"/>
  <c r="BE13" i="2"/>
  <c r="BF13" i="2"/>
  <c r="AQ13" i="2"/>
  <c r="AQ46" i="2" s="1"/>
  <c r="AL46" i="2"/>
  <c r="AK46" i="2"/>
  <c r="AJ46" i="2"/>
  <c r="AI46" i="2"/>
  <c r="AH46" i="2"/>
  <c r="AG46" i="2"/>
  <c r="AF46" i="2"/>
  <c r="AE46" i="2"/>
  <c r="AD46" i="2"/>
  <c r="AC46" i="2"/>
  <c r="AB46" i="2"/>
  <c r="AA46" i="2"/>
  <c r="Z46" i="2"/>
  <c r="Y46" i="2"/>
  <c r="X46" i="2"/>
  <c r="W46" i="2"/>
  <c r="AM45" i="2"/>
  <c r="AM44" i="2"/>
  <c r="AM43" i="2"/>
  <c r="AM42" i="2"/>
  <c r="AM41" i="2"/>
  <c r="AM40" i="2"/>
  <c r="AM39" i="2"/>
  <c r="AM38" i="2"/>
  <c r="AM37" i="2"/>
  <c r="AM36" i="2"/>
  <c r="AM35" i="2"/>
  <c r="AM34" i="2"/>
  <c r="AM33" i="2"/>
  <c r="AM32" i="2"/>
  <c r="AM31" i="2"/>
  <c r="AM30" i="2"/>
  <c r="AM29" i="2"/>
  <c r="AM28" i="2"/>
  <c r="AM27" i="2"/>
  <c r="AM26" i="2"/>
  <c r="AM25" i="2"/>
  <c r="AM24" i="2"/>
  <c r="AM23" i="2"/>
  <c r="AM22" i="2"/>
  <c r="AM21" i="2"/>
  <c r="AM20" i="2"/>
  <c r="AM19" i="2"/>
  <c r="AM18" i="2"/>
  <c r="AM17" i="2"/>
  <c r="AM16" i="2"/>
  <c r="AM15" i="2"/>
  <c r="AM14" i="2"/>
  <c r="AM13" i="2"/>
  <c r="AU46" i="6" l="1"/>
  <c r="AS46" i="6"/>
  <c r="AQ46" i="6"/>
  <c r="AW46" i="6"/>
  <c r="BC46" i="6"/>
  <c r="AX46" i="6"/>
  <c r="AY46" i="6"/>
  <c r="AR46" i="6"/>
  <c r="AV46" i="6"/>
  <c r="AT46" i="6"/>
  <c r="AR46" i="2"/>
  <c r="AU46" i="2"/>
  <c r="AS46" i="2"/>
  <c r="AV46" i="2"/>
  <c r="AZ46" i="6"/>
  <c r="S46" i="6"/>
  <c r="C13" i="1" s="1"/>
  <c r="E13" i="1" s="1"/>
  <c r="BB46" i="6"/>
  <c r="AM46" i="6"/>
  <c r="D13" i="1" s="1"/>
  <c r="BF46" i="6"/>
  <c r="BD46" i="6"/>
  <c r="BE46" i="6"/>
  <c r="BA46" i="6"/>
  <c r="BG15" i="6"/>
  <c r="BG17" i="6"/>
  <c r="BG19" i="6"/>
  <c r="BG21" i="6"/>
  <c r="BG23" i="6"/>
  <c r="BG25" i="6"/>
  <c r="BG27" i="6"/>
  <c r="BG29" i="6"/>
  <c r="BG31" i="6"/>
  <c r="BG33" i="6"/>
  <c r="BG35" i="6"/>
  <c r="BG37" i="6"/>
  <c r="BG39" i="6"/>
  <c r="BG41" i="6"/>
  <c r="BG43" i="6"/>
  <c r="BG45" i="6"/>
  <c r="BG14" i="6"/>
  <c r="BG16" i="6"/>
  <c r="BG18" i="6"/>
  <c r="BG20" i="6"/>
  <c r="BG22" i="6"/>
  <c r="BG24" i="6"/>
  <c r="BG26" i="6"/>
  <c r="BG28" i="6"/>
  <c r="BG30" i="6"/>
  <c r="BG32" i="6"/>
  <c r="BG34" i="6"/>
  <c r="BG36" i="6"/>
  <c r="BG38" i="6"/>
  <c r="BG40" i="6"/>
  <c r="BG42" i="6"/>
  <c r="BG44" i="6"/>
  <c r="BC46" i="2"/>
  <c r="AY46" i="2"/>
  <c r="AW46" i="2"/>
  <c r="AZ46" i="2"/>
  <c r="BD46" i="2"/>
  <c r="BG38" i="2"/>
  <c r="BG13" i="6"/>
  <c r="AT46" i="2"/>
  <c r="BG22" i="2"/>
  <c r="BG34" i="2"/>
  <c r="BG18" i="2"/>
  <c r="BG42" i="2"/>
  <c r="BG30" i="2"/>
  <c r="BG26" i="2"/>
  <c r="BG14" i="2"/>
  <c r="BG13" i="2"/>
  <c r="BG45" i="2"/>
  <c r="BG43" i="2"/>
  <c r="BG40" i="2"/>
  <c r="BG39" i="2"/>
  <c r="BG36" i="2"/>
  <c r="BG35" i="2"/>
  <c r="BG33" i="2"/>
  <c r="BG31" i="2"/>
  <c r="BG29" i="2"/>
  <c r="BG24" i="2"/>
  <c r="BF46" i="2"/>
  <c r="BB46" i="2"/>
  <c r="BA46" i="2"/>
  <c r="BE46" i="2"/>
  <c r="BG44" i="2"/>
  <c r="BG41" i="2"/>
  <c r="BG37" i="2"/>
  <c r="BG32" i="2"/>
  <c r="BG28" i="2"/>
  <c r="BG27" i="2"/>
  <c r="BG25" i="2"/>
  <c r="BG23" i="2"/>
  <c r="BG21" i="2"/>
  <c r="BG20" i="2"/>
  <c r="BG19" i="2"/>
  <c r="BG17" i="2"/>
  <c r="BG16" i="2"/>
  <c r="BG15" i="2"/>
  <c r="AX46" i="2"/>
  <c r="AM46" i="2"/>
  <c r="D14" i="1" s="1"/>
  <c r="BG46" i="6" l="1"/>
  <c r="BG46" i="2"/>
  <c r="L46" i="2" l="1"/>
  <c r="M46" i="2"/>
  <c r="N46" i="2"/>
  <c r="O46" i="2"/>
  <c r="P46" i="2"/>
  <c r="Q46" i="2"/>
  <c r="R46" i="2"/>
  <c r="C46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13" i="2"/>
  <c r="S46" i="2" l="1"/>
  <c r="C14" i="1" s="1"/>
  <c r="E14" i="1" s="1"/>
</calcChain>
</file>

<file path=xl/sharedStrings.xml><?xml version="1.0" encoding="utf-8"?>
<sst xmlns="http://schemas.openxmlformats.org/spreadsheetml/2006/main" count="395" uniqueCount="63">
  <si>
    <t>Environmental</t>
  </si>
  <si>
    <t>Fuel</t>
  </si>
  <si>
    <t>Compliance</t>
  </si>
  <si>
    <t>Cost</t>
  </si>
  <si>
    <t>Forecast</t>
  </si>
  <si>
    <t xml:space="preserve"> ---------</t>
  </si>
  <si>
    <r>
      <t>Low CO</t>
    </r>
    <r>
      <rPr>
        <vertAlign val="subscript"/>
        <sz val="12"/>
        <rFont val="Times New Roman"/>
        <family val="1"/>
      </rPr>
      <t>2</t>
    </r>
  </si>
  <si>
    <r>
      <t>Mid CO</t>
    </r>
    <r>
      <rPr>
        <vertAlign val="subscript"/>
        <sz val="12"/>
        <rFont val="Times New Roman"/>
        <family val="1"/>
      </rPr>
      <t>2</t>
    </r>
  </si>
  <si>
    <t>Mid Fuel Cost</t>
  </si>
  <si>
    <t xml:space="preserve"> - Negative ( ) Indicates Savings to FPL Customers.</t>
  </si>
  <si>
    <r>
      <t xml:space="preserve"> - Low CO</t>
    </r>
    <r>
      <rPr>
        <vertAlign val="subscript"/>
        <sz val="12"/>
        <rFont val="Times New Roman"/>
        <family val="1"/>
      </rPr>
      <t>2</t>
    </r>
    <r>
      <rPr>
        <sz val="12"/>
        <rFont val="Times New Roman"/>
        <family val="1"/>
      </rPr>
      <t xml:space="preserve"> has a cost of $0/ton annually.</t>
    </r>
  </si>
  <si>
    <t>Solar Revenue Requirements</t>
  </si>
  <si>
    <t>Non-Solar Generation Costs Avoided</t>
  </si>
  <si>
    <t>System Costs Avoided</t>
  </si>
  <si>
    <t>Generation</t>
  </si>
  <si>
    <t xml:space="preserve"> </t>
  </si>
  <si>
    <t xml:space="preserve">Transmission </t>
  </si>
  <si>
    <t>Capital</t>
  </si>
  <si>
    <t>Incremental</t>
  </si>
  <si>
    <t>Short-Term</t>
  </si>
  <si>
    <t xml:space="preserve">System </t>
  </si>
  <si>
    <t>Startup +</t>
  </si>
  <si>
    <t>Total</t>
  </si>
  <si>
    <t xml:space="preserve"> Capital</t>
  </si>
  <si>
    <t>Fixed O&amp;M</t>
  </si>
  <si>
    <t>Interconnection</t>
  </si>
  <si>
    <t>Replacement</t>
  </si>
  <si>
    <t>Gas Transport</t>
  </si>
  <si>
    <t>Purchases</t>
  </si>
  <si>
    <t>Net Fuel</t>
  </si>
  <si>
    <t>VOM</t>
  </si>
  <si>
    <t>Emission</t>
  </si>
  <si>
    <t>RevReq</t>
  </si>
  <si>
    <t>Year</t>
  </si>
  <si>
    <t>(Millions)</t>
  </si>
  <si>
    <t>CPVRR Thru 2051</t>
  </si>
  <si>
    <t>Discount</t>
  </si>
  <si>
    <t>Factor</t>
  </si>
  <si>
    <t>Land</t>
  </si>
  <si>
    <t xml:space="preserve">Program </t>
  </si>
  <si>
    <t>Admin. Costs</t>
  </si>
  <si>
    <r>
      <t>CO</t>
    </r>
    <r>
      <rPr>
        <vertAlign val="subscript"/>
        <sz val="11"/>
        <rFont val="Times New Roman"/>
        <family val="1"/>
      </rPr>
      <t>2</t>
    </r>
  </si>
  <si>
    <r>
      <t>NO</t>
    </r>
    <r>
      <rPr>
        <vertAlign val="subscript"/>
        <sz val="11"/>
        <rFont val="Times New Roman"/>
        <family val="1"/>
      </rPr>
      <t>X</t>
    </r>
  </si>
  <si>
    <r>
      <t>SO</t>
    </r>
    <r>
      <rPr>
        <vertAlign val="subscript"/>
        <sz val="11"/>
        <rFont val="Times New Roman"/>
        <family val="1"/>
      </rPr>
      <t>2</t>
    </r>
  </si>
  <si>
    <t>Plan</t>
  </si>
  <si>
    <t>FPL SolarTogether</t>
  </si>
  <si>
    <t xml:space="preserve">Net </t>
  </si>
  <si>
    <t>Difference</t>
  </si>
  <si>
    <r>
      <t>FPL SolarTogether Plan - Mid Fuel &amp; Low CO</t>
    </r>
    <r>
      <rPr>
        <b/>
        <vertAlign val="subscript"/>
        <sz val="14"/>
        <rFont val="Times New Roman"/>
        <family val="1"/>
      </rPr>
      <t>2</t>
    </r>
  </si>
  <si>
    <r>
      <t>Net Difference - Mid Fuel &amp; Low CO</t>
    </r>
    <r>
      <rPr>
        <b/>
        <vertAlign val="subscript"/>
        <sz val="14"/>
        <rFont val="Times New Roman"/>
        <family val="1"/>
      </rPr>
      <t>2</t>
    </r>
  </si>
  <si>
    <r>
      <t>FPL SolarTogether Plan - Mid Fuel &amp; Mid CO</t>
    </r>
    <r>
      <rPr>
        <b/>
        <vertAlign val="subscript"/>
        <sz val="14"/>
        <rFont val="Times New Roman"/>
        <family val="1"/>
      </rPr>
      <t>2</t>
    </r>
  </si>
  <si>
    <r>
      <t>Net Difference - Mid Fuel &amp; Mid CO</t>
    </r>
    <r>
      <rPr>
        <b/>
        <vertAlign val="subscript"/>
        <sz val="14"/>
        <rFont val="Times New Roman"/>
        <family val="1"/>
      </rPr>
      <t>2</t>
    </r>
  </si>
  <si>
    <t>Florida Power &amp; Light Company</t>
  </si>
  <si>
    <t>Docket No. 20190061-EI</t>
  </si>
  <si>
    <t>Interrogatory No. 205</t>
  </si>
  <si>
    <t>FPL's 2019 TYSP</t>
  </si>
  <si>
    <r>
      <t>FPL's 2019 TYSP Plan - Mid Fuel &amp; Low CO</t>
    </r>
    <r>
      <rPr>
        <b/>
        <vertAlign val="subscript"/>
        <sz val="14"/>
        <rFont val="Times New Roman"/>
        <family val="1"/>
      </rPr>
      <t>2</t>
    </r>
  </si>
  <si>
    <r>
      <t>FPL's 2019 TYSP Plan - Mid Fuel &amp; Mid CO</t>
    </r>
    <r>
      <rPr>
        <b/>
        <vertAlign val="subscript"/>
        <sz val="14"/>
        <rFont val="Times New Roman"/>
        <family val="1"/>
      </rPr>
      <t>2</t>
    </r>
  </si>
  <si>
    <t>Staff's Third Set of Interrogatories</t>
  </si>
  <si>
    <t>Attachment No. 4</t>
  </si>
  <si>
    <t>Tab 1 of 3</t>
  </si>
  <si>
    <t>Tab 3 of 3</t>
  </si>
  <si>
    <t>Tab 2 of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</si>
</sst>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164" formatCode="&quot;$&quot;#,##0.000000"/>
    <numFmt numFmtId="165" formatCode="&quot;$&quot;#,##0.0000_);[Red]\(&quot;$&quot;#,##0.000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2"/>
      <name val="Times New Roman"/>
      <family val="1"/>
    </font>
    <font>
      <vertAlign val="subscript"/>
      <sz val="12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vertAlign val="subscript"/>
      <sz val="11"/>
      <name val="Times New Roman"/>
      <family val="1"/>
    </font>
    <font>
      <b/>
      <sz val="14"/>
      <name val="Times New Roman"/>
      <family val="1"/>
    </font>
    <font>
      <b/>
      <vertAlign val="subscript"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6">
    <xf numFmtId="0" fontId="0" fillId="0" borderId="0" xfId="0"/>
    <xf numFmtId="0" fontId="3" fillId="0" borderId="5" xfId="1" applyNumberFormat="1" applyFont="1" applyFill="1" applyBorder="1" applyAlignment="1">
      <alignment horizontal="center"/>
    </xf>
    <xf numFmtId="0" fontId="3" fillId="0" borderId="7" xfId="1" applyNumberFormat="1" applyFont="1" applyFill="1" applyBorder="1" applyAlignment="1">
      <alignment horizontal="center"/>
    </xf>
    <xf numFmtId="0" fontId="3" fillId="0" borderId="9" xfId="1" applyNumberFormat="1" applyFont="1" applyFill="1" applyBorder="1" applyAlignment="1">
      <alignment horizontal="center"/>
    </xf>
    <xf numFmtId="0" fontId="5" fillId="0" borderId="0" xfId="1" applyNumberFormat="1" applyFont="1" applyBorder="1" applyAlignment="1">
      <alignment horizontal="left"/>
    </xf>
    <xf numFmtId="0" fontId="5" fillId="0" borderId="0" xfId="1" applyNumberFormat="1" applyFont="1" applyFill="1" applyBorder="1" applyAlignment="1">
      <alignment horizontal="left"/>
    </xf>
    <xf numFmtId="0" fontId="3" fillId="0" borderId="0" xfId="1" quotePrefix="1" applyNumberFormat="1" applyFont="1" applyAlignment="1"/>
    <xf numFmtId="0" fontId="3" fillId="0" borderId="0" xfId="1" applyNumberFormat="1" applyFont="1" applyAlignment="1"/>
    <xf numFmtId="0" fontId="3" fillId="0" borderId="6" xfId="1" applyNumberFormat="1" applyFont="1" applyFill="1" applyBorder="1" applyAlignment="1">
      <alignment horizontal="center"/>
    </xf>
    <xf numFmtId="0" fontId="3" fillId="0" borderId="8" xfId="1" applyNumberFormat="1" applyFont="1" applyFill="1" applyBorder="1" applyAlignment="1">
      <alignment horizontal="center"/>
    </xf>
    <xf numFmtId="0" fontId="3" fillId="0" borderId="10" xfId="1" applyNumberFormat="1" applyFont="1" applyFill="1" applyBorder="1" applyAlignment="1">
      <alignment horizontal="center"/>
    </xf>
    <xf numFmtId="0" fontId="6" fillId="0" borderId="0" xfId="0" applyFont="1"/>
    <xf numFmtId="0" fontId="6" fillId="0" borderId="0" xfId="2" applyFont="1"/>
    <xf numFmtId="0" fontId="8" fillId="0" borderId="4" xfId="0" applyNumberFormat="1" applyFont="1" applyFill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9" fillId="0" borderId="15" xfId="2" applyFont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/>
    </xf>
    <xf numFmtId="0" fontId="8" fillId="0" borderId="2" xfId="0" applyNumberFormat="1" applyFont="1" applyFill="1" applyBorder="1" applyAlignment="1">
      <alignment horizontal="center"/>
    </xf>
    <xf numFmtId="0" fontId="8" fillId="0" borderId="3" xfId="0" applyNumberFormat="1" applyFont="1" applyFill="1" applyBorder="1" applyAlignment="1">
      <alignment horizontal="center"/>
    </xf>
    <xf numFmtId="0" fontId="8" fillId="0" borderId="19" xfId="0" applyNumberFormat="1" applyFont="1" applyFill="1" applyBorder="1" applyAlignment="1">
      <alignment horizontal="center"/>
    </xf>
    <xf numFmtId="0" fontId="8" fillId="0" borderId="20" xfId="0" applyNumberFormat="1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2" fontId="6" fillId="0" borderId="14" xfId="0" applyNumberFormat="1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164" fontId="6" fillId="0" borderId="0" xfId="0" applyNumberFormat="1" applyFont="1"/>
    <xf numFmtId="6" fontId="6" fillId="0" borderId="0" xfId="0" applyNumberFormat="1" applyFont="1"/>
    <xf numFmtId="165" fontId="6" fillId="0" borderId="0" xfId="0" applyNumberFormat="1" applyFont="1"/>
    <xf numFmtId="0" fontId="8" fillId="0" borderId="29" xfId="0" applyNumberFormat="1" applyFont="1" applyFill="1" applyBorder="1" applyAlignment="1">
      <alignment horizontal="center"/>
    </xf>
    <xf numFmtId="0" fontId="8" fillId="0" borderId="30" xfId="0" applyNumberFormat="1" applyFont="1" applyFill="1" applyBorder="1" applyAlignment="1">
      <alignment horizontal="center"/>
    </xf>
    <xf numFmtId="0" fontId="8" fillId="0" borderId="31" xfId="0" applyNumberFormat="1" applyFont="1" applyFill="1" applyBorder="1" applyAlignment="1">
      <alignment horizontal="center"/>
    </xf>
    <xf numFmtId="0" fontId="8" fillId="0" borderId="17" xfId="0" applyNumberFormat="1" applyFont="1" applyFill="1" applyBorder="1" applyAlignment="1">
      <alignment horizontal="center"/>
    </xf>
    <xf numFmtId="0" fontId="8" fillId="0" borderId="18" xfId="0" applyNumberFormat="1" applyFont="1" applyFill="1" applyBorder="1" applyAlignment="1">
      <alignment horizontal="center"/>
    </xf>
    <xf numFmtId="0" fontId="8" fillId="0" borderId="21" xfId="0" applyNumberFormat="1" applyFont="1" applyFill="1" applyBorder="1" applyAlignment="1">
      <alignment horizontal="center"/>
    </xf>
    <xf numFmtId="0" fontId="8" fillId="0" borderId="32" xfId="2" applyNumberFormat="1" applyFont="1" applyFill="1" applyBorder="1" applyAlignment="1">
      <alignment horizontal="center"/>
    </xf>
    <xf numFmtId="0" fontId="8" fillId="0" borderId="33" xfId="2" applyNumberFormat="1" applyFont="1" applyFill="1" applyBorder="1" applyAlignment="1">
      <alignment horizontal="center"/>
    </xf>
    <xf numFmtId="0" fontId="8" fillId="0" borderId="34" xfId="2" applyNumberFormat="1" applyFont="1" applyFill="1" applyBorder="1" applyAlignment="1">
      <alignment horizontal="center"/>
    </xf>
    <xf numFmtId="8" fontId="6" fillId="0" borderId="0" xfId="0" applyNumberFormat="1" applyFont="1"/>
    <xf numFmtId="0" fontId="6" fillId="2" borderId="0" xfId="0" applyFont="1" applyFill="1"/>
    <xf numFmtId="0" fontId="6" fillId="0" borderId="36" xfId="0" applyFont="1" applyBorder="1" applyAlignment="1">
      <alignment horizontal="center"/>
    </xf>
    <xf numFmtId="2" fontId="6" fillId="0" borderId="37" xfId="0" applyNumberFormat="1" applyFont="1" applyBorder="1" applyAlignment="1">
      <alignment horizontal="center"/>
    </xf>
    <xf numFmtId="2" fontId="6" fillId="0" borderId="38" xfId="0" applyNumberFormat="1" applyFont="1" applyBorder="1" applyAlignment="1">
      <alignment horizontal="center"/>
    </xf>
    <xf numFmtId="6" fontId="3" fillId="0" borderId="5" xfId="1" applyNumberFormat="1" applyFont="1" applyFill="1" applyBorder="1" applyAlignment="1">
      <alignment horizontal="center"/>
    </xf>
    <xf numFmtId="6" fontId="3" fillId="0" borderId="9" xfId="1" applyNumberFormat="1" applyFont="1" applyFill="1" applyBorder="1" applyAlignment="1">
      <alignment horizontal="center"/>
    </xf>
    <xf numFmtId="5" fontId="3" fillId="0" borderId="10" xfId="1" applyNumberFormat="1" applyFont="1" applyFill="1" applyBorder="1" applyAlignment="1">
      <alignment horizontal="center"/>
    </xf>
    <xf numFmtId="5" fontId="6" fillId="0" borderId="11" xfId="0" applyNumberFormat="1" applyFont="1" applyBorder="1" applyAlignment="1">
      <alignment horizontal="center" vertical="center"/>
    </xf>
    <xf numFmtId="5" fontId="9" fillId="0" borderId="16" xfId="2" applyNumberFormat="1" applyFont="1" applyBorder="1" applyAlignment="1">
      <alignment horizontal="center" vertical="center" wrapText="1"/>
    </xf>
    <xf numFmtId="5" fontId="6" fillId="0" borderId="37" xfId="0" applyNumberFormat="1" applyFont="1" applyBorder="1" applyAlignment="1">
      <alignment horizontal="center"/>
    </xf>
    <xf numFmtId="5" fontId="6" fillId="0" borderId="27" xfId="0" applyNumberFormat="1" applyFont="1" applyBorder="1" applyAlignment="1">
      <alignment horizontal="center" vertical="center"/>
    </xf>
    <xf numFmtId="5" fontId="6" fillId="0" borderId="11" xfId="0" applyNumberFormat="1" applyFont="1" applyBorder="1" applyAlignment="1">
      <alignment horizontal="center"/>
    </xf>
    <xf numFmtId="5" fontId="6" fillId="0" borderId="38" xfId="0" applyNumberFormat="1" applyFont="1" applyBorder="1" applyAlignment="1">
      <alignment horizontal="center"/>
    </xf>
    <xf numFmtId="5" fontId="6" fillId="0" borderId="18" xfId="0" applyNumberFormat="1" applyFont="1" applyBorder="1" applyAlignment="1">
      <alignment horizontal="center" vertical="center"/>
    </xf>
    <xf numFmtId="5" fontId="9" fillId="0" borderId="23" xfId="2" applyNumberFormat="1" applyFont="1" applyBorder="1" applyAlignment="1">
      <alignment horizontal="center" vertical="center" wrapText="1"/>
    </xf>
    <xf numFmtId="0" fontId="8" fillId="0" borderId="0" xfId="0" applyFont="1"/>
    <xf numFmtId="0" fontId="11" fillId="2" borderId="0" xfId="0" applyFont="1" applyFill="1" applyAlignment="1"/>
    <xf numFmtId="0" fontId="11" fillId="0" borderId="0" xfId="0" applyFont="1" applyAlignment="1"/>
    <xf numFmtId="5" fontId="6" fillId="0" borderId="14" xfId="0" applyNumberFormat="1" applyFont="1" applyBorder="1" applyAlignment="1">
      <alignment horizontal="center"/>
    </xf>
    <xf numFmtId="5" fontId="6" fillId="0" borderId="14" xfId="0" applyNumberFormat="1" applyFont="1" applyBorder="1" applyAlignment="1">
      <alignment horizontal="center" vertical="center"/>
    </xf>
    <xf numFmtId="5" fontId="6" fillId="0" borderId="25" xfId="0" applyNumberFormat="1" applyFont="1" applyBorder="1" applyAlignment="1">
      <alignment horizontal="center" vertical="center"/>
    </xf>
    <xf numFmtId="5" fontId="6" fillId="0" borderId="12" xfId="0" applyNumberFormat="1" applyFont="1" applyBorder="1" applyAlignment="1">
      <alignment horizontal="center" vertical="center"/>
    </xf>
    <xf numFmtId="5" fontId="6" fillId="0" borderId="21" xfId="0" applyNumberFormat="1" applyFont="1" applyBorder="1" applyAlignment="1">
      <alignment horizontal="center" vertical="center"/>
    </xf>
    <xf numFmtId="5" fontId="6" fillId="0" borderId="12" xfId="0" applyNumberFormat="1" applyFont="1" applyBorder="1" applyAlignment="1">
      <alignment horizontal="center"/>
    </xf>
    <xf numFmtId="5" fontId="3" fillId="0" borderId="6" xfId="1" applyNumberFormat="1" applyFont="1" applyFill="1" applyBorder="1" applyAlignment="1">
      <alignment horizontal="center"/>
    </xf>
    <xf numFmtId="0" fontId="8" fillId="0" borderId="0" xfId="0" applyFont="1" applyFill="1"/>
    <xf numFmtId="5" fontId="6" fillId="0" borderId="14" xfId="0" applyNumberFormat="1" applyFont="1" applyFill="1" applyBorder="1" applyAlignment="1">
      <alignment horizontal="center" vertical="center"/>
    </xf>
    <xf numFmtId="5" fontId="6" fillId="0" borderId="11" xfId="0" applyNumberFormat="1" applyFont="1" applyFill="1" applyBorder="1" applyAlignment="1">
      <alignment horizontal="center" vertical="center"/>
    </xf>
    <xf numFmtId="5" fontId="9" fillId="0" borderId="16" xfId="2" applyNumberFormat="1" applyFont="1" applyFill="1" applyBorder="1" applyAlignment="1">
      <alignment horizontal="center" vertical="center" wrapText="1"/>
    </xf>
    <xf numFmtId="5" fontId="6" fillId="0" borderId="12" xfId="0" applyNumberFormat="1" applyFont="1" applyFill="1" applyBorder="1" applyAlignment="1">
      <alignment horizontal="center" vertical="center"/>
    </xf>
    <xf numFmtId="0" fontId="11" fillId="0" borderId="35" xfId="0" applyFont="1" applyBorder="1" applyAlignment="1">
      <alignment horizontal="center"/>
    </xf>
    <xf numFmtId="0" fontId="7" fillId="0" borderId="22" xfId="0" applyNumberFormat="1" applyFont="1" applyFill="1" applyBorder="1" applyAlignment="1">
      <alignment horizontal="center" wrapText="1"/>
    </xf>
    <xf numFmtId="0" fontId="7" fillId="0" borderId="24" xfId="0" applyNumberFormat="1" applyFont="1" applyFill="1" applyBorder="1" applyAlignment="1">
      <alignment horizontal="center" wrapText="1"/>
    </xf>
    <xf numFmtId="0" fontId="7" fillId="0" borderId="23" xfId="0" applyNumberFormat="1" applyFont="1" applyFill="1" applyBorder="1" applyAlignment="1">
      <alignment horizontal="center" wrapText="1"/>
    </xf>
    <xf numFmtId="0" fontId="7" fillId="0" borderId="22" xfId="0" applyNumberFormat="1" applyFont="1" applyFill="1" applyBorder="1" applyAlignment="1">
      <alignment horizontal="center"/>
    </xf>
    <xf numFmtId="0" fontId="7" fillId="0" borderId="24" xfId="0" applyNumberFormat="1" applyFont="1" applyFill="1" applyBorder="1" applyAlignment="1">
      <alignment horizontal="center"/>
    </xf>
    <xf numFmtId="0" fontId="7" fillId="0" borderId="23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9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5" Type="http://schemas.openxmlformats.org/officeDocument/2006/relationships/styles" Target="styles.xml" />
  <Relationship Id="rId4" Type="http://schemas.openxmlformats.org/officeDocument/2006/relationships/theme" Target="theme/theme1.xml" />
  <Relationship Id="rId6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8" Type="http://schemas.openxmlformats.org/officeDocument/2006/relationships/customXml" Target="../customXml/item1.xml" />
  <Relationship Id="rId7" Type="http://schemas.openxmlformats.org/officeDocument/2006/relationships/calcChain" Target="calcChain.xml" />
  <Relationship Id="rId10" Type="http://schemas.openxmlformats.org/officeDocument/2006/relationships/customXml" Target="../customXml/item3.xml" />
  <Relationship Id="rId9" Type="http://schemas.openxmlformats.org/officeDocument/2006/relationships/customXml" Target="../customXml/item2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zoomScaleNormal="100" workbookViewId="0">
      <selection activeCell="A6" sqref="A6"/>
    </sheetView>
  </sheetViews>
  <sheetFormatPr defaultColWidth="9.140625" defaultRowHeight="15" x14ac:dyDescent="0.25"/>
  <cols>
    <col min="1" max="1" width="34.42578125" style="11" customWidth="1"/>
    <col min="2" max="2" width="13.28515625" style="11" bestFit="1" customWidth="1"/>
    <col min="3" max="3" width="17.5703125" style="11" bestFit="1" customWidth="1"/>
    <col min="4" max="4" width="18" style="11" bestFit="1" customWidth="1"/>
    <col min="5" max="5" width="13.28515625" style="11" customWidth="1"/>
    <col min="6" max="16384" width="9.140625" style="11"/>
  </cols>
  <sheetData>
    <row r="1" spans="1:11" ht="14.1" x14ac:dyDescent="0.3">
      <c r="A1" s="64" t="s">
        <v>52</v>
      </c>
    </row>
    <row r="2" spans="1:11" ht="14.1" x14ac:dyDescent="0.3">
      <c r="A2" s="64" t="s">
        <v>53</v>
      </c>
    </row>
    <row r="3" spans="1:11" ht="14.1" x14ac:dyDescent="0.3">
      <c r="A3" s="64" t="s">
        <v>58</v>
      </c>
    </row>
    <row r="4" spans="1:11" ht="14.1" x14ac:dyDescent="0.3">
      <c r="A4" s="64" t="s">
        <v>54</v>
      </c>
    </row>
    <row r="5" spans="1:11" ht="14.1" x14ac:dyDescent="0.3">
      <c r="A5" s="64" t="s">
        <v>59</v>
      </c>
    </row>
    <row r="6" spans="1:11" ht="14.1" x14ac:dyDescent="0.3">
      <c r="A6" s="11" t="s">
        <v>60</v>
      </c>
    </row>
    <row r="7" spans="1:11" ht="14.45" thickBot="1" x14ac:dyDescent="0.35"/>
    <row r="8" spans="1:11" ht="15.6" x14ac:dyDescent="0.35">
      <c r="A8" s="1"/>
      <c r="B8" s="8" t="s">
        <v>0</v>
      </c>
      <c r="C8" s="8"/>
      <c r="D8" s="8"/>
      <c r="E8" s="8"/>
    </row>
    <row r="9" spans="1:11" ht="15.6" x14ac:dyDescent="0.35">
      <c r="A9" s="2" t="s">
        <v>1</v>
      </c>
      <c r="B9" s="9" t="s">
        <v>2</v>
      </c>
      <c r="C9" s="9" t="s">
        <v>55</v>
      </c>
      <c r="D9" s="9" t="s">
        <v>45</v>
      </c>
      <c r="E9" s="9" t="s">
        <v>46</v>
      </c>
    </row>
    <row r="10" spans="1:11" ht="15.6" x14ac:dyDescent="0.35">
      <c r="A10" s="2" t="s">
        <v>3</v>
      </c>
      <c r="B10" s="9" t="s">
        <v>3</v>
      </c>
      <c r="C10" s="9" t="s">
        <v>44</v>
      </c>
      <c r="D10" s="9" t="s">
        <v>44</v>
      </c>
      <c r="E10" s="9" t="s">
        <v>47</v>
      </c>
    </row>
    <row r="11" spans="1:11" ht="15.6" x14ac:dyDescent="0.35">
      <c r="A11" s="2" t="s">
        <v>4</v>
      </c>
      <c r="B11" s="9" t="s">
        <v>4</v>
      </c>
      <c r="C11" s="9" t="s">
        <v>34</v>
      </c>
      <c r="D11" s="9" t="s">
        <v>34</v>
      </c>
      <c r="E11" s="9" t="s">
        <v>34</v>
      </c>
    </row>
    <row r="12" spans="1:11" ht="15.95" thickBot="1" x14ac:dyDescent="0.4">
      <c r="A12" s="2" t="s">
        <v>5</v>
      </c>
      <c r="B12" s="10" t="s">
        <v>5</v>
      </c>
      <c r="C12" s="10" t="s">
        <v>5</v>
      </c>
      <c r="D12" s="10" t="s">
        <v>5</v>
      </c>
      <c r="E12" s="10" t="s">
        <v>5</v>
      </c>
    </row>
    <row r="13" spans="1:11" ht="17.45" x14ac:dyDescent="0.45">
      <c r="A13" s="1" t="s">
        <v>8</v>
      </c>
      <c r="B13" s="1" t="s">
        <v>6</v>
      </c>
      <c r="C13" s="43">
        <f>'Mid Fuel - Low CO2'!S46</f>
        <v>45694.49918507455</v>
      </c>
      <c r="D13" s="43">
        <f>'Mid Fuel - Low CO2'!AM46</f>
        <v>45759.448669663187</v>
      </c>
      <c r="E13" s="63">
        <f t="shared" ref="E13:E14" si="0">D13-C13</f>
        <v>64.949484588636551</v>
      </c>
      <c r="K13" s="38"/>
    </row>
    <row r="14" spans="1:11" ht="18" thickBot="1" x14ac:dyDescent="0.5">
      <c r="A14" s="3" t="s">
        <v>8</v>
      </c>
      <c r="B14" s="3" t="s">
        <v>7</v>
      </c>
      <c r="C14" s="44">
        <f>'Mid Fuel - Mid CO2'!S46</f>
        <v>48567.367536050122</v>
      </c>
      <c r="D14" s="44">
        <f>'Mid Fuel - Mid CO2'!AM46</f>
        <v>49089.927289195402</v>
      </c>
      <c r="E14" s="45">
        <f t="shared" si="0"/>
        <v>522.55975314528041</v>
      </c>
      <c r="K14" s="38"/>
    </row>
    <row r="15" spans="1:11" ht="14.1" x14ac:dyDescent="0.3">
      <c r="A15" s="4"/>
      <c r="B15" s="5"/>
      <c r="C15" s="5"/>
      <c r="D15" s="5"/>
      <c r="E15" s="5"/>
    </row>
    <row r="16" spans="1:11" ht="15.6" x14ac:dyDescent="0.35">
      <c r="A16" s="6" t="s">
        <v>9</v>
      </c>
      <c r="B16" s="7"/>
      <c r="C16" s="7"/>
      <c r="D16" s="7"/>
      <c r="E16" s="7"/>
    </row>
    <row r="17" spans="1:5" ht="17.45" x14ac:dyDescent="0.45">
      <c r="A17" s="6" t="s">
        <v>10</v>
      </c>
      <c r="B17" s="7"/>
      <c r="C17" s="7"/>
      <c r="D17" s="7"/>
      <c r="E17" s="7"/>
    </row>
    <row r="18" spans="1:5" ht="14.1" x14ac:dyDescent="0.3">
      <c r="E18" s="27"/>
    </row>
    <row r="20" spans="1:5" ht="14.1" x14ac:dyDescent="0.3">
      <c r="E20" s="27"/>
    </row>
  </sheetData>
  <pageMargins left="0.7" right="0.7" top="0.75" bottom="0.75" header="0.3" footer="0.3"/>
  <pageSetup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1"/>
  <sheetViews>
    <sheetView zoomScaleNormal="100" workbookViewId="0">
      <selection activeCell="A6" sqref="A6"/>
    </sheetView>
  </sheetViews>
  <sheetFormatPr defaultColWidth="9.140625" defaultRowHeight="15" x14ac:dyDescent="0.25"/>
  <cols>
    <col min="1" max="2" width="9.140625" style="11"/>
    <col min="3" max="3" width="13.140625" style="11" bestFit="1" customWidth="1"/>
    <col min="4" max="4" width="10.140625" style="11" bestFit="1" customWidth="1"/>
    <col min="5" max="5" width="14.140625" style="11" bestFit="1" customWidth="1"/>
    <col min="6" max="7" width="11.28515625" style="11" bestFit="1" customWidth="1"/>
    <col min="8" max="8" width="10.140625" style="11" bestFit="1" customWidth="1"/>
    <col min="9" max="9" width="11.28515625" style="11" bestFit="1" customWidth="1"/>
    <col min="10" max="10" width="14.140625" style="11" bestFit="1" customWidth="1"/>
    <col min="11" max="11" width="12" style="11" bestFit="1" customWidth="1"/>
    <col min="12" max="12" width="13.140625" style="11" bestFit="1" customWidth="1"/>
    <col min="13" max="13" width="10.7109375" style="11" bestFit="1" customWidth="1"/>
    <col min="14" max="18" width="9.140625" style="11"/>
    <col min="19" max="19" width="9.85546875" style="11" bestFit="1" customWidth="1"/>
    <col min="20" max="20" width="3.7109375" style="11" customWidth="1"/>
    <col min="21" max="21" width="5.28515625" style="11" bestFit="1" customWidth="1"/>
    <col min="22" max="22" width="8.42578125" style="11" bestFit="1" customWidth="1"/>
    <col min="23" max="23" width="12.42578125" style="11" bestFit="1" customWidth="1"/>
    <col min="24" max="24" width="10.140625" style="11" bestFit="1" customWidth="1"/>
    <col min="25" max="25" width="14.140625" style="11" bestFit="1" customWidth="1"/>
    <col min="26" max="26" width="11.28515625" style="11" bestFit="1" customWidth="1"/>
    <col min="27" max="27" width="8.85546875" style="11" bestFit="1" customWidth="1"/>
    <col min="28" max="28" width="10.140625" style="11" bestFit="1" customWidth="1"/>
    <col min="29" max="29" width="11.28515625" style="11" bestFit="1" customWidth="1"/>
    <col min="30" max="30" width="14.140625" style="11" bestFit="1" customWidth="1"/>
    <col min="31" max="31" width="12" style="11" bestFit="1" customWidth="1"/>
    <col min="32" max="32" width="13.140625" style="11" bestFit="1" customWidth="1"/>
    <col min="33" max="33" width="10.7109375" style="11" bestFit="1" customWidth="1"/>
    <col min="34" max="39" width="8.85546875" style="11" bestFit="1" customWidth="1"/>
    <col min="40" max="40" width="3.7109375" style="11" customWidth="1"/>
    <col min="41" max="41" width="5.28515625" style="11" bestFit="1" customWidth="1"/>
    <col min="42" max="42" width="8.42578125" style="11" bestFit="1" customWidth="1"/>
    <col min="43" max="43" width="12.42578125" style="11" bestFit="1" customWidth="1"/>
    <col min="44" max="44" width="10.140625" style="11" bestFit="1" customWidth="1"/>
    <col min="45" max="45" width="14.140625" style="11" bestFit="1" customWidth="1"/>
    <col min="46" max="46" width="11.28515625" style="11" bestFit="1" customWidth="1"/>
    <col min="47" max="47" width="8.85546875" style="11" bestFit="1" customWidth="1"/>
    <col min="48" max="48" width="10.140625" style="11" bestFit="1" customWidth="1"/>
    <col min="49" max="49" width="11.28515625" style="11" bestFit="1" customWidth="1"/>
    <col min="50" max="50" width="14.140625" style="11" bestFit="1" customWidth="1"/>
    <col min="51" max="51" width="12" style="11" bestFit="1" customWidth="1"/>
    <col min="52" max="52" width="13.140625" style="11" bestFit="1" customWidth="1"/>
    <col min="53" max="53" width="10.7109375" style="11" bestFit="1" customWidth="1"/>
    <col min="54" max="59" width="8.85546875" style="11" bestFit="1" customWidth="1"/>
    <col min="60" max="16384" width="9.140625" style="11"/>
  </cols>
  <sheetData>
    <row r="1" spans="1:60" ht="14.1" x14ac:dyDescent="0.3">
      <c r="A1" s="64" t="s">
        <v>52</v>
      </c>
    </row>
    <row r="2" spans="1:60" ht="14.1" x14ac:dyDescent="0.3">
      <c r="A2" s="64" t="s">
        <v>53</v>
      </c>
    </row>
    <row r="3" spans="1:60" ht="14.1" x14ac:dyDescent="0.3">
      <c r="A3" s="64" t="s">
        <v>58</v>
      </c>
    </row>
    <row r="4" spans="1:60" ht="14.1" x14ac:dyDescent="0.3">
      <c r="A4" s="64" t="s">
        <v>54</v>
      </c>
    </row>
    <row r="5" spans="1:60" ht="14.1" x14ac:dyDescent="0.3">
      <c r="A5" s="64" t="s">
        <v>59</v>
      </c>
    </row>
    <row r="6" spans="1:60" ht="14.1" x14ac:dyDescent="0.3">
      <c r="A6" s="11" t="s">
        <v>62</v>
      </c>
    </row>
    <row r="7" spans="1:60" s="54" customFormat="1" ht="21.95" thickBot="1" x14ac:dyDescent="0.6">
      <c r="C7" s="69" t="s">
        <v>56</v>
      </c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55"/>
      <c r="U7" s="69" t="s">
        <v>48</v>
      </c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55"/>
      <c r="AO7" s="69" t="s">
        <v>49</v>
      </c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56"/>
    </row>
    <row r="8" spans="1:60" ht="14.45" thickBot="1" x14ac:dyDescent="0.35">
      <c r="T8" s="39"/>
      <c r="AN8" s="39"/>
    </row>
    <row r="9" spans="1:60" ht="15.75" customHeight="1" thickBot="1" x14ac:dyDescent="0.35">
      <c r="D9" s="70" t="s">
        <v>11</v>
      </c>
      <c r="E9" s="71"/>
      <c r="F9" s="71"/>
      <c r="G9" s="72"/>
      <c r="H9" s="70" t="s">
        <v>12</v>
      </c>
      <c r="I9" s="71"/>
      <c r="J9" s="71"/>
      <c r="K9" s="71"/>
      <c r="L9" s="71"/>
      <c r="M9" s="72"/>
      <c r="N9" s="73" t="s">
        <v>13</v>
      </c>
      <c r="O9" s="74"/>
      <c r="P9" s="74"/>
      <c r="Q9" s="74"/>
      <c r="R9" s="75"/>
      <c r="S9" s="12"/>
      <c r="T9" s="39"/>
      <c r="X9" s="70" t="s">
        <v>11</v>
      </c>
      <c r="Y9" s="71"/>
      <c r="Z9" s="71"/>
      <c r="AA9" s="72"/>
      <c r="AB9" s="70" t="s">
        <v>12</v>
      </c>
      <c r="AC9" s="71"/>
      <c r="AD9" s="71"/>
      <c r="AE9" s="71"/>
      <c r="AF9" s="71"/>
      <c r="AG9" s="72"/>
      <c r="AH9" s="73" t="s">
        <v>13</v>
      </c>
      <c r="AI9" s="74"/>
      <c r="AJ9" s="74"/>
      <c r="AK9" s="74"/>
      <c r="AL9" s="75"/>
      <c r="AM9" s="12"/>
      <c r="AN9" s="39"/>
      <c r="AR9" s="70" t="s">
        <v>11</v>
      </c>
      <c r="AS9" s="71"/>
      <c r="AT9" s="71"/>
      <c r="AU9" s="72"/>
      <c r="AV9" s="70" t="s">
        <v>12</v>
      </c>
      <c r="AW9" s="71"/>
      <c r="AX9" s="71"/>
      <c r="AY9" s="71"/>
      <c r="AZ9" s="71"/>
      <c r="BA9" s="72"/>
      <c r="BB9" s="73" t="s">
        <v>13</v>
      </c>
      <c r="BC9" s="74"/>
      <c r="BD9" s="74"/>
      <c r="BE9" s="74"/>
      <c r="BF9" s="75"/>
      <c r="BG9" s="12"/>
    </row>
    <row r="10" spans="1:60" ht="17.100000000000001" x14ac:dyDescent="0.45">
      <c r="A10" s="16"/>
      <c r="B10" s="17"/>
      <c r="C10" s="29" t="s">
        <v>39</v>
      </c>
      <c r="D10" s="16" t="s">
        <v>14</v>
      </c>
      <c r="E10" s="17" t="s">
        <v>16</v>
      </c>
      <c r="F10" s="17"/>
      <c r="G10" s="32" t="s">
        <v>15</v>
      </c>
      <c r="H10" s="16" t="s">
        <v>14</v>
      </c>
      <c r="I10" s="17" t="s">
        <v>15</v>
      </c>
      <c r="J10" s="17" t="s">
        <v>16</v>
      </c>
      <c r="K10" s="17" t="s">
        <v>17</v>
      </c>
      <c r="L10" s="17" t="s">
        <v>18</v>
      </c>
      <c r="M10" s="32" t="s">
        <v>19</v>
      </c>
      <c r="N10" s="16" t="s">
        <v>20</v>
      </c>
      <c r="O10" s="17" t="s">
        <v>21</v>
      </c>
      <c r="P10" s="17" t="s">
        <v>41</v>
      </c>
      <c r="Q10" s="17" t="s">
        <v>42</v>
      </c>
      <c r="R10" s="32" t="s">
        <v>43</v>
      </c>
      <c r="S10" s="35" t="s">
        <v>22</v>
      </c>
      <c r="T10" s="39"/>
      <c r="U10" s="16"/>
      <c r="V10" s="17"/>
      <c r="W10" s="29" t="s">
        <v>39</v>
      </c>
      <c r="X10" s="16" t="s">
        <v>14</v>
      </c>
      <c r="Y10" s="17" t="s">
        <v>16</v>
      </c>
      <c r="Z10" s="17"/>
      <c r="AA10" s="32" t="s">
        <v>15</v>
      </c>
      <c r="AB10" s="16" t="s">
        <v>14</v>
      </c>
      <c r="AC10" s="17" t="s">
        <v>15</v>
      </c>
      <c r="AD10" s="17" t="s">
        <v>16</v>
      </c>
      <c r="AE10" s="17" t="s">
        <v>17</v>
      </c>
      <c r="AF10" s="17" t="s">
        <v>18</v>
      </c>
      <c r="AG10" s="32" t="s">
        <v>19</v>
      </c>
      <c r="AH10" s="16" t="s">
        <v>20</v>
      </c>
      <c r="AI10" s="17" t="s">
        <v>21</v>
      </c>
      <c r="AJ10" s="17" t="s">
        <v>41</v>
      </c>
      <c r="AK10" s="17" t="s">
        <v>42</v>
      </c>
      <c r="AL10" s="32" t="s">
        <v>43</v>
      </c>
      <c r="AM10" s="35" t="s">
        <v>22</v>
      </c>
      <c r="AN10" s="39"/>
      <c r="AO10" s="16"/>
      <c r="AP10" s="17"/>
      <c r="AQ10" s="29" t="s">
        <v>39</v>
      </c>
      <c r="AR10" s="16" t="s">
        <v>14</v>
      </c>
      <c r="AS10" s="17" t="s">
        <v>16</v>
      </c>
      <c r="AT10" s="17"/>
      <c r="AU10" s="32" t="s">
        <v>15</v>
      </c>
      <c r="AV10" s="16" t="s">
        <v>14</v>
      </c>
      <c r="AW10" s="17" t="s">
        <v>15</v>
      </c>
      <c r="AX10" s="17" t="s">
        <v>16</v>
      </c>
      <c r="AY10" s="17" t="s">
        <v>17</v>
      </c>
      <c r="AZ10" s="17" t="s">
        <v>18</v>
      </c>
      <c r="BA10" s="32" t="s">
        <v>19</v>
      </c>
      <c r="BB10" s="16" t="s">
        <v>20</v>
      </c>
      <c r="BC10" s="17" t="s">
        <v>21</v>
      </c>
      <c r="BD10" s="17" t="s">
        <v>41</v>
      </c>
      <c r="BE10" s="17" t="s">
        <v>42</v>
      </c>
      <c r="BF10" s="32" t="s">
        <v>43</v>
      </c>
      <c r="BG10" s="35" t="s">
        <v>22</v>
      </c>
    </row>
    <row r="11" spans="1:60" ht="14.1" x14ac:dyDescent="0.3">
      <c r="A11" s="18"/>
      <c r="B11" s="13" t="s">
        <v>36</v>
      </c>
      <c r="C11" s="30" t="s">
        <v>40</v>
      </c>
      <c r="D11" s="18" t="s">
        <v>23</v>
      </c>
      <c r="E11" s="13" t="s">
        <v>25</v>
      </c>
      <c r="F11" s="13" t="s">
        <v>24</v>
      </c>
      <c r="G11" s="33" t="s">
        <v>38</v>
      </c>
      <c r="H11" s="18" t="s">
        <v>23</v>
      </c>
      <c r="I11" s="13" t="s">
        <v>24</v>
      </c>
      <c r="J11" s="13" t="s">
        <v>25</v>
      </c>
      <c r="K11" s="13" t="s">
        <v>26</v>
      </c>
      <c r="L11" s="13" t="s">
        <v>27</v>
      </c>
      <c r="M11" s="33" t="s">
        <v>28</v>
      </c>
      <c r="N11" s="18" t="s">
        <v>29</v>
      </c>
      <c r="O11" s="13" t="s">
        <v>30</v>
      </c>
      <c r="P11" s="13" t="s">
        <v>31</v>
      </c>
      <c r="Q11" s="13" t="s">
        <v>31</v>
      </c>
      <c r="R11" s="33" t="s">
        <v>31</v>
      </c>
      <c r="S11" s="36" t="s">
        <v>32</v>
      </c>
      <c r="T11" s="39"/>
      <c r="U11" s="18"/>
      <c r="V11" s="13" t="s">
        <v>36</v>
      </c>
      <c r="W11" s="30" t="s">
        <v>40</v>
      </c>
      <c r="X11" s="18" t="s">
        <v>23</v>
      </c>
      <c r="Y11" s="13" t="s">
        <v>25</v>
      </c>
      <c r="Z11" s="13" t="s">
        <v>24</v>
      </c>
      <c r="AA11" s="33" t="s">
        <v>38</v>
      </c>
      <c r="AB11" s="18" t="s">
        <v>23</v>
      </c>
      <c r="AC11" s="13" t="s">
        <v>24</v>
      </c>
      <c r="AD11" s="13" t="s">
        <v>25</v>
      </c>
      <c r="AE11" s="13" t="s">
        <v>26</v>
      </c>
      <c r="AF11" s="13" t="s">
        <v>27</v>
      </c>
      <c r="AG11" s="33" t="s">
        <v>28</v>
      </c>
      <c r="AH11" s="18" t="s">
        <v>29</v>
      </c>
      <c r="AI11" s="13" t="s">
        <v>30</v>
      </c>
      <c r="AJ11" s="13" t="s">
        <v>31</v>
      </c>
      <c r="AK11" s="13" t="s">
        <v>31</v>
      </c>
      <c r="AL11" s="33" t="s">
        <v>31</v>
      </c>
      <c r="AM11" s="36" t="s">
        <v>32</v>
      </c>
      <c r="AN11" s="39"/>
      <c r="AO11" s="18"/>
      <c r="AP11" s="13" t="s">
        <v>36</v>
      </c>
      <c r="AQ11" s="30" t="s">
        <v>40</v>
      </c>
      <c r="AR11" s="18" t="s">
        <v>23</v>
      </c>
      <c r="AS11" s="13" t="s">
        <v>25</v>
      </c>
      <c r="AT11" s="13" t="s">
        <v>24</v>
      </c>
      <c r="AU11" s="33" t="s">
        <v>38</v>
      </c>
      <c r="AV11" s="18" t="s">
        <v>23</v>
      </c>
      <c r="AW11" s="13" t="s">
        <v>24</v>
      </c>
      <c r="AX11" s="13" t="s">
        <v>25</v>
      </c>
      <c r="AY11" s="13" t="s">
        <v>26</v>
      </c>
      <c r="AZ11" s="13" t="s">
        <v>27</v>
      </c>
      <c r="BA11" s="33" t="s">
        <v>28</v>
      </c>
      <c r="BB11" s="18" t="s">
        <v>29</v>
      </c>
      <c r="BC11" s="13" t="s">
        <v>30</v>
      </c>
      <c r="BD11" s="13" t="s">
        <v>31</v>
      </c>
      <c r="BE11" s="13" t="s">
        <v>31</v>
      </c>
      <c r="BF11" s="33" t="s">
        <v>31</v>
      </c>
      <c r="BG11" s="36" t="s">
        <v>32</v>
      </c>
    </row>
    <row r="12" spans="1:60" ht="14.45" thickBot="1" x14ac:dyDescent="0.35">
      <c r="A12" s="19" t="s">
        <v>33</v>
      </c>
      <c r="B12" s="20" t="s">
        <v>37</v>
      </c>
      <c r="C12" s="31" t="s">
        <v>34</v>
      </c>
      <c r="D12" s="19" t="s">
        <v>34</v>
      </c>
      <c r="E12" s="20" t="s">
        <v>34</v>
      </c>
      <c r="F12" s="20" t="s">
        <v>34</v>
      </c>
      <c r="G12" s="34" t="s">
        <v>34</v>
      </c>
      <c r="H12" s="19" t="s">
        <v>34</v>
      </c>
      <c r="I12" s="20" t="s">
        <v>34</v>
      </c>
      <c r="J12" s="20" t="s">
        <v>34</v>
      </c>
      <c r="K12" s="20" t="s">
        <v>34</v>
      </c>
      <c r="L12" s="20" t="s">
        <v>34</v>
      </c>
      <c r="M12" s="34" t="s">
        <v>34</v>
      </c>
      <c r="N12" s="19" t="s">
        <v>34</v>
      </c>
      <c r="O12" s="20" t="s">
        <v>34</v>
      </c>
      <c r="P12" s="20" t="s">
        <v>34</v>
      </c>
      <c r="Q12" s="20" t="s">
        <v>34</v>
      </c>
      <c r="R12" s="34" t="s">
        <v>34</v>
      </c>
      <c r="S12" s="37" t="s">
        <v>34</v>
      </c>
      <c r="T12" s="39"/>
      <c r="U12" s="19" t="s">
        <v>33</v>
      </c>
      <c r="V12" s="20" t="s">
        <v>37</v>
      </c>
      <c r="W12" s="31" t="s">
        <v>34</v>
      </c>
      <c r="X12" s="19" t="s">
        <v>34</v>
      </c>
      <c r="Y12" s="20" t="s">
        <v>34</v>
      </c>
      <c r="Z12" s="20" t="s">
        <v>34</v>
      </c>
      <c r="AA12" s="34" t="s">
        <v>34</v>
      </c>
      <c r="AB12" s="19" t="s">
        <v>34</v>
      </c>
      <c r="AC12" s="20" t="s">
        <v>34</v>
      </c>
      <c r="AD12" s="20" t="s">
        <v>34</v>
      </c>
      <c r="AE12" s="20" t="s">
        <v>34</v>
      </c>
      <c r="AF12" s="20" t="s">
        <v>34</v>
      </c>
      <c r="AG12" s="34" t="s">
        <v>34</v>
      </c>
      <c r="AH12" s="19" t="s">
        <v>34</v>
      </c>
      <c r="AI12" s="20" t="s">
        <v>34</v>
      </c>
      <c r="AJ12" s="20" t="s">
        <v>34</v>
      </c>
      <c r="AK12" s="20" t="s">
        <v>34</v>
      </c>
      <c r="AL12" s="34" t="s">
        <v>34</v>
      </c>
      <c r="AM12" s="37" t="s">
        <v>34</v>
      </c>
      <c r="AN12" s="39"/>
      <c r="AO12" s="19" t="s">
        <v>33</v>
      </c>
      <c r="AP12" s="20" t="s">
        <v>37</v>
      </c>
      <c r="AQ12" s="31" t="s">
        <v>34</v>
      </c>
      <c r="AR12" s="19" t="s">
        <v>34</v>
      </c>
      <c r="AS12" s="20" t="s">
        <v>34</v>
      </c>
      <c r="AT12" s="20" t="s">
        <v>34</v>
      </c>
      <c r="AU12" s="34" t="s">
        <v>34</v>
      </c>
      <c r="AV12" s="19" t="s">
        <v>34</v>
      </c>
      <c r="AW12" s="20" t="s">
        <v>34</v>
      </c>
      <c r="AX12" s="20" t="s">
        <v>34</v>
      </c>
      <c r="AY12" s="20" t="s">
        <v>34</v>
      </c>
      <c r="AZ12" s="20" t="s">
        <v>34</v>
      </c>
      <c r="BA12" s="34" t="s">
        <v>34</v>
      </c>
      <c r="BB12" s="19" t="s">
        <v>34</v>
      </c>
      <c r="BC12" s="20" t="s">
        <v>34</v>
      </c>
      <c r="BD12" s="20" t="s">
        <v>34</v>
      </c>
      <c r="BE12" s="20" t="s">
        <v>34</v>
      </c>
      <c r="BF12" s="34" t="s">
        <v>34</v>
      </c>
      <c r="BG12" s="37" t="s">
        <v>34</v>
      </c>
    </row>
    <row r="13" spans="1:60" ht="14.1" x14ac:dyDescent="0.3">
      <c r="A13" s="21">
        <v>2019</v>
      </c>
      <c r="B13" s="22">
        <v>1.0063458385698116</v>
      </c>
      <c r="C13" s="57">
        <v>0</v>
      </c>
      <c r="D13" s="58">
        <v>0</v>
      </c>
      <c r="E13" s="58">
        <v>0</v>
      </c>
      <c r="F13" s="58">
        <v>0</v>
      </c>
      <c r="G13" s="58">
        <v>0</v>
      </c>
      <c r="H13" s="58">
        <v>0</v>
      </c>
      <c r="I13" s="58">
        <v>0</v>
      </c>
      <c r="J13" s="58">
        <v>0</v>
      </c>
      <c r="K13" s="58">
        <v>0</v>
      </c>
      <c r="L13" s="65">
        <v>0</v>
      </c>
      <c r="M13" s="58">
        <v>0</v>
      </c>
      <c r="N13" s="58">
        <v>2095.1799999999998</v>
      </c>
      <c r="O13" s="58">
        <v>24.41</v>
      </c>
      <c r="P13" s="58">
        <v>0</v>
      </c>
      <c r="Q13" s="58">
        <v>0.92</v>
      </c>
      <c r="R13" s="58">
        <v>0</v>
      </c>
      <c r="S13" s="59">
        <f>SUM(C13:R13)</f>
        <v>2120.5099999999998</v>
      </c>
      <c r="T13" s="39"/>
      <c r="U13" s="21">
        <v>2019</v>
      </c>
      <c r="V13" s="22">
        <v>1.0063458385698116</v>
      </c>
      <c r="W13" s="57">
        <v>2.2834317399915363</v>
      </c>
      <c r="X13" s="58">
        <v>0</v>
      </c>
      <c r="Y13" s="58">
        <v>0</v>
      </c>
      <c r="Z13" s="58">
        <v>0</v>
      </c>
      <c r="AA13" s="58">
        <v>3.5145172154320243</v>
      </c>
      <c r="AB13" s="58">
        <v>0</v>
      </c>
      <c r="AC13" s="58">
        <v>0</v>
      </c>
      <c r="AD13" s="58">
        <v>0</v>
      </c>
      <c r="AE13" s="58">
        <v>0</v>
      </c>
      <c r="AF13" s="58">
        <v>0</v>
      </c>
      <c r="AG13" s="58">
        <v>0</v>
      </c>
      <c r="AH13" s="58">
        <v>2090.96</v>
      </c>
      <c r="AI13" s="58">
        <v>24.21</v>
      </c>
      <c r="AJ13" s="58">
        <v>0</v>
      </c>
      <c r="AK13" s="58">
        <v>0.91</v>
      </c>
      <c r="AL13" s="58">
        <v>0</v>
      </c>
      <c r="AM13" s="59">
        <f>SUM(W13:AL13)</f>
        <v>2121.8779489554236</v>
      </c>
      <c r="AN13" s="39"/>
      <c r="AO13" s="40">
        <v>2019</v>
      </c>
      <c r="AP13" s="41">
        <v>1.0063458385698116</v>
      </c>
      <c r="AQ13" s="48">
        <f>W13-C13</f>
        <v>2.2834317399915363</v>
      </c>
      <c r="AR13" s="48">
        <f t="shared" ref="AR13:BF28" si="0">X13-D13</f>
        <v>0</v>
      </c>
      <c r="AS13" s="48">
        <f t="shared" si="0"/>
        <v>0</v>
      </c>
      <c r="AT13" s="48">
        <f t="shared" si="0"/>
        <v>0</v>
      </c>
      <c r="AU13" s="48">
        <f t="shared" si="0"/>
        <v>3.5145172154320243</v>
      </c>
      <c r="AV13" s="48">
        <f t="shared" si="0"/>
        <v>0</v>
      </c>
      <c r="AW13" s="48">
        <f t="shared" si="0"/>
        <v>0</v>
      </c>
      <c r="AX13" s="48">
        <f t="shared" si="0"/>
        <v>0</v>
      </c>
      <c r="AY13" s="48">
        <f t="shared" si="0"/>
        <v>0</v>
      </c>
      <c r="AZ13" s="48">
        <f t="shared" si="0"/>
        <v>0</v>
      </c>
      <c r="BA13" s="48">
        <f t="shared" si="0"/>
        <v>0</v>
      </c>
      <c r="BB13" s="48">
        <f t="shared" si="0"/>
        <v>-4.2199999999997999</v>
      </c>
      <c r="BC13" s="48">
        <f t="shared" si="0"/>
        <v>-0.19999999999999929</v>
      </c>
      <c r="BD13" s="48">
        <f t="shared" si="0"/>
        <v>0</v>
      </c>
      <c r="BE13" s="48">
        <f t="shared" si="0"/>
        <v>-1.0000000000000009E-2</v>
      </c>
      <c r="BF13" s="48">
        <f t="shared" si="0"/>
        <v>0</v>
      </c>
      <c r="BG13" s="49">
        <f>SUM(AQ13:BF13)</f>
        <v>1.3679489554237614</v>
      </c>
    </row>
    <row r="14" spans="1:60" ht="14.1" x14ac:dyDescent="0.3">
      <c r="A14" s="23">
        <v>2020</v>
      </c>
      <c r="B14" s="14">
        <v>0.93392482840834401</v>
      </c>
      <c r="C14" s="50">
        <v>0</v>
      </c>
      <c r="D14" s="46">
        <v>0</v>
      </c>
      <c r="E14" s="46">
        <v>0</v>
      </c>
      <c r="F14" s="46">
        <v>0</v>
      </c>
      <c r="G14" s="46">
        <v>0</v>
      </c>
      <c r="H14" s="46">
        <v>2.5663993695308669</v>
      </c>
      <c r="I14" s="46">
        <v>0</v>
      </c>
      <c r="J14" s="46">
        <v>0</v>
      </c>
      <c r="K14" s="46">
        <v>0</v>
      </c>
      <c r="L14" s="66">
        <v>0</v>
      </c>
      <c r="M14" s="46">
        <v>0</v>
      </c>
      <c r="N14" s="46">
        <v>1782.59</v>
      </c>
      <c r="O14" s="46">
        <v>23.33</v>
      </c>
      <c r="P14" s="46">
        <v>0</v>
      </c>
      <c r="Q14" s="46">
        <v>0.82</v>
      </c>
      <c r="R14" s="46">
        <v>0</v>
      </c>
      <c r="S14" s="49">
        <f t="shared" ref="S14:S45" si="1">SUM(C14:R14)</f>
        <v>1809.3063993695307</v>
      </c>
      <c r="T14" s="39"/>
      <c r="U14" s="23">
        <v>2020</v>
      </c>
      <c r="V14" s="14">
        <v>0.93392482840834401</v>
      </c>
      <c r="W14" s="50">
        <v>2.060524295698885</v>
      </c>
      <c r="X14" s="46">
        <v>53.509874804549732</v>
      </c>
      <c r="Y14" s="46">
        <v>5.8287366762788757</v>
      </c>
      <c r="Z14" s="46">
        <v>1.449714201860957</v>
      </c>
      <c r="AA14" s="46">
        <v>11.034438273214731</v>
      </c>
      <c r="AB14" s="46">
        <v>0.63247917239875995</v>
      </c>
      <c r="AC14" s="46">
        <v>1.2691896108152225</v>
      </c>
      <c r="AD14" s="46">
        <v>0</v>
      </c>
      <c r="AE14" s="46">
        <v>0</v>
      </c>
      <c r="AF14" s="46">
        <v>0</v>
      </c>
      <c r="AG14" s="46">
        <v>0</v>
      </c>
      <c r="AH14" s="46">
        <v>1787.49</v>
      </c>
      <c r="AI14" s="46">
        <v>23.2</v>
      </c>
      <c r="AJ14" s="46">
        <v>0</v>
      </c>
      <c r="AK14" s="46">
        <v>0.82399999999999995</v>
      </c>
      <c r="AL14" s="46">
        <v>0</v>
      </c>
      <c r="AM14" s="49">
        <f t="shared" ref="AM14:AM45" si="2">SUM(W14:AL14)</f>
        <v>1887.2989570348172</v>
      </c>
      <c r="AN14" s="39"/>
      <c r="AO14" s="23">
        <v>2020</v>
      </c>
      <c r="AP14" s="14">
        <v>0.93392482840834401</v>
      </c>
      <c r="AQ14" s="50">
        <f t="shared" ref="AQ14:BF43" si="3">W14-C14</f>
        <v>2.060524295698885</v>
      </c>
      <c r="AR14" s="50">
        <f t="shared" si="0"/>
        <v>53.509874804549732</v>
      </c>
      <c r="AS14" s="50">
        <f t="shared" si="0"/>
        <v>5.8287366762788757</v>
      </c>
      <c r="AT14" s="50">
        <f t="shared" si="0"/>
        <v>1.449714201860957</v>
      </c>
      <c r="AU14" s="50">
        <f t="shared" si="0"/>
        <v>11.034438273214731</v>
      </c>
      <c r="AV14" s="50">
        <f t="shared" si="0"/>
        <v>-1.9339201971321069</v>
      </c>
      <c r="AW14" s="50">
        <f t="shared" si="0"/>
        <v>1.2691896108152225</v>
      </c>
      <c r="AX14" s="50">
        <f t="shared" si="0"/>
        <v>0</v>
      </c>
      <c r="AY14" s="50">
        <f t="shared" si="0"/>
        <v>0</v>
      </c>
      <c r="AZ14" s="50">
        <f t="shared" si="0"/>
        <v>0</v>
      </c>
      <c r="BA14" s="50">
        <f t="shared" si="0"/>
        <v>0</v>
      </c>
      <c r="BB14" s="50">
        <f t="shared" si="0"/>
        <v>4.9000000000000909</v>
      </c>
      <c r="BC14" s="50">
        <f t="shared" si="0"/>
        <v>-0.12999999999999901</v>
      </c>
      <c r="BD14" s="50">
        <f t="shared" si="0"/>
        <v>0</v>
      </c>
      <c r="BE14" s="50">
        <f t="shared" si="0"/>
        <v>4.0000000000000036E-3</v>
      </c>
      <c r="BF14" s="50">
        <f t="shared" si="0"/>
        <v>0</v>
      </c>
      <c r="BG14" s="49">
        <f t="shared" ref="BG14:BG45" si="4">SUM(AQ14:BF14)</f>
        <v>77.992557665286384</v>
      </c>
    </row>
    <row r="15" spans="1:60" ht="14.1" x14ac:dyDescent="0.3">
      <c r="A15" s="23">
        <v>2021</v>
      </c>
      <c r="B15" s="14">
        <v>0.86689242618513873</v>
      </c>
      <c r="C15" s="50">
        <v>0</v>
      </c>
      <c r="D15" s="46">
        <v>71.89616052606344</v>
      </c>
      <c r="E15" s="46">
        <v>0</v>
      </c>
      <c r="F15" s="46">
        <v>1.9754601934340372</v>
      </c>
      <c r="G15" s="46">
        <v>0</v>
      </c>
      <c r="H15" s="46">
        <v>4.9613358454242258</v>
      </c>
      <c r="I15" s="46">
        <v>0</v>
      </c>
      <c r="J15" s="46">
        <v>0</v>
      </c>
      <c r="K15" s="46">
        <v>0</v>
      </c>
      <c r="L15" s="66">
        <v>0</v>
      </c>
      <c r="M15" s="46">
        <v>0</v>
      </c>
      <c r="N15" s="46">
        <v>1768.33</v>
      </c>
      <c r="O15" s="46">
        <v>23.119999999999997</v>
      </c>
      <c r="P15" s="46">
        <v>0</v>
      </c>
      <c r="Q15" s="46">
        <v>0.8</v>
      </c>
      <c r="R15" s="46">
        <v>0</v>
      </c>
      <c r="S15" s="49">
        <f t="shared" si="1"/>
        <v>1871.0829565649215</v>
      </c>
      <c r="T15" s="39"/>
      <c r="U15" s="23">
        <v>2021</v>
      </c>
      <c r="V15" s="14">
        <v>0.86689242618513873</v>
      </c>
      <c r="W15" s="50">
        <v>1.7865305957489641</v>
      </c>
      <c r="X15" s="46">
        <v>169.51131445569777</v>
      </c>
      <c r="Y15" s="46">
        <v>20.563603096441636</v>
      </c>
      <c r="Z15" s="46">
        <v>5.0078802430359799</v>
      </c>
      <c r="AA15" s="46">
        <v>12.146910015740934</v>
      </c>
      <c r="AB15" s="46">
        <v>9.2044135851618893</v>
      </c>
      <c r="AC15" s="46">
        <v>0.80010638947585266</v>
      </c>
      <c r="AD15" s="46">
        <v>0</v>
      </c>
      <c r="AE15" s="46">
        <v>0</v>
      </c>
      <c r="AF15" s="46">
        <v>0</v>
      </c>
      <c r="AG15" s="46">
        <v>0</v>
      </c>
      <c r="AH15" s="46">
        <v>1758.49</v>
      </c>
      <c r="AI15" s="46">
        <v>22.5</v>
      </c>
      <c r="AJ15" s="46">
        <v>0</v>
      </c>
      <c r="AK15" s="46">
        <v>0.79600000000000004</v>
      </c>
      <c r="AL15" s="46">
        <v>0</v>
      </c>
      <c r="AM15" s="49">
        <f t="shared" si="2"/>
        <v>2000.8067583813031</v>
      </c>
      <c r="AN15" s="39"/>
      <c r="AO15" s="23">
        <v>2021</v>
      </c>
      <c r="AP15" s="14">
        <v>0.86689242618513873</v>
      </c>
      <c r="AQ15" s="50">
        <f t="shared" si="3"/>
        <v>1.7865305957489641</v>
      </c>
      <c r="AR15" s="50">
        <f t="shared" si="0"/>
        <v>97.615153929634332</v>
      </c>
      <c r="AS15" s="50">
        <f t="shared" si="0"/>
        <v>20.563603096441636</v>
      </c>
      <c r="AT15" s="50">
        <f t="shared" si="0"/>
        <v>3.0324200496019427</v>
      </c>
      <c r="AU15" s="50">
        <f t="shared" si="0"/>
        <v>12.146910015740934</v>
      </c>
      <c r="AV15" s="50">
        <f t="shared" si="0"/>
        <v>4.2430777397376636</v>
      </c>
      <c r="AW15" s="50">
        <f t="shared" si="0"/>
        <v>0.80010638947585266</v>
      </c>
      <c r="AX15" s="50">
        <f t="shared" si="0"/>
        <v>0</v>
      </c>
      <c r="AY15" s="50">
        <f t="shared" si="0"/>
        <v>0</v>
      </c>
      <c r="AZ15" s="50">
        <f t="shared" si="0"/>
        <v>0</v>
      </c>
      <c r="BA15" s="50">
        <f t="shared" si="0"/>
        <v>0</v>
      </c>
      <c r="BB15" s="50">
        <f t="shared" si="0"/>
        <v>-9.8399999999999181</v>
      </c>
      <c r="BC15" s="50">
        <f t="shared" si="0"/>
        <v>-0.61999999999999744</v>
      </c>
      <c r="BD15" s="50">
        <f t="shared" si="0"/>
        <v>0</v>
      </c>
      <c r="BE15" s="50">
        <f t="shared" si="0"/>
        <v>-4.0000000000000036E-3</v>
      </c>
      <c r="BF15" s="50">
        <f t="shared" si="0"/>
        <v>0</v>
      </c>
      <c r="BG15" s="49">
        <f t="shared" si="4"/>
        <v>129.72380181638141</v>
      </c>
    </row>
    <row r="16" spans="1:60" ht="14.1" x14ac:dyDescent="0.3">
      <c r="A16" s="23">
        <v>2022</v>
      </c>
      <c r="B16" s="14">
        <v>0.80467127087510482</v>
      </c>
      <c r="C16" s="50">
        <v>0</v>
      </c>
      <c r="D16" s="46">
        <v>197.22948094674456</v>
      </c>
      <c r="E16" s="46">
        <v>0</v>
      </c>
      <c r="F16" s="46">
        <v>5.7444654241656137</v>
      </c>
      <c r="G16" s="46">
        <v>0</v>
      </c>
      <c r="H16" s="46">
        <v>7.3188774576999718</v>
      </c>
      <c r="I16" s="46">
        <v>0</v>
      </c>
      <c r="J16" s="46">
        <v>0</v>
      </c>
      <c r="K16" s="46">
        <v>0</v>
      </c>
      <c r="L16" s="66">
        <v>0</v>
      </c>
      <c r="M16" s="46">
        <v>0</v>
      </c>
      <c r="N16" s="46">
        <v>1760.28</v>
      </c>
      <c r="O16" s="46">
        <v>23.48</v>
      </c>
      <c r="P16" s="46">
        <v>0</v>
      </c>
      <c r="Q16" s="46">
        <v>0.74</v>
      </c>
      <c r="R16" s="46">
        <v>0</v>
      </c>
      <c r="S16" s="49">
        <f t="shared" si="1"/>
        <v>1994.7928238286102</v>
      </c>
      <c r="T16" s="39"/>
      <c r="U16" s="23">
        <v>2022</v>
      </c>
      <c r="V16" s="14">
        <v>0.80467127087510482</v>
      </c>
      <c r="W16" s="50">
        <v>1.6861911869882542</v>
      </c>
      <c r="X16" s="46">
        <v>176.35172615064303</v>
      </c>
      <c r="Y16" s="46">
        <v>21.907960748389129</v>
      </c>
      <c r="Z16" s="46">
        <v>5.998477237854452</v>
      </c>
      <c r="AA16" s="46">
        <v>12.161358015740934</v>
      </c>
      <c r="AB16" s="46">
        <v>13.097832836811721</v>
      </c>
      <c r="AC16" s="46">
        <v>7.5562892583998629</v>
      </c>
      <c r="AD16" s="46">
        <v>0</v>
      </c>
      <c r="AE16" s="46">
        <v>0</v>
      </c>
      <c r="AF16" s="46">
        <v>0</v>
      </c>
      <c r="AG16" s="46">
        <v>0</v>
      </c>
      <c r="AH16" s="46">
        <v>1784.77</v>
      </c>
      <c r="AI16" s="46">
        <v>23.65</v>
      </c>
      <c r="AJ16" s="46">
        <v>0</v>
      </c>
      <c r="AK16" s="46">
        <v>0.747</v>
      </c>
      <c r="AL16" s="46">
        <v>0</v>
      </c>
      <c r="AM16" s="49">
        <f t="shared" si="2"/>
        <v>2047.9268354348276</v>
      </c>
      <c r="AN16" s="39"/>
      <c r="AO16" s="23">
        <v>2022</v>
      </c>
      <c r="AP16" s="14">
        <v>0.80467127087510482</v>
      </c>
      <c r="AQ16" s="50">
        <f t="shared" si="3"/>
        <v>1.6861911869882542</v>
      </c>
      <c r="AR16" s="50">
        <f t="shared" si="0"/>
        <v>-20.877754796101527</v>
      </c>
      <c r="AS16" s="50">
        <f t="shared" si="0"/>
        <v>21.907960748389129</v>
      </c>
      <c r="AT16" s="50">
        <f t="shared" si="0"/>
        <v>0.25401181368883829</v>
      </c>
      <c r="AU16" s="50">
        <f t="shared" si="0"/>
        <v>12.161358015740934</v>
      </c>
      <c r="AV16" s="50">
        <f t="shared" si="0"/>
        <v>5.7789553791117489</v>
      </c>
      <c r="AW16" s="50">
        <f t="shared" si="0"/>
        <v>7.5562892583998629</v>
      </c>
      <c r="AX16" s="50">
        <f t="shared" si="0"/>
        <v>0</v>
      </c>
      <c r="AY16" s="50">
        <f t="shared" si="0"/>
        <v>0</v>
      </c>
      <c r="AZ16" s="50">
        <f t="shared" si="0"/>
        <v>0</v>
      </c>
      <c r="BA16" s="50">
        <f t="shared" si="0"/>
        <v>0</v>
      </c>
      <c r="BB16" s="50">
        <f t="shared" si="0"/>
        <v>24.490000000000009</v>
      </c>
      <c r="BC16" s="50">
        <f t="shared" si="0"/>
        <v>0.16999999999999815</v>
      </c>
      <c r="BD16" s="50">
        <f t="shared" si="0"/>
        <v>0</v>
      </c>
      <c r="BE16" s="50">
        <f t="shared" si="0"/>
        <v>7.0000000000000062E-3</v>
      </c>
      <c r="BF16" s="50">
        <f t="shared" si="0"/>
        <v>0</v>
      </c>
      <c r="BG16" s="49">
        <f t="shared" si="4"/>
        <v>53.13401160621725</v>
      </c>
    </row>
    <row r="17" spans="1:59" ht="14.1" x14ac:dyDescent="0.3">
      <c r="A17" s="23">
        <v>2023</v>
      </c>
      <c r="B17" s="14">
        <v>0.74691603550066443</v>
      </c>
      <c r="C17" s="50">
        <v>0</v>
      </c>
      <c r="D17" s="46">
        <v>318.70181248689727</v>
      </c>
      <c r="E17" s="46">
        <v>0</v>
      </c>
      <c r="F17" s="46">
        <v>9.5074380418660827</v>
      </c>
      <c r="G17" s="46">
        <v>0</v>
      </c>
      <c r="H17" s="46">
        <v>9.6624543717145723</v>
      </c>
      <c r="I17" s="46">
        <v>0</v>
      </c>
      <c r="J17" s="46">
        <v>0</v>
      </c>
      <c r="K17" s="46">
        <v>0</v>
      </c>
      <c r="L17" s="66">
        <v>0</v>
      </c>
      <c r="M17" s="46">
        <v>0</v>
      </c>
      <c r="N17" s="46">
        <v>1856.74</v>
      </c>
      <c r="O17" s="46">
        <v>24.94</v>
      </c>
      <c r="P17" s="46">
        <v>0</v>
      </c>
      <c r="Q17" s="46">
        <v>0.72</v>
      </c>
      <c r="R17" s="46">
        <v>0</v>
      </c>
      <c r="S17" s="49">
        <f t="shared" si="1"/>
        <v>2220.2717049004777</v>
      </c>
      <c r="T17" s="39"/>
      <c r="U17" s="23">
        <v>2023</v>
      </c>
      <c r="V17" s="14">
        <v>0.74691603550066443</v>
      </c>
      <c r="W17" s="50">
        <v>1.1441126144863709</v>
      </c>
      <c r="X17" s="46">
        <v>165.23663726882572</v>
      </c>
      <c r="Y17" s="46">
        <v>21.099513159752604</v>
      </c>
      <c r="Z17" s="46">
        <v>6.4539246234047818</v>
      </c>
      <c r="AA17" s="46">
        <v>12.176125015740935</v>
      </c>
      <c r="AB17" s="46">
        <v>54.643947148042386</v>
      </c>
      <c r="AC17" s="46">
        <v>5.0169560585711288</v>
      </c>
      <c r="AD17" s="46">
        <v>0.49720993160782356</v>
      </c>
      <c r="AE17" s="46">
        <v>0</v>
      </c>
      <c r="AF17" s="46">
        <v>0</v>
      </c>
      <c r="AG17" s="46">
        <v>0</v>
      </c>
      <c r="AH17" s="46">
        <v>1922.05</v>
      </c>
      <c r="AI17" s="46">
        <v>25.83</v>
      </c>
      <c r="AJ17" s="46">
        <v>0</v>
      </c>
      <c r="AK17" s="46">
        <v>0.755</v>
      </c>
      <c r="AL17" s="46">
        <v>0</v>
      </c>
      <c r="AM17" s="49">
        <f t="shared" si="2"/>
        <v>2214.9034258204319</v>
      </c>
      <c r="AN17" s="39"/>
      <c r="AO17" s="23">
        <v>2023</v>
      </c>
      <c r="AP17" s="14">
        <v>0.74691603550066443</v>
      </c>
      <c r="AQ17" s="50">
        <f t="shared" si="3"/>
        <v>1.1441126144863709</v>
      </c>
      <c r="AR17" s="50">
        <f t="shared" si="0"/>
        <v>-153.46517521807155</v>
      </c>
      <c r="AS17" s="50">
        <f t="shared" si="0"/>
        <v>21.099513159752604</v>
      </c>
      <c r="AT17" s="50">
        <f t="shared" si="0"/>
        <v>-3.0535134184613009</v>
      </c>
      <c r="AU17" s="50">
        <f t="shared" si="0"/>
        <v>12.176125015740935</v>
      </c>
      <c r="AV17" s="50">
        <f t="shared" si="0"/>
        <v>44.981492776327812</v>
      </c>
      <c r="AW17" s="50">
        <f t="shared" si="0"/>
        <v>5.0169560585711288</v>
      </c>
      <c r="AX17" s="50">
        <f t="shared" si="0"/>
        <v>0.49720993160782356</v>
      </c>
      <c r="AY17" s="50">
        <f t="shared" si="0"/>
        <v>0</v>
      </c>
      <c r="AZ17" s="50">
        <f t="shared" si="0"/>
        <v>0</v>
      </c>
      <c r="BA17" s="50">
        <f t="shared" si="0"/>
        <v>0</v>
      </c>
      <c r="BB17" s="50">
        <f t="shared" si="0"/>
        <v>65.309999999999945</v>
      </c>
      <c r="BC17" s="50">
        <f t="shared" si="0"/>
        <v>0.88999999999999702</v>
      </c>
      <c r="BD17" s="50">
        <f t="shared" si="0"/>
        <v>0</v>
      </c>
      <c r="BE17" s="50">
        <f t="shared" si="0"/>
        <v>3.5000000000000031E-2</v>
      </c>
      <c r="BF17" s="50">
        <f t="shared" si="0"/>
        <v>0</v>
      </c>
      <c r="BG17" s="49">
        <f t="shared" si="4"/>
        <v>-5.3682790800462357</v>
      </c>
    </row>
    <row r="18" spans="1:59" ht="14.1" x14ac:dyDescent="0.3">
      <c r="A18" s="23">
        <v>2024</v>
      </c>
      <c r="B18" s="14">
        <v>0.69316471888208397</v>
      </c>
      <c r="C18" s="50">
        <v>0</v>
      </c>
      <c r="D18" s="46">
        <v>416.64577203594854</v>
      </c>
      <c r="E18" s="46">
        <v>0</v>
      </c>
      <c r="F18" s="46">
        <v>12.908174233575298</v>
      </c>
      <c r="G18" s="46">
        <v>0</v>
      </c>
      <c r="H18" s="46">
        <v>11.993104074448455</v>
      </c>
      <c r="I18" s="46">
        <v>0</v>
      </c>
      <c r="J18" s="46">
        <v>0</v>
      </c>
      <c r="K18" s="46">
        <v>0</v>
      </c>
      <c r="L18" s="66">
        <v>0</v>
      </c>
      <c r="M18" s="46">
        <v>0</v>
      </c>
      <c r="N18" s="46">
        <v>2039.96</v>
      </c>
      <c r="O18" s="46">
        <v>26.619999999999997</v>
      </c>
      <c r="P18" s="46">
        <v>0</v>
      </c>
      <c r="Q18" s="46">
        <v>0.7</v>
      </c>
      <c r="R18" s="46">
        <v>0</v>
      </c>
      <c r="S18" s="49">
        <f t="shared" si="1"/>
        <v>2508.8270503439721</v>
      </c>
      <c r="T18" s="39"/>
      <c r="U18" s="23">
        <v>2024</v>
      </c>
      <c r="V18" s="14">
        <v>0.69316471888208397</v>
      </c>
      <c r="W18" s="50">
        <v>0.73492111078794076</v>
      </c>
      <c r="X18" s="46">
        <v>156.32633248538593</v>
      </c>
      <c r="Y18" s="46">
        <v>20.324102870751279</v>
      </c>
      <c r="Z18" s="46">
        <v>7.1186271462392252</v>
      </c>
      <c r="AA18" s="46">
        <v>12.191216015740935</v>
      </c>
      <c r="AB18" s="46">
        <v>182.59628699588251</v>
      </c>
      <c r="AC18" s="46">
        <v>16.794499752685599</v>
      </c>
      <c r="AD18" s="46">
        <v>7.9405859309494193</v>
      </c>
      <c r="AE18" s="46">
        <v>0</v>
      </c>
      <c r="AF18" s="46">
        <v>0</v>
      </c>
      <c r="AG18" s="46">
        <v>0</v>
      </c>
      <c r="AH18" s="46">
        <v>2133.12</v>
      </c>
      <c r="AI18" s="46">
        <v>29.44</v>
      </c>
      <c r="AJ18" s="46">
        <v>0</v>
      </c>
      <c r="AK18" s="46">
        <v>0.69399999999999995</v>
      </c>
      <c r="AL18" s="46">
        <v>0</v>
      </c>
      <c r="AM18" s="49">
        <f t="shared" si="2"/>
        <v>2567.280572308423</v>
      </c>
      <c r="AN18" s="39"/>
      <c r="AO18" s="23">
        <v>2024</v>
      </c>
      <c r="AP18" s="14">
        <v>0.69316471888208397</v>
      </c>
      <c r="AQ18" s="50">
        <f t="shared" si="3"/>
        <v>0.73492111078794076</v>
      </c>
      <c r="AR18" s="50">
        <f t="shared" si="0"/>
        <v>-260.31943955056261</v>
      </c>
      <c r="AS18" s="50">
        <f t="shared" si="0"/>
        <v>20.324102870751279</v>
      </c>
      <c r="AT18" s="50">
        <f t="shared" si="0"/>
        <v>-5.7895470873360733</v>
      </c>
      <c r="AU18" s="50">
        <f t="shared" si="0"/>
        <v>12.191216015740935</v>
      </c>
      <c r="AV18" s="50">
        <f t="shared" si="0"/>
        <v>170.60318292143404</v>
      </c>
      <c r="AW18" s="50">
        <f t="shared" si="0"/>
        <v>16.794499752685599</v>
      </c>
      <c r="AX18" s="50">
        <f t="shared" si="0"/>
        <v>7.9405859309494193</v>
      </c>
      <c r="AY18" s="50">
        <f t="shared" si="0"/>
        <v>0</v>
      </c>
      <c r="AZ18" s="50">
        <f t="shared" si="0"/>
        <v>0</v>
      </c>
      <c r="BA18" s="50">
        <f t="shared" si="0"/>
        <v>0</v>
      </c>
      <c r="BB18" s="50">
        <f t="shared" si="0"/>
        <v>93.159999999999854</v>
      </c>
      <c r="BC18" s="50">
        <f t="shared" si="0"/>
        <v>2.8200000000000038</v>
      </c>
      <c r="BD18" s="50">
        <f t="shared" si="0"/>
        <v>0</v>
      </c>
      <c r="BE18" s="50">
        <f t="shared" si="0"/>
        <v>-6.0000000000000053E-3</v>
      </c>
      <c r="BF18" s="50">
        <f t="shared" si="0"/>
        <v>0</v>
      </c>
      <c r="BG18" s="49">
        <f t="shared" si="4"/>
        <v>58.453521964450374</v>
      </c>
    </row>
    <row r="19" spans="1:59" ht="14.1" x14ac:dyDescent="0.3">
      <c r="A19" s="23">
        <v>2025</v>
      </c>
      <c r="B19" s="14">
        <v>0.64341286002827602</v>
      </c>
      <c r="C19" s="50">
        <v>0</v>
      </c>
      <c r="D19" s="46">
        <v>560.19930270428517</v>
      </c>
      <c r="E19" s="46">
        <v>0</v>
      </c>
      <c r="F19" s="46">
        <v>18.298040788645444</v>
      </c>
      <c r="G19" s="46">
        <v>0</v>
      </c>
      <c r="H19" s="46">
        <v>13.792226759656874</v>
      </c>
      <c r="I19" s="46">
        <v>0</v>
      </c>
      <c r="J19" s="46">
        <v>0</v>
      </c>
      <c r="K19" s="46">
        <v>0</v>
      </c>
      <c r="L19" s="66">
        <v>0</v>
      </c>
      <c r="M19" s="46">
        <v>0</v>
      </c>
      <c r="N19" s="46">
        <v>2157.71</v>
      </c>
      <c r="O19" s="46">
        <v>31.07</v>
      </c>
      <c r="P19" s="46">
        <v>0</v>
      </c>
      <c r="Q19" s="46">
        <v>0.69</v>
      </c>
      <c r="R19" s="46">
        <v>0</v>
      </c>
      <c r="S19" s="49">
        <f t="shared" si="1"/>
        <v>2781.7595702525878</v>
      </c>
      <c r="T19" s="39"/>
      <c r="U19" s="23">
        <v>2025</v>
      </c>
      <c r="V19" s="14">
        <v>0.64341286002827602</v>
      </c>
      <c r="W19" s="50">
        <v>0.4457639122918039</v>
      </c>
      <c r="X19" s="46">
        <v>148.53617446377717</v>
      </c>
      <c r="Y19" s="46">
        <v>19.578564232766745</v>
      </c>
      <c r="Z19" s="46">
        <v>7.6303376811126764</v>
      </c>
      <c r="AA19" s="46">
        <v>12.206640015740934</v>
      </c>
      <c r="AB19" s="46">
        <v>237.43410586767556</v>
      </c>
      <c r="AC19" s="46">
        <v>17.195053963895468</v>
      </c>
      <c r="AD19" s="46">
        <v>10.843199106001729</v>
      </c>
      <c r="AE19" s="46">
        <v>0</v>
      </c>
      <c r="AF19" s="46">
        <v>0</v>
      </c>
      <c r="AG19" s="46">
        <v>0</v>
      </c>
      <c r="AH19" s="46">
        <v>2306.7800000000002</v>
      </c>
      <c r="AI19" s="46">
        <v>34.300000000000004</v>
      </c>
      <c r="AJ19" s="46">
        <v>0</v>
      </c>
      <c r="AK19" s="46">
        <v>0.67700000000000005</v>
      </c>
      <c r="AL19" s="46">
        <v>0</v>
      </c>
      <c r="AM19" s="49">
        <f t="shared" si="2"/>
        <v>2795.6268392432626</v>
      </c>
      <c r="AN19" s="39"/>
      <c r="AO19" s="23">
        <v>2025</v>
      </c>
      <c r="AP19" s="14">
        <v>0.64341286002827602</v>
      </c>
      <c r="AQ19" s="50">
        <f t="shared" si="3"/>
        <v>0.4457639122918039</v>
      </c>
      <c r="AR19" s="50">
        <f t="shared" si="0"/>
        <v>-411.663128240508</v>
      </c>
      <c r="AS19" s="50">
        <f t="shared" si="0"/>
        <v>19.578564232766745</v>
      </c>
      <c r="AT19" s="50">
        <f t="shared" si="0"/>
        <v>-10.667703107532768</v>
      </c>
      <c r="AU19" s="50">
        <f t="shared" si="0"/>
        <v>12.206640015740934</v>
      </c>
      <c r="AV19" s="50">
        <f t="shared" si="0"/>
        <v>223.64187910801868</v>
      </c>
      <c r="AW19" s="50">
        <f t="shared" si="0"/>
        <v>17.195053963895468</v>
      </c>
      <c r="AX19" s="50">
        <f t="shared" si="0"/>
        <v>10.843199106001729</v>
      </c>
      <c r="AY19" s="50">
        <f t="shared" si="0"/>
        <v>0</v>
      </c>
      <c r="AZ19" s="50">
        <f t="shared" si="0"/>
        <v>0</v>
      </c>
      <c r="BA19" s="50">
        <f t="shared" si="0"/>
        <v>0</v>
      </c>
      <c r="BB19" s="50">
        <f t="shared" si="0"/>
        <v>149.07000000000016</v>
      </c>
      <c r="BC19" s="50">
        <f t="shared" si="0"/>
        <v>3.230000000000004</v>
      </c>
      <c r="BD19" s="50">
        <f t="shared" si="0"/>
        <v>0</v>
      </c>
      <c r="BE19" s="50">
        <f t="shared" si="0"/>
        <v>-1.2999999999999901E-2</v>
      </c>
      <c r="BF19" s="50">
        <f t="shared" si="0"/>
        <v>0</v>
      </c>
      <c r="BG19" s="49">
        <f t="shared" si="4"/>
        <v>13.867268990674765</v>
      </c>
    </row>
    <row r="20" spans="1:59" ht="14.1" x14ac:dyDescent="0.3">
      <c r="A20" s="23">
        <v>2026</v>
      </c>
      <c r="B20" s="14">
        <v>0.59723193805567742</v>
      </c>
      <c r="C20" s="50">
        <v>0</v>
      </c>
      <c r="D20" s="46">
        <v>530.1009377644134</v>
      </c>
      <c r="E20" s="46">
        <v>0</v>
      </c>
      <c r="F20" s="46">
        <v>18.680900038095647</v>
      </c>
      <c r="G20" s="46">
        <v>0</v>
      </c>
      <c r="H20" s="46">
        <v>124.60653364883034</v>
      </c>
      <c r="I20" s="46">
        <v>9.55748697283612</v>
      </c>
      <c r="J20" s="46">
        <v>5.4412739566307691</v>
      </c>
      <c r="K20" s="46">
        <v>0</v>
      </c>
      <c r="L20" s="66">
        <v>-13.776860150536571</v>
      </c>
      <c r="M20" s="46">
        <v>0</v>
      </c>
      <c r="N20" s="46">
        <v>2344.0500000000002</v>
      </c>
      <c r="O20" s="46">
        <v>33.519999999999996</v>
      </c>
      <c r="P20" s="46">
        <v>0</v>
      </c>
      <c r="Q20" s="46">
        <v>0.66</v>
      </c>
      <c r="R20" s="46">
        <v>0</v>
      </c>
      <c r="S20" s="49">
        <f t="shared" si="1"/>
        <v>3052.8402722302699</v>
      </c>
      <c r="T20" s="39"/>
      <c r="U20" s="23">
        <v>2026</v>
      </c>
      <c r="V20" s="14">
        <v>0.59723193805567742</v>
      </c>
      <c r="W20" s="50">
        <v>0.31321869609157399</v>
      </c>
      <c r="X20" s="46">
        <v>142.31950832589052</v>
      </c>
      <c r="Y20" s="46">
        <v>18.85663456997414</v>
      </c>
      <c r="Z20" s="46">
        <v>8.3560578808304644</v>
      </c>
      <c r="AA20" s="46">
        <v>12.127393015740934</v>
      </c>
      <c r="AB20" s="46">
        <v>228.19147275530915</v>
      </c>
      <c r="AC20" s="46">
        <v>17.527095322776336</v>
      </c>
      <c r="AD20" s="46">
        <v>10.498579287275358</v>
      </c>
      <c r="AE20" s="46">
        <v>0</v>
      </c>
      <c r="AF20" s="46">
        <v>0</v>
      </c>
      <c r="AG20" s="46">
        <v>0</v>
      </c>
      <c r="AH20" s="46">
        <v>2516.12</v>
      </c>
      <c r="AI20" s="46">
        <v>37.400000000000006</v>
      </c>
      <c r="AJ20" s="46">
        <v>0</v>
      </c>
      <c r="AK20" s="46">
        <v>0.68</v>
      </c>
      <c r="AL20" s="46">
        <v>0</v>
      </c>
      <c r="AM20" s="49">
        <f t="shared" si="2"/>
        <v>2992.3899598538883</v>
      </c>
      <c r="AN20" s="39"/>
      <c r="AO20" s="23">
        <v>2026</v>
      </c>
      <c r="AP20" s="14">
        <v>0.59723193805567742</v>
      </c>
      <c r="AQ20" s="50">
        <f t="shared" si="3"/>
        <v>0.31321869609157399</v>
      </c>
      <c r="AR20" s="50">
        <f t="shared" si="0"/>
        <v>-387.78142943852288</v>
      </c>
      <c r="AS20" s="50">
        <f t="shared" si="0"/>
        <v>18.85663456997414</v>
      </c>
      <c r="AT20" s="50">
        <f t="shared" si="0"/>
        <v>-10.324842157265183</v>
      </c>
      <c r="AU20" s="50">
        <f t="shared" si="0"/>
        <v>12.127393015740934</v>
      </c>
      <c r="AV20" s="50">
        <f t="shared" si="0"/>
        <v>103.58493910647881</v>
      </c>
      <c r="AW20" s="50">
        <f t="shared" si="0"/>
        <v>7.9696083499402164</v>
      </c>
      <c r="AX20" s="50">
        <f t="shared" si="0"/>
        <v>5.0573053306445894</v>
      </c>
      <c r="AY20" s="50">
        <f t="shared" si="0"/>
        <v>0</v>
      </c>
      <c r="AZ20" s="50">
        <f t="shared" si="0"/>
        <v>13.776860150536571</v>
      </c>
      <c r="BA20" s="50">
        <f t="shared" si="0"/>
        <v>0</v>
      </c>
      <c r="BB20" s="50">
        <f t="shared" si="0"/>
        <v>172.06999999999971</v>
      </c>
      <c r="BC20" s="50">
        <f t="shared" si="0"/>
        <v>3.8800000000000097</v>
      </c>
      <c r="BD20" s="50">
        <f t="shared" si="0"/>
        <v>0</v>
      </c>
      <c r="BE20" s="50">
        <f t="shared" si="0"/>
        <v>2.0000000000000018E-2</v>
      </c>
      <c r="BF20" s="50">
        <f t="shared" si="0"/>
        <v>0</v>
      </c>
      <c r="BG20" s="49">
        <f t="shared" si="4"/>
        <v>-60.450312376381525</v>
      </c>
    </row>
    <row r="21" spans="1:59" ht="14.1" x14ac:dyDescent="0.3">
      <c r="A21" s="23">
        <v>2027</v>
      </c>
      <c r="B21" s="14">
        <v>0.55436564916974984</v>
      </c>
      <c r="C21" s="50">
        <v>0</v>
      </c>
      <c r="D21" s="46">
        <v>653.05603043734345</v>
      </c>
      <c r="E21" s="46">
        <v>0</v>
      </c>
      <c r="F21" s="46">
        <v>25.264897600508753</v>
      </c>
      <c r="G21" s="46">
        <v>0</v>
      </c>
      <c r="H21" s="46">
        <v>185.63181524168687</v>
      </c>
      <c r="I21" s="46">
        <v>9.7658675376789912</v>
      </c>
      <c r="J21" s="46">
        <v>8.4234162176862544</v>
      </c>
      <c r="K21" s="46">
        <v>0</v>
      </c>
      <c r="L21" s="66">
        <v>-132.87040902139071</v>
      </c>
      <c r="M21" s="46">
        <v>0</v>
      </c>
      <c r="N21" s="46">
        <v>2429.42</v>
      </c>
      <c r="O21" s="46">
        <v>42.79</v>
      </c>
      <c r="P21" s="46">
        <v>0</v>
      </c>
      <c r="Q21" s="46">
        <v>0.63</v>
      </c>
      <c r="R21" s="46">
        <v>0</v>
      </c>
      <c r="S21" s="49">
        <f t="shared" si="1"/>
        <v>3222.1116180135141</v>
      </c>
      <c r="T21" s="39"/>
      <c r="U21" s="23">
        <v>2027</v>
      </c>
      <c r="V21" s="14">
        <v>0.55436564916974984</v>
      </c>
      <c r="W21" s="50">
        <v>0.32104916349386325</v>
      </c>
      <c r="X21" s="46">
        <v>137.48970960581099</v>
      </c>
      <c r="Y21" s="46">
        <v>18.146740037275013</v>
      </c>
      <c r="Z21" s="46">
        <v>8.7015485230854406</v>
      </c>
      <c r="AA21" s="46">
        <v>12.143502015740934</v>
      </c>
      <c r="AB21" s="46">
        <v>219.33993544805944</v>
      </c>
      <c r="AC21" s="46">
        <v>18.421164828685416</v>
      </c>
      <c r="AD21" s="46">
        <v>10.171342142145447</v>
      </c>
      <c r="AE21" s="46">
        <v>10.291137524935149</v>
      </c>
      <c r="AF21" s="46">
        <v>-59.584825841765863</v>
      </c>
      <c r="AG21" s="46">
        <v>0</v>
      </c>
      <c r="AH21" s="46">
        <v>2674.04</v>
      </c>
      <c r="AI21" s="46">
        <v>41.08</v>
      </c>
      <c r="AJ21" s="46">
        <v>0</v>
      </c>
      <c r="AK21" s="46">
        <v>0.69499999999999995</v>
      </c>
      <c r="AL21" s="46">
        <v>0</v>
      </c>
      <c r="AM21" s="49">
        <f t="shared" si="2"/>
        <v>3091.2563034474656</v>
      </c>
      <c r="AN21" s="39"/>
      <c r="AO21" s="23">
        <v>2027</v>
      </c>
      <c r="AP21" s="14">
        <v>0.55436564916974984</v>
      </c>
      <c r="AQ21" s="50">
        <f t="shared" si="3"/>
        <v>0.32104916349386325</v>
      </c>
      <c r="AR21" s="50">
        <f t="shared" si="0"/>
        <v>-515.56632083153249</v>
      </c>
      <c r="AS21" s="50">
        <f t="shared" si="0"/>
        <v>18.146740037275013</v>
      </c>
      <c r="AT21" s="50">
        <f t="shared" si="0"/>
        <v>-16.563349077423311</v>
      </c>
      <c r="AU21" s="50">
        <f t="shared" si="0"/>
        <v>12.143502015740934</v>
      </c>
      <c r="AV21" s="50">
        <f t="shared" si="0"/>
        <v>33.70812020637257</v>
      </c>
      <c r="AW21" s="50">
        <f t="shared" si="0"/>
        <v>8.6552972910064252</v>
      </c>
      <c r="AX21" s="50">
        <f t="shared" si="0"/>
        <v>1.7479259244591923</v>
      </c>
      <c r="AY21" s="50">
        <f t="shared" si="0"/>
        <v>10.291137524935149</v>
      </c>
      <c r="AZ21" s="50">
        <f t="shared" si="0"/>
        <v>73.285583179624851</v>
      </c>
      <c r="BA21" s="50">
        <f t="shared" si="0"/>
        <v>0</v>
      </c>
      <c r="BB21" s="50">
        <f t="shared" si="0"/>
        <v>244.61999999999989</v>
      </c>
      <c r="BC21" s="50">
        <f t="shared" si="0"/>
        <v>-1.7100000000000009</v>
      </c>
      <c r="BD21" s="50">
        <f t="shared" si="0"/>
        <v>0</v>
      </c>
      <c r="BE21" s="50">
        <f t="shared" si="0"/>
        <v>6.4999999999999947E-2</v>
      </c>
      <c r="BF21" s="50">
        <f t="shared" si="0"/>
        <v>0</v>
      </c>
      <c r="BG21" s="49">
        <f t="shared" si="4"/>
        <v>-130.85531456604789</v>
      </c>
    </row>
    <row r="22" spans="1:59" ht="14.1" x14ac:dyDescent="0.3">
      <c r="A22" s="23">
        <v>2028</v>
      </c>
      <c r="B22" s="14">
        <v>0.51447109326961526</v>
      </c>
      <c r="C22" s="50">
        <v>0</v>
      </c>
      <c r="D22" s="46">
        <v>826.50430868810975</v>
      </c>
      <c r="E22" s="46">
        <v>0</v>
      </c>
      <c r="F22" s="46">
        <v>33.117364623031662</v>
      </c>
      <c r="G22" s="46">
        <v>0</v>
      </c>
      <c r="H22" s="46">
        <v>181.28466960783189</v>
      </c>
      <c r="I22" s="46">
        <v>9.9801457072749766</v>
      </c>
      <c r="J22" s="46">
        <v>8.1526086101198452</v>
      </c>
      <c r="K22" s="46">
        <v>0</v>
      </c>
      <c r="L22" s="66">
        <v>-132.12517007448855</v>
      </c>
      <c r="M22" s="46">
        <v>0</v>
      </c>
      <c r="N22" s="46">
        <v>2468.79</v>
      </c>
      <c r="O22" s="46">
        <v>56.53</v>
      </c>
      <c r="P22" s="46">
        <v>0</v>
      </c>
      <c r="Q22" s="46">
        <v>0.61</v>
      </c>
      <c r="R22" s="46">
        <v>0</v>
      </c>
      <c r="S22" s="49">
        <f t="shared" si="1"/>
        <v>3452.8439271618799</v>
      </c>
      <c r="T22" s="39"/>
      <c r="U22" s="23">
        <v>2028</v>
      </c>
      <c r="V22" s="14">
        <v>0.51447109326961526</v>
      </c>
      <c r="W22" s="50">
        <v>0.32907539258120977</v>
      </c>
      <c r="X22" s="46">
        <v>133.05999186969549</v>
      </c>
      <c r="Y22" s="46">
        <v>17.439369761762872</v>
      </c>
      <c r="Z22" s="46">
        <v>9.1088689722510967</v>
      </c>
      <c r="AA22" s="46">
        <v>12.159966015740935</v>
      </c>
      <c r="AB22" s="46">
        <v>325.54461934989314</v>
      </c>
      <c r="AC22" s="46">
        <v>33.008430726592408</v>
      </c>
      <c r="AD22" s="46">
        <v>15.756929624717701</v>
      </c>
      <c r="AE22" s="46">
        <v>11.659822144282495</v>
      </c>
      <c r="AF22" s="46">
        <v>-59.249306489495098</v>
      </c>
      <c r="AG22" s="46">
        <v>0</v>
      </c>
      <c r="AH22" s="46">
        <v>2803.99</v>
      </c>
      <c r="AI22" s="46">
        <v>53.06</v>
      </c>
      <c r="AJ22" s="46">
        <v>0</v>
      </c>
      <c r="AK22" s="46">
        <v>0.7</v>
      </c>
      <c r="AL22" s="46">
        <v>0</v>
      </c>
      <c r="AM22" s="49">
        <f t="shared" si="2"/>
        <v>3356.567767368022</v>
      </c>
      <c r="AN22" s="39"/>
      <c r="AO22" s="23">
        <v>2028</v>
      </c>
      <c r="AP22" s="14">
        <v>0.51447109326961526</v>
      </c>
      <c r="AQ22" s="50">
        <f t="shared" si="3"/>
        <v>0.32907539258120977</v>
      </c>
      <c r="AR22" s="50">
        <f t="shared" si="0"/>
        <v>-693.44431681841422</v>
      </c>
      <c r="AS22" s="50">
        <f t="shared" si="0"/>
        <v>17.439369761762872</v>
      </c>
      <c r="AT22" s="50">
        <f t="shared" si="0"/>
        <v>-24.008495650780567</v>
      </c>
      <c r="AU22" s="50">
        <f t="shared" si="0"/>
        <v>12.159966015740935</v>
      </c>
      <c r="AV22" s="50">
        <f t="shared" si="0"/>
        <v>144.25994974206125</v>
      </c>
      <c r="AW22" s="50">
        <f t="shared" si="0"/>
        <v>23.02828501931743</v>
      </c>
      <c r="AX22" s="50">
        <f t="shared" si="0"/>
        <v>7.6043210145978559</v>
      </c>
      <c r="AY22" s="50">
        <f t="shared" si="0"/>
        <v>11.659822144282495</v>
      </c>
      <c r="AZ22" s="50">
        <f t="shared" si="0"/>
        <v>72.875863584993454</v>
      </c>
      <c r="BA22" s="50">
        <f t="shared" si="0"/>
        <v>0</v>
      </c>
      <c r="BB22" s="50">
        <f t="shared" si="0"/>
        <v>335.19999999999982</v>
      </c>
      <c r="BC22" s="50">
        <f t="shared" si="0"/>
        <v>-3.4699999999999989</v>
      </c>
      <c r="BD22" s="50">
        <f t="shared" si="0"/>
        <v>0</v>
      </c>
      <c r="BE22" s="50">
        <f t="shared" si="0"/>
        <v>8.9999999999999969E-2</v>
      </c>
      <c r="BF22" s="50">
        <f t="shared" si="0"/>
        <v>0</v>
      </c>
      <c r="BG22" s="49">
        <f t="shared" si="4"/>
        <v>-96.276159793857403</v>
      </c>
    </row>
    <row r="23" spans="1:59" ht="14.1" x14ac:dyDescent="0.3">
      <c r="A23" s="23">
        <v>2029</v>
      </c>
      <c r="B23" s="14">
        <v>0.47754495938040853</v>
      </c>
      <c r="C23" s="50">
        <v>0</v>
      </c>
      <c r="D23" s="46">
        <v>995.50963385497516</v>
      </c>
      <c r="E23" s="46">
        <v>0</v>
      </c>
      <c r="F23" s="46">
        <v>41.689844835933869</v>
      </c>
      <c r="G23" s="46">
        <v>0</v>
      </c>
      <c r="H23" s="46">
        <v>176.91833389609974</v>
      </c>
      <c r="I23" s="46">
        <v>10.196717592412154</v>
      </c>
      <c r="J23" s="46">
        <v>7.8957162370350371</v>
      </c>
      <c r="K23" s="46">
        <v>10.723318841407496</v>
      </c>
      <c r="L23" s="66">
        <v>-131.39856210125896</v>
      </c>
      <c r="M23" s="46">
        <v>0</v>
      </c>
      <c r="N23" s="46">
        <v>2525.27</v>
      </c>
      <c r="O23" s="46">
        <v>67.5</v>
      </c>
      <c r="P23" s="46">
        <v>0</v>
      </c>
      <c r="Q23" s="46">
        <v>0.62</v>
      </c>
      <c r="R23" s="46">
        <v>0</v>
      </c>
      <c r="S23" s="49">
        <f t="shared" si="1"/>
        <v>3704.9250031566044</v>
      </c>
      <c r="T23" s="39"/>
      <c r="U23" s="23">
        <v>2029</v>
      </c>
      <c r="V23" s="14">
        <v>0.47754495938040853</v>
      </c>
      <c r="W23" s="50">
        <v>0.33730227739574009</v>
      </c>
      <c r="X23" s="46">
        <v>128.63027413358</v>
      </c>
      <c r="Y23" s="46">
        <v>16.731919506706049</v>
      </c>
      <c r="Z23" s="46">
        <v>8.9891831589865419</v>
      </c>
      <c r="AA23" s="46">
        <v>12.176792015740931</v>
      </c>
      <c r="AB23" s="46">
        <v>381.98017632674055</v>
      </c>
      <c r="AC23" s="46">
        <v>31.193904501209079</v>
      </c>
      <c r="AD23" s="46">
        <v>18.686948534453826</v>
      </c>
      <c r="AE23" s="46">
        <v>11.003886499151408</v>
      </c>
      <c r="AF23" s="46">
        <v>-58.922175121031103</v>
      </c>
      <c r="AG23" s="46">
        <v>0</v>
      </c>
      <c r="AH23" s="46">
        <v>2949.96</v>
      </c>
      <c r="AI23" s="46">
        <v>55.75</v>
      </c>
      <c r="AJ23" s="46">
        <v>0</v>
      </c>
      <c r="AK23" s="46">
        <v>0.71499999999999997</v>
      </c>
      <c r="AL23" s="46">
        <v>0</v>
      </c>
      <c r="AM23" s="49">
        <f t="shared" si="2"/>
        <v>3557.2332118329332</v>
      </c>
      <c r="AN23" s="39"/>
      <c r="AO23" s="23">
        <v>2029</v>
      </c>
      <c r="AP23" s="14">
        <v>0.47754495938040853</v>
      </c>
      <c r="AQ23" s="50">
        <f t="shared" si="3"/>
        <v>0.33730227739574009</v>
      </c>
      <c r="AR23" s="50">
        <f t="shared" si="0"/>
        <v>-866.87935972139519</v>
      </c>
      <c r="AS23" s="50">
        <f t="shared" si="0"/>
        <v>16.731919506706049</v>
      </c>
      <c r="AT23" s="50">
        <f t="shared" si="0"/>
        <v>-32.700661676947327</v>
      </c>
      <c r="AU23" s="50">
        <f t="shared" si="0"/>
        <v>12.176792015740931</v>
      </c>
      <c r="AV23" s="50">
        <f t="shared" si="0"/>
        <v>205.06184243064081</v>
      </c>
      <c r="AW23" s="50">
        <f t="shared" si="0"/>
        <v>20.997186908796927</v>
      </c>
      <c r="AX23" s="50">
        <f t="shared" si="0"/>
        <v>10.791232297418789</v>
      </c>
      <c r="AY23" s="50">
        <f t="shared" si="0"/>
        <v>0.28056765774391224</v>
      </c>
      <c r="AZ23" s="50">
        <f t="shared" si="0"/>
        <v>72.476386980227858</v>
      </c>
      <c r="BA23" s="50">
        <f t="shared" si="0"/>
        <v>0</v>
      </c>
      <c r="BB23" s="50">
        <f t="shared" si="0"/>
        <v>424.69000000000005</v>
      </c>
      <c r="BC23" s="50">
        <f t="shared" si="0"/>
        <v>-11.75</v>
      </c>
      <c r="BD23" s="50">
        <f t="shared" si="0"/>
        <v>0</v>
      </c>
      <c r="BE23" s="50">
        <f t="shared" si="0"/>
        <v>9.4999999999999973E-2</v>
      </c>
      <c r="BF23" s="50">
        <f t="shared" si="0"/>
        <v>0</v>
      </c>
      <c r="BG23" s="49">
        <f t="shared" si="4"/>
        <v>-147.69179132367142</v>
      </c>
    </row>
    <row r="24" spans="1:59" ht="14.1" x14ac:dyDescent="0.3">
      <c r="A24" s="23">
        <v>2030</v>
      </c>
      <c r="B24" s="14">
        <v>0.44326919668181214</v>
      </c>
      <c r="C24" s="50">
        <v>0</v>
      </c>
      <c r="D24" s="46">
        <v>1161.3781549171513</v>
      </c>
      <c r="E24" s="46">
        <v>0</v>
      </c>
      <c r="F24" s="46">
        <v>49.91296307122952</v>
      </c>
      <c r="G24" s="46">
        <v>0</v>
      </c>
      <c r="H24" s="46">
        <v>170.31967973199482</v>
      </c>
      <c r="I24" s="46">
        <v>14.793156589993968</v>
      </c>
      <c r="J24" s="46">
        <v>7.651347574983669</v>
      </c>
      <c r="K24" s="46">
        <v>12.148674108069974</v>
      </c>
      <c r="L24" s="66">
        <v>-130.69011932736004</v>
      </c>
      <c r="M24" s="46">
        <v>0</v>
      </c>
      <c r="N24" s="46">
        <v>2558.86</v>
      </c>
      <c r="O24" s="46">
        <v>85.390000000000015</v>
      </c>
      <c r="P24" s="46">
        <v>0</v>
      </c>
      <c r="Q24" s="46">
        <v>0.6</v>
      </c>
      <c r="R24" s="46">
        <v>0</v>
      </c>
      <c r="S24" s="49">
        <f t="shared" si="1"/>
        <v>3930.3638566660629</v>
      </c>
      <c r="T24" s="39"/>
      <c r="U24" s="23">
        <v>2030</v>
      </c>
      <c r="V24" s="14">
        <v>0.44326919668181214</v>
      </c>
      <c r="W24" s="50">
        <v>0.34573483433063351</v>
      </c>
      <c r="X24" s="46">
        <v>124.20055639746447</v>
      </c>
      <c r="Y24" s="46">
        <v>16.024469251649226</v>
      </c>
      <c r="Z24" s="46">
        <v>9.0791421143242772</v>
      </c>
      <c r="AA24" s="46">
        <v>12.193989015740932</v>
      </c>
      <c r="AB24" s="46">
        <v>378.51342933560397</v>
      </c>
      <c r="AC24" s="46">
        <v>33.965204454074772</v>
      </c>
      <c r="AD24" s="46">
        <v>18.827181067039618</v>
      </c>
      <c r="AE24" s="46">
        <v>11.921448592963069</v>
      </c>
      <c r="AF24" s="46">
        <v>-58.603222036778703</v>
      </c>
      <c r="AG24" s="46">
        <v>0</v>
      </c>
      <c r="AH24" s="46">
        <v>3062.44</v>
      </c>
      <c r="AI24" s="46">
        <v>58.570000000000007</v>
      </c>
      <c r="AJ24" s="46">
        <v>0</v>
      </c>
      <c r="AK24" s="46">
        <v>0.70099999999999996</v>
      </c>
      <c r="AL24" s="46">
        <v>0</v>
      </c>
      <c r="AM24" s="49">
        <f t="shared" si="2"/>
        <v>3668.1789330264123</v>
      </c>
      <c r="AN24" s="39"/>
      <c r="AO24" s="23">
        <v>2030</v>
      </c>
      <c r="AP24" s="14">
        <v>0.44326919668181214</v>
      </c>
      <c r="AQ24" s="50">
        <f t="shared" si="3"/>
        <v>0.34573483433063351</v>
      </c>
      <c r="AR24" s="50">
        <f t="shared" si="0"/>
        <v>-1037.1775985196869</v>
      </c>
      <c r="AS24" s="50">
        <f t="shared" si="0"/>
        <v>16.024469251649226</v>
      </c>
      <c r="AT24" s="50">
        <f t="shared" si="0"/>
        <v>-40.833820956905242</v>
      </c>
      <c r="AU24" s="50">
        <f t="shared" si="0"/>
        <v>12.193989015740932</v>
      </c>
      <c r="AV24" s="50">
        <f t="shared" si="0"/>
        <v>208.19374960360915</v>
      </c>
      <c r="AW24" s="50">
        <f t="shared" si="0"/>
        <v>19.172047864080803</v>
      </c>
      <c r="AX24" s="50">
        <f t="shared" si="0"/>
        <v>11.175833492055949</v>
      </c>
      <c r="AY24" s="50">
        <f t="shared" si="0"/>
        <v>-0.22722551510690536</v>
      </c>
      <c r="AZ24" s="50">
        <f t="shared" si="0"/>
        <v>72.086897290581334</v>
      </c>
      <c r="BA24" s="50">
        <f t="shared" si="0"/>
        <v>0</v>
      </c>
      <c r="BB24" s="50">
        <f t="shared" si="0"/>
        <v>503.57999999999993</v>
      </c>
      <c r="BC24" s="50">
        <f t="shared" si="0"/>
        <v>-26.820000000000007</v>
      </c>
      <c r="BD24" s="50">
        <f t="shared" si="0"/>
        <v>0</v>
      </c>
      <c r="BE24" s="50">
        <f t="shared" si="0"/>
        <v>0.10099999999999998</v>
      </c>
      <c r="BF24" s="50">
        <f t="shared" si="0"/>
        <v>0</v>
      </c>
      <c r="BG24" s="49">
        <f t="shared" si="4"/>
        <v>-262.18492363965089</v>
      </c>
    </row>
    <row r="25" spans="1:59" ht="14.1" x14ac:dyDescent="0.3">
      <c r="A25" s="23">
        <v>2031</v>
      </c>
      <c r="B25" s="14">
        <v>0.41145357493014312</v>
      </c>
      <c r="C25" s="50">
        <v>0</v>
      </c>
      <c r="D25" s="46">
        <v>1107.6686029491193</v>
      </c>
      <c r="E25" s="46">
        <v>0</v>
      </c>
      <c r="F25" s="46">
        <v>52.547363897439205</v>
      </c>
      <c r="G25" s="46">
        <v>0</v>
      </c>
      <c r="H25" s="46">
        <v>286.17334705606709</v>
      </c>
      <c r="I25" s="46">
        <v>23.032902404398207</v>
      </c>
      <c r="J25" s="46">
        <v>13.425949141560414</v>
      </c>
      <c r="K25" s="46">
        <v>11.464198501616927</v>
      </c>
      <c r="L25" s="66">
        <v>-129.99938762280865</v>
      </c>
      <c r="M25" s="46">
        <v>0</v>
      </c>
      <c r="N25" s="46">
        <v>2676.15</v>
      </c>
      <c r="O25" s="46">
        <v>93.22</v>
      </c>
      <c r="P25" s="46">
        <v>0</v>
      </c>
      <c r="Q25" s="46">
        <v>0.62</v>
      </c>
      <c r="R25" s="46">
        <v>0</v>
      </c>
      <c r="S25" s="49">
        <f t="shared" si="1"/>
        <v>4134.3029763273926</v>
      </c>
      <c r="T25" s="39"/>
      <c r="U25" s="23">
        <v>2031</v>
      </c>
      <c r="V25" s="14">
        <v>0.41145357493014312</v>
      </c>
      <c r="W25" s="50">
        <v>0.35437820518889929</v>
      </c>
      <c r="X25" s="46">
        <v>119.77083866134899</v>
      </c>
      <c r="Y25" s="46">
        <v>15.317018996592404</v>
      </c>
      <c r="Z25" s="46">
        <v>9.4622663010654087</v>
      </c>
      <c r="AA25" s="46">
        <v>12.211563015740932</v>
      </c>
      <c r="AB25" s="46">
        <v>421.17322101429284</v>
      </c>
      <c r="AC25" s="46">
        <v>36.722613954621835</v>
      </c>
      <c r="AD25" s="46">
        <v>22.039892878714749</v>
      </c>
      <c r="AE25" s="46">
        <v>26.409831235236396</v>
      </c>
      <c r="AF25" s="46">
        <v>-58.292242779632616</v>
      </c>
      <c r="AG25" s="46">
        <v>0</v>
      </c>
      <c r="AH25" s="46">
        <v>3151.98</v>
      </c>
      <c r="AI25" s="46">
        <v>53.21</v>
      </c>
      <c r="AJ25" s="46">
        <v>0</v>
      </c>
      <c r="AK25" s="46">
        <v>0.60199999999999998</v>
      </c>
      <c r="AL25" s="46">
        <v>0</v>
      </c>
      <c r="AM25" s="49">
        <f t="shared" si="2"/>
        <v>3810.96138148317</v>
      </c>
      <c r="AN25" s="39"/>
      <c r="AO25" s="23">
        <v>2031</v>
      </c>
      <c r="AP25" s="14">
        <v>0.41145357493014312</v>
      </c>
      <c r="AQ25" s="50">
        <f t="shared" si="3"/>
        <v>0.35437820518889929</v>
      </c>
      <c r="AR25" s="50">
        <f t="shared" si="0"/>
        <v>-987.89776428777031</v>
      </c>
      <c r="AS25" s="50">
        <f t="shared" si="0"/>
        <v>15.317018996592404</v>
      </c>
      <c r="AT25" s="50">
        <f t="shared" si="0"/>
        <v>-43.085097596373799</v>
      </c>
      <c r="AU25" s="50">
        <f t="shared" si="0"/>
        <v>12.211563015740932</v>
      </c>
      <c r="AV25" s="50">
        <f t="shared" si="0"/>
        <v>134.99987395822575</v>
      </c>
      <c r="AW25" s="50">
        <f t="shared" si="0"/>
        <v>13.689711550223628</v>
      </c>
      <c r="AX25" s="50">
        <f t="shared" si="0"/>
        <v>8.6139437371543348</v>
      </c>
      <c r="AY25" s="50">
        <f t="shared" si="0"/>
        <v>14.945632733619469</v>
      </c>
      <c r="AZ25" s="50">
        <f t="shared" si="0"/>
        <v>71.707144843176039</v>
      </c>
      <c r="BA25" s="50">
        <f t="shared" si="0"/>
        <v>0</v>
      </c>
      <c r="BB25" s="50">
        <f t="shared" si="0"/>
        <v>475.82999999999993</v>
      </c>
      <c r="BC25" s="50">
        <f t="shared" si="0"/>
        <v>-40.01</v>
      </c>
      <c r="BD25" s="50">
        <f t="shared" si="0"/>
        <v>0</v>
      </c>
      <c r="BE25" s="50">
        <f t="shared" si="0"/>
        <v>-1.8000000000000016E-2</v>
      </c>
      <c r="BF25" s="50">
        <f t="shared" si="0"/>
        <v>0</v>
      </c>
      <c r="BG25" s="49">
        <f t="shared" si="4"/>
        <v>-323.34159484422258</v>
      </c>
    </row>
    <row r="26" spans="1:59" ht="14.1" x14ac:dyDescent="0.3">
      <c r="A26" s="23">
        <v>2032</v>
      </c>
      <c r="B26" s="14">
        <v>0.38184359157359055</v>
      </c>
      <c r="C26" s="50">
        <v>0</v>
      </c>
      <c r="D26" s="46">
        <v>1059.813225642665</v>
      </c>
      <c r="E26" s="46">
        <v>0</v>
      </c>
      <c r="F26" s="46">
        <v>54.656183244068032</v>
      </c>
      <c r="G26" s="46">
        <v>0</v>
      </c>
      <c r="H26" s="46">
        <v>348.03651920875268</v>
      </c>
      <c r="I26" s="46">
        <v>21.702385430181661</v>
      </c>
      <c r="J26" s="46">
        <v>16.493433216909629</v>
      </c>
      <c r="K26" s="46">
        <v>12.419306572552184</v>
      </c>
      <c r="L26" s="66">
        <v>-129.32592421087102</v>
      </c>
      <c r="M26" s="46">
        <v>0</v>
      </c>
      <c r="N26" s="46">
        <v>2834.69</v>
      </c>
      <c r="O26" s="46">
        <v>99.61999999999999</v>
      </c>
      <c r="P26" s="46">
        <v>0</v>
      </c>
      <c r="Q26" s="46">
        <v>0.64</v>
      </c>
      <c r="R26" s="46">
        <v>0</v>
      </c>
      <c r="S26" s="49">
        <f t="shared" si="1"/>
        <v>4318.745129104258</v>
      </c>
      <c r="T26" s="39"/>
      <c r="U26" s="23">
        <v>2032</v>
      </c>
      <c r="V26" s="14">
        <v>0.38184359157359055</v>
      </c>
      <c r="W26" s="50">
        <v>0.36323766031862176</v>
      </c>
      <c r="X26" s="46">
        <v>115.34112092523347</v>
      </c>
      <c r="Y26" s="46">
        <v>14.609568741535583</v>
      </c>
      <c r="Z26" s="46">
        <v>9.9405778316564319</v>
      </c>
      <c r="AA26" s="46">
        <v>12.229524015740932</v>
      </c>
      <c r="AB26" s="46">
        <v>478.5422700347558</v>
      </c>
      <c r="AC26" s="46">
        <v>46.795625197577195</v>
      </c>
      <c r="AD26" s="46">
        <v>25.049064626262084</v>
      </c>
      <c r="AE26" s="46">
        <v>35.212763447824258</v>
      </c>
      <c r="AF26" s="46">
        <v>-57.989038003915176</v>
      </c>
      <c r="AG26" s="46">
        <v>0</v>
      </c>
      <c r="AH26" s="46">
        <v>3314.27</v>
      </c>
      <c r="AI26" s="46">
        <v>57.879999999999995</v>
      </c>
      <c r="AJ26" s="46">
        <v>0</v>
      </c>
      <c r="AK26" s="46">
        <v>0.622</v>
      </c>
      <c r="AL26" s="46">
        <v>0</v>
      </c>
      <c r="AM26" s="49">
        <f t="shared" si="2"/>
        <v>4052.8667144769893</v>
      </c>
      <c r="AN26" s="39"/>
      <c r="AO26" s="23">
        <v>2032</v>
      </c>
      <c r="AP26" s="14">
        <v>0.38184359157359055</v>
      </c>
      <c r="AQ26" s="50">
        <f t="shared" si="3"/>
        <v>0.36323766031862176</v>
      </c>
      <c r="AR26" s="50">
        <f t="shared" si="0"/>
        <v>-944.47210471743153</v>
      </c>
      <c r="AS26" s="50">
        <f t="shared" si="0"/>
        <v>14.609568741535583</v>
      </c>
      <c r="AT26" s="50">
        <f t="shared" si="0"/>
        <v>-44.715605412411598</v>
      </c>
      <c r="AU26" s="50">
        <f t="shared" si="0"/>
        <v>12.229524015740932</v>
      </c>
      <c r="AV26" s="50">
        <f t="shared" si="0"/>
        <v>130.50575082600312</v>
      </c>
      <c r="AW26" s="50">
        <f t="shared" si="0"/>
        <v>25.093239767395534</v>
      </c>
      <c r="AX26" s="50">
        <f t="shared" si="0"/>
        <v>8.5556314093524541</v>
      </c>
      <c r="AY26" s="50">
        <f t="shared" si="0"/>
        <v>22.793456875272074</v>
      </c>
      <c r="AZ26" s="50">
        <f t="shared" si="0"/>
        <v>71.336886206955853</v>
      </c>
      <c r="BA26" s="50">
        <f t="shared" si="0"/>
        <v>0</v>
      </c>
      <c r="BB26" s="50">
        <f t="shared" si="0"/>
        <v>479.57999999999993</v>
      </c>
      <c r="BC26" s="50">
        <f t="shared" si="0"/>
        <v>-41.739999999999995</v>
      </c>
      <c r="BD26" s="50">
        <f t="shared" si="0"/>
        <v>0</v>
      </c>
      <c r="BE26" s="50">
        <f t="shared" si="0"/>
        <v>-1.8000000000000016E-2</v>
      </c>
      <c r="BF26" s="50">
        <f t="shared" si="0"/>
        <v>0</v>
      </c>
      <c r="BG26" s="49">
        <f t="shared" si="4"/>
        <v>-265.87841462726891</v>
      </c>
    </row>
    <row r="27" spans="1:59" ht="14.1" x14ac:dyDescent="0.3">
      <c r="A27" s="23">
        <v>2033</v>
      </c>
      <c r="B27" s="14">
        <v>0.35443678918636157</v>
      </c>
      <c r="C27" s="50">
        <v>0</v>
      </c>
      <c r="D27" s="46">
        <v>1018.7068521554494</v>
      </c>
      <c r="E27" s="46">
        <v>0</v>
      </c>
      <c r="F27" s="46">
        <v>58.309782736715931</v>
      </c>
      <c r="G27" s="46">
        <v>0</v>
      </c>
      <c r="H27" s="46">
        <v>337.5066645679982</v>
      </c>
      <c r="I27" s="46">
        <v>22.475368767812189</v>
      </c>
      <c r="J27" s="46">
        <v>15.971948914863075</v>
      </c>
      <c r="K27" s="46">
        <v>15.907774132803036</v>
      </c>
      <c r="L27" s="66">
        <v>-128.66929738423184</v>
      </c>
      <c r="M27" s="46">
        <v>0</v>
      </c>
      <c r="N27" s="46">
        <v>2874.53</v>
      </c>
      <c r="O27" s="46">
        <v>98.91</v>
      </c>
      <c r="P27" s="46">
        <v>0</v>
      </c>
      <c r="Q27" s="46">
        <v>0.52</v>
      </c>
      <c r="R27" s="46">
        <v>0</v>
      </c>
      <c r="S27" s="49">
        <f t="shared" si="1"/>
        <v>4314.1690938914107</v>
      </c>
      <c r="T27" s="39"/>
      <c r="U27" s="23">
        <v>2033</v>
      </c>
      <c r="V27" s="14">
        <v>0.35443678918636157</v>
      </c>
      <c r="W27" s="50">
        <v>0.37231860182658727</v>
      </c>
      <c r="X27" s="46">
        <v>110.91140318911795</v>
      </c>
      <c r="Y27" s="46">
        <v>13.902118486478759</v>
      </c>
      <c r="Z27" s="46">
        <v>9.6413640440847939</v>
      </c>
      <c r="AA27" s="46">
        <v>12.247881015740932</v>
      </c>
      <c r="AB27" s="46">
        <v>547.43294378929431</v>
      </c>
      <c r="AC27" s="46">
        <v>51.412978482720433</v>
      </c>
      <c r="AD27" s="46">
        <v>29.360445822565854</v>
      </c>
      <c r="AE27" s="46">
        <v>33.28377123388303</v>
      </c>
      <c r="AF27" s="46">
        <v>-57.693413347590678</v>
      </c>
      <c r="AG27" s="46">
        <v>0</v>
      </c>
      <c r="AH27" s="46">
        <v>3417.42</v>
      </c>
      <c r="AI27" s="46">
        <v>62.489999999999995</v>
      </c>
      <c r="AJ27" s="46">
        <v>0</v>
      </c>
      <c r="AK27" s="46">
        <v>0.63</v>
      </c>
      <c r="AL27" s="46">
        <v>0</v>
      </c>
      <c r="AM27" s="49">
        <f t="shared" si="2"/>
        <v>4231.4118113181221</v>
      </c>
      <c r="AN27" s="39"/>
      <c r="AO27" s="23">
        <v>2033</v>
      </c>
      <c r="AP27" s="14">
        <v>0.35443678918636157</v>
      </c>
      <c r="AQ27" s="50">
        <f t="shared" si="3"/>
        <v>0.37231860182658727</v>
      </c>
      <c r="AR27" s="50">
        <f t="shared" si="0"/>
        <v>-907.79544896633138</v>
      </c>
      <c r="AS27" s="50">
        <f t="shared" si="0"/>
        <v>13.902118486478759</v>
      </c>
      <c r="AT27" s="50">
        <f t="shared" si="0"/>
        <v>-48.668418692631136</v>
      </c>
      <c r="AU27" s="50">
        <f t="shared" si="0"/>
        <v>12.247881015740932</v>
      </c>
      <c r="AV27" s="50">
        <f t="shared" si="0"/>
        <v>209.92627922129611</v>
      </c>
      <c r="AW27" s="50">
        <f t="shared" si="0"/>
        <v>28.937609714908245</v>
      </c>
      <c r="AX27" s="50">
        <f t="shared" si="0"/>
        <v>13.388496907702779</v>
      </c>
      <c r="AY27" s="50">
        <f t="shared" si="0"/>
        <v>17.375997101079996</v>
      </c>
      <c r="AZ27" s="50">
        <f t="shared" si="0"/>
        <v>70.975884036641162</v>
      </c>
      <c r="BA27" s="50">
        <f t="shared" si="0"/>
        <v>0</v>
      </c>
      <c r="BB27" s="50">
        <f t="shared" si="0"/>
        <v>542.88999999999987</v>
      </c>
      <c r="BC27" s="50">
        <f t="shared" si="0"/>
        <v>-36.42</v>
      </c>
      <c r="BD27" s="50">
        <f t="shared" si="0"/>
        <v>0</v>
      </c>
      <c r="BE27" s="50">
        <f t="shared" si="0"/>
        <v>0.10999999999999999</v>
      </c>
      <c r="BF27" s="50">
        <f t="shared" si="0"/>
        <v>0</v>
      </c>
      <c r="BG27" s="49">
        <f t="shared" si="4"/>
        <v>-82.757282573288023</v>
      </c>
    </row>
    <row r="28" spans="1:59" ht="14.1" x14ac:dyDescent="0.3">
      <c r="A28" s="23">
        <v>2034</v>
      </c>
      <c r="B28" s="14">
        <v>0.3289971085046382</v>
      </c>
      <c r="C28" s="50">
        <v>0</v>
      </c>
      <c r="D28" s="46">
        <v>982.21189461053768</v>
      </c>
      <c r="E28" s="46">
        <v>0</v>
      </c>
      <c r="F28" s="46">
        <v>61.756544621064421</v>
      </c>
      <c r="G28" s="46">
        <v>0</v>
      </c>
      <c r="H28" s="46">
        <v>371.36849617522375</v>
      </c>
      <c r="I28" s="46">
        <v>26.65825279345464</v>
      </c>
      <c r="J28" s="46">
        <v>17.65283029264705</v>
      </c>
      <c r="K28" s="46">
        <v>35.374666340247032</v>
      </c>
      <c r="L28" s="66">
        <v>-128.02908622825868</v>
      </c>
      <c r="M28" s="46">
        <v>0</v>
      </c>
      <c r="N28" s="46">
        <v>2969.86</v>
      </c>
      <c r="O28" s="46">
        <v>103.28</v>
      </c>
      <c r="P28" s="46">
        <v>0</v>
      </c>
      <c r="Q28" s="46">
        <v>0.53</v>
      </c>
      <c r="R28" s="46">
        <v>0</v>
      </c>
      <c r="S28" s="49">
        <f t="shared" si="1"/>
        <v>4440.6635986049159</v>
      </c>
      <c r="T28" s="39"/>
      <c r="U28" s="23">
        <v>2034</v>
      </c>
      <c r="V28" s="14">
        <v>0.3289971085046382</v>
      </c>
      <c r="W28" s="50">
        <v>0.38162656687225188</v>
      </c>
      <c r="X28" s="46">
        <v>106.48168545300243</v>
      </c>
      <c r="Y28" s="46">
        <v>13.194668231421936</v>
      </c>
      <c r="Z28" s="46">
        <v>9.7538457126265605</v>
      </c>
      <c r="AA28" s="46">
        <v>12.266641015740934</v>
      </c>
      <c r="AB28" s="46">
        <v>632.76898557089953</v>
      </c>
      <c r="AC28" s="46">
        <v>54.848344962385667</v>
      </c>
      <c r="AD28" s="46">
        <v>33.630277120403463</v>
      </c>
      <c r="AE28" s="46">
        <v>51.677635499282857</v>
      </c>
      <c r="AF28" s="46">
        <v>-57.405179307674302</v>
      </c>
      <c r="AG28" s="46">
        <v>0</v>
      </c>
      <c r="AH28" s="46">
        <v>3521.78</v>
      </c>
      <c r="AI28" s="46">
        <v>70</v>
      </c>
      <c r="AJ28" s="46">
        <v>0</v>
      </c>
      <c r="AK28" s="46">
        <v>0.625</v>
      </c>
      <c r="AL28" s="46">
        <v>0</v>
      </c>
      <c r="AM28" s="49">
        <f t="shared" si="2"/>
        <v>4450.0035308249617</v>
      </c>
      <c r="AN28" s="39"/>
      <c r="AO28" s="23">
        <v>2034</v>
      </c>
      <c r="AP28" s="14">
        <v>0.3289971085046382</v>
      </c>
      <c r="AQ28" s="50">
        <f t="shared" si="3"/>
        <v>0.38162656687225188</v>
      </c>
      <c r="AR28" s="50">
        <f t="shared" si="0"/>
        <v>-875.73020915753523</v>
      </c>
      <c r="AS28" s="50">
        <f t="shared" si="0"/>
        <v>13.194668231421936</v>
      </c>
      <c r="AT28" s="50">
        <f t="shared" si="0"/>
        <v>-52.002698908437864</v>
      </c>
      <c r="AU28" s="50">
        <f t="shared" si="0"/>
        <v>12.266641015740934</v>
      </c>
      <c r="AV28" s="50">
        <f t="shared" si="0"/>
        <v>261.40048939567578</v>
      </c>
      <c r="AW28" s="50">
        <f t="shared" si="0"/>
        <v>28.190092168931027</v>
      </c>
      <c r="AX28" s="50">
        <f t="shared" si="0"/>
        <v>15.977446827756413</v>
      </c>
      <c r="AY28" s="50">
        <f t="shared" si="0"/>
        <v>16.302969159035825</v>
      </c>
      <c r="AZ28" s="50">
        <f t="shared" si="0"/>
        <v>70.623906920584375</v>
      </c>
      <c r="BA28" s="50">
        <f t="shared" si="0"/>
        <v>0</v>
      </c>
      <c r="BB28" s="50">
        <f t="shared" si="0"/>
        <v>551.92000000000007</v>
      </c>
      <c r="BC28" s="50">
        <f t="shared" si="0"/>
        <v>-33.28</v>
      </c>
      <c r="BD28" s="50">
        <f t="shared" si="0"/>
        <v>0</v>
      </c>
      <c r="BE28" s="50">
        <f t="shared" si="0"/>
        <v>9.4999999999999973E-2</v>
      </c>
      <c r="BF28" s="50">
        <f t="shared" si="0"/>
        <v>0</v>
      </c>
      <c r="BG28" s="49">
        <f t="shared" si="4"/>
        <v>9.3399322200455135</v>
      </c>
    </row>
    <row r="29" spans="1:59" ht="14.1" x14ac:dyDescent="0.3">
      <c r="A29" s="23">
        <v>2035</v>
      </c>
      <c r="B29" s="14">
        <v>0.30538335947824247</v>
      </c>
      <c r="C29" s="50">
        <v>0</v>
      </c>
      <c r="D29" s="46">
        <v>949.36934896097648</v>
      </c>
      <c r="E29" s="46">
        <v>0</v>
      </c>
      <c r="F29" s="46">
        <v>65.105802772381352</v>
      </c>
      <c r="G29" s="46">
        <v>0</v>
      </c>
      <c r="H29" s="46">
        <v>451.96686499713928</v>
      </c>
      <c r="I29" s="46">
        <v>38.699949434078768</v>
      </c>
      <c r="J29" s="46">
        <v>21.610522268411096</v>
      </c>
      <c r="K29" s="46">
        <v>35.676137894369397</v>
      </c>
      <c r="L29" s="66">
        <v>-127.4048803511848</v>
      </c>
      <c r="M29" s="46">
        <v>0</v>
      </c>
      <c r="N29" s="46">
        <v>3118.23</v>
      </c>
      <c r="O29" s="46">
        <v>106.78</v>
      </c>
      <c r="P29" s="46">
        <v>0</v>
      </c>
      <c r="Q29" s="46">
        <v>0.53</v>
      </c>
      <c r="R29" s="46">
        <v>0</v>
      </c>
      <c r="S29" s="49">
        <f t="shared" si="1"/>
        <v>4660.563745976171</v>
      </c>
      <c r="T29" s="39"/>
      <c r="U29" s="23">
        <v>2035</v>
      </c>
      <c r="V29" s="14">
        <v>0.30538335947824247</v>
      </c>
      <c r="W29" s="50">
        <v>0.39116723104405821</v>
      </c>
      <c r="X29" s="46">
        <v>102.05196771688695</v>
      </c>
      <c r="Y29" s="46">
        <v>12.521162973708465</v>
      </c>
      <c r="Z29" s="46">
        <v>10.166678788436601</v>
      </c>
      <c r="AA29" s="46">
        <v>12.285814015740932</v>
      </c>
      <c r="AB29" s="46">
        <v>717.52088210792544</v>
      </c>
      <c r="AC29" s="46">
        <v>72.391508199991904</v>
      </c>
      <c r="AD29" s="46">
        <v>37.858947695074207</v>
      </c>
      <c r="AE29" s="46">
        <v>68.667818554916224</v>
      </c>
      <c r="AF29" s="46">
        <v>-57.124151118755819</v>
      </c>
      <c r="AG29" s="46">
        <v>0</v>
      </c>
      <c r="AH29" s="46">
        <v>3680.37</v>
      </c>
      <c r="AI29" s="46">
        <v>72.67</v>
      </c>
      <c r="AJ29" s="46">
        <v>0</v>
      </c>
      <c r="AK29" s="46">
        <v>0.63100000000000001</v>
      </c>
      <c r="AL29" s="46">
        <v>0</v>
      </c>
      <c r="AM29" s="49">
        <f t="shared" si="2"/>
        <v>4730.402796164969</v>
      </c>
      <c r="AN29" s="39"/>
      <c r="AO29" s="23">
        <v>2035</v>
      </c>
      <c r="AP29" s="14">
        <v>0.30538335947824247</v>
      </c>
      <c r="AQ29" s="50">
        <f t="shared" si="3"/>
        <v>0.39116723104405821</v>
      </c>
      <c r="AR29" s="50">
        <f t="shared" si="3"/>
        <v>-847.31738124408957</v>
      </c>
      <c r="AS29" s="50">
        <f t="shared" si="3"/>
        <v>12.521162973708465</v>
      </c>
      <c r="AT29" s="50">
        <f t="shared" si="3"/>
        <v>-54.939123983944754</v>
      </c>
      <c r="AU29" s="50">
        <f t="shared" si="3"/>
        <v>12.285814015740932</v>
      </c>
      <c r="AV29" s="50">
        <f t="shared" si="3"/>
        <v>265.55401711078616</v>
      </c>
      <c r="AW29" s="50">
        <f t="shared" si="3"/>
        <v>33.691558765913136</v>
      </c>
      <c r="AX29" s="50">
        <f t="shared" si="3"/>
        <v>16.248425426663111</v>
      </c>
      <c r="AY29" s="50">
        <f t="shared" si="3"/>
        <v>32.991680660546827</v>
      </c>
      <c r="AZ29" s="50">
        <f t="shared" si="3"/>
        <v>70.280729232428982</v>
      </c>
      <c r="BA29" s="50">
        <f t="shared" si="3"/>
        <v>0</v>
      </c>
      <c r="BB29" s="50">
        <f t="shared" si="3"/>
        <v>562.13999999999987</v>
      </c>
      <c r="BC29" s="50">
        <f t="shared" si="3"/>
        <v>-34.11</v>
      </c>
      <c r="BD29" s="50">
        <f t="shared" si="3"/>
        <v>0</v>
      </c>
      <c r="BE29" s="50">
        <f t="shared" si="3"/>
        <v>0.10099999999999998</v>
      </c>
      <c r="BF29" s="50">
        <f t="shared" si="3"/>
        <v>0</v>
      </c>
      <c r="BG29" s="49">
        <f t="shared" si="4"/>
        <v>69.839050188797117</v>
      </c>
    </row>
    <row r="30" spans="1:59" ht="14.1" x14ac:dyDescent="0.3">
      <c r="A30" s="23">
        <v>2036</v>
      </c>
      <c r="B30" s="14">
        <v>0.28340664875685884</v>
      </c>
      <c r="C30" s="50">
        <v>0</v>
      </c>
      <c r="D30" s="46">
        <v>919.32038822760273</v>
      </c>
      <c r="E30" s="46">
        <v>0</v>
      </c>
      <c r="F30" s="46">
        <v>68.254022567048793</v>
      </c>
      <c r="G30" s="46">
        <v>0</v>
      </c>
      <c r="H30" s="46">
        <v>610.7955572150239</v>
      </c>
      <c r="I30" s="46">
        <v>47.711909493808207</v>
      </c>
      <c r="J30" s="46">
        <v>29.436699807480977</v>
      </c>
      <c r="K30" s="46">
        <v>51.312474124801241</v>
      </c>
      <c r="L30" s="66">
        <v>-126.79627962103774</v>
      </c>
      <c r="M30" s="46">
        <v>0</v>
      </c>
      <c r="N30" s="46">
        <v>3403.36</v>
      </c>
      <c r="O30" s="46">
        <v>104.58</v>
      </c>
      <c r="P30" s="46">
        <v>0</v>
      </c>
      <c r="Q30" s="46">
        <v>0.57999999999999996</v>
      </c>
      <c r="R30" s="46">
        <v>0</v>
      </c>
      <c r="S30" s="49">
        <f t="shared" si="1"/>
        <v>5108.5547718147282</v>
      </c>
      <c r="T30" s="39"/>
      <c r="U30" s="23">
        <v>2036</v>
      </c>
      <c r="V30" s="14">
        <v>0.28340664875685884</v>
      </c>
      <c r="W30" s="50">
        <v>0.40094641182015961</v>
      </c>
      <c r="X30" s="46">
        <v>97.622249980771429</v>
      </c>
      <c r="Y30" s="46">
        <v>11.939256744151301</v>
      </c>
      <c r="Z30" s="46">
        <v>10.648033581964405</v>
      </c>
      <c r="AA30" s="46">
        <v>12.305409015740933</v>
      </c>
      <c r="AB30" s="46">
        <v>801.67999297977826</v>
      </c>
      <c r="AC30" s="46">
        <v>72.122823169035797</v>
      </c>
      <c r="AD30" s="46">
        <v>42.048226436463658</v>
      </c>
      <c r="AE30" s="46">
        <v>76.071301605357661</v>
      </c>
      <c r="AF30" s="46">
        <v>-56.850148634560298</v>
      </c>
      <c r="AG30" s="46">
        <v>0</v>
      </c>
      <c r="AH30" s="46">
        <v>3978.25</v>
      </c>
      <c r="AI30" s="46">
        <v>76.19</v>
      </c>
      <c r="AJ30" s="46">
        <v>0</v>
      </c>
      <c r="AK30" s="46">
        <v>0.68700000000000006</v>
      </c>
      <c r="AL30" s="46">
        <v>0</v>
      </c>
      <c r="AM30" s="49">
        <f t="shared" si="2"/>
        <v>5123.1150912905223</v>
      </c>
      <c r="AN30" s="39"/>
      <c r="AO30" s="23">
        <v>2036</v>
      </c>
      <c r="AP30" s="14">
        <v>0.28340664875685884</v>
      </c>
      <c r="AQ30" s="50">
        <f t="shared" si="3"/>
        <v>0.40094641182015961</v>
      </c>
      <c r="AR30" s="50">
        <f t="shared" si="3"/>
        <v>-821.69813824683126</v>
      </c>
      <c r="AS30" s="50">
        <f t="shared" si="3"/>
        <v>11.939256744151301</v>
      </c>
      <c r="AT30" s="50">
        <f t="shared" si="3"/>
        <v>-57.605988985084387</v>
      </c>
      <c r="AU30" s="50">
        <f t="shared" si="3"/>
        <v>12.305409015740933</v>
      </c>
      <c r="AV30" s="50">
        <f t="shared" si="3"/>
        <v>190.88443576475436</v>
      </c>
      <c r="AW30" s="50">
        <f t="shared" si="3"/>
        <v>24.41091367522759</v>
      </c>
      <c r="AX30" s="50">
        <f t="shared" si="3"/>
        <v>12.611526628982681</v>
      </c>
      <c r="AY30" s="50">
        <f t="shared" si="3"/>
        <v>24.75882748055642</v>
      </c>
      <c r="AZ30" s="50">
        <f t="shared" si="3"/>
        <v>69.946130986477442</v>
      </c>
      <c r="BA30" s="50">
        <f t="shared" si="3"/>
        <v>0</v>
      </c>
      <c r="BB30" s="50">
        <f t="shared" si="3"/>
        <v>574.88999999999987</v>
      </c>
      <c r="BC30" s="50">
        <f t="shared" si="3"/>
        <v>-28.39</v>
      </c>
      <c r="BD30" s="50">
        <f t="shared" si="3"/>
        <v>0</v>
      </c>
      <c r="BE30" s="50">
        <f t="shared" si="3"/>
        <v>0.1070000000000001</v>
      </c>
      <c r="BF30" s="50">
        <f t="shared" si="3"/>
        <v>0</v>
      </c>
      <c r="BG30" s="49">
        <f t="shared" si="4"/>
        <v>14.560319475795055</v>
      </c>
    </row>
    <row r="31" spans="1:59" ht="14.1" x14ac:dyDescent="0.3">
      <c r="A31" s="23">
        <v>2037</v>
      </c>
      <c r="B31" s="14">
        <v>0.26306515242403611</v>
      </c>
      <c r="C31" s="50">
        <v>0</v>
      </c>
      <c r="D31" s="46">
        <v>890.30409749152818</v>
      </c>
      <c r="E31" s="46">
        <v>0</v>
      </c>
      <c r="F31" s="46">
        <v>69.707629781607153</v>
      </c>
      <c r="G31" s="46">
        <v>0</v>
      </c>
      <c r="H31" s="46">
        <v>739.01661446900664</v>
      </c>
      <c r="I31" s="46">
        <v>62.871873553277396</v>
      </c>
      <c r="J31" s="46">
        <v>35.718576031351517</v>
      </c>
      <c r="K31" s="46">
        <v>64.087029607452664</v>
      </c>
      <c r="L31" s="66">
        <v>-126.20289390914442</v>
      </c>
      <c r="M31" s="46">
        <v>0</v>
      </c>
      <c r="N31" s="46">
        <v>3541.88</v>
      </c>
      <c r="O31" s="46">
        <v>108.42</v>
      </c>
      <c r="P31" s="46">
        <v>0</v>
      </c>
      <c r="Q31" s="46">
        <v>0.57999999999999996</v>
      </c>
      <c r="R31" s="46">
        <v>0</v>
      </c>
      <c r="S31" s="49">
        <f t="shared" si="1"/>
        <v>5386.382927025079</v>
      </c>
      <c r="T31" s="39"/>
      <c r="U31" s="23">
        <v>2037</v>
      </c>
      <c r="V31" s="14">
        <v>0.26306515242403611</v>
      </c>
      <c r="W31" s="50">
        <v>0.41097007211566361</v>
      </c>
      <c r="X31" s="46">
        <v>93.192532244655936</v>
      </c>
      <c r="Y31" s="46">
        <v>11.438563422846151</v>
      </c>
      <c r="Z31" s="46">
        <v>10.635566391380424</v>
      </c>
      <c r="AA31" s="46">
        <v>12.325434015740932</v>
      </c>
      <c r="AB31" s="46">
        <v>885.21612929358548</v>
      </c>
      <c r="AC31" s="46">
        <v>81.588727243337587</v>
      </c>
      <c r="AD31" s="46">
        <v>46.201004585202199</v>
      </c>
      <c r="AE31" s="46">
        <v>91.79890001095491</v>
      </c>
      <c r="AF31" s="46">
        <v>-56.582996212469666</v>
      </c>
      <c r="AG31" s="46">
        <v>0</v>
      </c>
      <c r="AH31" s="46">
        <v>4127</v>
      </c>
      <c r="AI31" s="46">
        <v>82.710000000000008</v>
      </c>
      <c r="AJ31" s="46">
        <v>0</v>
      </c>
      <c r="AK31" s="46">
        <v>0.70599999999999996</v>
      </c>
      <c r="AL31" s="46">
        <v>0</v>
      </c>
      <c r="AM31" s="49">
        <f t="shared" si="2"/>
        <v>5386.6408310673496</v>
      </c>
      <c r="AN31" s="39"/>
      <c r="AO31" s="23">
        <v>2037</v>
      </c>
      <c r="AP31" s="14">
        <v>0.26306515242403611</v>
      </c>
      <c r="AQ31" s="50">
        <f t="shared" si="3"/>
        <v>0.41097007211566361</v>
      </c>
      <c r="AR31" s="50">
        <f t="shared" si="3"/>
        <v>-797.11156524687226</v>
      </c>
      <c r="AS31" s="50">
        <f t="shared" si="3"/>
        <v>11.438563422846151</v>
      </c>
      <c r="AT31" s="50">
        <f t="shared" si="3"/>
        <v>-59.072063390226731</v>
      </c>
      <c r="AU31" s="50">
        <f t="shared" si="3"/>
        <v>12.325434015740932</v>
      </c>
      <c r="AV31" s="50">
        <f t="shared" si="3"/>
        <v>146.19951482457884</v>
      </c>
      <c r="AW31" s="50">
        <f t="shared" si="3"/>
        <v>18.716853690060191</v>
      </c>
      <c r="AX31" s="50">
        <f t="shared" si="3"/>
        <v>10.482428553850681</v>
      </c>
      <c r="AY31" s="50">
        <f t="shared" si="3"/>
        <v>27.711870403502246</v>
      </c>
      <c r="AZ31" s="50">
        <f t="shared" si="3"/>
        <v>69.619897696674755</v>
      </c>
      <c r="BA31" s="50">
        <f t="shared" si="3"/>
        <v>0</v>
      </c>
      <c r="BB31" s="50">
        <f t="shared" si="3"/>
        <v>585.11999999999989</v>
      </c>
      <c r="BC31" s="50">
        <f t="shared" si="3"/>
        <v>-25.709999999999994</v>
      </c>
      <c r="BD31" s="50">
        <f t="shared" si="3"/>
        <v>0</v>
      </c>
      <c r="BE31" s="50">
        <f t="shared" si="3"/>
        <v>0.126</v>
      </c>
      <c r="BF31" s="50">
        <f t="shared" si="3"/>
        <v>0</v>
      </c>
      <c r="BG31" s="49">
        <f t="shared" si="4"/>
        <v>0.25790404227047736</v>
      </c>
    </row>
    <row r="32" spans="1:59" x14ac:dyDescent="0.25">
      <c r="A32" s="23">
        <v>2038</v>
      </c>
      <c r="B32" s="14">
        <v>0.24418366585059359</v>
      </c>
      <c r="C32" s="50">
        <v>0</v>
      </c>
      <c r="D32" s="46">
        <v>930.89521136196527</v>
      </c>
      <c r="E32" s="46">
        <v>0</v>
      </c>
      <c r="F32" s="46">
        <v>70.328201531529515</v>
      </c>
      <c r="G32" s="46">
        <v>0</v>
      </c>
      <c r="H32" s="46">
        <v>826.51965640322828</v>
      </c>
      <c r="I32" s="46">
        <v>62.701875599732396</v>
      </c>
      <c r="J32" s="46">
        <v>39.972904913371018</v>
      </c>
      <c r="K32" s="46">
        <v>67.246546110030692</v>
      </c>
      <c r="L32" s="66">
        <v>-125.6243428400484</v>
      </c>
      <c r="M32" s="46">
        <v>0</v>
      </c>
      <c r="N32" s="46">
        <v>3668.77</v>
      </c>
      <c r="O32" s="46">
        <v>115.49</v>
      </c>
      <c r="P32" s="46">
        <v>0</v>
      </c>
      <c r="Q32" s="46">
        <v>0.59</v>
      </c>
      <c r="R32" s="46">
        <v>0</v>
      </c>
      <c r="S32" s="49">
        <f t="shared" si="1"/>
        <v>5656.8900530798091</v>
      </c>
      <c r="T32" s="39"/>
      <c r="U32" s="23">
        <v>2038</v>
      </c>
      <c r="V32" s="14">
        <v>0.24418366585059359</v>
      </c>
      <c r="W32" s="50">
        <v>0.4212443239185551</v>
      </c>
      <c r="X32" s="46">
        <v>97.881982532596808</v>
      </c>
      <c r="Y32" s="46">
        <v>10.961464067222995</v>
      </c>
      <c r="Z32" s="46">
        <v>10.954500859791635</v>
      </c>
      <c r="AA32" s="46">
        <v>12.345901015740932</v>
      </c>
      <c r="AB32" s="46">
        <v>968.24823707461712</v>
      </c>
      <c r="AC32" s="46">
        <v>89.241100834864454</v>
      </c>
      <c r="AD32" s="46">
        <v>50.325824973789857</v>
      </c>
      <c r="AE32" s="46">
        <v>118.38745732001469</v>
      </c>
      <c r="AF32" s="46">
        <v>-56.322522600931308</v>
      </c>
      <c r="AG32" s="46">
        <v>0</v>
      </c>
      <c r="AH32" s="46">
        <v>4264.5</v>
      </c>
      <c r="AI32" s="46">
        <v>92.050000000000011</v>
      </c>
      <c r="AJ32" s="46">
        <v>0</v>
      </c>
      <c r="AK32" s="46">
        <v>0.71</v>
      </c>
      <c r="AL32" s="46">
        <v>0</v>
      </c>
      <c r="AM32" s="49">
        <f t="shared" si="2"/>
        <v>5659.7051904016262</v>
      </c>
      <c r="AN32" s="39"/>
      <c r="AO32" s="23">
        <v>2038</v>
      </c>
      <c r="AP32" s="14">
        <v>0.24418366585059359</v>
      </c>
      <c r="AQ32" s="50">
        <f t="shared" si="3"/>
        <v>0.4212443239185551</v>
      </c>
      <c r="AR32" s="50">
        <f t="shared" si="3"/>
        <v>-833.01322882936847</v>
      </c>
      <c r="AS32" s="50">
        <f t="shared" si="3"/>
        <v>10.961464067222995</v>
      </c>
      <c r="AT32" s="50">
        <f t="shared" si="3"/>
        <v>-59.373700671737879</v>
      </c>
      <c r="AU32" s="50">
        <f t="shared" si="3"/>
        <v>12.345901015740932</v>
      </c>
      <c r="AV32" s="50">
        <f t="shared" si="3"/>
        <v>141.72858067138884</v>
      </c>
      <c r="AW32" s="50">
        <f t="shared" si="3"/>
        <v>26.539225235132058</v>
      </c>
      <c r="AX32" s="50">
        <f t="shared" si="3"/>
        <v>10.352920060418839</v>
      </c>
      <c r="AY32" s="50">
        <f t="shared" si="3"/>
        <v>51.140911209983997</v>
      </c>
      <c r="AZ32" s="50">
        <f t="shared" si="3"/>
        <v>69.301820239117092</v>
      </c>
      <c r="BA32" s="50">
        <f t="shared" si="3"/>
        <v>0</v>
      </c>
      <c r="BB32" s="50">
        <f t="shared" si="3"/>
        <v>595.73</v>
      </c>
      <c r="BC32" s="50">
        <f t="shared" si="3"/>
        <v>-23.439999999999984</v>
      </c>
      <c r="BD32" s="50">
        <f t="shared" si="3"/>
        <v>0</v>
      </c>
      <c r="BE32" s="50">
        <f t="shared" si="3"/>
        <v>0.12</v>
      </c>
      <c r="BF32" s="50">
        <f t="shared" si="3"/>
        <v>0</v>
      </c>
      <c r="BG32" s="49">
        <f t="shared" si="4"/>
        <v>2.8151373218169722</v>
      </c>
    </row>
    <row r="33" spans="1:59" x14ac:dyDescent="0.25">
      <c r="A33" s="23">
        <v>2039</v>
      </c>
      <c r="B33" s="14">
        <v>0.22665739691786857</v>
      </c>
      <c r="C33" s="50">
        <v>0</v>
      </c>
      <c r="D33" s="46">
        <v>898.46012750493264</v>
      </c>
      <c r="E33" s="46">
        <v>0</v>
      </c>
      <c r="F33" s="46">
        <v>71.579596920176826</v>
      </c>
      <c r="G33" s="46">
        <v>0</v>
      </c>
      <c r="H33" s="46">
        <v>842.47518967514043</v>
      </c>
      <c r="I33" s="46">
        <v>65.253500697541654</v>
      </c>
      <c r="J33" s="46">
        <v>40.67445830708386</v>
      </c>
      <c r="K33" s="46">
        <v>92.693528608325309</v>
      </c>
      <c r="L33" s="66">
        <v>-125.06025554767977</v>
      </c>
      <c r="M33" s="46">
        <v>0</v>
      </c>
      <c r="N33" s="46">
        <v>3772.62</v>
      </c>
      <c r="O33" s="46">
        <v>118.79</v>
      </c>
      <c r="P33" s="46">
        <v>0</v>
      </c>
      <c r="Q33" s="46">
        <v>0.59</v>
      </c>
      <c r="R33" s="46">
        <v>0</v>
      </c>
      <c r="S33" s="49">
        <f t="shared" si="1"/>
        <v>5778.0761461655211</v>
      </c>
      <c r="T33" s="39"/>
      <c r="U33" s="23">
        <v>2039</v>
      </c>
      <c r="V33" s="14">
        <v>0.22665739691786857</v>
      </c>
      <c r="W33" s="50">
        <v>0.43177543201651897</v>
      </c>
      <c r="X33" s="46">
        <v>92.741186135534349</v>
      </c>
      <c r="Y33" s="46">
        <v>10.484364711599836</v>
      </c>
      <c r="Z33" s="46">
        <v>10.919156434440776</v>
      </c>
      <c r="AA33" s="46">
        <v>12.366817015740933</v>
      </c>
      <c r="AB33" s="46">
        <v>979.68896921355736</v>
      </c>
      <c r="AC33" s="46">
        <v>102.30155620172165</v>
      </c>
      <c r="AD33" s="46">
        <v>50.786069755985771</v>
      </c>
      <c r="AE33" s="46">
        <v>132.82107983705831</v>
      </c>
      <c r="AF33" s="46">
        <v>-56.068560829681402</v>
      </c>
      <c r="AG33" s="46">
        <v>0</v>
      </c>
      <c r="AH33" s="46">
        <v>4380.47</v>
      </c>
      <c r="AI33" s="46">
        <v>97.699999999999989</v>
      </c>
      <c r="AJ33" s="46">
        <v>0</v>
      </c>
      <c r="AK33" s="46">
        <v>0.71499999999999997</v>
      </c>
      <c r="AL33" s="46">
        <v>0</v>
      </c>
      <c r="AM33" s="49">
        <f t="shared" si="2"/>
        <v>5815.3574139079747</v>
      </c>
      <c r="AN33" s="39"/>
      <c r="AO33" s="23">
        <v>2039</v>
      </c>
      <c r="AP33" s="14">
        <v>0.22665739691786857</v>
      </c>
      <c r="AQ33" s="50">
        <f t="shared" si="3"/>
        <v>0.43177543201651897</v>
      </c>
      <c r="AR33" s="50">
        <f t="shared" si="3"/>
        <v>-805.71894136939829</v>
      </c>
      <c r="AS33" s="50">
        <f t="shared" si="3"/>
        <v>10.484364711599836</v>
      </c>
      <c r="AT33" s="50">
        <f t="shared" si="3"/>
        <v>-60.660440485736046</v>
      </c>
      <c r="AU33" s="50">
        <f t="shared" si="3"/>
        <v>12.366817015740933</v>
      </c>
      <c r="AV33" s="50">
        <f t="shared" si="3"/>
        <v>137.21377953841693</v>
      </c>
      <c r="AW33" s="50">
        <f t="shared" si="3"/>
        <v>37.048055504179999</v>
      </c>
      <c r="AX33" s="50">
        <f t="shared" si="3"/>
        <v>10.111611448901911</v>
      </c>
      <c r="AY33" s="50">
        <f t="shared" si="3"/>
        <v>40.127551228732997</v>
      </c>
      <c r="AZ33" s="50">
        <f t="shared" si="3"/>
        <v>68.991694717998371</v>
      </c>
      <c r="BA33" s="50">
        <f t="shared" si="3"/>
        <v>0</v>
      </c>
      <c r="BB33" s="50">
        <f t="shared" si="3"/>
        <v>607.85000000000036</v>
      </c>
      <c r="BC33" s="50">
        <f t="shared" si="3"/>
        <v>-21.090000000000018</v>
      </c>
      <c r="BD33" s="50">
        <f t="shared" si="3"/>
        <v>0</v>
      </c>
      <c r="BE33" s="50">
        <f t="shared" si="3"/>
        <v>0.125</v>
      </c>
      <c r="BF33" s="50">
        <f t="shared" si="3"/>
        <v>0</v>
      </c>
      <c r="BG33" s="49">
        <f t="shared" si="4"/>
        <v>37.281267742453352</v>
      </c>
    </row>
    <row r="34" spans="1:59" x14ac:dyDescent="0.25">
      <c r="A34" s="23">
        <v>2040</v>
      </c>
      <c r="B34" s="14">
        <v>0.21034614782611605</v>
      </c>
      <c r="C34" s="50">
        <v>0</v>
      </c>
      <c r="D34" s="46">
        <v>866.22740834814067</v>
      </c>
      <c r="E34" s="46">
        <v>0</v>
      </c>
      <c r="F34" s="46">
        <v>72.944686427248342</v>
      </c>
      <c r="G34" s="46">
        <v>0</v>
      </c>
      <c r="H34" s="46">
        <v>892.31194735185954</v>
      </c>
      <c r="I34" s="46">
        <v>77.913463748828462</v>
      </c>
      <c r="J34" s="46">
        <v>42.936979273378043</v>
      </c>
      <c r="K34" s="46">
        <v>100.26180222426434</v>
      </c>
      <c r="L34" s="66">
        <v>-124.51027043762039</v>
      </c>
      <c r="M34" s="46">
        <v>0</v>
      </c>
      <c r="N34" s="46">
        <v>3902.32</v>
      </c>
      <c r="O34" s="46">
        <v>126.56</v>
      </c>
      <c r="P34" s="46">
        <v>0</v>
      </c>
      <c r="Q34" s="46">
        <v>0.59</v>
      </c>
      <c r="R34" s="46">
        <v>0</v>
      </c>
      <c r="S34" s="49">
        <f t="shared" si="1"/>
        <v>5957.5560169360997</v>
      </c>
      <c r="T34" s="39"/>
      <c r="U34" s="23">
        <v>2040</v>
      </c>
      <c r="V34" s="14">
        <v>0.21034614782611605</v>
      </c>
      <c r="W34" s="50">
        <v>0.44256981781693189</v>
      </c>
      <c r="X34" s="46">
        <v>87.600389738471918</v>
      </c>
      <c r="Y34" s="46">
        <v>10.007265355976678</v>
      </c>
      <c r="Z34" s="46">
        <v>11.084611421028137</v>
      </c>
      <c r="AA34" s="46">
        <v>12.388194015740934</v>
      </c>
      <c r="AB34" s="46">
        <v>1022.2401963262905</v>
      </c>
      <c r="AC34" s="46">
        <v>97.915666769194928</v>
      </c>
      <c r="AD34" s="46">
        <v>52.922333828007737</v>
      </c>
      <c r="AE34" s="46">
        <v>135.25353913552593</v>
      </c>
      <c r="AF34" s="46">
        <v>-55.820948102712748</v>
      </c>
      <c r="AG34" s="46">
        <v>0</v>
      </c>
      <c r="AH34" s="46">
        <v>4522.96</v>
      </c>
      <c r="AI34" s="46">
        <v>102.46000000000001</v>
      </c>
      <c r="AJ34" s="46">
        <v>0</v>
      </c>
      <c r="AK34" s="46">
        <v>0.71799999999999997</v>
      </c>
      <c r="AL34" s="46">
        <v>0</v>
      </c>
      <c r="AM34" s="49">
        <f t="shared" si="2"/>
        <v>6000.1718183053408</v>
      </c>
      <c r="AN34" s="39"/>
      <c r="AO34" s="23">
        <v>2040</v>
      </c>
      <c r="AP34" s="14">
        <v>0.21034614782611605</v>
      </c>
      <c r="AQ34" s="50">
        <f t="shared" si="3"/>
        <v>0.44256981781693189</v>
      </c>
      <c r="AR34" s="50">
        <f t="shared" si="3"/>
        <v>-778.62701860966877</v>
      </c>
      <c r="AS34" s="50">
        <f t="shared" si="3"/>
        <v>10.007265355976678</v>
      </c>
      <c r="AT34" s="50">
        <f t="shared" si="3"/>
        <v>-61.860075006220207</v>
      </c>
      <c r="AU34" s="50">
        <f t="shared" si="3"/>
        <v>12.388194015740934</v>
      </c>
      <c r="AV34" s="50">
        <f t="shared" si="3"/>
        <v>129.92824897443097</v>
      </c>
      <c r="AW34" s="50">
        <f t="shared" si="3"/>
        <v>20.002203020366466</v>
      </c>
      <c r="AX34" s="50">
        <f t="shared" si="3"/>
        <v>9.9853545546296942</v>
      </c>
      <c r="AY34" s="50">
        <f t="shared" si="3"/>
        <v>34.991736911261583</v>
      </c>
      <c r="AZ34" s="50">
        <f t="shared" si="3"/>
        <v>68.689322334907644</v>
      </c>
      <c r="BA34" s="50">
        <f t="shared" si="3"/>
        <v>0</v>
      </c>
      <c r="BB34" s="50">
        <f t="shared" si="3"/>
        <v>620.63999999999987</v>
      </c>
      <c r="BC34" s="50">
        <f t="shared" si="3"/>
        <v>-24.099999999999994</v>
      </c>
      <c r="BD34" s="50">
        <f t="shared" si="3"/>
        <v>0</v>
      </c>
      <c r="BE34" s="50">
        <f t="shared" si="3"/>
        <v>0.128</v>
      </c>
      <c r="BF34" s="50">
        <f t="shared" si="3"/>
        <v>0</v>
      </c>
      <c r="BG34" s="49">
        <f t="shared" si="4"/>
        <v>42.61580136924168</v>
      </c>
    </row>
    <row r="35" spans="1:59" x14ac:dyDescent="0.25">
      <c r="A35" s="23">
        <v>2041</v>
      </c>
      <c r="B35" s="14">
        <v>0.19524856485339206</v>
      </c>
      <c r="C35" s="50">
        <v>0</v>
      </c>
      <c r="D35" s="46">
        <v>834.16195954447562</v>
      </c>
      <c r="E35" s="46">
        <v>0</v>
      </c>
      <c r="F35" s="46">
        <v>74.292831665775793</v>
      </c>
      <c r="G35" s="46">
        <v>0</v>
      </c>
      <c r="H35" s="46">
        <v>982.65072182429731</v>
      </c>
      <c r="I35" s="46">
        <v>82.976772008845757</v>
      </c>
      <c r="J35" s="46">
        <v>47.297784895823881</v>
      </c>
      <c r="K35" s="46">
        <v>123.54450262877526</v>
      </c>
      <c r="L35" s="66">
        <v>-123.97403495531249</v>
      </c>
      <c r="M35" s="46">
        <v>0</v>
      </c>
      <c r="N35" s="46">
        <v>4053.48</v>
      </c>
      <c r="O35" s="46">
        <v>135.71</v>
      </c>
      <c r="P35" s="46">
        <v>0</v>
      </c>
      <c r="Q35" s="46">
        <v>0.59</v>
      </c>
      <c r="R35" s="46">
        <v>0</v>
      </c>
      <c r="S35" s="49">
        <f t="shared" si="1"/>
        <v>6210.7305376126815</v>
      </c>
      <c r="T35" s="39"/>
      <c r="U35" s="23">
        <v>2041</v>
      </c>
      <c r="V35" s="14">
        <v>0.19524856485339206</v>
      </c>
      <c r="W35" s="50">
        <v>0.45363406326235511</v>
      </c>
      <c r="X35" s="46">
        <v>82.459593341409459</v>
      </c>
      <c r="Y35" s="46">
        <v>9.5301660003535211</v>
      </c>
      <c r="Z35" s="46">
        <v>11.305486070287646</v>
      </c>
      <c r="AA35" s="46">
        <v>12.410041015740932</v>
      </c>
      <c r="AB35" s="46">
        <v>1112.4330577232547</v>
      </c>
      <c r="AC35" s="46">
        <v>114.36698453950004</v>
      </c>
      <c r="AD35" s="46">
        <v>57.233268517288948</v>
      </c>
      <c r="AE35" s="46">
        <v>158.9385645800977</v>
      </c>
      <c r="AF35" s="46">
        <v>-55.579525693918313</v>
      </c>
      <c r="AG35" s="46">
        <v>0</v>
      </c>
      <c r="AH35" s="46">
        <v>4683.41</v>
      </c>
      <c r="AI35" s="46">
        <v>115.14</v>
      </c>
      <c r="AJ35" s="46">
        <v>0</v>
      </c>
      <c r="AK35" s="46">
        <v>0.72</v>
      </c>
      <c r="AL35" s="46">
        <v>0</v>
      </c>
      <c r="AM35" s="49">
        <f t="shared" si="2"/>
        <v>6302.8212701572775</v>
      </c>
      <c r="AN35" s="39"/>
      <c r="AO35" s="23">
        <v>2041</v>
      </c>
      <c r="AP35" s="14">
        <v>0.19524856485339206</v>
      </c>
      <c r="AQ35" s="50">
        <f t="shared" si="3"/>
        <v>0.45363406326235511</v>
      </c>
      <c r="AR35" s="50">
        <f t="shared" si="3"/>
        <v>-751.70236620306616</v>
      </c>
      <c r="AS35" s="50">
        <f t="shared" si="3"/>
        <v>9.5301660003535211</v>
      </c>
      <c r="AT35" s="50">
        <f t="shared" si="3"/>
        <v>-62.987345595488151</v>
      </c>
      <c r="AU35" s="50">
        <f t="shared" si="3"/>
        <v>12.410041015740932</v>
      </c>
      <c r="AV35" s="50">
        <f t="shared" si="3"/>
        <v>129.7823358989574</v>
      </c>
      <c r="AW35" s="50">
        <f t="shared" si="3"/>
        <v>31.390212530654281</v>
      </c>
      <c r="AX35" s="50">
        <f t="shared" si="3"/>
        <v>9.9354836214650675</v>
      </c>
      <c r="AY35" s="50">
        <f t="shared" si="3"/>
        <v>35.394061951322442</v>
      </c>
      <c r="AZ35" s="50">
        <f t="shared" si="3"/>
        <v>68.394509261394177</v>
      </c>
      <c r="BA35" s="50">
        <f t="shared" si="3"/>
        <v>0</v>
      </c>
      <c r="BB35" s="50">
        <f t="shared" si="3"/>
        <v>629.92999999999984</v>
      </c>
      <c r="BC35" s="50">
        <f t="shared" si="3"/>
        <v>-20.570000000000007</v>
      </c>
      <c r="BD35" s="50">
        <f t="shared" si="3"/>
        <v>0</v>
      </c>
      <c r="BE35" s="50">
        <f t="shared" si="3"/>
        <v>0.13</v>
      </c>
      <c r="BF35" s="50">
        <f t="shared" si="3"/>
        <v>0</v>
      </c>
      <c r="BG35" s="49">
        <f t="shared" si="4"/>
        <v>92.090732544595809</v>
      </c>
    </row>
    <row r="36" spans="1:59" x14ac:dyDescent="0.25">
      <c r="A36" s="23">
        <v>2042</v>
      </c>
      <c r="B36" s="14">
        <v>0.1812346100524885</v>
      </c>
      <c r="C36" s="50">
        <v>0</v>
      </c>
      <c r="D36" s="46">
        <v>802.21083200440501</v>
      </c>
      <c r="E36" s="46">
        <v>0</v>
      </c>
      <c r="F36" s="46">
        <v>75.053372300210285</v>
      </c>
      <c r="G36" s="46">
        <v>0</v>
      </c>
      <c r="H36" s="46">
        <v>996.98097434711747</v>
      </c>
      <c r="I36" s="46">
        <v>94.458762918295335</v>
      </c>
      <c r="J36" s="46">
        <v>47.929552175432015</v>
      </c>
      <c r="K36" s="46">
        <v>135.48126652781315</v>
      </c>
      <c r="L36" s="66">
        <v>-123.45120536006225</v>
      </c>
      <c r="M36" s="46">
        <v>0</v>
      </c>
      <c r="N36" s="46">
        <v>4164.1400000000003</v>
      </c>
      <c r="O36" s="46">
        <v>137.87</v>
      </c>
      <c r="P36" s="46">
        <v>0</v>
      </c>
      <c r="Q36" s="46">
        <v>0.6</v>
      </c>
      <c r="R36" s="46">
        <v>0</v>
      </c>
      <c r="S36" s="49">
        <f t="shared" si="1"/>
        <v>6331.2735549132112</v>
      </c>
      <c r="T36" s="39"/>
      <c r="U36" s="23">
        <v>2042</v>
      </c>
      <c r="V36" s="14">
        <v>0.1812346100524885</v>
      </c>
      <c r="W36" s="50">
        <v>0.46497491484391401</v>
      </c>
      <c r="X36" s="46">
        <v>77.318796944346985</v>
      </c>
      <c r="Y36" s="46">
        <v>9.0530666447303627</v>
      </c>
      <c r="Z36" s="46">
        <v>11.762215999507811</v>
      </c>
      <c r="AA36" s="46">
        <v>12.432369015740933</v>
      </c>
      <c r="AB36" s="46">
        <v>1124.3133236271467</v>
      </c>
      <c r="AC36" s="46">
        <v>113.54286984060651</v>
      </c>
      <c r="AD36" s="46">
        <v>57.607983011613108</v>
      </c>
      <c r="AE36" s="46">
        <v>183.64091212169129</v>
      </c>
      <c r="AF36" s="46">
        <v>-55.344138845343736</v>
      </c>
      <c r="AG36" s="46">
        <v>0</v>
      </c>
      <c r="AH36" s="46">
        <v>4799.51</v>
      </c>
      <c r="AI36" s="46">
        <v>118.82</v>
      </c>
      <c r="AJ36" s="46">
        <v>0</v>
      </c>
      <c r="AK36" s="46">
        <v>0.72299999999999998</v>
      </c>
      <c r="AL36" s="46">
        <v>0</v>
      </c>
      <c r="AM36" s="49">
        <f t="shared" si="2"/>
        <v>6453.845373274884</v>
      </c>
      <c r="AN36" s="39"/>
      <c r="AO36" s="23">
        <v>2042</v>
      </c>
      <c r="AP36" s="14">
        <v>0.1812346100524885</v>
      </c>
      <c r="AQ36" s="50">
        <f t="shared" si="3"/>
        <v>0.46497491484391401</v>
      </c>
      <c r="AR36" s="50">
        <f t="shared" si="3"/>
        <v>-724.89203506005799</v>
      </c>
      <c r="AS36" s="50">
        <f t="shared" si="3"/>
        <v>9.0530666447303627</v>
      </c>
      <c r="AT36" s="50">
        <f t="shared" si="3"/>
        <v>-63.291156300702475</v>
      </c>
      <c r="AU36" s="50">
        <f t="shared" si="3"/>
        <v>12.432369015740933</v>
      </c>
      <c r="AV36" s="50">
        <f t="shared" si="3"/>
        <v>127.33234928002923</v>
      </c>
      <c r="AW36" s="50">
        <f t="shared" si="3"/>
        <v>19.084106922311179</v>
      </c>
      <c r="AX36" s="50">
        <f t="shared" si="3"/>
        <v>9.6784308361810929</v>
      </c>
      <c r="AY36" s="50">
        <f t="shared" si="3"/>
        <v>48.159645593878139</v>
      </c>
      <c r="AZ36" s="50">
        <f t="shared" si="3"/>
        <v>68.107066514718511</v>
      </c>
      <c r="BA36" s="50">
        <f t="shared" si="3"/>
        <v>0</v>
      </c>
      <c r="BB36" s="50">
        <f t="shared" si="3"/>
        <v>635.36999999999989</v>
      </c>
      <c r="BC36" s="50">
        <f t="shared" si="3"/>
        <v>-19.050000000000011</v>
      </c>
      <c r="BD36" s="50">
        <f t="shared" si="3"/>
        <v>0</v>
      </c>
      <c r="BE36" s="50">
        <f t="shared" si="3"/>
        <v>0.123</v>
      </c>
      <c r="BF36" s="50">
        <f t="shared" si="3"/>
        <v>0</v>
      </c>
      <c r="BG36" s="49">
        <f t="shared" si="4"/>
        <v>122.57181836167281</v>
      </c>
    </row>
    <row r="37" spans="1:59" x14ac:dyDescent="0.25">
      <c r="A37" s="23">
        <v>2043</v>
      </c>
      <c r="B37" s="14">
        <v>0.16822650607209799</v>
      </c>
      <c r="C37" s="50">
        <v>0</v>
      </c>
      <c r="D37" s="46">
        <v>770.43579220701758</v>
      </c>
      <c r="E37" s="46">
        <v>0</v>
      </c>
      <c r="F37" s="46">
        <v>76.218190290165765</v>
      </c>
      <c r="G37" s="46">
        <v>0</v>
      </c>
      <c r="H37" s="46">
        <v>1044.3854323301573</v>
      </c>
      <c r="I37" s="46">
        <v>91.775315910529798</v>
      </c>
      <c r="J37" s="46">
        <v>50.229052955765383</v>
      </c>
      <c r="K37" s="46">
        <v>147.27408339526733</v>
      </c>
      <c r="L37" s="66">
        <v>-122.9414465046933</v>
      </c>
      <c r="M37" s="46">
        <v>0</v>
      </c>
      <c r="N37" s="46">
        <v>4424.09</v>
      </c>
      <c r="O37" s="46">
        <v>133.80000000000001</v>
      </c>
      <c r="P37" s="46">
        <v>0</v>
      </c>
      <c r="Q37" s="46">
        <v>0.64</v>
      </c>
      <c r="R37" s="46">
        <v>0</v>
      </c>
      <c r="S37" s="49">
        <f t="shared" si="1"/>
        <v>6615.9064205842105</v>
      </c>
      <c r="T37" s="39"/>
      <c r="U37" s="23">
        <v>2043</v>
      </c>
      <c r="V37" s="14">
        <v>0.16822650607209799</v>
      </c>
      <c r="W37" s="50">
        <v>0.47659928771501175</v>
      </c>
      <c r="X37" s="46">
        <v>72.178000547284555</v>
      </c>
      <c r="Y37" s="46">
        <v>8.5759672891072061</v>
      </c>
      <c r="Z37" s="46">
        <v>12.601640197746892</v>
      </c>
      <c r="AA37" s="46">
        <v>12.455188015740932</v>
      </c>
      <c r="AB37" s="46">
        <v>1268.2210700487556</v>
      </c>
      <c r="AC37" s="46">
        <v>140.68494967252406</v>
      </c>
      <c r="AD37" s="46">
        <v>63.690854821395071</v>
      </c>
      <c r="AE37" s="46">
        <v>204.65211051196766</v>
      </c>
      <c r="AF37" s="46">
        <v>-55.114636667983525</v>
      </c>
      <c r="AG37" s="46">
        <v>0</v>
      </c>
      <c r="AH37" s="46">
        <v>5056.1899999999996</v>
      </c>
      <c r="AI37" s="46">
        <v>130.24</v>
      </c>
      <c r="AJ37" s="46">
        <v>0</v>
      </c>
      <c r="AK37" s="46">
        <v>0.74</v>
      </c>
      <c r="AL37" s="46">
        <v>0</v>
      </c>
      <c r="AM37" s="49">
        <f t="shared" si="2"/>
        <v>6915.5917437242524</v>
      </c>
      <c r="AN37" s="39"/>
      <c r="AO37" s="23">
        <v>2043</v>
      </c>
      <c r="AP37" s="14">
        <v>0.16822650607209799</v>
      </c>
      <c r="AQ37" s="50">
        <f t="shared" si="3"/>
        <v>0.47659928771501175</v>
      </c>
      <c r="AR37" s="50">
        <f t="shared" si="3"/>
        <v>-698.25779165973302</v>
      </c>
      <c r="AS37" s="50">
        <f t="shared" si="3"/>
        <v>8.5759672891072061</v>
      </c>
      <c r="AT37" s="50">
        <f t="shared" si="3"/>
        <v>-63.616550092418876</v>
      </c>
      <c r="AU37" s="50">
        <f t="shared" si="3"/>
        <v>12.455188015740932</v>
      </c>
      <c r="AV37" s="50">
        <f t="shared" si="3"/>
        <v>223.83563771859826</v>
      </c>
      <c r="AW37" s="50">
        <f t="shared" si="3"/>
        <v>48.909633761994257</v>
      </c>
      <c r="AX37" s="50">
        <f t="shared" si="3"/>
        <v>13.461801865629688</v>
      </c>
      <c r="AY37" s="50">
        <f t="shared" si="3"/>
        <v>57.378027116700338</v>
      </c>
      <c r="AZ37" s="50">
        <f t="shared" si="3"/>
        <v>67.826809836709771</v>
      </c>
      <c r="BA37" s="50">
        <f t="shared" si="3"/>
        <v>0</v>
      </c>
      <c r="BB37" s="50">
        <f t="shared" si="3"/>
        <v>632.09999999999945</v>
      </c>
      <c r="BC37" s="50">
        <f t="shared" si="3"/>
        <v>-3.5600000000000023</v>
      </c>
      <c r="BD37" s="50">
        <f t="shared" si="3"/>
        <v>0</v>
      </c>
      <c r="BE37" s="50">
        <f t="shared" si="3"/>
        <v>9.9999999999999978E-2</v>
      </c>
      <c r="BF37" s="50">
        <f t="shared" si="3"/>
        <v>0</v>
      </c>
      <c r="BG37" s="49">
        <f t="shared" si="4"/>
        <v>299.68532314004318</v>
      </c>
    </row>
    <row r="38" spans="1:59" x14ac:dyDescent="0.25">
      <c r="A38" s="23">
        <v>2044</v>
      </c>
      <c r="B38" s="14">
        <v>0.15612019724789697</v>
      </c>
      <c r="C38" s="50">
        <v>0</v>
      </c>
      <c r="D38" s="46">
        <v>738.92487395636704</v>
      </c>
      <c r="E38" s="46">
        <v>0</v>
      </c>
      <c r="F38" s="46">
        <v>77.928770963947542</v>
      </c>
      <c r="G38" s="46">
        <v>0</v>
      </c>
      <c r="H38" s="46">
        <v>1136.2427411907377</v>
      </c>
      <c r="I38" s="46">
        <v>105.99103424504349</v>
      </c>
      <c r="J38" s="46">
        <v>54.716771706772256</v>
      </c>
      <c r="K38" s="46">
        <v>184.63606654256313</v>
      </c>
      <c r="L38" s="66">
        <v>-122.44443162070858</v>
      </c>
      <c r="M38" s="46">
        <v>0</v>
      </c>
      <c r="N38" s="46">
        <v>4617.5600000000004</v>
      </c>
      <c r="O38" s="46">
        <v>141.57</v>
      </c>
      <c r="P38" s="46">
        <v>0</v>
      </c>
      <c r="Q38" s="46">
        <v>0.66</v>
      </c>
      <c r="R38" s="46">
        <v>0</v>
      </c>
      <c r="S38" s="49">
        <f t="shared" si="1"/>
        <v>6935.785826984722</v>
      </c>
      <c r="T38" s="39"/>
      <c r="U38" s="23">
        <v>2044</v>
      </c>
      <c r="V38" s="14">
        <v>0.15612019724789697</v>
      </c>
      <c r="W38" s="50">
        <v>0.48851426990788704</v>
      </c>
      <c r="X38" s="46">
        <v>67.037204150222081</v>
      </c>
      <c r="Y38" s="46">
        <v>8.0988679334840494</v>
      </c>
      <c r="Z38" s="46">
        <v>12.826805045052469</v>
      </c>
      <c r="AA38" s="46">
        <v>12.478509015740933</v>
      </c>
      <c r="AB38" s="46">
        <v>1316.9836142770891</v>
      </c>
      <c r="AC38" s="46">
        <v>131.76809060953801</v>
      </c>
      <c r="AD38" s="46">
        <v>66.254941884818322</v>
      </c>
      <c r="AE38" s="46">
        <v>249.32615045805971</v>
      </c>
      <c r="AF38" s="46">
        <v>-54.890872045057321</v>
      </c>
      <c r="AG38" s="46">
        <v>0</v>
      </c>
      <c r="AH38" s="46">
        <v>5260.66</v>
      </c>
      <c r="AI38" s="46">
        <v>141.57</v>
      </c>
      <c r="AJ38" s="46">
        <v>0</v>
      </c>
      <c r="AK38" s="46">
        <v>0.751</v>
      </c>
      <c r="AL38" s="46">
        <v>0</v>
      </c>
      <c r="AM38" s="49">
        <f t="shared" si="2"/>
        <v>7213.3528255988549</v>
      </c>
      <c r="AN38" s="39"/>
      <c r="AO38" s="23">
        <v>2044</v>
      </c>
      <c r="AP38" s="14">
        <v>0.15612019724789697</v>
      </c>
      <c r="AQ38" s="50">
        <f t="shared" si="3"/>
        <v>0.48851426990788704</v>
      </c>
      <c r="AR38" s="50">
        <f t="shared" si="3"/>
        <v>-671.88766980614491</v>
      </c>
      <c r="AS38" s="50">
        <f t="shared" si="3"/>
        <v>8.0988679334840494</v>
      </c>
      <c r="AT38" s="50">
        <f t="shared" si="3"/>
        <v>-65.101965918895075</v>
      </c>
      <c r="AU38" s="50">
        <f t="shared" si="3"/>
        <v>12.478509015740933</v>
      </c>
      <c r="AV38" s="50">
        <f t="shared" si="3"/>
        <v>180.74087308635148</v>
      </c>
      <c r="AW38" s="50">
        <f t="shared" si="3"/>
        <v>25.777056364494513</v>
      </c>
      <c r="AX38" s="50">
        <f t="shared" si="3"/>
        <v>11.538170178046066</v>
      </c>
      <c r="AY38" s="50">
        <f t="shared" si="3"/>
        <v>64.690083915496587</v>
      </c>
      <c r="AZ38" s="50">
        <f t="shared" si="3"/>
        <v>67.553559575651263</v>
      </c>
      <c r="BA38" s="50">
        <f t="shared" si="3"/>
        <v>0</v>
      </c>
      <c r="BB38" s="50">
        <f t="shared" si="3"/>
        <v>643.09999999999945</v>
      </c>
      <c r="BC38" s="50">
        <f t="shared" si="3"/>
        <v>0</v>
      </c>
      <c r="BD38" s="50">
        <f t="shared" si="3"/>
        <v>0</v>
      </c>
      <c r="BE38" s="50">
        <f t="shared" si="3"/>
        <v>9.099999999999997E-2</v>
      </c>
      <c r="BF38" s="50">
        <f t="shared" si="3"/>
        <v>0</v>
      </c>
      <c r="BG38" s="49">
        <f t="shared" si="4"/>
        <v>277.56699861413222</v>
      </c>
    </row>
    <row r="39" spans="1:59" x14ac:dyDescent="0.25">
      <c r="A39" s="23">
        <v>2045</v>
      </c>
      <c r="B39" s="14">
        <v>0.14491467883918038</v>
      </c>
      <c r="C39" s="50">
        <v>0</v>
      </c>
      <c r="D39" s="46">
        <v>707.69569855021894</v>
      </c>
      <c r="E39" s="46">
        <v>0</v>
      </c>
      <c r="F39" s="46">
        <v>80.620969958442615</v>
      </c>
      <c r="G39" s="46">
        <v>0</v>
      </c>
      <c r="H39" s="46">
        <v>1226.5159300808193</v>
      </c>
      <c r="I39" s="46">
        <v>126.24581063176134</v>
      </c>
      <c r="J39" s="46">
        <v>59.151859070229833</v>
      </c>
      <c r="K39" s="46">
        <v>191.42195213004115</v>
      </c>
      <c r="L39" s="66">
        <v>-121.95984210882348</v>
      </c>
      <c r="M39" s="46">
        <v>0</v>
      </c>
      <c r="N39" s="46">
        <v>4706.16</v>
      </c>
      <c r="O39" s="46">
        <v>141.93</v>
      </c>
      <c r="P39" s="46">
        <v>0</v>
      </c>
      <c r="Q39" s="46">
        <v>0.66</v>
      </c>
      <c r="R39" s="46">
        <v>0</v>
      </c>
      <c r="S39" s="49">
        <f t="shared" si="1"/>
        <v>7118.4423783126895</v>
      </c>
      <c r="T39" s="39"/>
      <c r="U39" s="23">
        <v>2045</v>
      </c>
      <c r="V39" s="14">
        <v>0.14491467883918038</v>
      </c>
      <c r="W39" s="50">
        <v>0.50072712665558416</v>
      </c>
      <c r="X39" s="46">
        <v>62.150174119623777</v>
      </c>
      <c r="Y39" s="46">
        <v>7.6440537428741662</v>
      </c>
      <c r="Z39" s="46">
        <v>12.445007157117375</v>
      </c>
      <c r="AA39" s="46">
        <v>12.502343015740935</v>
      </c>
      <c r="AB39" s="46">
        <v>1353.6548279749827</v>
      </c>
      <c r="AC39" s="46">
        <v>146.48706353269532</v>
      </c>
      <c r="AD39" s="46">
        <v>68.263122069469219</v>
      </c>
      <c r="AE39" s="46">
        <v>271.00769173758584</v>
      </c>
      <c r="AF39" s="46">
        <v>-54.67270153770427</v>
      </c>
      <c r="AG39" s="46">
        <v>0</v>
      </c>
      <c r="AH39" s="46">
        <v>5349.24</v>
      </c>
      <c r="AI39" s="46">
        <v>147.82999999999998</v>
      </c>
      <c r="AJ39" s="46">
        <v>0</v>
      </c>
      <c r="AK39" s="46">
        <v>0.75700000000000001</v>
      </c>
      <c r="AL39" s="46">
        <v>0</v>
      </c>
      <c r="AM39" s="49">
        <f t="shared" si="2"/>
        <v>7377.8093089390404</v>
      </c>
      <c r="AN39" s="39"/>
      <c r="AO39" s="23">
        <v>2045</v>
      </c>
      <c r="AP39" s="14">
        <v>0.14491467883918038</v>
      </c>
      <c r="AQ39" s="50">
        <f t="shared" si="3"/>
        <v>0.50072712665558416</v>
      </c>
      <c r="AR39" s="50">
        <f t="shared" si="3"/>
        <v>-645.54552443059515</v>
      </c>
      <c r="AS39" s="50">
        <f t="shared" si="3"/>
        <v>7.6440537428741662</v>
      </c>
      <c r="AT39" s="50">
        <f t="shared" si="3"/>
        <v>-68.175962801325241</v>
      </c>
      <c r="AU39" s="50">
        <f t="shared" si="3"/>
        <v>12.502343015740935</v>
      </c>
      <c r="AV39" s="50">
        <f t="shared" si="3"/>
        <v>127.13889789416339</v>
      </c>
      <c r="AW39" s="50">
        <f t="shared" si="3"/>
        <v>20.241252900933972</v>
      </c>
      <c r="AX39" s="50">
        <f t="shared" si="3"/>
        <v>9.1112629992393863</v>
      </c>
      <c r="AY39" s="50">
        <f t="shared" si="3"/>
        <v>79.585739607544696</v>
      </c>
      <c r="AZ39" s="50">
        <f t="shared" si="3"/>
        <v>67.28714057111921</v>
      </c>
      <c r="BA39" s="50">
        <f t="shared" si="3"/>
        <v>0</v>
      </c>
      <c r="BB39" s="50">
        <f t="shared" si="3"/>
        <v>643.07999999999993</v>
      </c>
      <c r="BC39" s="50">
        <f t="shared" si="3"/>
        <v>5.8999999999999773</v>
      </c>
      <c r="BD39" s="50">
        <f t="shared" si="3"/>
        <v>0</v>
      </c>
      <c r="BE39" s="50">
        <f t="shared" si="3"/>
        <v>9.6999999999999975E-2</v>
      </c>
      <c r="BF39" s="50">
        <f t="shared" si="3"/>
        <v>0</v>
      </c>
      <c r="BG39" s="49">
        <f t="shared" si="4"/>
        <v>259.36693062635078</v>
      </c>
    </row>
    <row r="40" spans="1:59" x14ac:dyDescent="0.25">
      <c r="A40" s="23">
        <v>2046</v>
      </c>
      <c r="B40" s="14">
        <v>0.13451343588630835</v>
      </c>
      <c r="C40" s="50">
        <v>0</v>
      </c>
      <c r="D40" s="46">
        <v>676.9846665160926</v>
      </c>
      <c r="E40" s="46">
        <v>0</v>
      </c>
      <c r="F40" s="46">
        <v>82.840762442694228</v>
      </c>
      <c r="G40" s="46">
        <v>0</v>
      </c>
      <c r="H40" s="46">
        <v>1234.8026097031488</v>
      </c>
      <c r="I40" s="46">
        <v>116.04748056136337</v>
      </c>
      <c r="J40" s="46">
        <v>59.520467451561551</v>
      </c>
      <c r="K40" s="46">
        <v>242.97137015256641</v>
      </c>
      <c r="L40" s="66">
        <v>-121.48736733473547</v>
      </c>
      <c r="M40" s="46">
        <v>0</v>
      </c>
      <c r="N40" s="46">
        <v>4822.5200000000004</v>
      </c>
      <c r="O40" s="46">
        <v>149.45000000000002</v>
      </c>
      <c r="P40" s="46">
        <v>0</v>
      </c>
      <c r="Q40" s="46">
        <v>0.67</v>
      </c>
      <c r="R40" s="46">
        <v>0</v>
      </c>
      <c r="S40" s="49">
        <f t="shared" si="1"/>
        <v>7264.319989492692</v>
      </c>
      <c r="T40" s="39"/>
      <c r="U40" s="23">
        <v>2046</v>
      </c>
      <c r="V40" s="14">
        <v>0.13451343588630835</v>
      </c>
      <c r="W40" s="50">
        <v>0.51324530482197372</v>
      </c>
      <c r="X40" s="46">
        <v>57.832665914737156</v>
      </c>
      <c r="Y40" s="46">
        <v>7.2464497104590544</v>
      </c>
      <c r="Z40" s="46">
        <v>12.61247159717165</v>
      </c>
      <c r="AA40" s="46">
        <v>12.526701015740935</v>
      </c>
      <c r="AB40" s="46">
        <v>1356.5107075524015</v>
      </c>
      <c r="AC40" s="46">
        <v>149.20453716710469</v>
      </c>
      <c r="AD40" s="46">
        <v>68.458868351902112</v>
      </c>
      <c r="AE40" s="46">
        <v>299.95612595796501</v>
      </c>
      <c r="AF40" s="46">
        <v>-54.459985293035039</v>
      </c>
      <c r="AG40" s="46">
        <v>0</v>
      </c>
      <c r="AH40" s="46">
        <v>5473.26</v>
      </c>
      <c r="AI40" s="46">
        <v>153.41</v>
      </c>
      <c r="AJ40" s="46">
        <v>0</v>
      </c>
      <c r="AK40" s="46">
        <v>0.75800000000000001</v>
      </c>
      <c r="AL40" s="46">
        <v>0</v>
      </c>
      <c r="AM40" s="49">
        <f t="shared" si="2"/>
        <v>7537.8297872792691</v>
      </c>
      <c r="AN40" s="39"/>
      <c r="AO40" s="23">
        <v>2046</v>
      </c>
      <c r="AP40" s="14">
        <v>0.13451343588630835</v>
      </c>
      <c r="AQ40" s="50">
        <f t="shared" si="3"/>
        <v>0.51324530482197372</v>
      </c>
      <c r="AR40" s="50">
        <f t="shared" si="3"/>
        <v>-619.15200060135544</v>
      </c>
      <c r="AS40" s="50">
        <f t="shared" si="3"/>
        <v>7.2464497104590544</v>
      </c>
      <c r="AT40" s="50">
        <f t="shared" si="3"/>
        <v>-70.228290845522579</v>
      </c>
      <c r="AU40" s="50">
        <f t="shared" si="3"/>
        <v>12.526701015740935</v>
      </c>
      <c r="AV40" s="50">
        <f t="shared" si="3"/>
        <v>121.70809784925268</v>
      </c>
      <c r="AW40" s="50">
        <f t="shared" si="3"/>
        <v>33.157056605741317</v>
      </c>
      <c r="AX40" s="50">
        <f t="shared" si="3"/>
        <v>8.9384009003405609</v>
      </c>
      <c r="AY40" s="50">
        <f t="shared" si="3"/>
        <v>56.984755805398606</v>
      </c>
      <c r="AZ40" s="50">
        <f t="shared" si="3"/>
        <v>67.027382041700434</v>
      </c>
      <c r="BA40" s="50">
        <f t="shared" si="3"/>
        <v>0</v>
      </c>
      <c r="BB40" s="50">
        <f t="shared" si="3"/>
        <v>650.73999999999978</v>
      </c>
      <c r="BC40" s="50">
        <f t="shared" si="3"/>
        <v>3.9599999999999795</v>
      </c>
      <c r="BD40" s="50">
        <f t="shared" si="3"/>
        <v>0</v>
      </c>
      <c r="BE40" s="50">
        <f t="shared" si="3"/>
        <v>8.7999999999999967E-2</v>
      </c>
      <c r="BF40" s="50">
        <f t="shared" si="3"/>
        <v>0</v>
      </c>
      <c r="BG40" s="49">
        <f t="shared" si="4"/>
        <v>273.50979778657745</v>
      </c>
    </row>
    <row r="41" spans="1:59" x14ac:dyDescent="0.25">
      <c r="A41" s="23">
        <v>2047</v>
      </c>
      <c r="B41" s="14">
        <v>0.12485874156350797</v>
      </c>
      <c r="C41" s="50">
        <v>0</v>
      </c>
      <c r="D41" s="46">
        <v>646.88505957986763</v>
      </c>
      <c r="E41" s="46">
        <v>0</v>
      </c>
      <c r="F41" s="46">
        <v>83.726834480747442</v>
      </c>
      <c r="G41" s="46">
        <v>0</v>
      </c>
      <c r="H41" s="46">
        <v>1279.5031164147861</v>
      </c>
      <c r="I41" s="46">
        <v>134.69278855633667</v>
      </c>
      <c r="J41" s="46">
        <v>61.719377201057554</v>
      </c>
      <c r="K41" s="46">
        <v>265.9096603089771</v>
      </c>
      <c r="L41" s="66">
        <v>-121.02670442999967</v>
      </c>
      <c r="M41" s="46">
        <v>0</v>
      </c>
      <c r="N41" s="46">
        <v>4961.26</v>
      </c>
      <c r="O41" s="46">
        <v>147.32</v>
      </c>
      <c r="P41" s="46">
        <v>0</v>
      </c>
      <c r="Q41" s="46">
        <v>0.68</v>
      </c>
      <c r="R41" s="46">
        <v>0</v>
      </c>
      <c r="S41" s="49">
        <f t="shared" si="1"/>
        <v>7460.6701321117725</v>
      </c>
      <c r="T41" s="39"/>
      <c r="U41" s="23">
        <v>2047</v>
      </c>
      <c r="V41" s="14">
        <v>0.12485874156350797</v>
      </c>
      <c r="W41" s="50">
        <v>0.52607643744252308</v>
      </c>
      <c r="X41" s="46">
        <v>53.60805574711393</v>
      </c>
      <c r="Y41" s="46">
        <v>6.8579258135915113</v>
      </c>
      <c r="Z41" s="46">
        <v>12.726982176653319</v>
      </c>
      <c r="AA41" s="46">
        <v>12.551595015740931</v>
      </c>
      <c r="AB41" s="46">
        <v>1394.6539991000332</v>
      </c>
      <c r="AC41" s="46">
        <v>176.45153695627806</v>
      </c>
      <c r="AD41" s="46">
        <v>70.541507367342476</v>
      </c>
      <c r="AE41" s="46">
        <v>299.26812271876258</v>
      </c>
      <c r="AF41" s="46">
        <v>-54.252586954482545</v>
      </c>
      <c r="AG41" s="46">
        <v>0</v>
      </c>
      <c r="AH41" s="46">
        <v>5618</v>
      </c>
      <c r="AI41" s="46">
        <v>152.09</v>
      </c>
      <c r="AJ41" s="46">
        <v>0</v>
      </c>
      <c r="AK41" s="46">
        <v>0.76100000000000001</v>
      </c>
      <c r="AL41" s="46">
        <v>0</v>
      </c>
      <c r="AM41" s="49">
        <f t="shared" si="2"/>
        <v>7743.7842143784765</v>
      </c>
      <c r="AN41" s="39"/>
      <c r="AO41" s="23">
        <v>2047</v>
      </c>
      <c r="AP41" s="14">
        <v>0.12485874156350797</v>
      </c>
      <c r="AQ41" s="50">
        <f t="shared" si="3"/>
        <v>0.52607643744252308</v>
      </c>
      <c r="AR41" s="50">
        <f t="shared" si="3"/>
        <v>-593.27700383275373</v>
      </c>
      <c r="AS41" s="50">
        <f t="shared" si="3"/>
        <v>6.8579258135915113</v>
      </c>
      <c r="AT41" s="50">
        <f t="shared" si="3"/>
        <v>-70.999852304094119</v>
      </c>
      <c r="AU41" s="50">
        <f t="shared" si="3"/>
        <v>12.551595015740931</v>
      </c>
      <c r="AV41" s="50">
        <f t="shared" si="3"/>
        <v>115.1508826852471</v>
      </c>
      <c r="AW41" s="50">
        <f t="shared" si="3"/>
        <v>41.758748399941396</v>
      </c>
      <c r="AX41" s="50">
        <f t="shared" si="3"/>
        <v>8.8221301662849214</v>
      </c>
      <c r="AY41" s="50">
        <f t="shared" si="3"/>
        <v>33.358462409785488</v>
      </c>
      <c r="AZ41" s="50">
        <f t="shared" si="3"/>
        <v>66.77411747551713</v>
      </c>
      <c r="BA41" s="50">
        <f t="shared" si="3"/>
        <v>0</v>
      </c>
      <c r="BB41" s="50">
        <f t="shared" si="3"/>
        <v>656.73999999999978</v>
      </c>
      <c r="BC41" s="50">
        <f t="shared" si="3"/>
        <v>4.7700000000000102</v>
      </c>
      <c r="BD41" s="50">
        <f t="shared" si="3"/>
        <v>0</v>
      </c>
      <c r="BE41" s="50">
        <f t="shared" si="3"/>
        <v>8.0999999999999961E-2</v>
      </c>
      <c r="BF41" s="50">
        <f t="shared" si="3"/>
        <v>0</v>
      </c>
      <c r="BG41" s="49">
        <f t="shared" si="4"/>
        <v>283.11408226670289</v>
      </c>
    </row>
    <row r="42" spans="1:59" x14ac:dyDescent="0.25">
      <c r="A42" s="23">
        <v>2048</v>
      </c>
      <c r="B42" s="14">
        <v>0.11587336512038617</v>
      </c>
      <c r="C42" s="50">
        <v>0</v>
      </c>
      <c r="D42" s="46">
        <v>617.33707172486925</v>
      </c>
      <c r="E42" s="46">
        <v>0</v>
      </c>
      <c r="F42" s="46">
        <v>85.419139999930806</v>
      </c>
      <c r="G42" s="46">
        <v>0</v>
      </c>
      <c r="H42" s="46">
        <v>1287.8220968377423</v>
      </c>
      <c r="I42" s="46">
        <v>134.67439616086506</v>
      </c>
      <c r="J42" s="46">
        <v>62.108555909140371</v>
      </c>
      <c r="K42" s="46">
        <v>289.7144039799424</v>
      </c>
      <c r="L42" s="66">
        <v>-120.57755809788227</v>
      </c>
      <c r="M42" s="46">
        <v>0</v>
      </c>
      <c r="N42" s="46">
        <v>5078.6400000000003</v>
      </c>
      <c r="O42" s="46">
        <v>151.69999999999999</v>
      </c>
      <c r="P42" s="46">
        <v>0</v>
      </c>
      <c r="Q42" s="46">
        <v>0.68</v>
      </c>
      <c r="R42" s="46">
        <v>0</v>
      </c>
      <c r="S42" s="49">
        <f t="shared" si="1"/>
        <v>7587.518106514608</v>
      </c>
      <c r="T42" s="39"/>
      <c r="U42" s="23">
        <v>2048</v>
      </c>
      <c r="V42" s="14">
        <v>0.11587336512038617</v>
      </c>
      <c r="W42" s="50">
        <v>0.53922834837858613</v>
      </c>
      <c r="X42" s="46">
        <v>49.383445579490719</v>
      </c>
      <c r="Y42" s="46">
        <v>6.4694019167239674</v>
      </c>
      <c r="Z42" s="46">
        <v>12.428661262387527</v>
      </c>
      <c r="AA42" s="46">
        <v>12.577037015740935</v>
      </c>
      <c r="AB42" s="46">
        <v>1397.3293446946918</v>
      </c>
      <c r="AC42" s="46">
        <v>162.09012143661184</v>
      </c>
      <c r="AD42" s="46">
        <v>70.751731317895334</v>
      </c>
      <c r="AE42" s="46">
        <v>344.66360020882854</v>
      </c>
      <c r="AF42" s="46">
        <v>-54.050373574393859</v>
      </c>
      <c r="AG42" s="46">
        <v>0</v>
      </c>
      <c r="AH42" s="46">
        <v>5742.17</v>
      </c>
      <c r="AI42" s="46">
        <v>157.47999999999999</v>
      </c>
      <c r="AJ42" s="46">
        <v>0</v>
      </c>
      <c r="AK42" s="46">
        <v>0.75800000000000001</v>
      </c>
      <c r="AL42" s="46">
        <v>0</v>
      </c>
      <c r="AM42" s="49">
        <f t="shared" si="2"/>
        <v>7902.5901982063551</v>
      </c>
      <c r="AN42" s="39"/>
      <c r="AO42" s="23">
        <v>2048</v>
      </c>
      <c r="AP42" s="14">
        <v>0.11587336512038617</v>
      </c>
      <c r="AQ42" s="50">
        <f t="shared" si="3"/>
        <v>0.53922834837858613</v>
      </c>
      <c r="AR42" s="50">
        <f t="shared" si="3"/>
        <v>-567.95362614537851</v>
      </c>
      <c r="AS42" s="50">
        <f t="shared" si="3"/>
        <v>6.4694019167239674</v>
      </c>
      <c r="AT42" s="50">
        <f t="shared" si="3"/>
        <v>-72.990478737543285</v>
      </c>
      <c r="AU42" s="50">
        <f t="shared" si="3"/>
        <v>12.577037015740935</v>
      </c>
      <c r="AV42" s="50">
        <f t="shared" si="3"/>
        <v>109.50724785694956</v>
      </c>
      <c r="AW42" s="50">
        <f t="shared" si="3"/>
        <v>27.41572527574678</v>
      </c>
      <c r="AX42" s="50">
        <f t="shared" si="3"/>
        <v>8.6431754087549635</v>
      </c>
      <c r="AY42" s="50">
        <f t="shared" si="3"/>
        <v>54.949196228886137</v>
      </c>
      <c r="AZ42" s="50">
        <f t="shared" si="3"/>
        <v>66.527184523488415</v>
      </c>
      <c r="BA42" s="50">
        <f t="shared" si="3"/>
        <v>0</v>
      </c>
      <c r="BB42" s="50">
        <f t="shared" si="3"/>
        <v>663.52999999999975</v>
      </c>
      <c r="BC42" s="50">
        <f t="shared" si="3"/>
        <v>5.7800000000000011</v>
      </c>
      <c r="BD42" s="50">
        <f t="shared" si="3"/>
        <v>0</v>
      </c>
      <c r="BE42" s="50">
        <f t="shared" si="3"/>
        <v>7.7999999999999958E-2</v>
      </c>
      <c r="BF42" s="50">
        <f t="shared" si="3"/>
        <v>0</v>
      </c>
      <c r="BG42" s="49">
        <f t="shared" si="4"/>
        <v>315.07209169174746</v>
      </c>
    </row>
    <row r="43" spans="1:59" x14ac:dyDescent="0.25">
      <c r="A43" s="23">
        <v>2049</v>
      </c>
      <c r="B43" s="14">
        <v>0.10755656083224707</v>
      </c>
      <c r="C43" s="50">
        <v>0</v>
      </c>
      <c r="D43" s="46">
        <v>588.25899936443204</v>
      </c>
      <c r="E43" s="46">
        <v>0</v>
      </c>
      <c r="F43" s="46">
        <v>85.767351833043193</v>
      </c>
      <c r="G43" s="46">
        <v>0</v>
      </c>
      <c r="H43" s="46">
        <v>1333.2374279432474</v>
      </c>
      <c r="I43" s="46">
        <v>156.44753029904385</v>
      </c>
      <c r="J43" s="46">
        <v>64.35463873582286</v>
      </c>
      <c r="K43" s="46">
        <v>306.42894227810723</v>
      </c>
      <c r="L43" s="66">
        <v>-120.13964042406784</v>
      </c>
      <c r="M43" s="46">
        <v>0</v>
      </c>
      <c r="N43" s="46">
        <v>5183.8599999999997</v>
      </c>
      <c r="O43" s="46">
        <v>149.34</v>
      </c>
      <c r="P43" s="46">
        <v>0</v>
      </c>
      <c r="Q43" s="46">
        <v>0.72</v>
      </c>
      <c r="R43" s="46">
        <v>0</v>
      </c>
      <c r="S43" s="49">
        <f t="shared" si="1"/>
        <v>7748.2752500296292</v>
      </c>
      <c r="T43" s="39"/>
      <c r="U43" s="23">
        <v>2049</v>
      </c>
      <c r="V43" s="14">
        <v>0.10755656083224707</v>
      </c>
      <c r="W43" s="50">
        <v>0.55270905708805074</v>
      </c>
      <c r="X43" s="46">
        <v>45.158835411867507</v>
      </c>
      <c r="Y43" s="46">
        <v>6.0808780198564234</v>
      </c>
      <c r="Z43" s="46">
        <v>12.07196069595706</v>
      </c>
      <c r="AA43" s="46">
        <v>12.603039015740935</v>
      </c>
      <c r="AB43" s="46">
        <v>1437.2109610263024</v>
      </c>
      <c r="AC43" s="46">
        <v>188.63220190737951</v>
      </c>
      <c r="AD43" s="46">
        <v>72.941908141872275</v>
      </c>
      <c r="AE43" s="46">
        <v>348.14115164449453</v>
      </c>
      <c r="AF43" s="46">
        <v>-53.853215528807397</v>
      </c>
      <c r="AG43" s="46">
        <v>0</v>
      </c>
      <c r="AH43" s="46">
        <v>5848.87</v>
      </c>
      <c r="AI43" s="46">
        <v>160.86000000000001</v>
      </c>
      <c r="AJ43" s="46">
        <v>0</v>
      </c>
      <c r="AK43" s="46">
        <v>0.80500000000000005</v>
      </c>
      <c r="AL43" s="46">
        <v>0</v>
      </c>
      <c r="AM43" s="49">
        <f t="shared" si="2"/>
        <v>8080.0754293917507</v>
      </c>
      <c r="AN43" s="39"/>
      <c r="AO43" s="23">
        <v>2049</v>
      </c>
      <c r="AP43" s="14">
        <v>0.10755656083224707</v>
      </c>
      <c r="AQ43" s="50">
        <f t="shared" si="3"/>
        <v>0.55270905708805074</v>
      </c>
      <c r="AR43" s="50">
        <f t="shared" si="3"/>
        <v>-543.10016395256457</v>
      </c>
      <c r="AS43" s="50">
        <f t="shared" si="3"/>
        <v>6.0808780198564234</v>
      </c>
      <c r="AT43" s="50">
        <f t="shared" si="3"/>
        <v>-73.695391137086133</v>
      </c>
      <c r="AU43" s="50">
        <f t="shared" si="3"/>
        <v>12.603039015740935</v>
      </c>
      <c r="AV43" s="50">
        <f t="shared" si="3"/>
        <v>103.97353308305492</v>
      </c>
      <c r="AW43" s="50">
        <f t="shared" si="3"/>
        <v>32.184671608335663</v>
      </c>
      <c r="AX43" s="50">
        <f t="shared" si="3"/>
        <v>8.5872694060494155</v>
      </c>
      <c r="AY43" s="50">
        <f t="shared" si="3"/>
        <v>41.712209366387299</v>
      </c>
      <c r="AZ43" s="50">
        <f t="shared" si="3"/>
        <v>66.286424895260438</v>
      </c>
      <c r="BA43" s="50">
        <f t="shared" si="3"/>
        <v>0</v>
      </c>
      <c r="BB43" s="50">
        <f t="shared" si="3"/>
        <v>665.01000000000022</v>
      </c>
      <c r="BC43" s="50">
        <f t="shared" si="3"/>
        <v>11.52000000000001</v>
      </c>
      <c r="BD43" s="50">
        <f t="shared" si="3"/>
        <v>0</v>
      </c>
      <c r="BE43" s="50">
        <f t="shared" si="3"/>
        <v>8.5000000000000075E-2</v>
      </c>
      <c r="BF43" s="50">
        <f t="shared" si="3"/>
        <v>0</v>
      </c>
      <c r="BG43" s="49">
        <f t="shared" si="4"/>
        <v>331.80017936212249</v>
      </c>
    </row>
    <row r="44" spans="1:59" x14ac:dyDescent="0.25">
      <c r="A44" s="23">
        <v>2050</v>
      </c>
      <c r="B44" s="14">
        <v>9.983669470582747E-2</v>
      </c>
      <c r="C44" s="50">
        <v>0</v>
      </c>
      <c r="D44" s="46">
        <v>559.85353704686179</v>
      </c>
      <c r="E44" s="46">
        <v>0</v>
      </c>
      <c r="F44" s="46">
        <v>86.176835170985171</v>
      </c>
      <c r="G44" s="46">
        <v>0</v>
      </c>
      <c r="H44" s="46">
        <v>1336.8000380141077</v>
      </c>
      <c r="I44" s="46">
        <v>147.3767749954886</v>
      </c>
      <c r="J44" s="46">
        <v>64.720107013842821</v>
      </c>
      <c r="K44" s="46">
        <v>306.70659340822954</v>
      </c>
      <c r="L44" s="66">
        <v>-119.71267069209871</v>
      </c>
      <c r="M44" s="46">
        <v>0</v>
      </c>
      <c r="N44" s="46">
        <v>5256.9400171672896</v>
      </c>
      <c r="O44" s="46">
        <v>153.0735</v>
      </c>
      <c r="P44" s="46">
        <v>0</v>
      </c>
      <c r="Q44" s="46">
        <v>0.73511999999999988</v>
      </c>
      <c r="R44" s="46">
        <v>0</v>
      </c>
      <c r="S44" s="49">
        <f t="shared" si="1"/>
        <v>7792.6698521247081</v>
      </c>
      <c r="T44" s="39"/>
      <c r="U44" s="23">
        <v>2050</v>
      </c>
      <c r="V44" s="14">
        <v>9.983669470582747E-2</v>
      </c>
      <c r="W44" s="50">
        <v>4.7210565292938989E-2</v>
      </c>
      <c r="X44" s="46">
        <v>32.088577724849749</v>
      </c>
      <c r="Y44" s="46">
        <v>4.4770736966313835</v>
      </c>
      <c r="Z44" s="46">
        <v>8.6494721862033401</v>
      </c>
      <c r="AA44" s="46">
        <v>11.843279522434255</v>
      </c>
      <c r="AB44" s="46">
        <v>1439.8962626635926</v>
      </c>
      <c r="AC44" s="46">
        <v>174.49673721303682</v>
      </c>
      <c r="AD44" s="46">
        <v>73.187060378720858</v>
      </c>
      <c r="AE44" s="46">
        <v>356.62773525974035</v>
      </c>
      <c r="AF44" s="46">
        <v>-53.660986434360581</v>
      </c>
      <c r="AG44" s="46">
        <v>0</v>
      </c>
      <c r="AH44" s="46">
        <v>5931.3250663037288</v>
      </c>
      <c r="AI44" s="46">
        <v>164.88149999999999</v>
      </c>
      <c r="AJ44" s="46">
        <v>0</v>
      </c>
      <c r="AK44" s="46">
        <v>0.821905</v>
      </c>
      <c r="AL44" s="46">
        <v>0</v>
      </c>
      <c r="AM44" s="49">
        <f t="shared" si="2"/>
        <v>8144.6808940798701</v>
      </c>
      <c r="AN44" s="39"/>
      <c r="AO44" s="23">
        <v>2050</v>
      </c>
      <c r="AP44" s="14">
        <v>9.983669470582747E-2</v>
      </c>
      <c r="AQ44" s="50">
        <f t="shared" ref="AQ44:BF45" si="5">W44-C44</f>
        <v>4.7210565292938989E-2</v>
      </c>
      <c r="AR44" s="50">
        <f t="shared" si="5"/>
        <v>-527.76495932201203</v>
      </c>
      <c r="AS44" s="50">
        <f t="shared" si="5"/>
        <v>4.4770736966313835</v>
      </c>
      <c r="AT44" s="50">
        <f t="shared" si="5"/>
        <v>-77.527362984781831</v>
      </c>
      <c r="AU44" s="50">
        <f t="shared" si="5"/>
        <v>11.843279522434255</v>
      </c>
      <c r="AV44" s="50">
        <f t="shared" si="5"/>
        <v>103.09622464948484</v>
      </c>
      <c r="AW44" s="50">
        <f t="shared" si="5"/>
        <v>27.11996221754822</v>
      </c>
      <c r="AX44" s="50">
        <f t="shared" si="5"/>
        <v>8.4669533648780373</v>
      </c>
      <c r="AY44" s="50">
        <f t="shared" si="5"/>
        <v>49.921141851510811</v>
      </c>
      <c r="AZ44" s="50">
        <f t="shared" si="5"/>
        <v>66.051684257738131</v>
      </c>
      <c r="BA44" s="50">
        <f t="shared" si="5"/>
        <v>0</v>
      </c>
      <c r="BB44" s="50">
        <f t="shared" si="5"/>
        <v>674.38504913643919</v>
      </c>
      <c r="BC44" s="50">
        <f t="shared" si="5"/>
        <v>11.807999999999993</v>
      </c>
      <c r="BD44" s="50">
        <f t="shared" si="5"/>
        <v>0</v>
      </c>
      <c r="BE44" s="50">
        <f t="shared" si="5"/>
        <v>8.6785000000000112E-2</v>
      </c>
      <c r="BF44" s="50">
        <f t="shared" si="5"/>
        <v>0</v>
      </c>
      <c r="BG44" s="49">
        <f t="shared" si="4"/>
        <v>352.01104195516405</v>
      </c>
    </row>
    <row r="45" spans="1:59" ht="15.75" thickBot="1" x14ac:dyDescent="0.3">
      <c r="A45" s="24">
        <v>2051</v>
      </c>
      <c r="B45" s="25">
        <v>9.267092153802145E-2</v>
      </c>
      <c r="C45" s="50">
        <v>0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  <c r="J45" s="60">
        <v>0</v>
      </c>
      <c r="K45" s="60">
        <v>0</v>
      </c>
      <c r="L45" s="68">
        <v>0</v>
      </c>
      <c r="M45" s="60">
        <v>0</v>
      </c>
      <c r="N45" s="60">
        <v>0</v>
      </c>
      <c r="O45" s="60">
        <v>0</v>
      </c>
      <c r="P45" s="60">
        <v>0</v>
      </c>
      <c r="Q45" s="60">
        <v>0</v>
      </c>
      <c r="R45" s="60">
        <v>0</v>
      </c>
      <c r="S45" s="61">
        <f t="shared" si="1"/>
        <v>0</v>
      </c>
      <c r="T45" s="39"/>
      <c r="U45" s="24">
        <v>2051</v>
      </c>
      <c r="V45" s="25">
        <v>9.267092153802145E-2</v>
      </c>
      <c r="W45" s="62">
        <v>-1.2166245407117079E-17</v>
      </c>
      <c r="X45" s="60">
        <v>5.900735872553696</v>
      </c>
      <c r="Y45" s="60">
        <v>0.75292046852385275</v>
      </c>
      <c r="Z45" s="60">
        <v>1.2140026200760707</v>
      </c>
      <c r="AA45" s="60">
        <v>5.1417136832107282</v>
      </c>
      <c r="AB45" s="60">
        <v>0</v>
      </c>
      <c r="AC45" s="60">
        <v>0</v>
      </c>
      <c r="AD45" s="60">
        <v>0</v>
      </c>
      <c r="AE45" s="60">
        <v>0</v>
      </c>
      <c r="AF45" s="60">
        <v>0</v>
      </c>
      <c r="AG45" s="60">
        <v>0</v>
      </c>
      <c r="AH45" s="60">
        <v>0</v>
      </c>
      <c r="AI45" s="60">
        <v>0</v>
      </c>
      <c r="AJ45" s="60">
        <v>0</v>
      </c>
      <c r="AK45" s="60">
        <v>0</v>
      </c>
      <c r="AL45" s="60">
        <v>0</v>
      </c>
      <c r="AM45" s="61">
        <f t="shared" si="2"/>
        <v>13.009372644364348</v>
      </c>
      <c r="AN45" s="39"/>
      <c r="AO45" s="24">
        <v>2051</v>
      </c>
      <c r="AP45" s="42">
        <v>9.267092153802145E-2</v>
      </c>
      <c r="AQ45" s="51">
        <f t="shared" si="5"/>
        <v>-1.2166245407117079E-17</v>
      </c>
      <c r="AR45" s="51">
        <f t="shared" si="5"/>
        <v>5.900735872553696</v>
      </c>
      <c r="AS45" s="51">
        <f t="shared" si="5"/>
        <v>0.75292046852385275</v>
      </c>
      <c r="AT45" s="51">
        <f t="shared" si="5"/>
        <v>1.2140026200760707</v>
      </c>
      <c r="AU45" s="51">
        <f t="shared" si="5"/>
        <v>5.1417136832107282</v>
      </c>
      <c r="AV45" s="51">
        <f t="shared" si="5"/>
        <v>0</v>
      </c>
      <c r="AW45" s="51">
        <f t="shared" si="5"/>
        <v>0</v>
      </c>
      <c r="AX45" s="51">
        <f t="shared" si="5"/>
        <v>0</v>
      </c>
      <c r="AY45" s="51">
        <f t="shared" si="5"/>
        <v>0</v>
      </c>
      <c r="AZ45" s="51">
        <f t="shared" si="5"/>
        <v>0</v>
      </c>
      <c r="BA45" s="51">
        <f t="shared" si="5"/>
        <v>0</v>
      </c>
      <c r="BB45" s="51">
        <f t="shared" si="5"/>
        <v>0</v>
      </c>
      <c r="BC45" s="51">
        <f t="shared" si="5"/>
        <v>0</v>
      </c>
      <c r="BD45" s="51">
        <f t="shared" si="5"/>
        <v>0</v>
      </c>
      <c r="BE45" s="51">
        <f t="shared" si="5"/>
        <v>0</v>
      </c>
      <c r="BF45" s="51">
        <f t="shared" si="5"/>
        <v>0</v>
      </c>
      <c r="BG45" s="52">
        <f t="shared" si="4"/>
        <v>13.009372644364348</v>
      </c>
    </row>
    <row r="46" spans="1:59" ht="43.5" thickBot="1" x14ac:dyDescent="0.3">
      <c r="B46" s="15" t="s">
        <v>35</v>
      </c>
      <c r="C46" s="47">
        <f t="shared" ref="C46:S46" si="6">SUMPRODUCT(C13:C45,$B$13:$B$45)</f>
        <v>0</v>
      </c>
      <c r="D46" s="47">
        <f t="shared" si="6"/>
        <v>7163.151844587901</v>
      </c>
      <c r="E46" s="47">
        <f t="shared" si="6"/>
        <v>0</v>
      </c>
      <c r="F46" s="47">
        <f t="shared" si="6"/>
        <v>422.27388471193848</v>
      </c>
      <c r="G46" s="47">
        <f t="shared" si="6"/>
        <v>0</v>
      </c>
      <c r="H46" s="47">
        <f t="shared" si="6"/>
        <v>3701.332477346125</v>
      </c>
      <c r="I46" s="47">
        <f t="shared" si="6"/>
        <v>313.72776700493807</v>
      </c>
      <c r="J46" s="47">
        <f t="shared" si="6"/>
        <v>174.69451542854193</v>
      </c>
      <c r="K46" s="47">
        <f t="shared" si="6"/>
        <v>431.10752025448329</v>
      </c>
      <c r="L46" s="67">
        <f t="shared" si="6"/>
        <v>-828.74101033396801</v>
      </c>
      <c r="M46" s="47">
        <f t="shared" si="6"/>
        <v>0</v>
      </c>
      <c r="N46" s="47">
        <f t="shared" si="6"/>
        <v>33500.912924651748</v>
      </c>
      <c r="O46" s="47">
        <f t="shared" si="6"/>
        <v>807.29859038744894</v>
      </c>
      <c r="P46" s="47">
        <f t="shared" si="6"/>
        <v>0</v>
      </c>
      <c r="Q46" s="47">
        <f t="shared" si="6"/>
        <v>8.7406710353914878</v>
      </c>
      <c r="R46" s="47">
        <f t="shared" si="6"/>
        <v>0</v>
      </c>
      <c r="S46" s="53">
        <f t="shared" si="6"/>
        <v>45694.49918507455</v>
      </c>
      <c r="T46" s="39"/>
      <c r="V46" s="15" t="s">
        <v>35</v>
      </c>
      <c r="W46" s="47">
        <f>SUMPRODUCT(W13:W45,$B$13:$B$45)</f>
        <v>11.467576354578579</v>
      </c>
      <c r="X46" s="47">
        <f t="shared" ref="X46:AM46" si="7">SUMPRODUCT(X13:X45,$B$13:$B$45)</f>
        <v>1417.220430426335</v>
      </c>
      <c r="Y46" s="47">
        <f t="shared" si="7"/>
        <v>178.32198153447402</v>
      </c>
      <c r="Z46" s="47">
        <f t="shared" si="7"/>
        <v>95.98648046408546</v>
      </c>
      <c r="AA46" s="47">
        <f t="shared" si="7"/>
        <v>146.23967574036769</v>
      </c>
      <c r="AB46" s="47">
        <f t="shared" si="7"/>
        <v>5078.6866943889945</v>
      </c>
      <c r="AC46" s="47">
        <f t="shared" si="7"/>
        <v>507.82423220743789</v>
      </c>
      <c r="AD46" s="47">
        <f t="shared" si="7"/>
        <v>254.73711750806496</v>
      </c>
      <c r="AE46" s="47">
        <f t="shared" si="7"/>
        <v>597.13683354694285</v>
      </c>
      <c r="AF46" s="47">
        <f t="shared" si="7"/>
        <v>-367.89393261342474</v>
      </c>
      <c r="AG46" s="47">
        <f t="shared" si="7"/>
        <v>0</v>
      </c>
      <c r="AH46" s="47">
        <f t="shared" si="7"/>
        <v>37137.10719092522</v>
      </c>
      <c r="AI46" s="47">
        <f t="shared" si="7"/>
        <v>693.30345193901667</v>
      </c>
      <c r="AJ46" s="47">
        <f t="shared" si="7"/>
        <v>0</v>
      </c>
      <c r="AK46" s="47">
        <f t="shared" si="7"/>
        <v>9.3109372411031028</v>
      </c>
      <c r="AL46" s="47">
        <f t="shared" si="7"/>
        <v>0</v>
      </c>
      <c r="AM46" s="53">
        <f t="shared" si="7"/>
        <v>45759.448669663187</v>
      </c>
      <c r="AN46" s="39"/>
      <c r="AP46" s="15" t="s">
        <v>35</v>
      </c>
      <c r="AQ46" s="47">
        <f>SUMPRODUCT(AQ13:AQ45,$B$13:$B$45)</f>
        <v>11.467576354578579</v>
      </c>
      <c r="AR46" s="47">
        <f t="shared" ref="AR46:BG46" si="8">SUMPRODUCT(AR13:AR45,$B$13:$B$45)</f>
        <v>-5745.9314141615641</v>
      </c>
      <c r="AS46" s="47">
        <f t="shared" si="8"/>
        <v>178.32198153447402</v>
      </c>
      <c r="AT46" s="47">
        <f t="shared" si="8"/>
        <v>-326.28740424785286</v>
      </c>
      <c r="AU46" s="47">
        <f t="shared" si="8"/>
        <v>146.23967574036769</v>
      </c>
      <c r="AV46" s="47">
        <f t="shared" si="8"/>
        <v>1377.3542170428709</v>
      </c>
      <c r="AW46" s="47">
        <f t="shared" si="8"/>
        <v>194.09646520249993</v>
      </c>
      <c r="AX46" s="47">
        <f t="shared" si="8"/>
        <v>80.042602079522993</v>
      </c>
      <c r="AY46" s="47">
        <f t="shared" si="8"/>
        <v>166.0293132924597</v>
      </c>
      <c r="AZ46" s="47">
        <f t="shared" si="8"/>
        <v>460.84707772054321</v>
      </c>
      <c r="BA46" s="47">
        <f t="shared" si="8"/>
        <v>0</v>
      </c>
      <c r="BB46" s="47">
        <f t="shared" si="8"/>
        <v>3636.1942662734632</v>
      </c>
      <c r="BC46" s="47">
        <f t="shared" si="8"/>
        <v>-113.99513844843224</v>
      </c>
      <c r="BD46" s="47">
        <f t="shared" si="8"/>
        <v>0</v>
      </c>
      <c r="BE46" s="47">
        <f t="shared" si="8"/>
        <v>0.57026620571161546</v>
      </c>
      <c r="BF46" s="47">
        <f t="shared" si="8"/>
        <v>0</v>
      </c>
      <c r="BG46" s="53">
        <f t="shared" si="8"/>
        <v>64.949484588644069</v>
      </c>
    </row>
    <row r="47" spans="1:59" x14ac:dyDescent="0.25">
      <c r="T47" s="39"/>
      <c r="AN47" s="39"/>
    </row>
    <row r="48" spans="1:59" ht="15.75" x14ac:dyDescent="0.25">
      <c r="A48" s="6" t="s">
        <v>9</v>
      </c>
      <c r="I48" s="27"/>
    </row>
    <row r="49" spans="3:19" x14ac:dyDescent="0.25">
      <c r="C49" s="26"/>
    </row>
    <row r="50" spans="3:19" x14ac:dyDescent="0.25">
      <c r="E50" s="28"/>
      <c r="S50" s="27"/>
    </row>
    <row r="51" spans="3:19" x14ac:dyDescent="0.25">
      <c r="E51" s="28"/>
    </row>
  </sheetData>
  <mergeCells count="12">
    <mergeCell ref="U7:AM7"/>
    <mergeCell ref="AO7:BG7"/>
    <mergeCell ref="D9:G9"/>
    <mergeCell ref="H9:M9"/>
    <mergeCell ref="N9:R9"/>
    <mergeCell ref="X9:AA9"/>
    <mergeCell ref="AB9:AG9"/>
    <mergeCell ref="AH9:AL9"/>
    <mergeCell ref="AR9:AU9"/>
    <mergeCell ref="AV9:BA9"/>
    <mergeCell ref="BB9:BF9"/>
    <mergeCell ref="C7:S7"/>
  </mergeCells>
  <pageMargins left="0.7" right="0.7" top="0.75" bottom="0.75" header="0.3" footer="0.3"/>
  <pageSetup scale="14" orientation="portrait" r:id="rId1"/>
  <ignoredErrors>
    <ignoredError sqref="S13:S45 AM13:AM4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1"/>
  <sheetViews>
    <sheetView zoomScaleNormal="100" workbookViewId="0">
      <selection activeCell="A6" sqref="A6"/>
    </sheetView>
  </sheetViews>
  <sheetFormatPr defaultColWidth="9.140625" defaultRowHeight="15" x14ac:dyDescent="0.25"/>
  <cols>
    <col min="1" max="2" width="9.140625" style="11"/>
    <col min="3" max="3" width="13.140625" style="11" bestFit="1" customWidth="1"/>
    <col min="4" max="4" width="10.140625" style="11" bestFit="1" customWidth="1"/>
    <col min="5" max="5" width="14.140625" style="11" bestFit="1" customWidth="1"/>
    <col min="6" max="7" width="11.28515625" style="11" bestFit="1" customWidth="1"/>
    <col min="8" max="8" width="10.140625" style="11" bestFit="1" customWidth="1"/>
    <col min="9" max="9" width="11.28515625" style="11" bestFit="1" customWidth="1"/>
    <col min="10" max="10" width="14.140625" style="11" bestFit="1" customWidth="1"/>
    <col min="11" max="11" width="12" style="11" bestFit="1" customWidth="1"/>
    <col min="12" max="12" width="13.140625" style="11" bestFit="1" customWidth="1"/>
    <col min="13" max="13" width="10.7109375" style="11" bestFit="1" customWidth="1"/>
    <col min="14" max="18" width="9.140625" style="11"/>
    <col min="19" max="19" width="9.85546875" style="11" bestFit="1" customWidth="1"/>
    <col min="20" max="20" width="3.7109375" style="11" customWidth="1"/>
    <col min="21" max="21" width="5.28515625" style="11" bestFit="1" customWidth="1"/>
    <col min="22" max="22" width="8.42578125" style="11" bestFit="1" customWidth="1"/>
    <col min="23" max="23" width="12.42578125" style="11" bestFit="1" customWidth="1"/>
    <col min="24" max="24" width="10.140625" style="11" bestFit="1" customWidth="1"/>
    <col min="25" max="25" width="14.140625" style="11" bestFit="1" customWidth="1"/>
    <col min="26" max="26" width="11.28515625" style="11" bestFit="1" customWidth="1"/>
    <col min="27" max="27" width="8.85546875" style="11" bestFit="1" customWidth="1"/>
    <col min="28" max="28" width="10.140625" style="11" bestFit="1" customWidth="1"/>
    <col min="29" max="29" width="11.28515625" style="11" bestFit="1" customWidth="1"/>
    <col min="30" max="30" width="14.140625" style="11" bestFit="1" customWidth="1"/>
    <col min="31" max="31" width="12" style="11" bestFit="1" customWidth="1"/>
    <col min="32" max="32" width="13.140625" style="11" bestFit="1" customWidth="1"/>
    <col min="33" max="33" width="10.7109375" style="11" bestFit="1" customWidth="1"/>
    <col min="34" max="39" width="8.85546875" style="11" bestFit="1" customWidth="1"/>
    <col min="40" max="40" width="3.7109375" style="11" customWidth="1"/>
    <col min="41" max="41" width="5.28515625" style="11" bestFit="1" customWidth="1"/>
    <col min="42" max="42" width="8.42578125" style="11" bestFit="1" customWidth="1"/>
    <col min="43" max="43" width="12.42578125" style="11" bestFit="1" customWidth="1"/>
    <col min="44" max="44" width="10.140625" style="11" bestFit="1" customWidth="1"/>
    <col min="45" max="45" width="14.140625" style="11" bestFit="1" customWidth="1"/>
    <col min="46" max="46" width="11.28515625" style="11" bestFit="1" customWidth="1"/>
    <col min="47" max="47" width="8.85546875" style="11" bestFit="1" customWidth="1"/>
    <col min="48" max="48" width="10.140625" style="11" bestFit="1" customWidth="1"/>
    <col min="49" max="49" width="11.28515625" style="11" bestFit="1" customWidth="1"/>
    <col min="50" max="50" width="14.140625" style="11" bestFit="1" customWidth="1"/>
    <col min="51" max="51" width="12" style="11" bestFit="1" customWidth="1"/>
    <col min="52" max="52" width="13.140625" style="11" bestFit="1" customWidth="1"/>
    <col min="53" max="53" width="10.7109375" style="11" bestFit="1" customWidth="1"/>
    <col min="54" max="59" width="8.85546875" style="11" bestFit="1" customWidth="1"/>
    <col min="60" max="16384" width="9.140625" style="11"/>
  </cols>
  <sheetData>
    <row r="1" spans="1:60" ht="14.1" x14ac:dyDescent="0.3">
      <c r="A1" s="64" t="s">
        <v>52</v>
      </c>
    </row>
    <row r="2" spans="1:60" ht="14.1" x14ac:dyDescent="0.3">
      <c r="A2" s="64" t="s">
        <v>53</v>
      </c>
    </row>
    <row r="3" spans="1:60" ht="14.1" x14ac:dyDescent="0.3">
      <c r="A3" s="64" t="s">
        <v>58</v>
      </c>
    </row>
    <row r="4" spans="1:60" ht="14.1" x14ac:dyDescent="0.3">
      <c r="A4" s="64" t="s">
        <v>54</v>
      </c>
    </row>
    <row r="5" spans="1:60" ht="14.1" x14ac:dyDescent="0.3">
      <c r="A5" s="64" t="s">
        <v>59</v>
      </c>
    </row>
    <row r="6" spans="1:60" ht="14.1" x14ac:dyDescent="0.3">
      <c r="A6" s="11" t="s">
        <v>61</v>
      </c>
    </row>
    <row r="7" spans="1:60" s="54" customFormat="1" ht="21.95" thickBot="1" x14ac:dyDescent="0.6">
      <c r="C7" s="69" t="s">
        <v>57</v>
      </c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55"/>
      <c r="U7" s="69" t="s">
        <v>50</v>
      </c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55"/>
      <c r="AO7" s="69" t="s">
        <v>51</v>
      </c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56"/>
    </row>
    <row r="8" spans="1:60" ht="14.45" thickBot="1" x14ac:dyDescent="0.35">
      <c r="T8" s="39"/>
      <c r="AN8" s="39"/>
    </row>
    <row r="9" spans="1:60" ht="15.75" customHeight="1" thickBot="1" x14ac:dyDescent="0.35">
      <c r="D9" s="70" t="s">
        <v>11</v>
      </c>
      <c r="E9" s="71"/>
      <c r="F9" s="71"/>
      <c r="G9" s="72"/>
      <c r="H9" s="70" t="s">
        <v>12</v>
      </c>
      <c r="I9" s="71"/>
      <c r="J9" s="71"/>
      <c r="K9" s="71"/>
      <c r="L9" s="71"/>
      <c r="M9" s="72"/>
      <c r="N9" s="73" t="s">
        <v>13</v>
      </c>
      <c r="O9" s="74"/>
      <c r="P9" s="74"/>
      <c r="Q9" s="74"/>
      <c r="R9" s="75"/>
      <c r="S9" s="12"/>
      <c r="T9" s="39"/>
      <c r="X9" s="70" t="s">
        <v>11</v>
      </c>
      <c r="Y9" s="71"/>
      <c r="Z9" s="71"/>
      <c r="AA9" s="72"/>
      <c r="AB9" s="70" t="s">
        <v>12</v>
      </c>
      <c r="AC9" s="71"/>
      <c r="AD9" s="71"/>
      <c r="AE9" s="71"/>
      <c r="AF9" s="71"/>
      <c r="AG9" s="72"/>
      <c r="AH9" s="73" t="s">
        <v>13</v>
      </c>
      <c r="AI9" s="74"/>
      <c r="AJ9" s="74"/>
      <c r="AK9" s="74"/>
      <c r="AL9" s="75"/>
      <c r="AM9" s="12"/>
      <c r="AN9" s="39"/>
      <c r="AR9" s="70" t="s">
        <v>11</v>
      </c>
      <c r="AS9" s="71"/>
      <c r="AT9" s="71"/>
      <c r="AU9" s="72"/>
      <c r="AV9" s="70" t="s">
        <v>12</v>
      </c>
      <c r="AW9" s="71"/>
      <c r="AX9" s="71"/>
      <c r="AY9" s="71"/>
      <c r="AZ9" s="71"/>
      <c r="BA9" s="72"/>
      <c r="BB9" s="73" t="s">
        <v>13</v>
      </c>
      <c r="BC9" s="74"/>
      <c r="BD9" s="74"/>
      <c r="BE9" s="74"/>
      <c r="BF9" s="75"/>
      <c r="BG9" s="12"/>
    </row>
    <row r="10" spans="1:60" ht="17.100000000000001" x14ac:dyDescent="0.45">
      <c r="A10" s="16"/>
      <c r="B10" s="17"/>
      <c r="C10" s="29" t="s">
        <v>39</v>
      </c>
      <c r="D10" s="16" t="s">
        <v>14</v>
      </c>
      <c r="E10" s="17" t="s">
        <v>16</v>
      </c>
      <c r="F10" s="17"/>
      <c r="G10" s="32" t="s">
        <v>15</v>
      </c>
      <c r="H10" s="16" t="s">
        <v>14</v>
      </c>
      <c r="I10" s="17" t="s">
        <v>15</v>
      </c>
      <c r="J10" s="17" t="s">
        <v>16</v>
      </c>
      <c r="K10" s="17" t="s">
        <v>17</v>
      </c>
      <c r="L10" s="17" t="s">
        <v>18</v>
      </c>
      <c r="M10" s="32" t="s">
        <v>19</v>
      </c>
      <c r="N10" s="16" t="s">
        <v>20</v>
      </c>
      <c r="O10" s="17" t="s">
        <v>21</v>
      </c>
      <c r="P10" s="17" t="s">
        <v>41</v>
      </c>
      <c r="Q10" s="17" t="s">
        <v>42</v>
      </c>
      <c r="R10" s="32" t="s">
        <v>43</v>
      </c>
      <c r="S10" s="35" t="s">
        <v>22</v>
      </c>
      <c r="T10" s="39"/>
      <c r="U10" s="16"/>
      <c r="V10" s="17"/>
      <c r="W10" s="29" t="s">
        <v>39</v>
      </c>
      <c r="X10" s="16" t="s">
        <v>14</v>
      </c>
      <c r="Y10" s="17" t="s">
        <v>16</v>
      </c>
      <c r="Z10" s="17"/>
      <c r="AA10" s="32" t="s">
        <v>15</v>
      </c>
      <c r="AB10" s="16" t="s">
        <v>14</v>
      </c>
      <c r="AC10" s="17" t="s">
        <v>15</v>
      </c>
      <c r="AD10" s="17" t="s">
        <v>16</v>
      </c>
      <c r="AE10" s="17" t="s">
        <v>17</v>
      </c>
      <c r="AF10" s="17" t="s">
        <v>18</v>
      </c>
      <c r="AG10" s="32" t="s">
        <v>19</v>
      </c>
      <c r="AH10" s="16" t="s">
        <v>20</v>
      </c>
      <c r="AI10" s="17" t="s">
        <v>21</v>
      </c>
      <c r="AJ10" s="17" t="s">
        <v>41</v>
      </c>
      <c r="AK10" s="17" t="s">
        <v>42</v>
      </c>
      <c r="AL10" s="32" t="s">
        <v>43</v>
      </c>
      <c r="AM10" s="35" t="s">
        <v>22</v>
      </c>
      <c r="AN10" s="39"/>
      <c r="AO10" s="16"/>
      <c r="AP10" s="17"/>
      <c r="AQ10" s="29" t="s">
        <v>39</v>
      </c>
      <c r="AR10" s="16" t="s">
        <v>14</v>
      </c>
      <c r="AS10" s="17" t="s">
        <v>16</v>
      </c>
      <c r="AT10" s="17"/>
      <c r="AU10" s="32" t="s">
        <v>15</v>
      </c>
      <c r="AV10" s="16" t="s">
        <v>14</v>
      </c>
      <c r="AW10" s="17" t="s">
        <v>15</v>
      </c>
      <c r="AX10" s="17" t="s">
        <v>16</v>
      </c>
      <c r="AY10" s="17" t="s">
        <v>17</v>
      </c>
      <c r="AZ10" s="17" t="s">
        <v>18</v>
      </c>
      <c r="BA10" s="32" t="s">
        <v>19</v>
      </c>
      <c r="BB10" s="16" t="s">
        <v>20</v>
      </c>
      <c r="BC10" s="17" t="s">
        <v>21</v>
      </c>
      <c r="BD10" s="17" t="s">
        <v>41</v>
      </c>
      <c r="BE10" s="17" t="s">
        <v>42</v>
      </c>
      <c r="BF10" s="32" t="s">
        <v>43</v>
      </c>
      <c r="BG10" s="35" t="s">
        <v>22</v>
      </c>
    </row>
    <row r="11" spans="1:60" ht="14.1" x14ac:dyDescent="0.3">
      <c r="A11" s="18"/>
      <c r="B11" s="13" t="s">
        <v>36</v>
      </c>
      <c r="C11" s="30" t="s">
        <v>40</v>
      </c>
      <c r="D11" s="18" t="s">
        <v>23</v>
      </c>
      <c r="E11" s="13" t="s">
        <v>25</v>
      </c>
      <c r="F11" s="13" t="s">
        <v>24</v>
      </c>
      <c r="G11" s="33" t="s">
        <v>38</v>
      </c>
      <c r="H11" s="18" t="s">
        <v>23</v>
      </c>
      <c r="I11" s="13" t="s">
        <v>24</v>
      </c>
      <c r="J11" s="13" t="s">
        <v>25</v>
      </c>
      <c r="K11" s="13" t="s">
        <v>26</v>
      </c>
      <c r="L11" s="13" t="s">
        <v>27</v>
      </c>
      <c r="M11" s="33" t="s">
        <v>28</v>
      </c>
      <c r="N11" s="18" t="s">
        <v>29</v>
      </c>
      <c r="O11" s="13" t="s">
        <v>30</v>
      </c>
      <c r="P11" s="13" t="s">
        <v>31</v>
      </c>
      <c r="Q11" s="13" t="s">
        <v>31</v>
      </c>
      <c r="R11" s="33" t="s">
        <v>31</v>
      </c>
      <c r="S11" s="36" t="s">
        <v>32</v>
      </c>
      <c r="T11" s="39"/>
      <c r="U11" s="18"/>
      <c r="V11" s="13" t="s">
        <v>36</v>
      </c>
      <c r="W11" s="30" t="s">
        <v>40</v>
      </c>
      <c r="X11" s="18" t="s">
        <v>23</v>
      </c>
      <c r="Y11" s="13" t="s">
        <v>25</v>
      </c>
      <c r="Z11" s="13" t="s">
        <v>24</v>
      </c>
      <c r="AA11" s="33" t="s">
        <v>38</v>
      </c>
      <c r="AB11" s="18" t="s">
        <v>23</v>
      </c>
      <c r="AC11" s="13" t="s">
        <v>24</v>
      </c>
      <c r="AD11" s="13" t="s">
        <v>25</v>
      </c>
      <c r="AE11" s="13" t="s">
        <v>26</v>
      </c>
      <c r="AF11" s="13" t="s">
        <v>27</v>
      </c>
      <c r="AG11" s="33" t="s">
        <v>28</v>
      </c>
      <c r="AH11" s="18" t="s">
        <v>29</v>
      </c>
      <c r="AI11" s="13" t="s">
        <v>30</v>
      </c>
      <c r="AJ11" s="13" t="s">
        <v>31</v>
      </c>
      <c r="AK11" s="13" t="s">
        <v>31</v>
      </c>
      <c r="AL11" s="33" t="s">
        <v>31</v>
      </c>
      <c r="AM11" s="36" t="s">
        <v>32</v>
      </c>
      <c r="AN11" s="39"/>
      <c r="AO11" s="18"/>
      <c r="AP11" s="13" t="s">
        <v>36</v>
      </c>
      <c r="AQ11" s="30" t="s">
        <v>40</v>
      </c>
      <c r="AR11" s="18" t="s">
        <v>23</v>
      </c>
      <c r="AS11" s="13" t="s">
        <v>25</v>
      </c>
      <c r="AT11" s="13" t="s">
        <v>24</v>
      </c>
      <c r="AU11" s="33" t="s">
        <v>38</v>
      </c>
      <c r="AV11" s="18" t="s">
        <v>23</v>
      </c>
      <c r="AW11" s="13" t="s">
        <v>24</v>
      </c>
      <c r="AX11" s="13" t="s">
        <v>25</v>
      </c>
      <c r="AY11" s="13" t="s">
        <v>26</v>
      </c>
      <c r="AZ11" s="13" t="s">
        <v>27</v>
      </c>
      <c r="BA11" s="33" t="s">
        <v>28</v>
      </c>
      <c r="BB11" s="18" t="s">
        <v>29</v>
      </c>
      <c r="BC11" s="13" t="s">
        <v>30</v>
      </c>
      <c r="BD11" s="13" t="s">
        <v>31</v>
      </c>
      <c r="BE11" s="13" t="s">
        <v>31</v>
      </c>
      <c r="BF11" s="33" t="s">
        <v>31</v>
      </c>
      <c r="BG11" s="36" t="s">
        <v>32</v>
      </c>
    </row>
    <row r="12" spans="1:60" ht="14.45" thickBot="1" x14ac:dyDescent="0.35">
      <c r="A12" s="19" t="s">
        <v>33</v>
      </c>
      <c r="B12" s="20" t="s">
        <v>37</v>
      </c>
      <c r="C12" s="31" t="s">
        <v>34</v>
      </c>
      <c r="D12" s="19" t="s">
        <v>34</v>
      </c>
      <c r="E12" s="20" t="s">
        <v>34</v>
      </c>
      <c r="F12" s="20" t="s">
        <v>34</v>
      </c>
      <c r="G12" s="34" t="s">
        <v>34</v>
      </c>
      <c r="H12" s="19" t="s">
        <v>34</v>
      </c>
      <c r="I12" s="20" t="s">
        <v>34</v>
      </c>
      <c r="J12" s="20" t="s">
        <v>34</v>
      </c>
      <c r="K12" s="20" t="s">
        <v>34</v>
      </c>
      <c r="L12" s="20" t="s">
        <v>34</v>
      </c>
      <c r="M12" s="34" t="s">
        <v>34</v>
      </c>
      <c r="N12" s="19" t="s">
        <v>34</v>
      </c>
      <c r="O12" s="20" t="s">
        <v>34</v>
      </c>
      <c r="P12" s="20" t="s">
        <v>34</v>
      </c>
      <c r="Q12" s="20" t="s">
        <v>34</v>
      </c>
      <c r="R12" s="34" t="s">
        <v>34</v>
      </c>
      <c r="S12" s="37" t="s">
        <v>34</v>
      </c>
      <c r="T12" s="39"/>
      <c r="U12" s="19" t="s">
        <v>33</v>
      </c>
      <c r="V12" s="20" t="s">
        <v>37</v>
      </c>
      <c r="W12" s="31" t="s">
        <v>34</v>
      </c>
      <c r="X12" s="19" t="s">
        <v>34</v>
      </c>
      <c r="Y12" s="20" t="s">
        <v>34</v>
      </c>
      <c r="Z12" s="20" t="s">
        <v>34</v>
      </c>
      <c r="AA12" s="34" t="s">
        <v>34</v>
      </c>
      <c r="AB12" s="19" t="s">
        <v>34</v>
      </c>
      <c r="AC12" s="20" t="s">
        <v>34</v>
      </c>
      <c r="AD12" s="20" t="s">
        <v>34</v>
      </c>
      <c r="AE12" s="20" t="s">
        <v>34</v>
      </c>
      <c r="AF12" s="20" t="s">
        <v>34</v>
      </c>
      <c r="AG12" s="34" t="s">
        <v>34</v>
      </c>
      <c r="AH12" s="19" t="s">
        <v>34</v>
      </c>
      <c r="AI12" s="20" t="s">
        <v>34</v>
      </c>
      <c r="AJ12" s="20" t="s">
        <v>34</v>
      </c>
      <c r="AK12" s="20" t="s">
        <v>34</v>
      </c>
      <c r="AL12" s="34" t="s">
        <v>34</v>
      </c>
      <c r="AM12" s="37" t="s">
        <v>34</v>
      </c>
      <c r="AN12" s="39"/>
      <c r="AO12" s="19" t="s">
        <v>33</v>
      </c>
      <c r="AP12" s="20" t="s">
        <v>37</v>
      </c>
      <c r="AQ12" s="31" t="s">
        <v>34</v>
      </c>
      <c r="AR12" s="19" t="s">
        <v>34</v>
      </c>
      <c r="AS12" s="20" t="s">
        <v>34</v>
      </c>
      <c r="AT12" s="20" t="s">
        <v>34</v>
      </c>
      <c r="AU12" s="34" t="s">
        <v>34</v>
      </c>
      <c r="AV12" s="19" t="s">
        <v>34</v>
      </c>
      <c r="AW12" s="20" t="s">
        <v>34</v>
      </c>
      <c r="AX12" s="20" t="s">
        <v>34</v>
      </c>
      <c r="AY12" s="20" t="s">
        <v>34</v>
      </c>
      <c r="AZ12" s="20" t="s">
        <v>34</v>
      </c>
      <c r="BA12" s="34" t="s">
        <v>34</v>
      </c>
      <c r="BB12" s="19" t="s">
        <v>34</v>
      </c>
      <c r="BC12" s="20" t="s">
        <v>34</v>
      </c>
      <c r="BD12" s="20" t="s">
        <v>34</v>
      </c>
      <c r="BE12" s="20" t="s">
        <v>34</v>
      </c>
      <c r="BF12" s="34" t="s">
        <v>34</v>
      </c>
      <c r="BG12" s="37" t="s">
        <v>34</v>
      </c>
    </row>
    <row r="13" spans="1:60" ht="14.1" x14ac:dyDescent="0.3">
      <c r="A13" s="21">
        <v>2019</v>
      </c>
      <c r="B13" s="22">
        <v>1.0063458385698116</v>
      </c>
      <c r="C13" s="57">
        <v>0</v>
      </c>
      <c r="D13" s="58">
        <v>0</v>
      </c>
      <c r="E13" s="58">
        <v>0</v>
      </c>
      <c r="F13" s="58">
        <v>0</v>
      </c>
      <c r="G13" s="58">
        <v>0</v>
      </c>
      <c r="H13" s="58">
        <v>0</v>
      </c>
      <c r="I13" s="58">
        <v>0</v>
      </c>
      <c r="J13" s="58">
        <v>0</v>
      </c>
      <c r="K13" s="58">
        <v>0</v>
      </c>
      <c r="L13" s="65">
        <v>0</v>
      </c>
      <c r="M13" s="58">
        <v>0</v>
      </c>
      <c r="N13" s="58">
        <v>2095.1799999999998</v>
      </c>
      <c r="O13" s="58">
        <v>24.41</v>
      </c>
      <c r="P13" s="58">
        <v>0</v>
      </c>
      <c r="Q13" s="58">
        <v>0.91800000000000004</v>
      </c>
      <c r="R13" s="58">
        <v>0</v>
      </c>
      <c r="S13" s="59">
        <f>SUM(C13:R13)</f>
        <v>2120.5079999999998</v>
      </c>
      <c r="T13" s="39"/>
      <c r="U13" s="21">
        <v>2019</v>
      </c>
      <c r="V13" s="22">
        <v>1.0063458385698116</v>
      </c>
      <c r="W13" s="57">
        <v>2.2834317399915363</v>
      </c>
      <c r="X13" s="58">
        <v>0</v>
      </c>
      <c r="Y13" s="58">
        <v>0</v>
      </c>
      <c r="Z13" s="58">
        <v>0</v>
      </c>
      <c r="AA13" s="58">
        <v>3.5145172154320243</v>
      </c>
      <c r="AB13" s="58">
        <v>0</v>
      </c>
      <c r="AC13" s="58">
        <v>0</v>
      </c>
      <c r="AD13" s="58">
        <v>0</v>
      </c>
      <c r="AE13" s="58">
        <v>0</v>
      </c>
      <c r="AF13" s="58">
        <v>0</v>
      </c>
      <c r="AG13" s="58">
        <v>0</v>
      </c>
      <c r="AH13" s="58">
        <v>2092.06</v>
      </c>
      <c r="AI13" s="58">
        <v>24.85</v>
      </c>
      <c r="AJ13" s="58">
        <v>0</v>
      </c>
      <c r="AK13" s="58">
        <v>0.91400000000000003</v>
      </c>
      <c r="AL13" s="58">
        <v>0</v>
      </c>
      <c r="AM13" s="59">
        <f>SUM(W13:AL13)</f>
        <v>2123.6219489554237</v>
      </c>
      <c r="AN13" s="39"/>
      <c r="AO13" s="40">
        <v>2019</v>
      </c>
      <c r="AP13" s="41">
        <v>1.0063458385698116</v>
      </c>
      <c r="AQ13" s="48">
        <f t="shared" ref="AQ13:AY13" si="0">W13-C13</f>
        <v>2.2834317399915363</v>
      </c>
      <c r="AR13" s="48">
        <f t="shared" si="0"/>
        <v>0</v>
      </c>
      <c r="AS13" s="48">
        <f t="shared" si="0"/>
        <v>0</v>
      </c>
      <c r="AT13" s="48">
        <f t="shared" si="0"/>
        <v>0</v>
      </c>
      <c r="AU13" s="48">
        <f t="shared" si="0"/>
        <v>3.5145172154320243</v>
      </c>
      <c r="AV13" s="48">
        <f t="shared" si="0"/>
        <v>0</v>
      </c>
      <c r="AW13" s="48">
        <f t="shared" si="0"/>
        <v>0</v>
      </c>
      <c r="AX13" s="48">
        <f t="shared" si="0"/>
        <v>0</v>
      </c>
      <c r="AY13" s="48">
        <f t="shared" si="0"/>
        <v>0</v>
      </c>
      <c r="AZ13" s="48">
        <f t="shared" ref="AZ13:BF13" si="1">AF13-L13</f>
        <v>0</v>
      </c>
      <c r="BA13" s="48">
        <f t="shared" si="1"/>
        <v>0</v>
      </c>
      <c r="BB13" s="48">
        <f t="shared" si="1"/>
        <v>-3.1199999999998909</v>
      </c>
      <c r="BC13" s="48">
        <f t="shared" si="1"/>
        <v>0.44000000000000128</v>
      </c>
      <c r="BD13" s="48">
        <f t="shared" si="1"/>
        <v>0</v>
      </c>
      <c r="BE13" s="48">
        <f t="shared" si="1"/>
        <v>-4.0000000000000036E-3</v>
      </c>
      <c r="BF13" s="48">
        <f t="shared" si="1"/>
        <v>0</v>
      </c>
      <c r="BG13" s="49">
        <f>SUM(AQ13:BF13)</f>
        <v>3.113948955423671</v>
      </c>
    </row>
    <row r="14" spans="1:60" ht="14.1" x14ac:dyDescent="0.3">
      <c r="A14" s="23">
        <v>2020</v>
      </c>
      <c r="B14" s="14">
        <v>0.93392482840834401</v>
      </c>
      <c r="C14" s="50">
        <v>0</v>
      </c>
      <c r="D14" s="46">
        <v>0</v>
      </c>
      <c r="E14" s="46">
        <v>0</v>
      </c>
      <c r="F14" s="46">
        <v>0</v>
      </c>
      <c r="G14" s="46">
        <v>0</v>
      </c>
      <c r="H14" s="46">
        <v>2.5663993695308669</v>
      </c>
      <c r="I14" s="46">
        <v>0</v>
      </c>
      <c r="J14" s="46">
        <v>0</v>
      </c>
      <c r="K14" s="46">
        <v>0</v>
      </c>
      <c r="L14" s="66">
        <v>0</v>
      </c>
      <c r="M14" s="46">
        <v>0</v>
      </c>
      <c r="N14" s="46">
        <v>1782.59</v>
      </c>
      <c r="O14" s="46">
        <v>23.33</v>
      </c>
      <c r="P14" s="46">
        <v>0</v>
      </c>
      <c r="Q14" s="46">
        <v>0.81899999999999995</v>
      </c>
      <c r="R14" s="46">
        <v>0</v>
      </c>
      <c r="S14" s="49">
        <f t="shared" ref="S14:S45" si="2">SUM(C14:R14)</f>
        <v>1809.3053993695307</v>
      </c>
      <c r="T14" s="39"/>
      <c r="U14" s="23">
        <v>2020</v>
      </c>
      <c r="V14" s="14">
        <v>0.93392482840834401</v>
      </c>
      <c r="W14" s="50">
        <v>2.060524295698885</v>
      </c>
      <c r="X14" s="46">
        <v>53.509874804549732</v>
      </c>
      <c r="Y14" s="46">
        <v>5.8287366762788757</v>
      </c>
      <c r="Z14" s="46">
        <v>1.449714201860957</v>
      </c>
      <c r="AA14" s="46">
        <v>11.034438273214731</v>
      </c>
      <c r="AB14" s="46">
        <v>0.63247917239875995</v>
      </c>
      <c r="AC14" s="46">
        <v>1.2691896108152225</v>
      </c>
      <c r="AD14" s="46">
        <v>0</v>
      </c>
      <c r="AE14" s="46">
        <v>0</v>
      </c>
      <c r="AF14" s="46">
        <v>0</v>
      </c>
      <c r="AG14" s="46">
        <v>0</v>
      </c>
      <c r="AH14" s="46">
        <v>1787.34</v>
      </c>
      <c r="AI14" s="46">
        <v>24.02</v>
      </c>
      <c r="AJ14" s="46">
        <v>0</v>
      </c>
      <c r="AK14" s="46">
        <v>0.82299999999999995</v>
      </c>
      <c r="AL14" s="46">
        <v>0</v>
      </c>
      <c r="AM14" s="49">
        <f t="shared" ref="AM14:AM45" si="3">SUM(W14:AL14)</f>
        <v>1887.9679570348171</v>
      </c>
      <c r="AN14" s="39"/>
      <c r="AO14" s="23">
        <v>2020</v>
      </c>
      <c r="AP14" s="14">
        <v>0.93392482840834401</v>
      </c>
      <c r="AQ14" s="50">
        <f t="shared" ref="AQ14:AQ45" si="4">W14-C14</f>
        <v>2.060524295698885</v>
      </c>
      <c r="AR14" s="50">
        <f t="shared" ref="AR14:AR45" si="5">X14-D14</f>
        <v>53.509874804549732</v>
      </c>
      <c r="AS14" s="50">
        <f t="shared" ref="AS14:AS45" si="6">Y14-E14</f>
        <v>5.8287366762788757</v>
      </c>
      <c r="AT14" s="50">
        <f t="shared" ref="AT14:AT45" si="7">Z14-F14</f>
        <v>1.449714201860957</v>
      </c>
      <c r="AU14" s="50">
        <f t="shared" ref="AU14:AU45" si="8">AA14-G14</f>
        <v>11.034438273214731</v>
      </c>
      <c r="AV14" s="50">
        <f t="shared" ref="AV14:AV45" si="9">AB14-H14</f>
        <v>-1.9339201971321069</v>
      </c>
      <c r="AW14" s="50">
        <f t="shared" ref="AW14:AW45" si="10">AC14-I14</f>
        <v>1.2691896108152225</v>
      </c>
      <c r="AX14" s="50">
        <f t="shared" ref="AX14:AX45" si="11">AD14-J14</f>
        <v>0</v>
      </c>
      <c r="AY14" s="50">
        <f t="shared" ref="AY14:AY45" si="12">AE14-K14</f>
        <v>0</v>
      </c>
      <c r="AZ14" s="50">
        <f t="shared" ref="AZ14:AZ45" si="13">AF14-L14</f>
        <v>0</v>
      </c>
      <c r="BA14" s="50">
        <f t="shared" ref="BA14:BA45" si="14">AG14-M14</f>
        <v>0</v>
      </c>
      <c r="BB14" s="50">
        <f t="shared" ref="BB14:BB45" si="15">AH14-N14</f>
        <v>4.75</v>
      </c>
      <c r="BC14" s="50">
        <f t="shared" ref="BC14:BC45" si="16">AI14-O14</f>
        <v>0.69000000000000128</v>
      </c>
      <c r="BD14" s="50">
        <f t="shared" ref="BD14:BD45" si="17">AJ14-P14</f>
        <v>0</v>
      </c>
      <c r="BE14" s="50">
        <f t="shared" ref="BE14:BE45" si="18">AK14-Q14</f>
        <v>4.0000000000000036E-3</v>
      </c>
      <c r="BF14" s="50">
        <f t="shared" ref="BF14:BF45" si="19">AL14-R14</f>
        <v>0</v>
      </c>
      <c r="BG14" s="49">
        <f t="shared" ref="BG14:BG45" si="20">SUM(AQ14:BF14)</f>
        <v>78.662557665286286</v>
      </c>
    </row>
    <row r="15" spans="1:60" ht="14.1" x14ac:dyDescent="0.3">
      <c r="A15" s="23">
        <v>2021</v>
      </c>
      <c r="B15" s="14">
        <v>0.86689242618513873</v>
      </c>
      <c r="C15" s="50">
        <v>0</v>
      </c>
      <c r="D15" s="46">
        <v>71.89616052606344</v>
      </c>
      <c r="E15" s="46">
        <v>0</v>
      </c>
      <c r="F15" s="46">
        <v>1.9754601934340372</v>
      </c>
      <c r="G15" s="46">
        <v>0</v>
      </c>
      <c r="H15" s="46">
        <v>4.9613358454242258</v>
      </c>
      <c r="I15" s="46">
        <v>0</v>
      </c>
      <c r="J15" s="46">
        <v>0</v>
      </c>
      <c r="K15" s="46">
        <v>0</v>
      </c>
      <c r="L15" s="66">
        <v>0</v>
      </c>
      <c r="M15" s="46">
        <v>0</v>
      </c>
      <c r="N15" s="46">
        <v>1768.33</v>
      </c>
      <c r="O15" s="46">
        <v>23.119999999999997</v>
      </c>
      <c r="P15" s="46">
        <v>0</v>
      </c>
      <c r="Q15" s="46">
        <v>0.80400000000000005</v>
      </c>
      <c r="R15" s="46">
        <v>0</v>
      </c>
      <c r="S15" s="49">
        <f t="shared" si="2"/>
        <v>1871.0869565649216</v>
      </c>
      <c r="T15" s="39"/>
      <c r="U15" s="23">
        <v>2021</v>
      </c>
      <c r="V15" s="14">
        <v>0.86689242618513873</v>
      </c>
      <c r="W15" s="50">
        <v>1.7865305957489641</v>
      </c>
      <c r="X15" s="46">
        <v>169.51131445569777</v>
      </c>
      <c r="Y15" s="46">
        <v>20.563603096441636</v>
      </c>
      <c r="Z15" s="46">
        <v>5.0078802430359799</v>
      </c>
      <c r="AA15" s="46">
        <v>12.146910015740934</v>
      </c>
      <c r="AB15" s="46">
        <v>9.2044135851618893</v>
      </c>
      <c r="AC15" s="46">
        <v>0.80010638947585266</v>
      </c>
      <c r="AD15" s="46">
        <v>0</v>
      </c>
      <c r="AE15" s="46">
        <v>0</v>
      </c>
      <c r="AF15" s="46">
        <v>0</v>
      </c>
      <c r="AG15" s="46">
        <v>0</v>
      </c>
      <c r="AH15" s="46">
        <v>1758.96</v>
      </c>
      <c r="AI15" s="46">
        <v>23.38</v>
      </c>
      <c r="AJ15" s="46">
        <v>0</v>
      </c>
      <c r="AK15" s="46">
        <v>0.79900000000000004</v>
      </c>
      <c r="AL15" s="46">
        <v>0</v>
      </c>
      <c r="AM15" s="49">
        <f t="shared" si="3"/>
        <v>2002.1597583813032</v>
      </c>
      <c r="AN15" s="39"/>
      <c r="AO15" s="23">
        <v>2021</v>
      </c>
      <c r="AP15" s="14">
        <v>0.86689242618513873</v>
      </c>
      <c r="AQ15" s="50">
        <f t="shared" si="4"/>
        <v>1.7865305957489641</v>
      </c>
      <c r="AR15" s="50">
        <f t="shared" si="5"/>
        <v>97.615153929634332</v>
      </c>
      <c r="AS15" s="50">
        <f t="shared" si="6"/>
        <v>20.563603096441636</v>
      </c>
      <c r="AT15" s="50">
        <f t="shared" si="7"/>
        <v>3.0324200496019427</v>
      </c>
      <c r="AU15" s="50">
        <f t="shared" si="8"/>
        <v>12.146910015740934</v>
      </c>
      <c r="AV15" s="50">
        <f t="shared" si="9"/>
        <v>4.2430777397376636</v>
      </c>
      <c r="AW15" s="50">
        <f t="shared" si="10"/>
        <v>0.80010638947585266</v>
      </c>
      <c r="AX15" s="50">
        <f t="shared" si="11"/>
        <v>0</v>
      </c>
      <c r="AY15" s="50">
        <f t="shared" si="12"/>
        <v>0</v>
      </c>
      <c r="AZ15" s="50">
        <f t="shared" si="13"/>
        <v>0</v>
      </c>
      <c r="BA15" s="50">
        <f t="shared" si="14"/>
        <v>0</v>
      </c>
      <c r="BB15" s="50">
        <f t="shared" si="15"/>
        <v>-9.3699999999998909</v>
      </c>
      <c r="BC15" s="50">
        <f t="shared" si="16"/>
        <v>0.26000000000000156</v>
      </c>
      <c r="BD15" s="50">
        <f t="shared" si="17"/>
        <v>0</v>
      </c>
      <c r="BE15" s="50">
        <f t="shared" si="18"/>
        <v>-5.0000000000000044E-3</v>
      </c>
      <c r="BF15" s="50">
        <f t="shared" si="19"/>
        <v>0</v>
      </c>
      <c r="BG15" s="49">
        <f t="shared" si="20"/>
        <v>131.07280181638143</v>
      </c>
    </row>
    <row r="16" spans="1:60" ht="14.1" x14ac:dyDescent="0.3">
      <c r="A16" s="23">
        <v>2022</v>
      </c>
      <c r="B16" s="14">
        <v>0.80467127087510482</v>
      </c>
      <c r="C16" s="50">
        <v>0</v>
      </c>
      <c r="D16" s="46">
        <v>197.22948094674456</v>
      </c>
      <c r="E16" s="46">
        <v>0</v>
      </c>
      <c r="F16" s="46">
        <v>5.7444654241656137</v>
      </c>
      <c r="G16" s="46">
        <v>0</v>
      </c>
      <c r="H16" s="46">
        <v>7.3188774576999718</v>
      </c>
      <c r="I16" s="46">
        <v>0</v>
      </c>
      <c r="J16" s="46">
        <v>0</v>
      </c>
      <c r="K16" s="46">
        <v>0</v>
      </c>
      <c r="L16" s="66">
        <v>0</v>
      </c>
      <c r="M16" s="46">
        <v>0</v>
      </c>
      <c r="N16" s="46">
        <v>1760.28</v>
      </c>
      <c r="O16" s="46">
        <v>23.48</v>
      </c>
      <c r="P16" s="46">
        <v>0</v>
      </c>
      <c r="Q16" s="46">
        <v>0.74199999999999999</v>
      </c>
      <c r="R16" s="46">
        <v>0</v>
      </c>
      <c r="S16" s="49">
        <f t="shared" si="2"/>
        <v>1994.7948238286101</v>
      </c>
      <c r="T16" s="39"/>
      <c r="U16" s="23">
        <v>2022</v>
      </c>
      <c r="V16" s="14">
        <v>0.80467127087510482</v>
      </c>
      <c r="W16" s="50">
        <v>1.6861911869882542</v>
      </c>
      <c r="X16" s="46">
        <v>176.35172615064303</v>
      </c>
      <c r="Y16" s="46">
        <v>21.907960748389129</v>
      </c>
      <c r="Z16" s="46">
        <v>5.998477237854452</v>
      </c>
      <c r="AA16" s="46">
        <v>12.161358015740934</v>
      </c>
      <c r="AB16" s="46">
        <v>13.097832836811721</v>
      </c>
      <c r="AC16" s="46">
        <v>7.5562892583998629</v>
      </c>
      <c r="AD16" s="46">
        <v>0</v>
      </c>
      <c r="AE16" s="46">
        <v>0</v>
      </c>
      <c r="AF16" s="46">
        <v>0</v>
      </c>
      <c r="AG16" s="46">
        <v>0</v>
      </c>
      <c r="AH16" s="46">
        <v>1785.38</v>
      </c>
      <c r="AI16" s="46">
        <v>23.64</v>
      </c>
      <c r="AJ16" s="46">
        <v>0</v>
      </c>
      <c r="AK16" s="46">
        <v>0.749</v>
      </c>
      <c r="AL16" s="46">
        <v>0</v>
      </c>
      <c r="AM16" s="49">
        <f t="shared" si="3"/>
        <v>2048.5288354348277</v>
      </c>
      <c r="AN16" s="39"/>
      <c r="AO16" s="23">
        <v>2022</v>
      </c>
      <c r="AP16" s="14">
        <v>0.80467127087510482</v>
      </c>
      <c r="AQ16" s="50">
        <f t="shared" si="4"/>
        <v>1.6861911869882542</v>
      </c>
      <c r="AR16" s="50">
        <f t="shared" si="5"/>
        <v>-20.877754796101527</v>
      </c>
      <c r="AS16" s="50">
        <f t="shared" si="6"/>
        <v>21.907960748389129</v>
      </c>
      <c r="AT16" s="50">
        <f t="shared" si="7"/>
        <v>0.25401181368883829</v>
      </c>
      <c r="AU16" s="50">
        <f t="shared" si="8"/>
        <v>12.161358015740934</v>
      </c>
      <c r="AV16" s="50">
        <f t="shared" si="9"/>
        <v>5.7789553791117489</v>
      </c>
      <c r="AW16" s="50">
        <f t="shared" si="10"/>
        <v>7.5562892583998629</v>
      </c>
      <c r="AX16" s="50">
        <f t="shared" si="11"/>
        <v>0</v>
      </c>
      <c r="AY16" s="50">
        <f t="shared" si="12"/>
        <v>0</v>
      </c>
      <c r="AZ16" s="50">
        <f t="shared" si="13"/>
        <v>0</v>
      </c>
      <c r="BA16" s="50">
        <f t="shared" si="14"/>
        <v>0</v>
      </c>
      <c r="BB16" s="50">
        <f t="shared" si="15"/>
        <v>25.100000000000136</v>
      </c>
      <c r="BC16" s="50">
        <f t="shared" si="16"/>
        <v>0.16000000000000014</v>
      </c>
      <c r="BD16" s="50">
        <f t="shared" si="17"/>
        <v>0</v>
      </c>
      <c r="BE16" s="50">
        <f t="shared" si="18"/>
        <v>7.0000000000000062E-3</v>
      </c>
      <c r="BF16" s="50">
        <f t="shared" si="19"/>
        <v>0</v>
      </c>
      <c r="BG16" s="49">
        <f t="shared" si="20"/>
        <v>53.734011606217372</v>
      </c>
    </row>
    <row r="17" spans="1:59" ht="14.1" x14ac:dyDescent="0.3">
      <c r="A17" s="23">
        <v>2023</v>
      </c>
      <c r="B17" s="14">
        <v>0.74691603550066443</v>
      </c>
      <c r="C17" s="50">
        <v>0</v>
      </c>
      <c r="D17" s="46">
        <v>318.70181248689727</v>
      </c>
      <c r="E17" s="46">
        <v>0</v>
      </c>
      <c r="F17" s="46">
        <v>9.5074380418660827</v>
      </c>
      <c r="G17" s="46">
        <v>0</v>
      </c>
      <c r="H17" s="46">
        <v>9.6624543717145723</v>
      </c>
      <c r="I17" s="46">
        <v>0</v>
      </c>
      <c r="J17" s="46">
        <v>0</v>
      </c>
      <c r="K17" s="46">
        <v>0</v>
      </c>
      <c r="L17" s="66">
        <v>0</v>
      </c>
      <c r="M17" s="46">
        <v>0</v>
      </c>
      <c r="N17" s="46">
        <v>1856.74</v>
      </c>
      <c r="O17" s="46">
        <v>24.94</v>
      </c>
      <c r="P17" s="46">
        <v>0</v>
      </c>
      <c r="Q17" s="46">
        <v>0.72299999999999998</v>
      </c>
      <c r="R17" s="46">
        <v>0</v>
      </c>
      <c r="S17" s="49">
        <f t="shared" si="2"/>
        <v>2220.2747049004779</v>
      </c>
      <c r="T17" s="39"/>
      <c r="U17" s="23">
        <v>2023</v>
      </c>
      <c r="V17" s="14">
        <v>0.74691603550066443</v>
      </c>
      <c r="W17" s="50">
        <v>1.1441126144863709</v>
      </c>
      <c r="X17" s="46">
        <v>165.23663726882572</v>
      </c>
      <c r="Y17" s="46">
        <v>21.099513159752604</v>
      </c>
      <c r="Z17" s="46">
        <v>6.4539246234047818</v>
      </c>
      <c r="AA17" s="46">
        <v>12.176125015740935</v>
      </c>
      <c r="AB17" s="46">
        <v>54.643947148042386</v>
      </c>
      <c r="AC17" s="46">
        <v>5.0169560585711288</v>
      </c>
      <c r="AD17" s="46">
        <v>0.49720993160782356</v>
      </c>
      <c r="AE17" s="46">
        <v>0</v>
      </c>
      <c r="AF17" s="46">
        <v>0</v>
      </c>
      <c r="AG17" s="46">
        <v>0</v>
      </c>
      <c r="AH17" s="46">
        <v>1922.23</v>
      </c>
      <c r="AI17" s="46">
        <v>26.6</v>
      </c>
      <c r="AJ17" s="46">
        <v>0</v>
      </c>
      <c r="AK17" s="46">
        <v>0.754</v>
      </c>
      <c r="AL17" s="46">
        <v>0</v>
      </c>
      <c r="AM17" s="49">
        <f t="shared" si="3"/>
        <v>2215.8524258204316</v>
      </c>
      <c r="AN17" s="39"/>
      <c r="AO17" s="23">
        <v>2023</v>
      </c>
      <c r="AP17" s="14">
        <v>0.74691603550066443</v>
      </c>
      <c r="AQ17" s="50">
        <f t="shared" si="4"/>
        <v>1.1441126144863709</v>
      </c>
      <c r="AR17" s="50">
        <f t="shared" si="5"/>
        <v>-153.46517521807155</v>
      </c>
      <c r="AS17" s="50">
        <f t="shared" si="6"/>
        <v>21.099513159752604</v>
      </c>
      <c r="AT17" s="50">
        <f t="shared" si="7"/>
        <v>-3.0535134184613009</v>
      </c>
      <c r="AU17" s="50">
        <f t="shared" si="8"/>
        <v>12.176125015740935</v>
      </c>
      <c r="AV17" s="50">
        <f t="shared" si="9"/>
        <v>44.981492776327812</v>
      </c>
      <c r="AW17" s="50">
        <f t="shared" si="10"/>
        <v>5.0169560585711288</v>
      </c>
      <c r="AX17" s="50">
        <f t="shared" si="11"/>
        <v>0.49720993160782356</v>
      </c>
      <c r="AY17" s="50">
        <f t="shared" si="12"/>
        <v>0</v>
      </c>
      <c r="AZ17" s="50">
        <f t="shared" si="13"/>
        <v>0</v>
      </c>
      <c r="BA17" s="50">
        <f t="shared" si="14"/>
        <v>0</v>
      </c>
      <c r="BB17" s="50">
        <f t="shared" si="15"/>
        <v>65.490000000000009</v>
      </c>
      <c r="BC17" s="50">
        <f t="shared" si="16"/>
        <v>1.6600000000000001</v>
      </c>
      <c r="BD17" s="50">
        <f t="shared" si="17"/>
        <v>0</v>
      </c>
      <c r="BE17" s="50">
        <f t="shared" si="18"/>
        <v>3.1000000000000028E-2</v>
      </c>
      <c r="BF17" s="50">
        <f t="shared" si="19"/>
        <v>0</v>
      </c>
      <c r="BG17" s="49">
        <f t="shared" si="20"/>
        <v>-4.4222790800461693</v>
      </c>
    </row>
    <row r="18" spans="1:59" ht="14.1" x14ac:dyDescent="0.3">
      <c r="A18" s="23">
        <v>2024</v>
      </c>
      <c r="B18" s="14">
        <v>0.69316471888208397</v>
      </c>
      <c r="C18" s="50">
        <v>0</v>
      </c>
      <c r="D18" s="46">
        <v>416.64577203594854</v>
      </c>
      <c r="E18" s="46">
        <v>0</v>
      </c>
      <c r="F18" s="46">
        <v>12.908174233575298</v>
      </c>
      <c r="G18" s="46">
        <v>0</v>
      </c>
      <c r="H18" s="46">
        <v>11.993104074448455</v>
      </c>
      <c r="I18" s="46">
        <v>0</v>
      </c>
      <c r="J18" s="46">
        <v>0</v>
      </c>
      <c r="K18" s="46">
        <v>0</v>
      </c>
      <c r="L18" s="66">
        <v>0</v>
      </c>
      <c r="M18" s="46">
        <v>0</v>
      </c>
      <c r="N18" s="46">
        <v>2039.96</v>
      </c>
      <c r="O18" s="46">
        <v>26.619999999999997</v>
      </c>
      <c r="P18" s="46">
        <v>0</v>
      </c>
      <c r="Q18" s="46">
        <v>0.69599999999999995</v>
      </c>
      <c r="R18" s="46">
        <v>0</v>
      </c>
      <c r="S18" s="49">
        <f t="shared" si="2"/>
        <v>2508.8230503439722</v>
      </c>
      <c r="T18" s="39"/>
      <c r="U18" s="23">
        <v>2024</v>
      </c>
      <c r="V18" s="14">
        <v>0.69316471888208397</v>
      </c>
      <c r="W18" s="50">
        <v>0.73492111078794076</v>
      </c>
      <c r="X18" s="46">
        <v>156.32633248538593</v>
      </c>
      <c r="Y18" s="46">
        <v>20.324102870751279</v>
      </c>
      <c r="Z18" s="46">
        <v>7.1186271462392252</v>
      </c>
      <c r="AA18" s="46">
        <v>12.191216015740935</v>
      </c>
      <c r="AB18" s="46">
        <v>182.59628699588251</v>
      </c>
      <c r="AC18" s="46">
        <v>16.794499752685599</v>
      </c>
      <c r="AD18" s="46">
        <v>7.9405859309494193</v>
      </c>
      <c r="AE18" s="46">
        <v>0</v>
      </c>
      <c r="AF18" s="46">
        <v>0</v>
      </c>
      <c r="AG18" s="46">
        <v>0</v>
      </c>
      <c r="AH18" s="46">
        <v>2133.3200000000002</v>
      </c>
      <c r="AI18" s="46">
        <v>30.22</v>
      </c>
      <c r="AJ18" s="46">
        <v>0</v>
      </c>
      <c r="AK18" s="46">
        <v>0.69699999999999995</v>
      </c>
      <c r="AL18" s="46">
        <v>0</v>
      </c>
      <c r="AM18" s="49">
        <f t="shared" si="3"/>
        <v>2568.2635723084227</v>
      </c>
      <c r="AN18" s="39"/>
      <c r="AO18" s="23">
        <v>2024</v>
      </c>
      <c r="AP18" s="14">
        <v>0.69316471888208397</v>
      </c>
      <c r="AQ18" s="50">
        <f t="shared" si="4"/>
        <v>0.73492111078794076</v>
      </c>
      <c r="AR18" s="50">
        <f t="shared" si="5"/>
        <v>-260.31943955056261</v>
      </c>
      <c r="AS18" s="50">
        <f t="shared" si="6"/>
        <v>20.324102870751279</v>
      </c>
      <c r="AT18" s="50">
        <f t="shared" si="7"/>
        <v>-5.7895470873360733</v>
      </c>
      <c r="AU18" s="50">
        <f t="shared" si="8"/>
        <v>12.191216015740935</v>
      </c>
      <c r="AV18" s="50">
        <f t="shared" si="9"/>
        <v>170.60318292143404</v>
      </c>
      <c r="AW18" s="50">
        <f t="shared" si="10"/>
        <v>16.794499752685599</v>
      </c>
      <c r="AX18" s="50">
        <f t="shared" si="11"/>
        <v>7.9405859309494193</v>
      </c>
      <c r="AY18" s="50">
        <f t="shared" si="12"/>
        <v>0</v>
      </c>
      <c r="AZ18" s="50">
        <f t="shared" si="13"/>
        <v>0</v>
      </c>
      <c r="BA18" s="50">
        <f t="shared" si="14"/>
        <v>0</v>
      </c>
      <c r="BB18" s="50">
        <f t="shared" si="15"/>
        <v>93.360000000000127</v>
      </c>
      <c r="BC18" s="50">
        <f t="shared" si="16"/>
        <v>3.6000000000000014</v>
      </c>
      <c r="BD18" s="50">
        <f t="shared" si="17"/>
        <v>0</v>
      </c>
      <c r="BE18" s="50">
        <f t="shared" si="18"/>
        <v>1.0000000000000009E-3</v>
      </c>
      <c r="BF18" s="50">
        <f t="shared" si="19"/>
        <v>0</v>
      </c>
      <c r="BG18" s="49">
        <f t="shared" si="20"/>
        <v>59.440521964450646</v>
      </c>
    </row>
    <row r="19" spans="1:59" ht="14.1" x14ac:dyDescent="0.3">
      <c r="A19" s="23">
        <v>2025</v>
      </c>
      <c r="B19" s="14">
        <v>0.64341286002827602</v>
      </c>
      <c r="C19" s="50">
        <v>0</v>
      </c>
      <c r="D19" s="46">
        <v>560.19930270428517</v>
      </c>
      <c r="E19" s="46">
        <v>0</v>
      </c>
      <c r="F19" s="46">
        <v>18.298040788645444</v>
      </c>
      <c r="G19" s="46">
        <v>0</v>
      </c>
      <c r="H19" s="46">
        <v>13.792226759656874</v>
      </c>
      <c r="I19" s="46">
        <v>0</v>
      </c>
      <c r="J19" s="46">
        <v>0</v>
      </c>
      <c r="K19" s="46">
        <v>0</v>
      </c>
      <c r="L19" s="66">
        <v>0</v>
      </c>
      <c r="M19" s="46">
        <v>0</v>
      </c>
      <c r="N19" s="46">
        <v>2157.71</v>
      </c>
      <c r="O19" s="46">
        <v>31.07</v>
      </c>
      <c r="P19" s="46">
        <v>0</v>
      </c>
      <c r="Q19" s="46">
        <v>0.69099999999999995</v>
      </c>
      <c r="R19" s="46">
        <v>0</v>
      </c>
      <c r="S19" s="49">
        <f t="shared" si="2"/>
        <v>2781.7605702525875</v>
      </c>
      <c r="T19" s="39"/>
      <c r="U19" s="23">
        <v>2025</v>
      </c>
      <c r="V19" s="14">
        <v>0.64341286002827602</v>
      </c>
      <c r="W19" s="50">
        <v>0.4457639122918039</v>
      </c>
      <c r="X19" s="46">
        <v>148.53617446377717</v>
      </c>
      <c r="Y19" s="46">
        <v>19.578564232766745</v>
      </c>
      <c r="Z19" s="46">
        <v>7.6303376811126764</v>
      </c>
      <c r="AA19" s="46">
        <v>12.206640015740934</v>
      </c>
      <c r="AB19" s="46">
        <v>237.43410586767556</v>
      </c>
      <c r="AC19" s="46">
        <v>17.195053963895468</v>
      </c>
      <c r="AD19" s="46">
        <v>10.843199106001729</v>
      </c>
      <c r="AE19" s="46">
        <v>0</v>
      </c>
      <c r="AF19" s="46">
        <v>0</v>
      </c>
      <c r="AG19" s="46">
        <v>0</v>
      </c>
      <c r="AH19" s="46">
        <v>2307.1799999999998</v>
      </c>
      <c r="AI19" s="46">
        <v>34.78</v>
      </c>
      <c r="AJ19" s="46">
        <v>0</v>
      </c>
      <c r="AK19" s="46">
        <v>0.67700000000000005</v>
      </c>
      <c r="AL19" s="46">
        <v>0</v>
      </c>
      <c r="AM19" s="49">
        <f t="shared" si="3"/>
        <v>2796.5068392432622</v>
      </c>
      <c r="AN19" s="39"/>
      <c r="AO19" s="23">
        <v>2025</v>
      </c>
      <c r="AP19" s="14">
        <v>0.64341286002827602</v>
      </c>
      <c r="AQ19" s="50">
        <f t="shared" si="4"/>
        <v>0.4457639122918039</v>
      </c>
      <c r="AR19" s="50">
        <f t="shared" si="5"/>
        <v>-411.663128240508</v>
      </c>
      <c r="AS19" s="50">
        <f t="shared" si="6"/>
        <v>19.578564232766745</v>
      </c>
      <c r="AT19" s="50">
        <f t="shared" si="7"/>
        <v>-10.667703107532768</v>
      </c>
      <c r="AU19" s="50">
        <f t="shared" si="8"/>
        <v>12.206640015740934</v>
      </c>
      <c r="AV19" s="50">
        <f t="shared" si="9"/>
        <v>223.64187910801868</v>
      </c>
      <c r="AW19" s="50">
        <f t="shared" si="10"/>
        <v>17.195053963895468</v>
      </c>
      <c r="AX19" s="50">
        <f t="shared" si="11"/>
        <v>10.843199106001729</v>
      </c>
      <c r="AY19" s="50">
        <f t="shared" si="12"/>
        <v>0</v>
      </c>
      <c r="AZ19" s="50">
        <f t="shared" si="13"/>
        <v>0</v>
      </c>
      <c r="BA19" s="50">
        <f t="shared" si="14"/>
        <v>0</v>
      </c>
      <c r="BB19" s="50">
        <f t="shared" si="15"/>
        <v>149.4699999999998</v>
      </c>
      <c r="BC19" s="50">
        <f t="shared" si="16"/>
        <v>3.7100000000000009</v>
      </c>
      <c r="BD19" s="50">
        <f t="shared" si="17"/>
        <v>0</v>
      </c>
      <c r="BE19" s="50">
        <f t="shared" si="18"/>
        <v>-1.3999999999999901E-2</v>
      </c>
      <c r="BF19" s="50">
        <f t="shared" si="19"/>
        <v>0</v>
      </c>
      <c r="BG19" s="49">
        <f t="shared" si="20"/>
        <v>14.746268990674398</v>
      </c>
    </row>
    <row r="20" spans="1:59" ht="14.1" x14ac:dyDescent="0.3">
      <c r="A20" s="23">
        <v>2026</v>
      </c>
      <c r="B20" s="14">
        <v>0.59723193805567742</v>
      </c>
      <c r="C20" s="50">
        <v>0</v>
      </c>
      <c r="D20" s="46">
        <v>530.1009377644134</v>
      </c>
      <c r="E20" s="46">
        <v>0</v>
      </c>
      <c r="F20" s="46">
        <v>18.680900038095647</v>
      </c>
      <c r="G20" s="46">
        <v>0</v>
      </c>
      <c r="H20" s="46">
        <v>124.60653364883034</v>
      </c>
      <c r="I20" s="46">
        <v>9.55748697283612</v>
      </c>
      <c r="J20" s="46">
        <v>5.4412739566307691</v>
      </c>
      <c r="K20" s="46">
        <v>0</v>
      </c>
      <c r="L20" s="66">
        <v>-13.776860150536571</v>
      </c>
      <c r="M20" s="46">
        <v>0</v>
      </c>
      <c r="N20" s="46">
        <v>2344.0500000000002</v>
      </c>
      <c r="O20" s="46">
        <v>33.549999999999997</v>
      </c>
      <c r="P20" s="46">
        <v>17.443999999999999</v>
      </c>
      <c r="Q20" s="46">
        <v>0.65700000000000003</v>
      </c>
      <c r="R20" s="46">
        <v>0</v>
      </c>
      <c r="S20" s="49">
        <f t="shared" si="2"/>
        <v>3070.3112722302703</v>
      </c>
      <c r="T20" s="39"/>
      <c r="U20" s="23">
        <v>2026</v>
      </c>
      <c r="V20" s="14">
        <v>0.59723193805567742</v>
      </c>
      <c r="W20" s="50">
        <v>0.31321869609157399</v>
      </c>
      <c r="X20" s="46">
        <v>142.31950832589052</v>
      </c>
      <c r="Y20" s="46">
        <v>18.85663456997414</v>
      </c>
      <c r="Z20" s="46">
        <v>8.3560578808304644</v>
      </c>
      <c r="AA20" s="46">
        <v>12.127393015740934</v>
      </c>
      <c r="AB20" s="46">
        <v>228.19147275530915</v>
      </c>
      <c r="AC20" s="46">
        <v>17.527095322776336</v>
      </c>
      <c r="AD20" s="46">
        <v>10.498579287275358</v>
      </c>
      <c r="AE20" s="46">
        <v>0</v>
      </c>
      <c r="AF20" s="46">
        <v>0</v>
      </c>
      <c r="AG20" s="46">
        <v>0</v>
      </c>
      <c r="AH20" s="46">
        <v>2516.13</v>
      </c>
      <c r="AI20" s="46">
        <v>38.129999999999995</v>
      </c>
      <c r="AJ20" s="46">
        <v>18.797999999999998</v>
      </c>
      <c r="AK20" s="46">
        <v>0.68200000000000005</v>
      </c>
      <c r="AL20" s="46">
        <v>0</v>
      </c>
      <c r="AM20" s="49">
        <f t="shared" si="3"/>
        <v>3011.9299598538882</v>
      </c>
      <c r="AN20" s="39"/>
      <c r="AO20" s="23">
        <v>2026</v>
      </c>
      <c r="AP20" s="14">
        <v>0.59723193805567742</v>
      </c>
      <c r="AQ20" s="50">
        <f t="shared" si="4"/>
        <v>0.31321869609157399</v>
      </c>
      <c r="AR20" s="50">
        <f t="shared" si="5"/>
        <v>-387.78142943852288</v>
      </c>
      <c r="AS20" s="50">
        <f t="shared" si="6"/>
        <v>18.85663456997414</v>
      </c>
      <c r="AT20" s="50">
        <f t="shared" si="7"/>
        <v>-10.324842157265183</v>
      </c>
      <c r="AU20" s="50">
        <f t="shared" si="8"/>
        <v>12.127393015740934</v>
      </c>
      <c r="AV20" s="50">
        <f t="shared" si="9"/>
        <v>103.58493910647881</v>
      </c>
      <c r="AW20" s="50">
        <f t="shared" si="10"/>
        <v>7.9696083499402164</v>
      </c>
      <c r="AX20" s="50">
        <f t="shared" si="11"/>
        <v>5.0573053306445894</v>
      </c>
      <c r="AY20" s="50">
        <f t="shared" si="12"/>
        <v>0</v>
      </c>
      <c r="AZ20" s="50">
        <f t="shared" si="13"/>
        <v>13.776860150536571</v>
      </c>
      <c r="BA20" s="50">
        <f t="shared" si="14"/>
        <v>0</v>
      </c>
      <c r="BB20" s="50">
        <f t="shared" si="15"/>
        <v>172.07999999999993</v>
      </c>
      <c r="BC20" s="50">
        <f t="shared" si="16"/>
        <v>4.5799999999999983</v>
      </c>
      <c r="BD20" s="50">
        <f t="shared" si="17"/>
        <v>1.3539999999999992</v>
      </c>
      <c r="BE20" s="50">
        <f t="shared" si="18"/>
        <v>2.5000000000000022E-2</v>
      </c>
      <c r="BF20" s="50">
        <f t="shared" si="19"/>
        <v>0</v>
      </c>
      <c r="BG20" s="49">
        <f t="shared" si="20"/>
        <v>-58.381312376381324</v>
      </c>
    </row>
    <row r="21" spans="1:59" ht="14.1" x14ac:dyDescent="0.3">
      <c r="A21" s="23">
        <v>2027</v>
      </c>
      <c r="B21" s="14">
        <v>0.55436564916974984</v>
      </c>
      <c r="C21" s="50">
        <v>0</v>
      </c>
      <c r="D21" s="46">
        <v>653.05603043734345</v>
      </c>
      <c r="E21" s="46">
        <v>0</v>
      </c>
      <c r="F21" s="46">
        <v>25.264897600508753</v>
      </c>
      <c r="G21" s="46">
        <v>0</v>
      </c>
      <c r="H21" s="46">
        <v>185.63181524168687</v>
      </c>
      <c r="I21" s="46">
        <v>9.7658675376789912</v>
      </c>
      <c r="J21" s="46">
        <v>8.4234162176862544</v>
      </c>
      <c r="K21" s="46">
        <v>0</v>
      </c>
      <c r="L21" s="66">
        <v>-132.87040902139071</v>
      </c>
      <c r="M21" s="46">
        <v>0</v>
      </c>
      <c r="N21" s="46">
        <v>2429.33</v>
      </c>
      <c r="O21" s="46">
        <v>43.29</v>
      </c>
      <c r="P21" s="46">
        <v>27.738</v>
      </c>
      <c r="Q21" s="46">
        <v>0.63200000000000001</v>
      </c>
      <c r="R21" s="46">
        <v>0</v>
      </c>
      <c r="S21" s="49">
        <f t="shared" si="2"/>
        <v>3250.2616180135137</v>
      </c>
      <c r="T21" s="39"/>
      <c r="U21" s="23">
        <v>2027</v>
      </c>
      <c r="V21" s="14">
        <v>0.55436564916974984</v>
      </c>
      <c r="W21" s="50">
        <v>0.32104916349386325</v>
      </c>
      <c r="X21" s="46">
        <v>137.48970960581099</v>
      </c>
      <c r="Y21" s="46">
        <v>18.146740037275013</v>
      </c>
      <c r="Z21" s="46">
        <v>8.7015485230854406</v>
      </c>
      <c r="AA21" s="46">
        <v>12.143502015740934</v>
      </c>
      <c r="AB21" s="46">
        <v>219.33993544805944</v>
      </c>
      <c r="AC21" s="46">
        <v>18.421164828685416</v>
      </c>
      <c r="AD21" s="46">
        <v>10.171342142145447</v>
      </c>
      <c r="AE21" s="46">
        <v>10.291137524935149</v>
      </c>
      <c r="AF21" s="46">
        <v>-59.584825841765863</v>
      </c>
      <c r="AG21" s="46">
        <v>0</v>
      </c>
      <c r="AH21" s="46">
        <v>2673.7</v>
      </c>
      <c r="AI21" s="46">
        <v>42.269999999999996</v>
      </c>
      <c r="AJ21" s="46">
        <v>30.667999999999999</v>
      </c>
      <c r="AK21" s="46">
        <v>0.69199999999999995</v>
      </c>
      <c r="AL21" s="46">
        <v>0</v>
      </c>
      <c r="AM21" s="49">
        <f t="shared" si="3"/>
        <v>3122.7713034474655</v>
      </c>
      <c r="AN21" s="39"/>
      <c r="AO21" s="23">
        <v>2027</v>
      </c>
      <c r="AP21" s="14">
        <v>0.55436564916974984</v>
      </c>
      <c r="AQ21" s="50">
        <f t="shared" si="4"/>
        <v>0.32104916349386325</v>
      </c>
      <c r="AR21" s="50">
        <f t="shared" si="5"/>
        <v>-515.56632083153249</v>
      </c>
      <c r="AS21" s="50">
        <f t="shared" si="6"/>
        <v>18.146740037275013</v>
      </c>
      <c r="AT21" s="50">
        <f t="shared" si="7"/>
        <v>-16.563349077423311</v>
      </c>
      <c r="AU21" s="50">
        <f t="shared" si="8"/>
        <v>12.143502015740934</v>
      </c>
      <c r="AV21" s="50">
        <f t="shared" si="9"/>
        <v>33.70812020637257</v>
      </c>
      <c r="AW21" s="50">
        <f t="shared" si="10"/>
        <v>8.6552972910064252</v>
      </c>
      <c r="AX21" s="50">
        <f t="shared" si="11"/>
        <v>1.7479259244591923</v>
      </c>
      <c r="AY21" s="50">
        <f t="shared" si="12"/>
        <v>10.291137524935149</v>
      </c>
      <c r="AZ21" s="50">
        <f t="shared" si="13"/>
        <v>73.285583179624851</v>
      </c>
      <c r="BA21" s="50">
        <f t="shared" si="14"/>
        <v>0</v>
      </c>
      <c r="BB21" s="50">
        <f t="shared" si="15"/>
        <v>244.36999999999989</v>
      </c>
      <c r="BC21" s="50">
        <f t="shared" si="16"/>
        <v>-1.0200000000000031</v>
      </c>
      <c r="BD21" s="50">
        <f t="shared" si="17"/>
        <v>2.9299999999999997</v>
      </c>
      <c r="BE21" s="50">
        <f t="shared" si="18"/>
        <v>5.9999999999999942E-2</v>
      </c>
      <c r="BF21" s="50">
        <f t="shared" si="19"/>
        <v>0</v>
      </c>
      <c r="BG21" s="49">
        <f t="shared" si="20"/>
        <v>-127.49031456604789</v>
      </c>
    </row>
    <row r="22" spans="1:59" ht="14.1" x14ac:dyDescent="0.3">
      <c r="A22" s="23">
        <v>2028</v>
      </c>
      <c r="B22" s="14">
        <v>0.51447109326961526</v>
      </c>
      <c r="C22" s="50">
        <v>0</v>
      </c>
      <c r="D22" s="46">
        <v>826.50430868810975</v>
      </c>
      <c r="E22" s="46">
        <v>0</v>
      </c>
      <c r="F22" s="46">
        <v>33.117364623031662</v>
      </c>
      <c r="G22" s="46">
        <v>0</v>
      </c>
      <c r="H22" s="46">
        <v>181.28466960783189</v>
      </c>
      <c r="I22" s="46">
        <v>9.9801457072749766</v>
      </c>
      <c r="J22" s="46">
        <v>8.1526086101198452</v>
      </c>
      <c r="K22" s="46">
        <v>0</v>
      </c>
      <c r="L22" s="66">
        <v>-132.12517007448855</v>
      </c>
      <c r="M22" s="46">
        <v>0</v>
      </c>
      <c r="N22" s="46">
        <v>2468.44</v>
      </c>
      <c r="O22" s="46">
        <v>57.14</v>
      </c>
      <c r="P22" s="46">
        <v>56.512999999999998</v>
      </c>
      <c r="Q22" s="46">
        <v>0.61699999999999999</v>
      </c>
      <c r="R22" s="46">
        <v>0</v>
      </c>
      <c r="S22" s="49">
        <f t="shared" si="2"/>
        <v>3509.6239271618792</v>
      </c>
      <c r="T22" s="39"/>
      <c r="U22" s="23">
        <v>2028</v>
      </c>
      <c r="V22" s="14">
        <v>0.51447109326961526</v>
      </c>
      <c r="W22" s="50">
        <v>0.32907539258120977</v>
      </c>
      <c r="X22" s="46">
        <v>133.05999186969549</v>
      </c>
      <c r="Y22" s="46">
        <v>17.439369761762872</v>
      </c>
      <c r="Z22" s="46">
        <v>9.1088689722510967</v>
      </c>
      <c r="AA22" s="46">
        <v>12.159966015740935</v>
      </c>
      <c r="AB22" s="46">
        <v>325.54461934989314</v>
      </c>
      <c r="AC22" s="46">
        <v>33.008430726592408</v>
      </c>
      <c r="AD22" s="46">
        <v>15.756929624717701</v>
      </c>
      <c r="AE22" s="46">
        <v>11.659822144282495</v>
      </c>
      <c r="AF22" s="46">
        <v>-59.249306489495098</v>
      </c>
      <c r="AG22" s="46">
        <v>0</v>
      </c>
      <c r="AH22" s="46">
        <v>2804.17</v>
      </c>
      <c r="AI22" s="46">
        <v>53.68</v>
      </c>
      <c r="AJ22" s="46">
        <v>64.718000000000004</v>
      </c>
      <c r="AK22" s="46">
        <v>0.69599999999999995</v>
      </c>
      <c r="AL22" s="46">
        <v>0</v>
      </c>
      <c r="AM22" s="49">
        <f t="shared" si="3"/>
        <v>3422.0817673680222</v>
      </c>
      <c r="AN22" s="39"/>
      <c r="AO22" s="23">
        <v>2028</v>
      </c>
      <c r="AP22" s="14">
        <v>0.51447109326961526</v>
      </c>
      <c r="AQ22" s="50">
        <f t="shared" si="4"/>
        <v>0.32907539258120977</v>
      </c>
      <c r="AR22" s="50">
        <f t="shared" si="5"/>
        <v>-693.44431681841422</v>
      </c>
      <c r="AS22" s="50">
        <f t="shared" si="6"/>
        <v>17.439369761762872</v>
      </c>
      <c r="AT22" s="50">
        <f t="shared" si="7"/>
        <v>-24.008495650780567</v>
      </c>
      <c r="AU22" s="50">
        <f t="shared" si="8"/>
        <v>12.159966015740935</v>
      </c>
      <c r="AV22" s="50">
        <f t="shared" si="9"/>
        <v>144.25994974206125</v>
      </c>
      <c r="AW22" s="50">
        <f t="shared" si="10"/>
        <v>23.02828501931743</v>
      </c>
      <c r="AX22" s="50">
        <f t="shared" si="11"/>
        <v>7.6043210145978559</v>
      </c>
      <c r="AY22" s="50">
        <f t="shared" si="12"/>
        <v>11.659822144282495</v>
      </c>
      <c r="AZ22" s="50">
        <f t="shared" si="13"/>
        <v>72.875863584993454</v>
      </c>
      <c r="BA22" s="50">
        <f t="shared" si="14"/>
        <v>0</v>
      </c>
      <c r="BB22" s="50">
        <f t="shared" si="15"/>
        <v>335.73</v>
      </c>
      <c r="BC22" s="50">
        <f t="shared" si="16"/>
        <v>-3.4600000000000009</v>
      </c>
      <c r="BD22" s="50">
        <f t="shared" si="17"/>
        <v>8.2050000000000054</v>
      </c>
      <c r="BE22" s="50">
        <f t="shared" si="18"/>
        <v>7.8999999999999959E-2</v>
      </c>
      <c r="BF22" s="50">
        <f t="shared" si="19"/>
        <v>0</v>
      </c>
      <c r="BG22" s="49">
        <f t="shared" si="20"/>
        <v>-87.542159793857209</v>
      </c>
    </row>
    <row r="23" spans="1:59" ht="14.1" x14ac:dyDescent="0.3">
      <c r="A23" s="23">
        <v>2029</v>
      </c>
      <c r="B23" s="14">
        <v>0.47754495938040853</v>
      </c>
      <c r="C23" s="50">
        <v>0</v>
      </c>
      <c r="D23" s="46">
        <v>995.50963385497516</v>
      </c>
      <c r="E23" s="46">
        <v>0</v>
      </c>
      <c r="F23" s="46">
        <v>41.689844835933869</v>
      </c>
      <c r="G23" s="46">
        <v>0</v>
      </c>
      <c r="H23" s="46">
        <v>176.91833389609974</v>
      </c>
      <c r="I23" s="46">
        <v>10.196717592412154</v>
      </c>
      <c r="J23" s="46">
        <v>7.8957162370350371</v>
      </c>
      <c r="K23" s="46">
        <v>10.723318841407496</v>
      </c>
      <c r="L23" s="66">
        <v>-131.39856210125896</v>
      </c>
      <c r="M23" s="46">
        <v>0</v>
      </c>
      <c r="N23" s="46">
        <v>2525.63</v>
      </c>
      <c r="O23" s="46">
        <v>67.48</v>
      </c>
      <c r="P23" s="46">
        <v>69.778999999999996</v>
      </c>
      <c r="Q23" s="46">
        <v>0.61499999999999999</v>
      </c>
      <c r="R23" s="46">
        <v>0</v>
      </c>
      <c r="S23" s="49">
        <f t="shared" si="2"/>
        <v>3775.0390031566044</v>
      </c>
      <c r="T23" s="39"/>
      <c r="U23" s="23">
        <v>2029</v>
      </c>
      <c r="V23" s="14">
        <v>0.47754495938040853</v>
      </c>
      <c r="W23" s="50">
        <v>0.33730227739574009</v>
      </c>
      <c r="X23" s="46">
        <v>128.63027413358</v>
      </c>
      <c r="Y23" s="46">
        <v>16.731919506706049</v>
      </c>
      <c r="Z23" s="46">
        <v>8.9891831589865419</v>
      </c>
      <c r="AA23" s="46">
        <v>12.176792015740931</v>
      </c>
      <c r="AB23" s="46">
        <v>381.98017632674055</v>
      </c>
      <c r="AC23" s="46">
        <v>31.193904501209079</v>
      </c>
      <c r="AD23" s="46">
        <v>18.686948534453826</v>
      </c>
      <c r="AE23" s="46">
        <v>11.003886499151408</v>
      </c>
      <c r="AF23" s="46">
        <v>-58.922175121031103</v>
      </c>
      <c r="AG23" s="46">
        <v>0</v>
      </c>
      <c r="AH23" s="46">
        <v>2951.15</v>
      </c>
      <c r="AI23" s="46">
        <v>57.18</v>
      </c>
      <c r="AJ23" s="46">
        <v>82.302999999999997</v>
      </c>
      <c r="AK23" s="46">
        <v>0.70499999999999996</v>
      </c>
      <c r="AL23" s="46">
        <v>0</v>
      </c>
      <c r="AM23" s="49">
        <f t="shared" si="3"/>
        <v>3642.1462118329327</v>
      </c>
      <c r="AN23" s="39"/>
      <c r="AO23" s="23">
        <v>2029</v>
      </c>
      <c r="AP23" s="14">
        <v>0.47754495938040853</v>
      </c>
      <c r="AQ23" s="50">
        <f t="shared" si="4"/>
        <v>0.33730227739574009</v>
      </c>
      <c r="AR23" s="50">
        <f t="shared" si="5"/>
        <v>-866.87935972139519</v>
      </c>
      <c r="AS23" s="50">
        <f t="shared" si="6"/>
        <v>16.731919506706049</v>
      </c>
      <c r="AT23" s="50">
        <f t="shared" si="7"/>
        <v>-32.700661676947327</v>
      </c>
      <c r="AU23" s="50">
        <f t="shared" si="8"/>
        <v>12.176792015740931</v>
      </c>
      <c r="AV23" s="50">
        <f t="shared" si="9"/>
        <v>205.06184243064081</v>
      </c>
      <c r="AW23" s="50">
        <f t="shared" si="10"/>
        <v>20.997186908796927</v>
      </c>
      <c r="AX23" s="50">
        <f t="shared" si="11"/>
        <v>10.791232297418789</v>
      </c>
      <c r="AY23" s="50">
        <f t="shared" si="12"/>
        <v>0.28056765774391224</v>
      </c>
      <c r="AZ23" s="50">
        <f t="shared" si="13"/>
        <v>72.476386980227858</v>
      </c>
      <c r="BA23" s="50">
        <f t="shared" si="14"/>
        <v>0</v>
      </c>
      <c r="BB23" s="50">
        <f t="shared" si="15"/>
        <v>425.52</v>
      </c>
      <c r="BC23" s="50">
        <f t="shared" si="16"/>
        <v>-10.300000000000004</v>
      </c>
      <c r="BD23" s="50">
        <f t="shared" si="17"/>
        <v>12.524000000000001</v>
      </c>
      <c r="BE23" s="50">
        <f t="shared" si="18"/>
        <v>8.9999999999999969E-2</v>
      </c>
      <c r="BF23" s="50">
        <f t="shared" si="19"/>
        <v>0</v>
      </c>
      <c r="BG23" s="49">
        <f t="shared" si="20"/>
        <v>-132.8927913236715</v>
      </c>
    </row>
    <row r="24" spans="1:59" ht="14.1" x14ac:dyDescent="0.3">
      <c r="A24" s="23">
        <v>2030</v>
      </c>
      <c r="B24" s="14">
        <v>0.44326919668181214</v>
      </c>
      <c r="C24" s="50">
        <v>0</v>
      </c>
      <c r="D24" s="46">
        <v>1161.3781549171513</v>
      </c>
      <c r="E24" s="46">
        <v>0</v>
      </c>
      <c r="F24" s="46">
        <v>49.91296307122952</v>
      </c>
      <c r="G24" s="46">
        <v>0</v>
      </c>
      <c r="H24" s="46">
        <v>170.31967973199482</v>
      </c>
      <c r="I24" s="46">
        <v>14.793156589993968</v>
      </c>
      <c r="J24" s="46">
        <v>7.651347574983669</v>
      </c>
      <c r="K24" s="46">
        <v>12.148674108069974</v>
      </c>
      <c r="L24" s="66">
        <v>-130.69011932736004</v>
      </c>
      <c r="M24" s="46">
        <v>0</v>
      </c>
      <c r="N24" s="46">
        <v>2558.67</v>
      </c>
      <c r="O24" s="46">
        <v>85.75</v>
      </c>
      <c r="P24" s="46">
        <v>103.67700000000001</v>
      </c>
      <c r="Q24" s="46">
        <v>0.60299999999999998</v>
      </c>
      <c r="R24" s="46">
        <v>0</v>
      </c>
      <c r="S24" s="49">
        <f t="shared" si="2"/>
        <v>4034.2138566660637</v>
      </c>
      <c r="T24" s="39"/>
      <c r="U24" s="23">
        <v>2030</v>
      </c>
      <c r="V24" s="14">
        <v>0.44326919668181214</v>
      </c>
      <c r="W24" s="50">
        <v>0.34573483433063351</v>
      </c>
      <c r="X24" s="46">
        <v>124.20055639746447</v>
      </c>
      <c r="Y24" s="46">
        <v>16.024469251649226</v>
      </c>
      <c r="Z24" s="46">
        <v>9.0791421143242772</v>
      </c>
      <c r="AA24" s="46">
        <v>12.193989015740932</v>
      </c>
      <c r="AB24" s="46">
        <v>378.51342933560397</v>
      </c>
      <c r="AC24" s="46">
        <v>33.965204454074772</v>
      </c>
      <c r="AD24" s="46">
        <v>18.827181067039618</v>
      </c>
      <c r="AE24" s="46">
        <v>11.921448592963069</v>
      </c>
      <c r="AF24" s="46">
        <v>-58.603222036778703</v>
      </c>
      <c r="AG24" s="46">
        <v>0</v>
      </c>
      <c r="AH24" s="46">
        <v>3062.47</v>
      </c>
      <c r="AI24" s="46">
        <v>60.160000000000004</v>
      </c>
      <c r="AJ24" s="46">
        <v>125.504</v>
      </c>
      <c r="AK24" s="46">
        <v>0.69599999999999995</v>
      </c>
      <c r="AL24" s="46">
        <v>0</v>
      </c>
      <c r="AM24" s="49">
        <f t="shared" si="3"/>
        <v>3795.2979330264116</v>
      </c>
      <c r="AN24" s="39"/>
      <c r="AO24" s="23">
        <v>2030</v>
      </c>
      <c r="AP24" s="14">
        <v>0.44326919668181214</v>
      </c>
      <c r="AQ24" s="50">
        <f t="shared" si="4"/>
        <v>0.34573483433063351</v>
      </c>
      <c r="AR24" s="50">
        <f t="shared" si="5"/>
        <v>-1037.1775985196869</v>
      </c>
      <c r="AS24" s="50">
        <f t="shared" si="6"/>
        <v>16.024469251649226</v>
      </c>
      <c r="AT24" s="50">
        <f t="shared" si="7"/>
        <v>-40.833820956905242</v>
      </c>
      <c r="AU24" s="50">
        <f t="shared" si="8"/>
        <v>12.193989015740932</v>
      </c>
      <c r="AV24" s="50">
        <f t="shared" si="9"/>
        <v>208.19374960360915</v>
      </c>
      <c r="AW24" s="50">
        <f t="shared" si="10"/>
        <v>19.172047864080803</v>
      </c>
      <c r="AX24" s="50">
        <f t="shared" si="11"/>
        <v>11.175833492055949</v>
      </c>
      <c r="AY24" s="50">
        <f t="shared" si="12"/>
        <v>-0.22722551510690536</v>
      </c>
      <c r="AZ24" s="50">
        <f t="shared" si="13"/>
        <v>72.086897290581334</v>
      </c>
      <c r="BA24" s="50">
        <f t="shared" si="14"/>
        <v>0</v>
      </c>
      <c r="BB24" s="50">
        <f t="shared" si="15"/>
        <v>503.79999999999973</v>
      </c>
      <c r="BC24" s="50">
        <f t="shared" si="16"/>
        <v>-25.589999999999996</v>
      </c>
      <c r="BD24" s="50">
        <f t="shared" si="17"/>
        <v>21.826999999999998</v>
      </c>
      <c r="BE24" s="50">
        <f t="shared" si="18"/>
        <v>9.2999999999999972E-2</v>
      </c>
      <c r="BF24" s="50">
        <f t="shared" si="19"/>
        <v>0</v>
      </c>
      <c r="BG24" s="49">
        <f t="shared" si="20"/>
        <v>-238.91592363965108</v>
      </c>
    </row>
    <row r="25" spans="1:59" ht="14.1" x14ac:dyDescent="0.3">
      <c r="A25" s="23">
        <v>2031</v>
      </c>
      <c r="B25" s="14">
        <v>0.41145357493014312</v>
      </c>
      <c r="C25" s="50">
        <v>0</v>
      </c>
      <c r="D25" s="46">
        <v>1107.6686029491193</v>
      </c>
      <c r="E25" s="46">
        <v>0</v>
      </c>
      <c r="F25" s="46">
        <v>52.547363897439205</v>
      </c>
      <c r="G25" s="46">
        <v>0</v>
      </c>
      <c r="H25" s="46">
        <v>286.17334705606709</v>
      </c>
      <c r="I25" s="46">
        <v>23.032902404398207</v>
      </c>
      <c r="J25" s="46">
        <v>13.425949141560414</v>
      </c>
      <c r="K25" s="46">
        <v>11.464198501616927</v>
      </c>
      <c r="L25" s="66">
        <v>-129.99938762280865</v>
      </c>
      <c r="M25" s="46">
        <v>0</v>
      </c>
      <c r="N25" s="46">
        <v>2678.01</v>
      </c>
      <c r="O25" s="46">
        <v>94.85</v>
      </c>
      <c r="P25" s="46">
        <v>135.40600000000001</v>
      </c>
      <c r="Q25" s="46">
        <v>0.60899999999999999</v>
      </c>
      <c r="R25" s="46">
        <v>0</v>
      </c>
      <c r="S25" s="49">
        <f t="shared" si="2"/>
        <v>4273.1879763273937</v>
      </c>
      <c r="T25" s="39"/>
      <c r="U25" s="23">
        <v>2031</v>
      </c>
      <c r="V25" s="14">
        <v>0.41145357493014312</v>
      </c>
      <c r="W25" s="50">
        <v>0.35437820518889929</v>
      </c>
      <c r="X25" s="46">
        <v>119.77083866134899</v>
      </c>
      <c r="Y25" s="46">
        <v>15.317018996592404</v>
      </c>
      <c r="Z25" s="46">
        <v>9.4622663010654087</v>
      </c>
      <c r="AA25" s="46">
        <v>12.211563015740932</v>
      </c>
      <c r="AB25" s="46">
        <v>421.17322101429284</v>
      </c>
      <c r="AC25" s="46">
        <v>36.722613954621835</v>
      </c>
      <c r="AD25" s="46">
        <v>22.039892878714749</v>
      </c>
      <c r="AE25" s="46">
        <v>26.409831235236396</v>
      </c>
      <c r="AF25" s="46">
        <v>-58.292242779632616</v>
      </c>
      <c r="AG25" s="46">
        <v>0</v>
      </c>
      <c r="AH25" s="46">
        <v>3151.39</v>
      </c>
      <c r="AI25" s="46">
        <v>55.8</v>
      </c>
      <c r="AJ25" s="46">
        <v>160.47</v>
      </c>
      <c r="AK25" s="46">
        <v>0.59499999999999997</v>
      </c>
      <c r="AL25" s="46">
        <v>0</v>
      </c>
      <c r="AM25" s="49">
        <f t="shared" si="3"/>
        <v>3973.4243814831698</v>
      </c>
      <c r="AN25" s="39"/>
      <c r="AO25" s="23">
        <v>2031</v>
      </c>
      <c r="AP25" s="14">
        <v>0.41145357493014312</v>
      </c>
      <c r="AQ25" s="50">
        <f t="shared" si="4"/>
        <v>0.35437820518889929</v>
      </c>
      <c r="AR25" s="50">
        <f t="shared" si="5"/>
        <v>-987.89776428777031</v>
      </c>
      <c r="AS25" s="50">
        <f t="shared" si="6"/>
        <v>15.317018996592404</v>
      </c>
      <c r="AT25" s="50">
        <f t="shared" si="7"/>
        <v>-43.085097596373799</v>
      </c>
      <c r="AU25" s="50">
        <f t="shared" si="8"/>
        <v>12.211563015740932</v>
      </c>
      <c r="AV25" s="50">
        <f t="shared" si="9"/>
        <v>134.99987395822575</v>
      </c>
      <c r="AW25" s="50">
        <f t="shared" si="10"/>
        <v>13.689711550223628</v>
      </c>
      <c r="AX25" s="50">
        <f t="shared" si="11"/>
        <v>8.6139437371543348</v>
      </c>
      <c r="AY25" s="50">
        <f t="shared" si="12"/>
        <v>14.945632733619469</v>
      </c>
      <c r="AZ25" s="50">
        <f t="shared" si="13"/>
        <v>71.707144843176039</v>
      </c>
      <c r="BA25" s="50">
        <f t="shared" si="14"/>
        <v>0</v>
      </c>
      <c r="BB25" s="50">
        <f t="shared" si="15"/>
        <v>473.37999999999965</v>
      </c>
      <c r="BC25" s="50">
        <f t="shared" si="16"/>
        <v>-39.049999999999997</v>
      </c>
      <c r="BD25" s="50">
        <f t="shared" si="17"/>
        <v>25.063999999999993</v>
      </c>
      <c r="BE25" s="50">
        <f t="shared" si="18"/>
        <v>-1.4000000000000012E-2</v>
      </c>
      <c r="BF25" s="50">
        <f t="shared" si="19"/>
        <v>0</v>
      </c>
      <c r="BG25" s="49">
        <f t="shared" si="20"/>
        <v>-299.76359484422289</v>
      </c>
    </row>
    <row r="26" spans="1:59" ht="14.1" x14ac:dyDescent="0.3">
      <c r="A26" s="23">
        <v>2032</v>
      </c>
      <c r="B26" s="14">
        <v>0.38184359157359055</v>
      </c>
      <c r="C26" s="50">
        <v>0</v>
      </c>
      <c r="D26" s="46">
        <v>1059.813225642665</v>
      </c>
      <c r="E26" s="46">
        <v>0</v>
      </c>
      <c r="F26" s="46">
        <v>54.656183244068032</v>
      </c>
      <c r="G26" s="46">
        <v>0</v>
      </c>
      <c r="H26" s="46">
        <v>348.03651920875268</v>
      </c>
      <c r="I26" s="46">
        <v>21.702385430181661</v>
      </c>
      <c r="J26" s="46">
        <v>16.493433216909629</v>
      </c>
      <c r="K26" s="46">
        <v>12.419306572552184</v>
      </c>
      <c r="L26" s="66">
        <v>-129.32592421087102</v>
      </c>
      <c r="M26" s="46">
        <v>0</v>
      </c>
      <c r="N26" s="46">
        <v>2834.76</v>
      </c>
      <c r="O26" s="46">
        <v>99.35</v>
      </c>
      <c r="P26" s="46">
        <v>174.80500000000001</v>
      </c>
      <c r="Q26" s="46">
        <v>0.63100000000000001</v>
      </c>
      <c r="R26" s="46">
        <v>0</v>
      </c>
      <c r="S26" s="49">
        <f t="shared" si="2"/>
        <v>4493.3411291042594</v>
      </c>
      <c r="T26" s="39"/>
      <c r="U26" s="23">
        <v>2032</v>
      </c>
      <c r="V26" s="14">
        <v>0.38184359157359055</v>
      </c>
      <c r="W26" s="50">
        <v>0.36323766031862176</v>
      </c>
      <c r="X26" s="46">
        <v>115.34112092523347</v>
      </c>
      <c r="Y26" s="46">
        <v>14.609568741535583</v>
      </c>
      <c r="Z26" s="46">
        <v>9.9405778316564319</v>
      </c>
      <c r="AA26" s="46">
        <v>12.229524015740932</v>
      </c>
      <c r="AB26" s="46">
        <v>478.5422700347558</v>
      </c>
      <c r="AC26" s="46">
        <v>46.795625197577195</v>
      </c>
      <c r="AD26" s="46">
        <v>25.049064626262084</v>
      </c>
      <c r="AE26" s="46">
        <v>35.212763447824258</v>
      </c>
      <c r="AF26" s="46">
        <v>-57.989038003915176</v>
      </c>
      <c r="AG26" s="46">
        <v>0</v>
      </c>
      <c r="AH26" s="46">
        <v>3312.73</v>
      </c>
      <c r="AI26" s="46">
        <v>60.910000000000004</v>
      </c>
      <c r="AJ26" s="46">
        <v>205.39599999999999</v>
      </c>
      <c r="AK26" s="46">
        <v>0.61699999999999999</v>
      </c>
      <c r="AL26" s="46">
        <v>0</v>
      </c>
      <c r="AM26" s="49">
        <f t="shared" si="3"/>
        <v>4259.7477144769891</v>
      </c>
      <c r="AN26" s="39"/>
      <c r="AO26" s="23">
        <v>2032</v>
      </c>
      <c r="AP26" s="14">
        <v>0.38184359157359055</v>
      </c>
      <c r="AQ26" s="50">
        <f t="shared" si="4"/>
        <v>0.36323766031862176</v>
      </c>
      <c r="AR26" s="50">
        <f t="shared" si="5"/>
        <v>-944.47210471743153</v>
      </c>
      <c r="AS26" s="50">
        <f t="shared" si="6"/>
        <v>14.609568741535583</v>
      </c>
      <c r="AT26" s="50">
        <f t="shared" si="7"/>
        <v>-44.715605412411598</v>
      </c>
      <c r="AU26" s="50">
        <f t="shared" si="8"/>
        <v>12.229524015740932</v>
      </c>
      <c r="AV26" s="50">
        <f t="shared" si="9"/>
        <v>130.50575082600312</v>
      </c>
      <c r="AW26" s="50">
        <f t="shared" si="10"/>
        <v>25.093239767395534</v>
      </c>
      <c r="AX26" s="50">
        <f t="shared" si="11"/>
        <v>8.5556314093524541</v>
      </c>
      <c r="AY26" s="50">
        <f t="shared" si="12"/>
        <v>22.793456875272074</v>
      </c>
      <c r="AZ26" s="50">
        <f t="shared" si="13"/>
        <v>71.336886206955853</v>
      </c>
      <c r="BA26" s="50">
        <f t="shared" si="14"/>
        <v>0</v>
      </c>
      <c r="BB26" s="50">
        <f t="shared" si="15"/>
        <v>477.9699999999998</v>
      </c>
      <c r="BC26" s="50">
        <f t="shared" si="16"/>
        <v>-38.439999999999991</v>
      </c>
      <c r="BD26" s="50">
        <f t="shared" si="17"/>
        <v>30.59099999999998</v>
      </c>
      <c r="BE26" s="50">
        <f t="shared" si="18"/>
        <v>-1.4000000000000012E-2</v>
      </c>
      <c r="BF26" s="50">
        <f t="shared" si="19"/>
        <v>0</v>
      </c>
      <c r="BG26" s="49">
        <f t="shared" si="20"/>
        <v>-233.59341462726908</v>
      </c>
    </row>
    <row r="27" spans="1:59" ht="14.1" x14ac:dyDescent="0.3">
      <c r="A27" s="23">
        <v>2033</v>
      </c>
      <c r="B27" s="14">
        <v>0.35443678918636157</v>
      </c>
      <c r="C27" s="50">
        <v>0</v>
      </c>
      <c r="D27" s="46">
        <v>1018.7068521554494</v>
      </c>
      <c r="E27" s="46">
        <v>0</v>
      </c>
      <c r="F27" s="46">
        <v>58.309782736715931</v>
      </c>
      <c r="G27" s="46">
        <v>0</v>
      </c>
      <c r="H27" s="46">
        <v>337.5066645679982</v>
      </c>
      <c r="I27" s="46">
        <v>22.475368767812189</v>
      </c>
      <c r="J27" s="46">
        <v>15.971948914863075</v>
      </c>
      <c r="K27" s="46">
        <v>15.907774132803036</v>
      </c>
      <c r="L27" s="66">
        <v>-128.66929738423184</v>
      </c>
      <c r="M27" s="46">
        <v>0</v>
      </c>
      <c r="N27" s="46">
        <v>2874.38</v>
      </c>
      <c r="O27" s="46">
        <v>98.75</v>
      </c>
      <c r="P27" s="46">
        <v>210.49100000000001</v>
      </c>
      <c r="Q27" s="46">
        <v>0.51300000000000001</v>
      </c>
      <c r="R27" s="46">
        <v>0</v>
      </c>
      <c r="S27" s="49">
        <f t="shared" si="2"/>
        <v>4524.3430938914098</v>
      </c>
      <c r="T27" s="39"/>
      <c r="U27" s="23">
        <v>2033</v>
      </c>
      <c r="V27" s="14">
        <v>0.35443678918636157</v>
      </c>
      <c r="W27" s="50">
        <v>0.37231860182658727</v>
      </c>
      <c r="X27" s="46">
        <v>110.91140318911795</v>
      </c>
      <c r="Y27" s="46">
        <v>13.902118486478759</v>
      </c>
      <c r="Z27" s="46">
        <v>9.6413640440847939</v>
      </c>
      <c r="AA27" s="46">
        <v>12.247881015740932</v>
      </c>
      <c r="AB27" s="46">
        <v>547.43294378929431</v>
      </c>
      <c r="AC27" s="46">
        <v>51.412978482720433</v>
      </c>
      <c r="AD27" s="46">
        <v>29.360445822565854</v>
      </c>
      <c r="AE27" s="46">
        <v>33.28377123388303</v>
      </c>
      <c r="AF27" s="46">
        <v>-57.693413347590678</v>
      </c>
      <c r="AG27" s="46">
        <v>0</v>
      </c>
      <c r="AH27" s="46">
        <v>3415.15</v>
      </c>
      <c r="AI27" s="46">
        <v>66.72</v>
      </c>
      <c r="AJ27" s="46">
        <v>251.98099999999999</v>
      </c>
      <c r="AK27" s="46">
        <v>0.61799999999999999</v>
      </c>
      <c r="AL27" s="46">
        <v>0</v>
      </c>
      <c r="AM27" s="49">
        <f t="shared" si="3"/>
        <v>4485.3408113181222</v>
      </c>
      <c r="AN27" s="39"/>
      <c r="AO27" s="23">
        <v>2033</v>
      </c>
      <c r="AP27" s="14">
        <v>0.35443678918636157</v>
      </c>
      <c r="AQ27" s="50">
        <f t="shared" si="4"/>
        <v>0.37231860182658727</v>
      </c>
      <c r="AR27" s="50">
        <f t="shared" si="5"/>
        <v>-907.79544896633138</v>
      </c>
      <c r="AS27" s="50">
        <f t="shared" si="6"/>
        <v>13.902118486478759</v>
      </c>
      <c r="AT27" s="50">
        <f t="shared" si="7"/>
        <v>-48.668418692631136</v>
      </c>
      <c r="AU27" s="50">
        <f t="shared" si="8"/>
        <v>12.247881015740932</v>
      </c>
      <c r="AV27" s="50">
        <f t="shared" si="9"/>
        <v>209.92627922129611</v>
      </c>
      <c r="AW27" s="50">
        <f t="shared" si="10"/>
        <v>28.937609714908245</v>
      </c>
      <c r="AX27" s="50">
        <f t="shared" si="11"/>
        <v>13.388496907702779</v>
      </c>
      <c r="AY27" s="50">
        <f t="shared" si="12"/>
        <v>17.375997101079996</v>
      </c>
      <c r="AZ27" s="50">
        <f t="shared" si="13"/>
        <v>70.975884036641162</v>
      </c>
      <c r="BA27" s="50">
        <f t="shared" si="14"/>
        <v>0</v>
      </c>
      <c r="BB27" s="50">
        <f t="shared" si="15"/>
        <v>540.77</v>
      </c>
      <c r="BC27" s="50">
        <f t="shared" si="16"/>
        <v>-32.03</v>
      </c>
      <c r="BD27" s="50">
        <f t="shared" si="17"/>
        <v>41.489999999999981</v>
      </c>
      <c r="BE27" s="50">
        <f t="shared" si="18"/>
        <v>0.10499999999999998</v>
      </c>
      <c r="BF27" s="50">
        <f t="shared" si="19"/>
        <v>0</v>
      </c>
      <c r="BG27" s="49">
        <f t="shared" si="20"/>
        <v>-39.002282573287935</v>
      </c>
    </row>
    <row r="28" spans="1:59" ht="14.1" x14ac:dyDescent="0.3">
      <c r="A28" s="23">
        <v>2034</v>
      </c>
      <c r="B28" s="14">
        <v>0.3289971085046382</v>
      </c>
      <c r="C28" s="50">
        <v>0</v>
      </c>
      <c r="D28" s="46">
        <v>982.21189461053768</v>
      </c>
      <c r="E28" s="46">
        <v>0</v>
      </c>
      <c r="F28" s="46">
        <v>61.756544621064421</v>
      </c>
      <c r="G28" s="46">
        <v>0</v>
      </c>
      <c r="H28" s="46">
        <v>371.36849617522375</v>
      </c>
      <c r="I28" s="46">
        <v>26.65825279345464</v>
      </c>
      <c r="J28" s="46">
        <v>17.65283029264705</v>
      </c>
      <c r="K28" s="46">
        <v>35.374666340247032</v>
      </c>
      <c r="L28" s="66">
        <v>-128.02908622825868</v>
      </c>
      <c r="M28" s="46">
        <v>0</v>
      </c>
      <c r="N28" s="46">
        <v>2968.38</v>
      </c>
      <c r="O28" s="46">
        <v>104.83</v>
      </c>
      <c r="P28" s="46">
        <v>256.12200000000001</v>
      </c>
      <c r="Q28" s="46">
        <v>0.51300000000000001</v>
      </c>
      <c r="R28" s="46">
        <v>0</v>
      </c>
      <c r="S28" s="49">
        <f t="shared" si="2"/>
        <v>4696.8385986049161</v>
      </c>
      <c r="T28" s="39"/>
      <c r="U28" s="23">
        <v>2034</v>
      </c>
      <c r="V28" s="14">
        <v>0.3289971085046382</v>
      </c>
      <c r="W28" s="50">
        <v>0.38162656687225188</v>
      </c>
      <c r="X28" s="46">
        <v>106.48168545300243</v>
      </c>
      <c r="Y28" s="46">
        <v>13.194668231421936</v>
      </c>
      <c r="Z28" s="46">
        <v>9.7538457126265605</v>
      </c>
      <c r="AA28" s="46">
        <v>12.266641015740934</v>
      </c>
      <c r="AB28" s="46">
        <v>632.76898557089953</v>
      </c>
      <c r="AC28" s="46">
        <v>54.848344962385667</v>
      </c>
      <c r="AD28" s="46">
        <v>33.630277120403463</v>
      </c>
      <c r="AE28" s="46">
        <v>51.677635499282857</v>
      </c>
      <c r="AF28" s="46">
        <v>-57.405179307674302</v>
      </c>
      <c r="AG28" s="46">
        <v>0</v>
      </c>
      <c r="AH28" s="46">
        <v>3519</v>
      </c>
      <c r="AI28" s="46">
        <v>74.31</v>
      </c>
      <c r="AJ28" s="46">
        <v>305.88</v>
      </c>
      <c r="AK28" s="46">
        <v>0.61899999999999999</v>
      </c>
      <c r="AL28" s="46">
        <v>0</v>
      </c>
      <c r="AM28" s="49">
        <f t="shared" si="3"/>
        <v>4757.4075308249612</v>
      </c>
      <c r="AN28" s="39"/>
      <c r="AO28" s="23">
        <v>2034</v>
      </c>
      <c r="AP28" s="14">
        <v>0.3289971085046382</v>
      </c>
      <c r="AQ28" s="50">
        <f t="shared" si="4"/>
        <v>0.38162656687225188</v>
      </c>
      <c r="AR28" s="50">
        <f t="shared" si="5"/>
        <v>-875.73020915753523</v>
      </c>
      <c r="AS28" s="50">
        <f t="shared" si="6"/>
        <v>13.194668231421936</v>
      </c>
      <c r="AT28" s="50">
        <f t="shared" si="7"/>
        <v>-52.002698908437864</v>
      </c>
      <c r="AU28" s="50">
        <f t="shared" si="8"/>
        <v>12.266641015740934</v>
      </c>
      <c r="AV28" s="50">
        <f t="shared" si="9"/>
        <v>261.40048939567578</v>
      </c>
      <c r="AW28" s="50">
        <f t="shared" si="10"/>
        <v>28.190092168931027</v>
      </c>
      <c r="AX28" s="50">
        <f t="shared" si="11"/>
        <v>15.977446827756413</v>
      </c>
      <c r="AY28" s="50">
        <f t="shared" si="12"/>
        <v>16.302969159035825</v>
      </c>
      <c r="AZ28" s="50">
        <f t="shared" si="13"/>
        <v>70.623906920584375</v>
      </c>
      <c r="BA28" s="50">
        <f t="shared" si="14"/>
        <v>0</v>
      </c>
      <c r="BB28" s="50">
        <f t="shared" si="15"/>
        <v>550.61999999999989</v>
      </c>
      <c r="BC28" s="50">
        <f t="shared" si="16"/>
        <v>-30.519999999999996</v>
      </c>
      <c r="BD28" s="50">
        <f t="shared" si="17"/>
        <v>49.757999999999981</v>
      </c>
      <c r="BE28" s="50">
        <f t="shared" si="18"/>
        <v>0.10599999999999998</v>
      </c>
      <c r="BF28" s="50">
        <f t="shared" si="19"/>
        <v>0</v>
      </c>
      <c r="BG28" s="49">
        <f t="shared" si="20"/>
        <v>60.568932220045319</v>
      </c>
    </row>
    <row r="29" spans="1:59" ht="14.1" x14ac:dyDescent="0.3">
      <c r="A29" s="23">
        <v>2035</v>
      </c>
      <c r="B29" s="14">
        <v>0.30538335947824247</v>
      </c>
      <c r="C29" s="50">
        <v>0</v>
      </c>
      <c r="D29" s="46">
        <v>949.36934896097648</v>
      </c>
      <c r="E29" s="46">
        <v>0</v>
      </c>
      <c r="F29" s="46">
        <v>65.105802772381352</v>
      </c>
      <c r="G29" s="46">
        <v>0</v>
      </c>
      <c r="H29" s="46">
        <v>451.96686499713928</v>
      </c>
      <c r="I29" s="46">
        <v>38.699949434078768</v>
      </c>
      <c r="J29" s="46">
        <v>21.610522268411096</v>
      </c>
      <c r="K29" s="46">
        <v>35.676137894369397</v>
      </c>
      <c r="L29" s="66">
        <v>-127.4048803511848</v>
      </c>
      <c r="M29" s="46">
        <v>0</v>
      </c>
      <c r="N29" s="46">
        <v>3115.64</v>
      </c>
      <c r="O29" s="46">
        <v>110.34</v>
      </c>
      <c r="P29" s="46">
        <v>310.02999999999997</v>
      </c>
      <c r="Q29" s="46">
        <v>0.52400000000000002</v>
      </c>
      <c r="R29" s="46">
        <v>0</v>
      </c>
      <c r="S29" s="49">
        <f t="shared" si="2"/>
        <v>4971.5577459761716</v>
      </c>
      <c r="T29" s="39"/>
      <c r="U29" s="23">
        <v>2035</v>
      </c>
      <c r="V29" s="14">
        <v>0.30538335947824247</v>
      </c>
      <c r="W29" s="50">
        <v>0.39116723104405821</v>
      </c>
      <c r="X29" s="46">
        <v>102.05196771688695</v>
      </c>
      <c r="Y29" s="46">
        <v>12.521162973708465</v>
      </c>
      <c r="Z29" s="46">
        <v>10.166678788436601</v>
      </c>
      <c r="AA29" s="46">
        <v>12.285814015740932</v>
      </c>
      <c r="AB29" s="46">
        <v>717.52088210792544</v>
      </c>
      <c r="AC29" s="46">
        <v>72.391508199991904</v>
      </c>
      <c r="AD29" s="46">
        <v>37.858947695074207</v>
      </c>
      <c r="AE29" s="46">
        <v>68.667818554916224</v>
      </c>
      <c r="AF29" s="46">
        <v>-57.124151118755819</v>
      </c>
      <c r="AG29" s="46">
        <v>0</v>
      </c>
      <c r="AH29" s="46">
        <v>3675.44</v>
      </c>
      <c r="AI29" s="46">
        <v>80.09</v>
      </c>
      <c r="AJ29" s="46">
        <v>368.89</v>
      </c>
      <c r="AK29" s="46">
        <v>0.623</v>
      </c>
      <c r="AL29" s="46">
        <v>0</v>
      </c>
      <c r="AM29" s="49">
        <f t="shared" si="3"/>
        <v>5101.7747961649693</v>
      </c>
      <c r="AN29" s="39"/>
      <c r="AO29" s="23">
        <v>2035</v>
      </c>
      <c r="AP29" s="14">
        <v>0.30538335947824247</v>
      </c>
      <c r="AQ29" s="50">
        <f t="shared" si="4"/>
        <v>0.39116723104405821</v>
      </c>
      <c r="AR29" s="50">
        <f t="shared" si="5"/>
        <v>-847.31738124408957</v>
      </c>
      <c r="AS29" s="50">
        <f t="shared" si="6"/>
        <v>12.521162973708465</v>
      </c>
      <c r="AT29" s="50">
        <f t="shared" si="7"/>
        <v>-54.939123983944754</v>
      </c>
      <c r="AU29" s="50">
        <f t="shared" si="8"/>
        <v>12.285814015740932</v>
      </c>
      <c r="AV29" s="50">
        <f t="shared" si="9"/>
        <v>265.55401711078616</v>
      </c>
      <c r="AW29" s="50">
        <f t="shared" si="10"/>
        <v>33.691558765913136</v>
      </c>
      <c r="AX29" s="50">
        <f t="shared" si="11"/>
        <v>16.248425426663111</v>
      </c>
      <c r="AY29" s="50">
        <f t="shared" si="12"/>
        <v>32.991680660546827</v>
      </c>
      <c r="AZ29" s="50">
        <f t="shared" si="13"/>
        <v>70.280729232428982</v>
      </c>
      <c r="BA29" s="50">
        <f t="shared" si="14"/>
        <v>0</v>
      </c>
      <c r="BB29" s="50">
        <f t="shared" si="15"/>
        <v>559.80000000000018</v>
      </c>
      <c r="BC29" s="50">
        <f t="shared" si="16"/>
        <v>-30.25</v>
      </c>
      <c r="BD29" s="50">
        <f t="shared" si="17"/>
        <v>58.860000000000014</v>
      </c>
      <c r="BE29" s="50">
        <f t="shared" si="18"/>
        <v>9.8999999999999977E-2</v>
      </c>
      <c r="BF29" s="50">
        <f t="shared" si="19"/>
        <v>0</v>
      </c>
      <c r="BG29" s="49">
        <f t="shared" si="20"/>
        <v>130.21705018879743</v>
      </c>
    </row>
    <row r="30" spans="1:59" ht="14.1" x14ac:dyDescent="0.3">
      <c r="A30" s="23">
        <v>2036</v>
      </c>
      <c r="B30" s="14">
        <v>0.28340664875685884</v>
      </c>
      <c r="C30" s="50">
        <v>0</v>
      </c>
      <c r="D30" s="46">
        <v>919.32038822760273</v>
      </c>
      <c r="E30" s="46">
        <v>0</v>
      </c>
      <c r="F30" s="46">
        <v>68.254022567048793</v>
      </c>
      <c r="G30" s="46">
        <v>0</v>
      </c>
      <c r="H30" s="46">
        <v>610.7955572150239</v>
      </c>
      <c r="I30" s="46">
        <v>47.711909493808207</v>
      </c>
      <c r="J30" s="46">
        <v>29.436699807480977</v>
      </c>
      <c r="K30" s="46">
        <v>51.312474124801241</v>
      </c>
      <c r="L30" s="66">
        <v>-126.79627962103774</v>
      </c>
      <c r="M30" s="46">
        <v>0</v>
      </c>
      <c r="N30" s="46">
        <v>3400.1</v>
      </c>
      <c r="O30" s="46">
        <v>107.13</v>
      </c>
      <c r="P30" s="46">
        <v>377.06700000000001</v>
      </c>
      <c r="Q30" s="46">
        <v>0.56599999999999995</v>
      </c>
      <c r="R30" s="46">
        <v>0</v>
      </c>
      <c r="S30" s="49">
        <f t="shared" si="2"/>
        <v>5484.897771814728</v>
      </c>
      <c r="T30" s="39"/>
      <c r="U30" s="23">
        <v>2036</v>
      </c>
      <c r="V30" s="14">
        <v>0.28340664875685884</v>
      </c>
      <c r="W30" s="50">
        <v>0.40094641182015961</v>
      </c>
      <c r="X30" s="46">
        <v>97.622249980771429</v>
      </c>
      <c r="Y30" s="46">
        <v>11.939256744151301</v>
      </c>
      <c r="Z30" s="46">
        <v>10.648033581964405</v>
      </c>
      <c r="AA30" s="46">
        <v>12.305409015740933</v>
      </c>
      <c r="AB30" s="46">
        <v>801.67999297977826</v>
      </c>
      <c r="AC30" s="46">
        <v>72.122823169035797</v>
      </c>
      <c r="AD30" s="46">
        <v>42.048226436463658</v>
      </c>
      <c r="AE30" s="46">
        <v>76.071301605357661</v>
      </c>
      <c r="AF30" s="46">
        <v>-56.850148634560298</v>
      </c>
      <c r="AG30" s="46">
        <v>0</v>
      </c>
      <c r="AH30" s="46">
        <v>3971.12</v>
      </c>
      <c r="AI30" s="46">
        <v>86.5</v>
      </c>
      <c r="AJ30" s="46">
        <v>442.26600000000002</v>
      </c>
      <c r="AK30" s="46">
        <v>0.67600000000000005</v>
      </c>
      <c r="AL30" s="46">
        <v>0</v>
      </c>
      <c r="AM30" s="49">
        <f t="shared" si="3"/>
        <v>5568.5500912905227</v>
      </c>
      <c r="AN30" s="39"/>
      <c r="AO30" s="23">
        <v>2036</v>
      </c>
      <c r="AP30" s="14">
        <v>0.28340664875685884</v>
      </c>
      <c r="AQ30" s="50">
        <f t="shared" si="4"/>
        <v>0.40094641182015961</v>
      </c>
      <c r="AR30" s="50">
        <f t="shared" si="5"/>
        <v>-821.69813824683126</v>
      </c>
      <c r="AS30" s="50">
        <f t="shared" si="6"/>
        <v>11.939256744151301</v>
      </c>
      <c r="AT30" s="50">
        <f t="shared" si="7"/>
        <v>-57.605988985084387</v>
      </c>
      <c r="AU30" s="50">
        <f t="shared" si="8"/>
        <v>12.305409015740933</v>
      </c>
      <c r="AV30" s="50">
        <f t="shared" si="9"/>
        <v>190.88443576475436</v>
      </c>
      <c r="AW30" s="50">
        <f t="shared" si="10"/>
        <v>24.41091367522759</v>
      </c>
      <c r="AX30" s="50">
        <f t="shared" si="11"/>
        <v>12.611526628982681</v>
      </c>
      <c r="AY30" s="50">
        <f t="shared" si="12"/>
        <v>24.75882748055642</v>
      </c>
      <c r="AZ30" s="50">
        <f t="shared" si="13"/>
        <v>69.946130986477442</v>
      </c>
      <c r="BA30" s="50">
        <f t="shared" si="14"/>
        <v>0</v>
      </c>
      <c r="BB30" s="50">
        <f t="shared" si="15"/>
        <v>571.02</v>
      </c>
      <c r="BC30" s="50">
        <f t="shared" si="16"/>
        <v>-20.629999999999995</v>
      </c>
      <c r="BD30" s="50">
        <f t="shared" si="17"/>
        <v>65.199000000000012</v>
      </c>
      <c r="BE30" s="50">
        <f t="shared" si="18"/>
        <v>0.1100000000000001</v>
      </c>
      <c r="BF30" s="50">
        <f t="shared" si="19"/>
        <v>0</v>
      </c>
      <c r="BG30" s="49">
        <f t="shared" si="20"/>
        <v>83.652319475795181</v>
      </c>
    </row>
    <row r="31" spans="1:59" ht="14.1" x14ac:dyDescent="0.3">
      <c r="A31" s="23">
        <v>2037</v>
      </c>
      <c r="B31" s="14">
        <v>0.26306515242403611</v>
      </c>
      <c r="C31" s="50">
        <v>0</v>
      </c>
      <c r="D31" s="46">
        <v>890.30409749152818</v>
      </c>
      <c r="E31" s="46">
        <v>0</v>
      </c>
      <c r="F31" s="46">
        <v>69.707629781607153</v>
      </c>
      <c r="G31" s="46">
        <v>0</v>
      </c>
      <c r="H31" s="46">
        <v>739.01661446900664</v>
      </c>
      <c r="I31" s="46">
        <v>62.871873553277396</v>
      </c>
      <c r="J31" s="46">
        <v>35.718576031351517</v>
      </c>
      <c r="K31" s="46">
        <v>64.087029607452664</v>
      </c>
      <c r="L31" s="66">
        <v>-126.20289390914442</v>
      </c>
      <c r="M31" s="46">
        <v>0</v>
      </c>
      <c r="N31" s="46">
        <v>3539.78</v>
      </c>
      <c r="O31" s="46">
        <v>112.9</v>
      </c>
      <c r="P31" s="46">
        <v>428.28199999999998</v>
      </c>
      <c r="Q31" s="46">
        <v>0.57299999999999995</v>
      </c>
      <c r="R31" s="46">
        <v>0</v>
      </c>
      <c r="S31" s="49">
        <f t="shared" si="2"/>
        <v>5817.0379270250796</v>
      </c>
      <c r="T31" s="39"/>
      <c r="U31" s="23">
        <v>2037</v>
      </c>
      <c r="V31" s="14">
        <v>0.26306515242403611</v>
      </c>
      <c r="W31" s="50">
        <v>0.41097007211566361</v>
      </c>
      <c r="X31" s="46">
        <v>93.192532244655936</v>
      </c>
      <c r="Y31" s="46">
        <v>11.438563422846151</v>
      </c>
      <c r="Z31" s="46">
        <v>10.635566391380424</v>
      </c>
      <c r="AA31" s="46">
        <v>12.325434015740932</v>
      </c>
      <c r="AB31" s="46">
        <v>885.21612929358548</v>
      </c>
      <c r="AC31" s="46">
        <v>81.588727243337587</v>
      </c>
      <c r="AD31" s="46">
        <v>46.201004585202199</v>
      </c>
      <c r="AE31" s="46">
        <v>91.79890001095491</v>
      </c>
      <c r="AF31" s="46">
        <v>-56.582996212469666</v>
      </c>
      <c r="AG31" s="46">
        <v>0</v>
      </c>
      <c r="AH31" s="46">
        <v>4121.91</v>
      </c>
      <c r="AI31" s="46">
        <v>91.460000000000008</v>
      </c>
      <c r="AJ31" s="46">
        <v>500.625</v>
      </c>
      <c r="AK31" s="46">
        <v>0.68700000000000006</v>
      </c>
      <c r="AL31" s="46">
        <v>0</v>
      </c>
      <c r="AM31" s="49">
        <f t="shared" si="3"/>
        <v>5890.9068310673492</v>
      </c>
      <c r="AN31" s="39"/>
      <c r="AO31" s="23">
        <v>2037</v>
      </c>
      <c r="AP31" s="14">
        <v>0.26306515242403611</v>
      </c>
      <c r="AQ31" s="50">
        <f t="shared" si="4"/>
        <v>0.41097007211566361</v>
      </c>
      <c r="AR31" s="50">
        <f t="shared" si="5"/>
        <v>-797.11156524687226</v>
      </c>
      <c r="AS31" s="50">
        <f t="shared" si="6"/>
        <v>11.438563422846151</v>
      </c>
      <c r="AT31" s="50">
        <f t="shared" si="7"/>
        <v>-59.072063390226731</v>
      </c>
      <c r="AU31" s="50">
        <f t="shared" si="8"/>
        <v>12.325434015740932</v>
      </c>
      <c r="AV31" s="50">
        <f t="shared" si="9"/>
        <v>146.19951482457884</v>
      </c>
      <c r="AW31" s="50">
        <f t="shared" si="10"/>
        <v>18.716853690060191</v>
      </c>
      <c r="AX31" s="50">
        <f t="shared" si="11"/>
        <v>10.482428553850681</v>
      </c>
      <c r="AY31" s="50">
        <f t="shared" si="12"/>
        <v>27.711870403502246</v>
      </c>
      <c r="AZ31" s="50">
        <f t="shared" si="13"/>
        <v>69.619897696674755</v>
      </c>
      <c r="BA31" s="50">
        <f t="shared" si="14"/>
        <v>0</v>
      </c>
      <c r="BB31" s="50">
        <f t="shared" si="15"/>
        <v>582.12999999999965</v>
      </c>
      <c r="BC31" s="50">
        <f t="shared" si="16"/>
        <v>-21.439999999999998</v>
      </c>
      <c r="BD31" s="50">
        <f t="shared" si="17"/>
        <v>72.343000000000018</v>
      </c>
      <c r="BE31" s="50">
        <f t="shared" si="18"/>
        <v>0.1140000000000001</v>
      </c>
      <c r="BF31" s="50">
        <f t="shared" si="19"/>
        <v>0</v>
      </c>
      <c r="BG31" s="49">
        <f t="shared" si="20"/>
        <v>73.868904042270259</v>
      </c>
    </row>
    <row r="32" spans="1:59" x14ac:dyDescent="0.25">
      <c r="A32" s="23">
        <v>2038</v>
      </c>
      <c r="B32" s="14">
        <v>0.24418366585059359</v>
      </c>
      <c r="C32" s="50">
        <v>0</v>
      </c>
      <c r="D32" s="46">
        <v>930.89521136196527</v>
      </c>
      <c r="E32" s="46">
        <v>0</v>
      </c>
      <c r="F32" s="46">
        <v>70.328201531529515</v>
      </c>
      <c r="G32" s="46">
        <v>0</v>
      </c>
      <c r="H32" s="46">
        <v>826.51965640322828</v>
      </c>
      <c r="I32" s="46">
        <v>62.701875599732396</v>
      </c>
      <c r="J32" s="46">
        <v>39.972904913371018</v>
      </c>
      <c r="K32" s="46">
        <v>67.246546110030692</v>
      </c>
      <c r="L32" s="66">
        <v>-125.6243428400484</v>
      </c>
      <c r="M32" s="46">
        <v>0</v>
      </c>
      <c r="N32" s="46">
        <v>3664.9</v>
      </c>
      <c r="O32" s="46">
        <v>119.46</v>
      </c>
      <c r="P32" s="46">
        <v>482.73200000000003</v>
      </c>
      <c r="Q32" s="46">
        <v>0.57999999999999996</v>
      </c>
      <c r="R32" s="46">
        <v>0</v>
      </c>
      <c r="S32" s="49">
        <f t="shared" si="2"/>
        <v>6139.7120530798084</v>
      </c>
      <c r="T32" s="39"/>
      <c r="U32" s="23">
        <v>2038</v>
      </c>
      <c r="V32" s="14">
        <v>0.24418366585059359</v>
      </c>
      <c r="W32" s="50">
        <v>0.4212443239185551</v>
      </c>
      <c r="X32" s="46">
        <v>97.881982532596808</v>
      </c>
      <c r="Y32" s="46">
        <v>10.961464067222995</v>
      </c>
      <c r="Z32" s="46">
        <v>10.954500859791635</v>
      </c>
      <c r="AA32" s="46">
        <v>12.345901015740932</v>
      </c>
      <c r="AB32" s="46">
        <v>968.24823707461712</v>
      </c>
      <c r="AC32" s="46">
        <v>89.241100834864454</v>
      </c>
      <c r="AD32" s="46">
        <v>50.325824973789857</v>
      </c>
      <c r="AE32" s="46">
        <v>118.38745732001469</v>
      </c>
      <c r="AF32" s="46">
        <v>-56.322522600931308</v>
      </c>
      <c r="AG32" s="46">
        <v>0</v>
      </c>
      <c r="AH32" s="46">
        <v>4257.8999999999996</v>
      </c>
      <c r="AI32" s="46">
        <v>102.87</v>
      </c>
      <c r="AJ32" s="46">
        <v>562.60900000000004</v>
      </c>
      <c r="AK32" s="46">
        <v>0.68799999999999994</v>
      </c>
      <c r="AL32" s="46">
        <v>0</v>
      </c>
      <c r="AM32" s="49">
        <f t="shared" si="3"/>
        <v>6226.512190401626</v>
      </c>
      <c r="AN32" s="39"/>
      <c r="AO32" s="23">
        <v>2038</v>
      </c>
      <c r="AP32" s="14">
        <v>0.24418366585059359</v>
      </c>
      <c r="AQ32" s="50">
        <f t="shared" si="4"/>
        <v>0.4212443239185551</v>
      </c>
      <c r="AR32" s="50">
        <f t="shared" si="5"/>
        <v>-833.01322882936847</v>
      </c>
      <c r="AS32" s="50">
        <f t="shared" si="6"/>
        <v>10.961464067222995</v>
      </c>
      <c r="AT32" s="50">
        <f t="shared" si="7"/>
        <v>-59.373700671737879</v>
      </c>
      <c r="AU32" s="50">
        <f t="shared" si="8"/>
        <v>12.345901015740932</v>
      </c>
      <c r="AV32" s="50">
        <f t="shared" si="9"/>
        <v>141.72858067138884</v>
      </c>
      <c r="AW32" s="50">
        <f t="shared" si="10"/>
        <v>26.539225235132058</v>
      </c>
      <c r="AX32" s="50">
        <f t="shared" si="11"/>
        <v>10.352920060418839</v>
      </c>
      <c r="AY32" s="50">
        <f t="shared" si="12"/>
        <v>51.140911209983997</v>
      </c>
      <c r="AZ32" s="50">
        <f t="shared" si="13"/>
        <v>69.301820239117092</v>
      </c>
      <c r="BA32" s="50">
        <f t="shared" si="14"/>
        <v>0</v>
      </c>
      <c r="BB32" s="50">
        <f t="shared" si="15"/>
        <v>592.99999999999955</v>
      </c>
      <c r="BC32" s="50">
        <f t="shared" si="16"/>
        <v>-16.589999999999989</v>
      </c>
      <c r="BD32" s="50">
        <f t="shared" si="17"/>
        <v>79.87700000000001</v>
      </c>
      <c r="BE32" s="50">
        <f t="shared" si="18"/>
        <v>0.10799999999999998</v>
      </c>
      <c r="BF32" s="50">
        <f t="shared" si="19"/>
        <v>0</v>
      </c>
      <c r="BG32" s="49">
        <f t="shared" si="20"/>
        <v>86.800137321816507</v>
      </c>
    </row>
    <row r="33" spans="1:59" x14ac:dyDescent="0.25">
      <c r="A33" s="23">
        <v>2039</v>
      </c>
      <c r="B33" s="14">
        <v>0.22665739691786857</v>
      </c>
      <c r="C33" s="50">
        <v>0</v>
      </c>
      <c r="D33" s="46">
        <v>898.46012750493264</v>
      </c>
      <c r="E33" s="46">
        <v>0</v>
      </c>
      <c r="F33" s="46">
        <v>71.579596920176826</v>
      </c>
      <c r="G33" s="46">
        <v>0</v>
      </c>
      <c r="H33" s="46">
        <v>842.47518967514043</v>
      </c>
      <c r="I33" s="46">
        <v>65.253500697541654</v>
      </c>
      <c r="J33" s="46">
        <v>40.67445830708386</v>
      </c>
      <c r="K33" s="46">
        <v>92.693528608325309</v>
      </c>
      <c r="L33" s="66">
        <v>-125.06025554767977</v>
      </c>
      <c r="M33" s="46">
        <v>0</v>
      </c>
      <c r="N33" s="46">
        <v>3768.36</v>
      </c>
      <c r="O33" s="46">
        <v>122.82000000000001</v>
      </c>
      <c r="P33" s="46">
        <v>537.85</v>
      </c>
      <c r="Q33" s="46">
        <v>0.59399999999999997</v>
      </c>
      <c r="R33" s="46">
        <v>0</v>
      </c>
      <c r="S33" s="49">
        <f t="shared" si="2"/>
        <v>6315.7001461655209</v>
      </c>
      <c r="T33" s="39"/>
      <c r="U33" s="23">
        <v>2039</v>
      </c>
      <c r="V33" s="14">
        <v>0.22665739691786857</v>
      </c>
      <c r="W33" s="50">
        <v>0.43177543201651897</v>
      </c>
      <c r="X33" s="46">
        <v>92.741186135534349</v>
      </c>
      <c r="Y33" s="46">
        <v>10.484364711599836</v>
      </c>
      <c r="Z33" s="46">
        <v>10.919156434440776</v>
      </c>
      <c r="AA33" s="46">
        <v>12.366817015740933</v>
      </c>
      <c r="AB33" s="46">
        <v>979.68896921355736</v>
      </c>
      <c r="AC33" s="46">
        <v>102.30155620172165</v>
      </c>
      <c r="AD33" s="46">
        <v>50.786069755985771</v>
      </c>
      <c r="AE33" s="46">
        <v>132.82107983705831</v>
      </c>
      <c r="AF33" s="46">
        <v>-56.068560829681402</v>
      </c>
      <c r="AG33" s="46">
        <v>0</v>
      </c>
      <c r="AH33" s="46">
        <v>4373.3</v>
      </c>
      <c r="AI33" s="46">
        <v>107.77</v>
      </c>
      <c r="AJ33" s="46">
        <v>626.23900000000003</v>
      </c>
      <c r="AK33" s="46">
        <v>0.69399999999999995</v>
      </c>
      <c r="AL33" s="46">
        <v>0</v>
      </c>
      <c r="AM33" s="49">
        <f t="shared" si="3"/>
        <v>6444.4754139079751</v>
      </c>
      <c r="AN33" s="39"/>
      <c r="AO33" s="23">
        <v>2039</v>
      </c>
      <c r="AP33" s="14">
        <v>0.22665739691786857</v>
      </c>
      <c r="AQ33" s="50">
        <f t="shared" si="4"/>
        <v>0.43177543201651897</v>
      </c>
      <c r="AR33" s="50">
        <f t="shared" si="5"/>
        <v>-805.71894136939829</v>
      </c>
      <c r="AS33" s="50">
        <f t="shared" si="6"/>
        <v>10.484364711599836</v>
      </c>
      <c r="AT33" s="50">
        <f t="shared" si="7"/>
        <v>-60.660440485736046</v>
      </c>
      <c r="AU33" s="50">
        <f t="shared" si="8"/>
        <v>12.366817015740933</v>
      </c>
      <c r="AV33" s="50">
        <f t="shared" si="9"/>
        <v>137.21377953841693</v>
      </c>
      <c r="AW33" s="50">
        <f t="shared" si="10"/>
        <v>37.048055504179999</v>
      </c>
      <c r="AX33" s="50">
        <f t="shared" si="11"/>
        <v>10.111611448901911</v>
      </c>
      <c r="AY33" s="50">
        <f t="shared" si="12"/>
        <v>40.127551228732997</v>
      </c>
      <c r="AZ33" s="50">
        <f t="shared" si="13"/>
        <v>68.991694717998371</v>
      </c>
      <c r="BA33" s="50">
        <f t="shared" si="14"/>
        <v>0</v>
      </c>
      <c r="BB33" s="50">
        <f t="shared" si="15"/>
        <v>604.94000000000005</v>
      </c>
      <c r="BC33" s="50">
        <f t="shared" si="16"/>
        <v>-15.050000000000011</v>
      </c>
      <c r="BD33" s="50">
        <f t="shared" si="17"/>
        <v>88.38900000000001</v>
      </c>
      <c r="BE33" s="50">
        <f t="shared" si="18"/>
        <v>9.9999999999999978E-2</v>
      </c>
      <c r="BF33" s="50">
        <f t="shared" si="19"/>
        <v>0</v>
      </c>
      <c r="BG33" s="49">
        <f t="shared" si="20"/>
        <v>128.77526774245305</v>
      </c>
    </row>
    <row r="34" spans="1:59" x14ac:dyDescent="0.25">
      <c r="A34" s="23">
        <v>2040</v>
      </c>
      <c r="B34" s="14">
        <v>0.21034614782611605</v>
      </c>
      <c r="C34" s="50">
        <v>0</v>
      </c>
      <c r="D34" s="46">
        <v>866.22740834814067</v>
      </c>
      <c r="E34" s="46">
        <v>0</v>
      </c>
      <c r="F34" s="46">
        <v>72.944686427248342</v>
      </c>
      <c r="G34" s="46">
        <v>0</v>
      </c>
      <c r="H34" s="46">
        <v>892.31194735185954</v>
      </c>
      <c r="I34" s="46">
        <v>77.913463748828462</v>
      </c>
      <c r="J34" s="46">
        <v>42.936979273378043</v>
      </c>
      <c r="K34" s="46">
        <v>100.26180222426434</v>
      </c>
      <c r="L34" s="66">
        <v>-124.51027043762039</v>
      </c>
      <c r="M34" s="46">
        <v>0</v>
      </c>
      <c r="N34" s="46">
        <v>3902.02</v>
      </c>
      <c r="O34" s="46">
        <v>130.09</v>
      </c>
      <c r="P34" s="46">
        <v>604.10799999999995</v>
      </c>
      <c r="Q34" s="46">
        <v>0.58899999999999997</v>
      </c>
      <c r="R34" s="46">
        <v>0</v>
      </c>
      <c r="S34" s="49">
        <f t="shared" si="2"/>
        <v>6564.8930169360992</v>
      </c>
      <c r="T34" s="39"/>
      <c r="U34" s="23">
        <v>2040</v>
      </c>
      <c r="V34" s="14">
        <v>0.21034614782611605</v>
      </c>
      <c r="W34" s="50">
        <v>0.44256981781693189</v>
      </c>
      <c r="X34" s="46">
        <v>87.600389738471918</v>
      </c>
      <c r="Y34" s="46">
        <v>10.007265355976678</v>
      </c>
      <c r="Z34" s="46">
        <v>11.084611421028137</v>
      </c>
      <c r="AA34" s="46">
        <v>12.388194015740934</v>
      </c>
      <c r="AB34" s="46">
        <v>1022.2401963262905</v>
      </c>
      <c r="AC34" s="46">
        <v>97.915666769194928</v>
      </c>
      <c r="AD34" s="46">
        <v>52.922333828007737</v>
      </c>
      <c r="AE34" s="46">
        <v>135.25353913552593</v>
      </c>
      <c r="AF34" s="46">
        <v>-55.820948102712748</v>
      </c>
      <c r="AG34" s="46">
        <v>0</v>
      </c>
      <c r="AH34" s="46">
        <v>4513.6499999999996</v>
      </c>
      <c r="AI34" s="46">
        <v>115.50999999999999</v>
      </c>
      <c r="AJ34" s="46">
        <v>701.27700000000004</v>
      </c>
      <c r="AK34" s="46">
        <v>0.69199999999999995</v>
      </c>
      <c r="AL34" s="46">
        <v>0</v>
      </c>
      <c r="AM34" s="49">
        <f t="shared" si="3"/>
        <v>6705.1628183053408</v>
      </c>
      <c r="AN34" s="39"/>
      <c r="AO34" s="23">
        <v>2040</v>
      </c>
      <c r="AP34" s="14">
        <v>0.21034614782611605</v>
      </c>
      <c r="AQ34" s="50">
        <f t="shared" si="4"/>
        <v>0.44256981781693189</v>
      </c>
      <c r="AR34" s="50">
        <f t="shared" si="5"/>
        <v>-778.62701860966877</v>
      </c>
      <c r="AS34" s="50">
        <f t="shared" si="6"/>
        <v>10.007265355976678</v>
      </c>
      <c r="AT34" s="50">
        <f t="shared" si="7"/>
        <v>-61.860075006220207</v>
      </c>
      <c r="AU34" s="50">
        <f t="shared" si="8"/>
        <v>12.388194015740934</v>
      </c>
      <c r="AV34" s="50">
        <f t="shared" si="9"/>
        <v>129.92824897443097</v>
      </c>
      <c r="AW34" s="50">
        <f t="shared" si="10"/>
        <v>20.002203020366466</v>
      </c>
      <c r="AX34" s="50">
        <f t="shared" si="11"/>
        <v>9.9853545546296942</v>
      </c>
      <c r="AY34" s="50">
        <f t="shared" si="12"/>
        <v>34.991736911261583</v>
      </c>
      <c r="AZ34" s="50">
        <f t="shared" si="13"/>
        <v>68.689322334907644</v>
      </c>
      <c r="BA34" s="50">
        <f t="shared" si="14"/>
        <v>0</v>
      </c>
      <c r="BB34" s="50">
        <f t="shared" si="15"/>
        <v>611.62999999999965</v>
      </c>
      <c r="BC34" s="50">
        <f t="shared" si="16"/>
        <v>-14.580000000000013</v>
      </c>
      <c r="BD34" s="50">
        <f t="shared" si="17"/>
        <v>97.169000000000096</v>
      </c>
      <c r="BE34" s="50">
        <f t="shared" si="18"/>
        <v>0.10299999999999998</v>
      </c>
      <c r="BF34" s="50">
        <f t="shared" si="19"/>
        <v>0</v>
      </c>
      <c r="BG34" s="49">
        <f t="shared" si="20"/>
        <v>140.26980136924155</v>
      </c>
    </row>
    <row r="35" spans="1:59" x14ac:dyDescent="0.25">
      <c r="A35" s="23">
        <v>2041</v>
      </c>
      <c r="B35" s="14">
        <v>0.19524856485339206</v>
      </c>
      <c r="C35" s="50">
        <v>0</v>
      </c>
      <c r="D35" s="46">
        <v>834.16195954447562</v>
      </c>
      <c r="E35" s="46">
        <v>0</v>
      </c>
      <c r="F35" s="46">
        <v>74.292831665775793</v>
      </c>
      <c r="G35" s="46">
        <v>0</v>
      </c>
      <c r="H35" s="46">
        <v>982.65072182429731</v>
      </c>
      <c r="I35" s="46">
        <v>82.976772008845757</v>
      </c>
      <c r="J35" s="46">
        <v>47.297784895823881</v>
      </c>
      <c r="K35" s="46">
        <v>123.54450262877526</v>
      </c>
      <c r="L35" s="66">
        <v>-123.97403495531249</v>
      </c>
      <c r="M35" s="46">
        <v>0</v>
      </c>
      <c r="N35" s="46">
        <v>4051.45</v>
      </c>
      <c r="O35" s="46">
        <v>139.1</v>
      </c>
      <c r="P35" s="46">
        <v>691.26499999999999</v>
      </c>
      <c r="Q35" s="46">
        <v>0.58599999999999997</v>
      </c>
      <c r="R35" s="46">
        <v>0</v>
      </c>
      <c r="S35" s="49">
        <f t="shared" si="2"/>
        <v>6903.3515376126825</v>
      </c>
      <c r="T35" s="39"/>
      <c r="U35" s="23">
        <v>2041</v>
      </c>
      <c r="V35" s="14">
        <v>0.19524856485339206</v>
      </c>
      <c r="W35" s="50">
        <v>0.45363406326235511</v>
      </c>
      <c r="X35" s="46">
        <v>82.459593341409459</v>
      </c>
      <c r="Y35" s="46">
        <v>9.5301660003535211</v>
      </c>
      <c r="Z35" s="46">
        <v>11.305486070287646</v>
      </c>
      <c r="AA35" s="46">
        <v>12.410041015740932</v>
      </c>
      <c r="AB35" s="46">
        <v>1112.4330577232547</v>
      </c>
      <c r="AC35" s="46">
        <v>114.36698453950004</v>
      </c>
      <c r="AD35" s="46">
        <v>57.233268517288948</v>
      </c>
      <c r="AE35" s="46">
        <v>158.9385645800977</v>
      </c>
      <c r="AF35" s="46">
        <v>-55.579525693918313</v>
      </c>
      <c r="AG35" s="46">
        <v>0</v>
      </c>
      <c r="AH35" s="46">
        <v>4674.13</v>
      </c>
      <c r="AI35" s="46">
        <v>130.87</v>
      </c>
      <c r="AJ35" s="46">
        <v>800.38</v>
      </c>
      <c r="AK35" s="46">
        <v>0.70499999999999996</v>
      </c>
      <c r="AL35" s="46">
        <v>0</v>
      </c>
      <c r="AM35" s="49">
        <f t="shared" si="3"/>
        <v>7109.6362701572771</v>
      </c>
      <c r="AN35" s="39"/>
      <c r="AO35" s="23">
        <v>2041</v>
      </c>
      <c r="AP35" s="14">
        <v>0.19524856485339206</v>
      </c>
      <c r="AQ35" s="50">
        <f t="shared" si="4"/>
        <v>0.45363406326235511</v>
      </c>
      <c r="AR35" s="50">
        <f t="shared" si="5"/>
        <v>-751.70236620306616</v>
      </c>
      <c r="AS35" s="50">
        <f t="shared" si="6"/>
        <v>9.5301660003535211</v>
      </c>
      <c r="AT35" s="50">
        <f t="shared" si="7"/>
        <v>-62.987345595488151</v>
      </c>
      <c r="AU35" s="50">
        <f t="shared" si="8"/>
        <v>12.410041015740932</v>
      </c>
      <c r="AV35" s="50">
        <f t="shared" si="9"/>
        <v>129.7823358989574</v>
      </c>
      <c r="AW35" s="50">
        <f t="shared" si="10"/>
        <v>31.390212530654281</v>
      </c>
      <c r="AX35" s="50">
        <f t="shared" si="11"/>
        <v>9.9354836214650675</v>
      </c>
      <c r="AY35" s="50">
        <f t="shared" si="12"/>
        <v>35.394061951322442</v>
      </c>
      <c r="AZ35" s="50">
        <f t="shared" si="13"/>
        <v>68.394509261394177</v>
      </c>
      <c r="BA35" s="50">
        <f t="shared" si="14"/>
        <v>0</v>
      </c>
      <c r="BB35" s="50">
        <f t="shared" si="15"/>
        <v>622.68000000000029</v>
      </c>
      <c r="BC35" s="50">
        <f t="shared" si="16"/>
        <v>-8.2299999999999898</v>
      </c>
      <c r="BD35" s="50">
        <f t="shared" si="17"/>
        <v>109.11500000000001</v>
      </c>
      <c r="BE35" s="50">
        <f t="shared" si="18"/>
        <v>0.11899999999999999</v>
      </c>
      <c r="BF35" s="50">
        <f t="shared" si="19"/>
        <v>0</v>
      </c>
      <c r="BG35" s="49">
        <f t="shared" si="20"/>
        <v>206.2847325445963</v>
      </c>
    </row>
    <row r="36" spans="1:59" x14ac:dyDescent="0.25">
      <c r="A36" s="23">
        <v>2042</v>
      </c>
      <c r="B36" s="14">
        <v>0.1812346100524885</v>
      </c>
      <c r="C36" s="50">
        <v>0</v>
      </c>
      <c r="D36" s="46">
        <v>802.21083200440501</v>
      </c>
      <c r="E36" s="46">
        <v>0</v>
      </c>
      <c r="F36" s="46">
        <v>75.053372300210285</v>
      </c>
      <c r="G36" s="46">
        <v>0</v>
      </c>
      <c r="H36" s="46">
        <v>996.98097434711747</v>
      </c>
      <c r="I36" s="46">
        <v>94.458762918295335</v>
      </c>
      <c r="J36" s="46">
        <v>47.929552175432015</v>
      </c>
      <c r="K36" s="46">
        <v>135.48126652781315</v>
      </c>
      <c r="L36" s="66">
        <v>-123.45120536006225</v>
      </c>
      <c r="M36" s="46">
        <v>0</v>
      </c>
      <c r="N36" s="46">
        <v>4161.43</v>
      </c>
      <c r="O36" s="46">
        <v>143.15</v>
      </c>
      <c r="P36" s="46">
        <v>777.90200000000004</v>
      </c>
      <c r="Q36" s="46">
        <v>0.58799999999999997</v>
      </c>
      <c r="R36" s="46">
        <v>0</v>
      </c>
      <c r="S36" s="49">
        <f t="shared" si="2"/>
        <v>7111.7335549132104</v>
      </c>
      <c r="T36" s="39"/>
      <c r="U36" s="23">
        <v>2042</v>
      </c>
      <c r="V36" s="14">
        <v>0.1812346100524885</v>
      </c>
      <c r="W36" s="50">
        <v>0.46497491484391401</v>
      </c>
      <c r="X36" s="46">
        <v>77.318796944346985</v>
      </c>
      <c r="Y36" s="46">
        <v>9.0530666447303627</v>
      </c>
      <c r="Z36" s="46">
        <v>11.762215999507811</v>
      </c>
      <c r="AA36" s="46">
        <v>12.432369015740933</v>
      </c>
      <c r="AB36" s="46">
        <v>1124.3133236271467</v>
      </c>
      <c r="AC36" s="46">
        <v>113.54286984060651</v>
      </c>
      <c r="AD36" s="46">
        <v>57.607983011613108</v>
      </c>
      <c r="AE36" s="46">
        <v>183.64091212169129</v>
      </c>
      <c r="AF36" s="46">
        <v>-55.344138845343736</v>
      </c>
      <c r="AG36" s="46">
        <v>0</v>
      </c>
      <c r="AH36" s="46">
        <v>4791.33</v>
      </c>
      <c r="AI36" s="46">
        <v>134.89000000000001</v>
      </c>
      <c r="AJ36" s="46">
        <v>899.51800000000003</v>
      </c>
      <c r="AK36" s="46">
        <v>0.70799999999999996</v>
      </c>
      <c r="AL36" s="46">
        <v>0</v>
      </c>
      <c r="AM36" s="49">
        <f t="shared" si="3"/>
        <v>7361.238373274884</v>
      </c>
      <c r="AN36" s="39"/>
      <c r="AO36" s="23">
        <v>2042</v>
      </c>
      <c r="AP36" s="14">
        <v>0.1812346100524885</v>
      </c>
      <c r="AQ36" s="50">
        <f t="shared" si="4"/>
        <v>0.46497491484391401</v>
      </c>
      <c r="AR36" s="50">
        <f t="shared" si="5"/>
        <v>-724.89203506005799</v>
      </c>
      <c r="AS36" s="50">
        <f t="shared" si="6"/>
        <v>9.0530666447303627</v>
      </c>
      <c r="AT36" s="50">
        <f t="shared" si="7"/>
        <v>-63.291156300702475</v>
      </c>
      <c r="AU36" s="50">
        <f t="shared" si="8"/>
        <v>12.432369015740933</v>
      </c>
      <c r="AV36" s="50">
        <f t="shared" si="9"/>
        <v>127.33234928002923</v>
      </c>
      <c r="AW36" s="50">
        <f t="shared" si="10"/>
        <v>19.084106922311179</v>
      </c>
      <c r="AX36" s="50">
        <f t="shared" si="11"/>
        <v>9.6784308361810929</v>
      </c>
      <c r="AY36" s="50">
        <f t="shared" si="12"/>
        <v>48.159645593878139</v>
      </c>
      <c r="AZ36" s="50">
        <f t="shared" si="13"/>
        <v>68.107066514718511</v>
      </c>
      <c r="BA36" s="50">
        <f t="shared" si="14"/>
        <v>0</v>
      </c>
      <c r="BB36" s="50">
        <f t="shared" si="15"/>
        <v>629.89999999999964</v>
      </c>
      <c r="BC36" s="50">
        <f t="shared" si="16"/>
        <v>-8.2599999999999909</v>
      </c>
      <c r="BD36" s="50">
        <f t="shared" si="17"/>
        <v>121.61599999999999</v>
      </c>
      <c r="BE36" s="50">
        <f t="shared" si="18"/>
        <v>0.12</v>
      </c>
      <c r="BF36" s="50">
        <f t="shared" si="19"/>
        <v>0</v>
      </c>
      <c r="BG36" s="49">
        <f t="shared" si="20"/>
        <v>249.50481836167256</v>
      </c>
    </row>
    <row r="37" spans="1:59" x14ac:dyDescent="0.25">
      <c r="A37" s="23">
        <v>2043</v>
      </c>
      <c r="B37" s="14">
        <v>0.16822650607209799</v>
      </c>
      <c r="C37" s="50">
        <v>0</v>
      </c>
      <c r="D37" s="46">
        <v>770.43579220701758</v>
      </c>
      <c r="E37" s="46">
        <v>0</v>
      </c>
      <c r="F37" s="46">
        <v>76.218190290165765</v>
      </c>
      <c r="G37" s="46">
        <v>0</v>
      </c>
      <c r="H37" s="46">
        <v>1044.3854323301573</v>
      </c>
      <c r="I37" s="46">
        <v>91.775315910529798</v>
      </c>
      <c r="J37" s="46">
        <v>50.229052955765383</v>
      </c>
      <c r="K37" s="46">
        <v>147.27408339526733</v>
      </c>
      <c r="L37" s="66">
        <v>-122.9414465046933</v>
      </c>
      <c r="M37" s="46">
        <v>0</v>
      </c>
      <c r="N37" s="46">
        <v>4417.0200000000004</v>
      </c>
      <c r="O37" s="46">
        <v>140.31</v>
      </c>
      <c r="P37" s="46">
        <v>925.10699999999997</v>
      </c>
      <c r="Q37" s="46">
        <v>0.626</v>
      </c>
      <c r="R37" s="46">
        <v>0</v>
      </c>
      <c r="S37" s="49">
        <f t="shared" si="2"/>
        <v>7540.4394205842109</v>
      </c>
      <c r="T37" s="39"/>
      <c r="U37" s="23">
        <v>2043</v>
      </c>
      <c r="V37" s="14">
        <v>0.16822650607209799</v>
      </c>
      <c r="W37" s="50">
        <v>0.47659928771501175</v>
      </c>
      <c r="X37" s="46">
        <v>72.178000547284555</v>
      </c>
      <c r="Y37" s="46">
        <v>8.5759672891072061</v>
      </c>
      <c r="Z37" s="46">
        <v>12.601640197746892</v>
      </c>
      <c r="AA37" s="46">
        <v>12.455188015740932</v>
      </c>
      <c r="AB37" s="46">
        <v>1268.2210700487556</v>
      </c>
      <c r="AC37" s="46">
        <v>140.68494967252406</v>
      </c>
      <c r="AD37" s="46">
        <v>63.690854821395071</v>
      </c>
      <c r="AE37" s="46">
        <v>204.65211051196766</v>
      </c>
      <c r="AF37" s="46">
        <v>-55.114636667983525</v>
      </c>
      <c r="AG37" s="46">
        <v>0</v>
      </c>
      <c r="AH37" s="46">
        <v>5042.96</v>
      </c>
      <c r="AI37" s="46">
        <v>153.11000000000001</v>
      </c>
      <c r="AJ37" s="46">
        <v>1058.51</v>
      </c>
      <c r="AK37" s="46">
        <v>0.73299999999999998</v>
      </c>
      <c r="AL37" s="46">
        <v>0</v>
      </c>
      <c r="AM37" s="49">
        <f t="shared" si="3"/>
        <v>7983.7347437242533</v>
      </c>
      <c r="AN37" s="39"/>
      <c r="AO37" s="23">
        <v>2043</v>
      </c>
      <c r="AP37" s="14">
        <v>0.16822650607209799</v>
      </c>
      <c r="AQ37" s="50">
        <f t="shared" si="4"/>
        <v>0.47659928771501175</v>
      </c>
      <c r="AR37" s="50">
        <f t="shared" si="5"/>
        <v>-698.25779165973302</v>
      </c>
      <c r="AS37" s="50">
        <f t="shared" si="6"/>
        <v>8.5759672891072061</v>
      </c>
      <c r="AT37" s="50">
        <f t="shared" si="7"/>
        <v>-63.616550092418876</v>
      </c>
      <c r="AU37" s="50">
        <f t="shared" si="8"/>
        <v>12.455188015740932</v>
      </c>
      <c r="AV37" s="50">
        <f t="shared" si="9"/>
        <v>223.83563771859826</v>
      </c>
      <c r="AW37" s="50">
        <f t="shared" si="10"/>
        <v>48.909633761994257</v>
      </c>
      <c r="AX37" s="50">
        <f t="shared" si="11"/>
        <v>13.461801865629688</v>
      </c>
      <c r="AY37" s="50">
        <f t="shared" si="12"/>
        <v>57.378027116700338</v>
      </c>
      <c r="AZ37" s="50">
        <f t="shared" si="13"/>
        <v>67.826809836709771</v>
      </c>
      <c r="BA37" s="50">
        <f t="shared" si="14"/>
        <v>0</v>
      </c>
      <c r="BB37" s="50">
        <f t="shared" si="15"/>
        <v>625.9399999999996</v>
      </c>
      <c r="BC37" s="50">
        <f t="shared" si="16"/>
        <v>12.800000000000011</v>
      </c>
      <c r="BD37" s="50">
        <f t="shared" si="17"/>
        <v>133.40300000000002</v>
      </c>
      <c r="BE37" s="50">
        <f t="shared" si="18"/>
        <v>0.10699999999999998</v>
      </c>
      <c r="BF37" s="50">
        <f t="shared" si="19"/>
        <v>0</v>
      </c>
      <c r="BG37" s="49">
        <f t="shared" si="20"/>
        <v>443.29532314004337</v>
      </c>
    </row>
    <row r="38" spans="1:59" x14ac:dyDescent="0.25">
      <c r="A38" s="23">
        <v>2044</v>
      </c>
      <c r="B38" s="14">
        <v>0.15612019724789697</v>
      </c>
      <c r="C38" s="50">
        <v>0</v>
      </c>
      <c r="D38" s="46">
        <v>738.92487395636704</v>
      </c>
      <c r="E38" s="46">
        <v>0</v>
      </c>
      <c r="F38" s="46">
        <v>77.928770963947542</v>
      </c>
      <c r="G38" s="46">
        <v>0</v>
      </c>
      <c r="H38" s="46">
        <v>1136.2427411907377</v>
      </c>
      <c r="I38" s="46">
        <v>105.99103424504349</v>
      </c>
      <c r="J38" s="46">
        <v>54.716771706772256</v>
      </c>
      <c r="K38" s="46">
        <v>184.63606654256313</v>
      </c>
      <c r="L38" s="66">
        <v>-122.44443162070858</v>
      </c>
      <c r="M38" s="46">
        <v>0</v>
      </c>
      <c r="N38" s="46">
        <v>4610.6899999999996</v>
      </c>
      <c r="O38" s="46">
        <v>149.04</v>
      </c>
      <c r="P38" s="46">
        <v>1072.855</v>
      </c>
      <c r="Q38" s="46">
        <v>0.64700000000000002</v>
      </c>
      <c r="R38" s="46">
        <v>0</v>
      </c>
      <c r="S38" s="49">
        <f t="shared" si="2"/>
        <v>8009.227826984722</v>
      </c>
      <c r="T38" s="39"/>
      <c r="U38" s="23">
        <v>2044</v>
      </c>
      <c r="V38" s="14">
        <v>0.15612019724789697</v>
      </c>
      <c r="W38" s="50">
        <v>0.48851426990788704</v>
      </c>
      <c r="X38" s="46">
        <v>67.037204150222081</v>
      </c>
      <c r="Y38" s="46">
        <v>8.0988679334840494</v>
      </c>
      <c r="Z38" s="46">
        <v>12.826805045052469</v>
      </c>
      <c r="AA38" s="46">
        <v>12.478509015740933</v>
      </c>
      <c r="AB38" s="46">
        <v>1316.9836142770891</v>
      </c>
      <c r="AC38" s="46">
        <v>131.76809060953801</v>
      </c>
      <c r="AD38" s="46">
        <v>66.254941884818322</v>
      </c>
      <c r="AE38" s="46">
        <v>249.32615045805971</v>
      </c>
      <c r="AF38" s="46">
        <v>-54.890872045057321</v>
      </c>
      <c r="AG38" s="46">
        <v>0</v>
      </c>
      <c r="AH38" s="46">
        <v>5247.84</v>
      </c>
      <c r="AI38" s="46">
        <v>160.13</v>
      </c>
      <c r="AJ38" s="46">
        <v>1222.8240000000001</v>
      </c>
      <c r="AK38" s="46">
        <v>0.752</v>
      </c>
      <c r="AL38" s="46">
        <v>0</v>
      </c>
      <c r="AM38" s="49">
        <f t="shared" si="3"/>
        <v>8441.9178255988554</v>
      </c>
      <c r="AN38" s="39"/>
      <c r="AO38" s="23">
        <v>2044</v>
      </c>
      <c r="AP38" s="14">
        <v>0.15612019724789697</v>
      </c>
      <c r="AQ38" s="50">
        <f t="shared" si="4"/>
        <v>0.48851426990788704</v>
      </c>
      <c r="AR38" s="50">
        <f t="shared" si="5"/>
        <v>-671.88766980614491</v>
      </c>
      <c r="AS38" s="50">
        <f t="shared" si="6"/>
        <v>8.0988679334840494</v>
      </c>
      <c r="AT38" s="50">
        <f t="shared" si="7"/>
        <v>-65.101965918895075</v>
      </c>
      <c r="AU38" s="50">
        <f t="shared" si="8"/>
        <v>12.478509015740933</v>
      </c>
      <c r="AV38" s="50">
        <f t="shared" si="9"/>
        <v>180.74087308635148</v>
      </c>
      <c r="AW38" s="50">
        <f t="shared" si="10"/>
        <v>25.777056364494513</v>
      </c>
      <c r="AX38" s="50">
        <f t="shared" si="11"/>
        <v>11.538170178046066</v>
      </c>
      <c r="AY38" s="50">
        <f t="shared" si="12"/>
        <v>64.690083915496587</v>
      </c>
      <c r="AZ38" s="50">
        <f t="shared" si="13"/>
        <v>67.553559575651263</v>
      </c>
      <c r="BA38" s="50">
        <f t="shared" si="14"/>
        <v>0</v>
      </c>
      <c r="BB38" s="50">
        <f t="shared" si="15"/>
        <v>637.15000000000055</v>
      </c>
      <c r="BC38" s="50">
        <f t="shared" si="16"/>
        <v>11.090000000000003</v>
      </c>
      <c r="BD38" s="50">
        <f t="shared" si="17"/>
        <v>149.96900000000005</v>
      </c>
      <c r="BE38" s="50">
        <f t="shared" si="18"/>
        <v>0.10499999999999998</v>
      </c>
      <c r="BF38" s="50">
        <f t="shared" si="19"/>
        <v>0</v>
      </c>
      <c r="BG38" s="49">
        <f t="shared" si="20"/>
        <v>432.6899986141334</v>
      </c>
    </row>
    <row r="39" spans="1:59" x14ac:dyDescent="0.25">
      <c r="A39" s="23">
        <v>2045</v>
      </c>
      <c r="B39" s="14">
        <v>0.14491467883918038</v>
      </c>
      <c r="C39" s="50">
        <v>0</v>
      </c>
      <c r="D39" s="46">
        <v>707.69569855021894</v>
      </c>
      <c r="E39" s="46">
        <v>0</v>
      </c>
      <c r="F39" s="46">
        <v>80.620969958442615</v>
      </c>
      <c r="G39" s="46">
        <v>0</v>
      </c>
      <c r="H39" s="46">
        <v>1226.5159300808193</v>
      </c>
      <c r="I39" s="46">
        <v>126.24581063176134</v>
      </c>
      <c r="J39" s="46">
        <v>59.151859070229833</v>
      </c>
      <c r="K39" s="46">
        <v>191.42195213004115</v>
      </c>
      <c r="L39" s="66">
        <v>-121.95984210882348</v>
      </c>
      <c r="M39" s="46">
        <v>0</v>
      </c>
      <c r="N39" s="46">
        <v>4697.8</v>
      </c>
      <c r="O39" s="46">
        <v>152.78</v>
      </c>
      <c r="P39" s="46">
        <v>1205.6880000000001</v>
      </c>
      <c r="Q39" s="46">
        <v>0.64800000000000002</v>
      </c>
      <c r="R39" s="46">
        <v>0</v>
      </c>
      <c r="S39" s="49">
        <f t="shared" si="2"/>
        <v>8326.6083783126887</v>
      </c>
      <c r="T39" s="39"/>
      <c r="U39" s="23">
        <v>2045</v>
      </c>
      <c r="V39" s="14">
        <v>0.14491467883918038</v>
      </c>
      <c r="W39" s="50">
        <v>0.50072712665558416</v>
      </c>
      <c r="X39" s="46">
        <v>62.150174119623777</v>
      </c>
      <c r="Y39" s="46">
        <v>7.6440537428741662</v>
      </c>
      <c r="Z39" s="46">
        <v>12.445007157117375</v>
      </c>
      <c r="AA39" s="46">
        <v>12.502343015740935</v>
      </c>
      <c r="AB39" s="46">
        <v>1353.6548279749827</v>
      </c>
      <c r="AC39" s="46">
        <v>146.48706353269532</v>
      </c>
      <c r="AD39" s="46">
        <v>68.263122069469219</v>
      </c>
      <c r="AE39" s="46">
        <v>271.00769173758584</v>
      </c>
      <c r="AF39" s="46">
        <v>-54.67270153770427</v>
      </c>
      <c r="AG39" s="46">
        <v>0</v>
      </c>
      <c r="AH39" s="46">
        <v>5334.66</v>
      </c>
      <c r="AI39" s="46">
        <v>169.97</v>
      </c>
      <c r="AJ39" s="46">
        <v>1371.164</v>
      </c>
      <c r="AK39" s="46">
        <v>0.74399999999999999</v>
      </c>
      <c r="AL39" s="46">
        <v>0</v>
      </c>
      <c r="AM39" s="49">
        <f t="shared" si="3"/>
        <v>8756.5203089390416</v>
      </c>
      <c r="AN39" s="39"/>
      <c r="AO39" s="23">
        <v>2045</v>
      </c>
      <c r="AP39" s="14">
        <v>0.14491467883918038</v>
      </c>
      <c r="AQ39" s="50">
        <f t="shared" si="4"/>
        <v>0.50072712665558416</v>
      </c>
      <c r="AR39" s="50">
        <f t="shared" si="5"/>
        <v>-645.54552443059515</v>
      </c>
      <c r="AS39" s="50">
        <f t="shared" si="6"/>
        <v>7.6440537428741662</v>
      </c>
      <c r="AT39" s="50">
        <f t="shared" si="7"/>
        <v>-68.175962801325241</v>
      </c>
      <c r="AU39" s="50">
        <f t="shared" si="8"/>
        <v>12.502343015740935</v>
      </c>
      <c r="AV39" s="50">
        <f t="shared" si="9"/>
        <v>127.13889789416339</v>
      </c>
      <c r="AW39" s="50">
        <f t="shared" si="10"/>
        <v>20.241252900933972</v>
      </c>
      <c r="AX39" s="50">
        <f t="shared" si="11"/>
        <v>9.1112629992393863</v>
      </c>
      <c r="AY39" s="50">
        <f t="shared" si="12"/>
        <v>79.585739607544696</v>
      </c>
      <c r="AZ39" s="50">
        <f t="shared" si="13"/>
        <v>67.28714057111921</v>
      </c>
      <c r="BA39" s="50">
        <f t="shared" si="14"/>
        <v>0</v>
      </c>
      <c r="BB39" s="50">
        <f t="shared" si="15"/>
        <v>636.85999999999967</v>
      </c>
      <c r="BC39" s="50">
        <f t="shared" si="16"/>
        <v>17.189999999999998</v>
      </c>
      <c r="BD39" s="50">
        <f t="shared" si="17"/>
        <v>165.47599999999989</v>
      </c>
      <c r="BE39" s="50">
        <f t="shared" si="18"/>
        <v>9.5999999999999974E-2</v>
      </c>
      <c r="BF39" s="50">
        <f t="shared" si="19"/>
        <v>0</v>
      </c>
      <c r="BG39" s="49">
        <f t="shared" si="20"/>
        <v>429.91193062635045</v>
      </c>
    </row>
    <row r="40" spans="1:59" x14ac:dyDescent="0.25">
      <c r="A40" s="23">
        <v>2046</v>
      </c>
      <c r="B40" s="14">
        <v>0.13451343588630835</v>
      </c>
      <c r="C40" s="50">
        <v>0</v>
      </c>
      <c r="D40" s="46">
        <v>676.9846665160926</v>
      </c>
      <c r="E40" s="46">
        <v>0</v>
      </c>
      <c r="F40" s="46">
        <v>82.840762442694228</v>
      </c>
      <c r="G40" s="46">
        <v>0</v>
      </c>
      <c r="H40" s="46">
        <v>1234.8026097031488</v>
      </c>
      <c r="I40" s="46">
        <v>116.04748056136337</v>
      </c>
      <c r="J40" s="46">
        <v>59.520467451561551</v>
      </c>
      <c r="K40" s="46">
        <v>242.97137015256641</v>
      </c>
      <c r="L40" s="66">
        <v>-121.48736733473547</v>
      </c>
      <c r="M40" s="46">
        <v>0</v>
      </c>
      <c r="N40" s="46">
        <v>4817.66</v>
      </c>
      <c r="O40" s="46">
        <v>156.47</v>
      </c>
      <c r="P40" s="46">
        <v>1366.7439999999999</v>
      </c>
      <c r="Q40" s="46">
        <v>0.65700000000000003</v>
      </c>
      <c r="R40" s="46">
        <v>0</v>
      </c>
      <c r="S40" s="49">
        <f t="shared" si="2"/>
        <v>8633.2109894926907</v>
      </c>
      <c r="T40" s="39"/>
      <c r="U40" s="23">
        <v>2046</v>
      </c>
      <c r="V40" s="14">
        <v>0.13451343588630835</v>
      </c>
      <c r="W40" s="50">
        <v>0.51324530482197372</v>
      </c>
      <c r="X40" s="46">
        <v>57.832665914737156</v>
      </c>
      <c r="Y40" s="46">
        <v>7.2464497104590544</v>
      </c>
      <c r="Z40" s="46">
        <v>12.61247159717165</v>
      </c>
      <c r="AA40" s="46">
        <v>12.526701015740935</v>
      </c>
      <c r="AB40" s="46">
        <v>1356.5107075524015</v>
      </c>
      <c r="AC40" s="46">
        <v>149.20453716710469</v>
      </c>
      <c r="AD40" s="46">
        <v>68.458868351902112</v>
      </c>
      <c r="AE40" s="46">
        <v>299.95612595796501</v>
      </c>
      <c r="AF40" s="46">
        <v>-54.459985293035039</v>
      </c>
      <c r="AG40" s="46">
        <v>0</v>
      </c>
      <c r="AH40" s="46">
        <v>5457.99</v>
      </c>
      <c r="AI40" s="46">
        <v>175.85</v>
      </c>
      <c r="AJ40" s="46">
        <v>1550.8150000000001</v>
      </c>
      <c r="AK40" s="46">
        <v>0.751</v>
      </c>
      <c r="AL40" s="46">
        <v>0</v>
      </c>
      <c r="AM40" s="49">
        <f t="shared" si="3"/>
        <v>9095.8077872792692</v>
      </c>
      <c r="AN40" s="39"/>
      <c r="AO40" s="23">
        <v>2046</v>
      </c>
      <c r="AP40" s="14">
        <v>0.13451343588630835</v>
      </c>
      <c r="AQ40" s="50">
        <f t="shared" si="4"/>
        <v>0.51324530482197372</v>
      </c>
      <c r="AR40" s="50">
        <f t="shared" si="5"/>
        <v>-619.15200060135544</v>
      </c>
      <c r="AS40" s="50">
        <f t="shared" si="6"/>
        <v>7.2464497104590544</v>
      </c>
      <c r="AT40" s="50">
        <f t="shared" si="7"/>
        <v>-70.228290845522579</v>
      </c>
      <c r="AU40" s="50">
        <f t="shared" si="8"/>
        <v>12.526701015740935</v>
      </c>
      <c r="AV40" s="50">
        <f t="shared" si="9"/>
        <v>121.70809784925268</v>
      </c>
      <c r="AW40" s="50">
        <f t="shared" si="10"/>
        <v>33.157056605741317</v>
      </c>
      <c r="AX40" s="50">
        <f t="shared" si="11"/>
        <v>8.9384009003405609</v>
      </c>
      <c r="AY40" s="50">
        <f t="shared" si="12"/>
        <v>56.984755805398606</v>
      </c>
      <c r="AZ40" s="50">
        <f t="shared" si="13"/>
        <v>67.027382041700434</v>
      </c>
      <c r="BA40" s="50">
        <f t="shared" si="14"/>
        <v>0</v>
      </c>
      <c r="BB40" s="50">
        <f t="shared" si="15"/>
        <v>640.32999999999993</v>
      </c>
      <c r="BC40" s="50">
        <f t="shared" si="16"/>
        <v>19.379999999999995</v>
      </c>
      <c r="BD40" s="50">
        <f t="shared" si="17"/>
        <v>184.07100000000014</v>
      </c>
      <c r="BE40" s="50">
        <f t="shared" si="18"/>
        <v>9.3999999999999972E-2</v>
      </c>
      <c r="BF40" s="50">
        <f t="shared" si="19"/>
        <v>0</v>
      </c>
      <c r="BG40" s="49">
        <f t="shared" si="20"/>
        <v>462.59679778657772</v>
      </c>
    </row>
    <row r="41" spans="1:59" x14ac:dyDescent="0.25">
      <c r="A41" s="23">
        <v>2047</v>
      </c>
      <c r="B41" s="14">
        <v>0.12485874156350797</v>
      </c>
      <c r="C41" s="50">
        <v>0</v>
      </c>
      <c r="D41" s="46">
        <v>646.88505957986763</v>
      </c>
      <c r="E41" s="46">
        <v>0</v>
      </c>
      <c r="F41" s="46">
        <v>83.726834480747442</v>
      </c>
      <c r="G41" s="46">
        <v>0</v>
      </c>
      <c r="H41" s="46">
        <v>1279.5031164147861</v>
      </c>
      <c r="I41" s="46">
        <v>134.69278855633667</v>
      </c>
      <c r="J41" s="46">
        <v>61.719377201057554</v>
      </c>
      <c r="K41" s="46">
        <v>265.9096603089771</v>
      </c>
      <c r="L41" s="66">
        <v>-121.02670442999967</v>
      </c>
      <c r="M41" s="46">
        <v>0</v>
      </c>
      <c r="N41" s="46">
        <v>4947.78</v>
      </c>
      <c r="O41" s="46">
        <v>159.97</v>
      </c>
      <c r="P41" s="46">
        <v>1555.0550000000001</v>
      </c>
      <c r="Q41" s="46">
        <v>0.66900000000000004</v>
      </c>
      <c r="R41" s="46">
        <v>0</v>
      </c>
      <c r="S41" s="49">
        <f t="shared" si="2"/>
        <v>9014.8841321117725</v>
      </c>
      <c r="T41" s="39"/>
      <c r="U41" s="23">
        <v>2047</v>
      </c>
      <c r="V41" s="14">
        <v>0.12485874156350797</v>
      </c>
      <c r="W41" s="50">
        <v>0.52607643744252308</v>
      </c>
      <c r="X41" s="46">
        <v>53.60805574711393</v>
      </c>
      <c r="Y41" s="46">
        <v>6.8579258135915113</v>
      </c>
      <c r="Z41" s="46">
        <v>12.726982176653319</v>
      </c>
      <c r="AA41" s="46">
        <v>12.551595015740931</v>
      </c>
      <c r="AB41" s="46">
        <v>1394.6539991000332</v>
      </c>
      <c r="AC41" s="46">
        <v>176.45153695627806</v>
      </c>
      <c r="AD41" s="46">
        <v>70.541507367342476</v>
      </c>
      <c r="AE41" s="46">
        <v>299.26812271876258</v>
      </c>
      <c r="AF41" s="46">
        <v>-54.252586954482545</v>
      </c>
      <c r="AG41" s="46">
        <v>0</v>
      </c>
      <c r="AH41" s="46">
        <v>5593.43</v>
      </c>
      <c r="AI41" s="46">
        <v>183.81</v>
      </c>
      <c r="AJ41" s="46">
        <v>1760.3869999999999</v>
      </c>
      <c r="AK41" s="46">
        <v>0.76</v>
      </c>
      <c r="AL41" s="46">
        <v>0</v>
      </c>
      <c r="AM41" s="49">
        <f t="shared" si="3"/>
        <v>9511.3202143784765</v>
      </c>
      <c r="AN41" s="39"/>
      <c r="AO41" s="23">
        <v>2047</v>
      </c>
      <c r="AP41" s="14">
        <v>0.12485874156350797</v>
      </c>
      <c r="AQ41" s="50">
        <f t="shared" si="4"/>
        <v>0.52607643744252308</v>
      </c>
      <c r="AR41" s="50">
        <f t="shared" si="5"/>
        <v>-593.27700383275373</v>
      </c>
      <c r="AS41" s="50">
        <f t="shared" si="6"/>
        <v>6.8579258135915113</v>
      </c>
      <c r="AT41" s="50">
        <f t="shared" si="7"/>
        <v>-70.999852304094119</v>
      </c>
      <c r="AU41" s="50">
        <f t="shared" si="8"/>
        <v>12.551595015740931</v>
      </c>
      <c r="AV41" s="50">
        <f t="shared" si="9"/>
        <v>115.1508826852471</v>
      </c>
      <c r="AW41" s="50">
        <f t="shared" si="10"/>
        <v>41.758748399941396</v>
      </c>
      <c r="AX41" s="50">
        <f t="shared" si="11"/>
        <v>8.8221301662849214</v>
      </c>
      <c r="AY41" s="50">
        <f t="shared" si="12"/>
        <v>33.358462409785488</v>
      </c>
      <c r="AZ41" s="50">
        <f t="shared" si="13"/>
        <v>66.77411747551713</v>
      </c>
      <c r="BA41" s="50">
        <f t="shared" si="14"/>
        <v>0</v>
      </c>
      <c r="BB41" s="50">
        <f t="shared" si="15"/>
        <v>645.65000000000055</v>
      </c>
      <c r="BC41" s="50">
        <f t="shared" si="16"/>
        <v>23.840000000000003</v>
      </c>
      <c r="BD41" s="50">
        <f t="shared" si="17"/>
        <v>205.33199999999988</v>
      </c>
      <c r="BE41" s="50">
        <f t="shared" si="18"/>
        <v>9.099999999999997E-2</v>
      </c>
      <c r="BF41" s="50">
        <f t="shared" si="19"/>
        <v>0</v>
      </c>
      <c r="BG41" s="49">
        <f t="shared" si="20"/>
        <v>496.43608226670358</v>
      </c>
    </row>
    <row r="42" spans="1:59" x14ac:dyDescent="0.25">
      <c r="A42" s="23">
        <v>2048</v>
      </c>
      <c r="B42" s="14">
        <v>0.11587336512038617</v>
      </c>
      <c r="C42" s="50">
        <v>0</v>
      </c>
      <c r="D42" s="46">
        <v>617.33707172486925</v>
      </c>
      <c r="E42" s="46">
        <v>0</v>
      </c>
      <c r="F42" s="46">
        <v>85.419139999930806</v>
      </c>
      <c r="G42" s="46">
        <v>0</v>
      </c>
      <c r="H42" s="46">
        <v>1287.8220968377423</v>
      </c>
      <c r="I42" s="46">
        <v>134.67439616086506</v>
      </c>
      <c r="J42" s="46">
        <v>62.108555909140371</v>
      </c>
      <c r="K42" s="46">
        <v>289.7144039799424</v>
      </c>
      <c r="L42" s="66">
        <v>-120.57755809788227</v>
      </c>
      <c r="M42" s="46">
        <v>0</v>
      </c>
      <c r="N42" s="46">
        <v>5064.17</v>
      </c>
      <c r="O42" s="46">
        <v>164.26999999999998</v>
      </c>
      <c r="P42" s="46">
        <v>1759.16</v>
      </c>
      <c r="Q42" s="46">
        <v>0.67400000000000004</v>
      </c>
      <c r="R42" s="46">
        <v>0</v>
      </c>
      <c r="S42" s="49">
        <f t="shared" si="2"/>
        <v>9344.7721065146088</v>
      </c>
      <c r="T42" s="39"/>
      <c r="U42" s="23">
        <v>2048</v>
      </c>
      <c r="V42" s="14">
        <v>0.11587336512038617</v>
      </c>
      <c r="W42" s="50">
        <v>0.53922834837858613</v>
      </c>
      <c r="X42" s="46">
        <v>49.383445579490719</v>
      </c>
      <c r="Y42" s="46">
        <v>6.4694019167239674</v>
      </c>
      <c r="Z42" s="46">
        <v>12.428661262387527</v>
      </c>
      <c r="AA42" s="46">
        <v>12.577037015740935</v>
      </c>
      <c r="AB42" s="46">
        <v>1397.3293446946918</v>
      </c>
      <c r="AC42" s="46">
        <v>162.09012143661184</v>
      </c>
      <c r="AD42" s="46">
        <v>70.751731317895334</v>
      </c>
      <c r="AE42" s="46">
        <v>344.66360020882854</v>
      </c>
      <c r="AF42" s="46">
        <v>-54.050373574393859</v>
      </c>
      <c r="AG42" s="46">
        <v>0</v>
      </c>
      <c r="AH42" s="46">
        <v>5714.1</v>
      </c>
      <c r="AI42" s="46">
        <v>192.75</v>
      </c>
      <c r="AJ42" s="46">
        <v>1987.7629999999999</v>
      </c>
      <c r="AK42" s="46">
        <v>0.76400000000000001</v>
      </c>
      <c r="AL42" s="46">
        <v>0</v>
      </c>
      <c r="AM42" s="49">
        <f t="shared" si="3"/>
        <v>9897.5591982063561</v>
      </c>
      <c r="AN42" s="39"/>
      <c r="AO42" s="23">
        <v>2048</v>
      </c>
      <c r="AP42" s="14">
        <v>0.11587336512038617</v>
      </c>
      <c r="AQ42" s="50">
        <f t="shared" si="4"/>
        <v>0.53922834837858613</v>
      </c>
      <c r="AR42" s="50">
        <f t="shared" si="5"/>
        <v>-567.95362614537851</v>
      </c>
      <c r="AS42" s="50">
        <f t="shared" si="6"/>
        <v>6.4694019167239674</v>
      </c>
      <c r="AT42" s="50">
        <f t="shared" si="7"/>
        <v>-72.990478737543285</v>
      </c>
      <c r="AU42" s="50">
        <f t="shared" si="8"/>
        <v>12.577037015740935</v>
      </c>
      <c r="AV42" s="50">
        <f t="shared" si="9"/>
        <v>109.50724785694956</v>
      </c>
      <c r="AW42" s="50">
        <f t="shared" si="10"/>
        <v>27.41572527574678</v>
      </c>
      <c r="AX42" s="50">
        <f t="shared" si="11"/>
        <v>8.6431754087549635</v>
      </c>
      <c r="AY42" s="50">
        <f t="shared" si="12"/>
        <v>54.949196228886137</v>
      </c>
      <c r="AZ42" s="50">
        <f t="shared" si="13"/>
        <v>66.527184523488415</v>
      </c>
      <c r="BA42" s="50">
        <f t="shared" si="14"/>
        <v>0</v>
      </c>
      <c r="BB42" s="50">
        <f t="shared" si="15"/>
        <v>649.93000000000029</v>
      </c>
      <c r="BC42" s="50">
        <f t="shared" si="16"/>
        <v>28.480000000000018</v>
      </c>
      <c r="BD42" s="50">
        <f t="shared" si="17"/>
        <v>228.60299999999984</v>
      </c>
      <c r="BE42" s="50">
        <f t="shared" si="18"/>
        <v>8.9999999999999969E-2</v>
      </c>
      <c r="BF42" s="50">
        <f t="shared" si="19"/>
        <v>0</v>
      </c>
      <c r="BG42" s="49">
        <f t="shared" si="20"/>
        <v>552.78709169174783</v>
      </c>
    </row>
    <row r="43" spans="1:59" x14ac:dyDescent="0.25">
      <c r="A43" s="23">
        <v>2049</v>
      </c>
      <c r="B43" s="14">
        <v>0.10755656083224707</v>
      </c>
      <c r="C43" s="50">
        <v>0</v>
      </c>
      <c r="D43" s="46">
        <v>588.25899936443204</v>
      </c>
      <c r="E43" s="46">
        <v>0</v>
      </c>
      <c r="F43" s="46">
        <v>85.767351833043193</v>
      </c>
      <c r="G43" s="46">
        <v>0</v>
      </c>
      <c r="H43" s="46">
        <v>1333.2374279432474</v>
      </c>
      <c r="I43" s="46">
        <v>156.44753029904385</v>
      </c>
      <c r="J43" s="46">
        <v>64.35463873582286</v>
      </c>
      <c r="K43" s="46">
        <v>306.42894227810723</v>
      </c>
      <c r="L43" s="66">
        <v>-120.13964042406784</v>
      </c>
      <c r="M43" s="46">
        <v>0</v>
      </c>
      <c r="N43" s="46">
        <v>5168.66</v>
      </c>
      <c r="O43" s="46">
        <v>161.54</v>
      </c>
      <c r="P43" s="46">
        <v>1990.6030000000001</v>
      </c>
      <c r="Q43" s="46">
        <v>0.72</v>
      </c>
      <c r="R43" s="46">
        <v>0</v>
      </c>
      <c r="S43" s="49">
        <f t="shared" si="2"/>
        <v>9735.8782500296275</v>
      </c>
      <c r="T43" s="39"/>
      <c r="U43" s="23">
        <v>2049</v>
      </c>
      <c r="V43" s="14">
        <v>0.10755656083224707</v>
      </c>
      <c r="W43" s="50">
        <v>0.55270905708805074</v>
      </c>
      <c r="X43" s="46">
        <v>45.158835411867507</v>
      </c>
      <c r="Y43" s="46">
        <v>6.0808780198564234</v>
      </c>
      <c r="Z43" s="46">
        <v>12.07196069595706</v>
      </c>
      <c r="AA43" s="46">
        <v>12.603039015740935</v>
      </c>
      <c r="AB43" s="46">
        <v>1437.2109610263024</v>
      </c>
      <c r="AC43" s="46">
        <v>188.63220190737951</v>
      </c>
      <c r="AD43" s="46">
        <v>72.941908141872275</v>
      </c>
      <c r="AE43" s="46">
        <v>348.14115164449453</v>
      </c>
      <c r="AF43" s="46">
        <v>-53.853215528807397</v>
      </c>
      <c r="AG43" s="46">
        <v>0</v>
      </c>
      <c r="AH43" s="46">
        <v>5824.28</v>
      </c>
      <c r="AI43" s="46">
        <v>189.65</v>
      </c>
      <c r="AJ43" s="46">
        <v>2246.2280000000001</v>
      </c>
      <c r="AK43" s="46">
        <v>0.81100000000000005</v>
      </c>
      <c r="AL43" s="46">
        <v>0</v>
      </c>
      <c r="AM43" s="49">
        <f t="shared" si="3"/>
        <v>10330.50942939175</v>
      </c>
      <c r="AN43" s="39"/>
      <c r="AO43" s="23">
        <v>2049</v>
      </c>
      <c r="AP43" s="14">
        <v>0.10755656083224707</v>
      </c>
      <c r="AQ43" s="50">
        <f t="shared" si="4"/>
        <v>0.55270905708805074</v>
      </c>
      <c r="AR43" s="50">
        <f t="shared" si="5"/>
        <v>-543.10016395256457</v>
      </c>
      <c r="AS43" s="50">
        <f t="shared" si="6"/>
        <v>6.0808780198564234</v>
      </c>
      <c r="AT43" s="50">
        <f t="shared" si="7"/>
        <v>-73.695391137086133</v>
      </c>
      <c r="AU43" s="50">
        <f t="shared" si="8"/>
        <v>12.603039015740935</v>
      </c>
      <c r="AV43" s="50">
        <f t="shared" si="9"/>
        <v>103.97353308305492</v>
      </c>
      <c r="AW43" s="50">
        <f t="shared" si="10"/>
        <v>32.184671608335663</v>
      </c>
      <c r="AX43" s="50">
        <f t="shared" si="11"/>
        <v>8.5872694060494155</v>
      </c>
      <c r="AY43" s="50">
        <f t="shared" si="12"/>
        <v>41.712209366387299</v>
      </c>
      <c r="AZ43" s="50">
        <f t="shared" si="13"/>
        <v>66.286424895260438</v>
      </c>
      <c r="BA43" s="50">
        <f t="shared" si="14"/>
        <v>0</v>
      </c>
      <c r="BB43" s="50">
        <f t="shared" si="15"/>
        <v>655.61999999999989</v>
      </c>
      <c r="BC43" s="50">
        <f t="shared" si="16"/>
        <v>28.110000000000014</v>
      </c>
      <c r="BD43" s="50">
        <f t="shared" si="17"/>
        <v>255.625</v>
      </c>
      <c r="BE43" s="50">
        <f t="shared" si="18"/>
        <v>9.1000000000000081E-2</v>
      </c>
      <c r="BF43" s="50">
        <f t="shared" si="19"/>
        <v>0</v>
      </c>
      <c r="BG43" s="49">
        <f t="shared" si="20"/>
        <v>594.63117936212223</v>
      </c>
    </row>
    <row r="44" spans="1:59" x14ac:dyDescent="0.25">
      <c r="A44" s="23">
        <v>2050</v>
      </c>
      <c r="B44" s="14">
        <v>9.983669470582747E-2</v>
      </c>
      <c r="C44" s="50">
        <v>0</v>
      </c>
      <c r="D44" s="46">
        <v>559.85353704686179</v>
      </c>
      <c r="E44" s="46">
        <v>0</v>
      </c>
      <c r="F44" s="46">
        <v>86.176835170985171</v>
      </c>
      <c r="G44" s="46">
        <v>0</v>
      </c>
      <c r="H44" s="46">
        <v>1336.8000380141077</v>
      </c>
      <c r="I44" s="46">
        <v>147.3767749954886</v>
      </c>
      <c r="J44" s="46">
        <v>64.720107013842821</v>
      </c>
      <c r="K44" s="46">
        <v>306.70659340822954</v>
      </c>
      <c r="L44" s="66">
        <v>-119.71267069209871</v>
      </c>
      <c r="M44" s="46">
        <v>0</v>
      </c>
      <c r="N44" s="46">
        <v>5241.5257335521956</v>
      </c>
      <c r="O44" s="46">
        <v>165.57849999999996</v>
      </c>
      <c r="P44" s="46">
        <v>2032.4056629999998</v>
      </c>
      <c r="Q44" s="46">
        <v>0.73511999999999988</v>
      </c>
      <c r="R44" s="46">
        <v>0</v>
      </c>
      <c r="S44" s="49">
        <f t="shared" si="2"/>
        <v>9822.166231509611</v>
      </c>
      <c r="T44" s="39"/>
      <c r="U44" s="23">
        <v>2050</v>
      </c>
      <c r="V44" s="14">
        <v>9.983669470582747E-2</v>
      </c>
      <c r="W44" s="50">
        <v>4.7210565292938989E-2</v>
      </c>
      <c r="X44" s="46">
        <v>32.088577724849749</v>
      </c>
      <c r="Y44" s="46">
        <v>4.4770736966313835</v>
      </c>
      <c r="Z44" s="46">
        <v>8.6494721862033401</v>
      </c>
      <c r="AA44" s="46">
        <v>11.843279522434255</v>
      </c>
      <c r="AB44" s="46">
        <v>1439.8962626635926</v>
      </c>
      <c r="AC44" s="46">
        <v>174.49673721303682</v>
      </c>
      <c r="AD44" s="46">
        <v>73.187060378720858</v>
      </c>
      <c r="AE44" s="46">
        <v>356.62773525974035</v>
      </c>
      <c r="AF44" s="46">
        <v>-53.660986434360581</v>
      </c>
      <c r="AG44" s="46">
        <v>0</v>
      </c>
      <c r="AH44" s="46">
        <v>5906.3884061658882</v>
      </c>
      <c r="AI44" s="46">
        <v>194.39124999999999</v>
      </c>
      <c r="AJ44" s="46">
        <v>2293.398788</v>
      </c>
      <c r="AK44" s="46">
        <v>0.82803099999999996</v>
      </c>
      <c r="AL44" s="46">
        <v>0</v>
      </c>
      <c r="AM44" s="49">
        <f t="shared" si="3"/>
        <v>10442.658897942028</v>
      </c>
      <c r="AN44" s="39"/>
      <c r="AO44" s="23">
        <v>2050</v>
      </c>
      <c r="AP44" s="14">
        <v>9.983669470582747E-2</v>
      </c>
      <c r="AQ44" s="50">
        <f t="shared" si="4"/>
        <v>4.7210565292938989E-2</v>
      </c>
      <c r="AR44" s="50">
        <f t="shared" si="5"/>
        <v>-527.76495932201203</v>
      </c>
      <c r="AS44" s="50">
        <f t="shared" si="6"/>
        <v>4.4770736966313835</v>
      </c>
      <c r="AT44" s="50">
        <f t="shared" si="7"/>
        <v>-77.527362984781831</v>
      </c>
      <c r="AU44" s="50">
        <f t="shared" si="8"/>
        <v>11.843279522434255</v>
      </c>
      <c r="AV44" s="50">
        <f t="shared" si="9"/>
        <v>103.09622464948484</v>
      </c>
      <c r="AW44" s="50">
        <f t="shared" si="10"/>
        <v>27.11996221754822</v>
      </c>
      <c r="AX44" s="50">
        <f t="shared" si="11"/>
        <v>8.4669533648780373</v>
      </c>
      <c r="AY44" s="50">
        <f t="shared" si="12"/>
        <v>49.921141851510811</v>
      </c>
      <c r="AZ44" s="50">
        <f t="shared" si="13"/>
        <v>66.051684257738131</v>
      </c>
      <c r="BA44" s="50">
        <f t="shared" si="14"/>
        <v>0</v>
      </c>
      <c r="BB44" s="50">
        <f t="shared" si="15"/>
        <v>664.86267261369267</v>
      </c>
      <c r="BC44" s="50">
        <f t="shared" si="16"/>
        <v>28.812750000000023</v>
      </c>
      <c r="BD44" s="50">
        <f t="shared" si="17"/>
        <v>260.99312500000019</v>
      </c>
      <c r="BE44" s="50">
        <f t="shared" si="18"/>
        <v>9.2911000000000077E-2</v>
      </c>
      <c r="BF44" s="50">
        <f t="shared" si="19"/>
        <v>0</v>
      </c>
      <c r="BG44" s="49">
        <f t="shared" si="20"/>
        <v>620.49266643241765</v>
      </c>
    </row>
    <row r="45" spans="1:59" ht="15.75" thickBot="1" x14ac:dyDescent="0.3">
      <c r="A45" s="24">
        <v>2051</v>
      </c>
      <c r="B45" s="25">
        <v>9.267092153802145E-2</v>
      </c>
      <c r="C45" s="50">
        <v>0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  <c r="J45" s="46">
        <v>0</v>
      </c>
      <c r="K45" s="46">
        <v>0</v>
      </c>
      <c r="L45" s="66">
        <v>0</v>
      </c>
      <c r="M45" s="46">
        <v>0</v>
      </c>
      <c r="N45" s="46">
        <v>0</v>
      </c>
      <c r="O45" s="46">
        <v>0</v>
      </c>
      <c r="P45" s="46">
        <v>0</v>
      </c>
      <c r="Q45" s="46">
        <v>0</v>
      </c>
      <c r="R45" s="46">
        <v>0</v>
      </c>
      <c r="S45" s="61">
        <f t="shared" si="2"/>
        <v>0</v>
      </c>
      <c r="T45" s="39"/>
      <c r="U45" s="24">
        <v>2051</v>
      </c>
      <c r="V45" s="25">
        <v>9.267092153802145E-2</v>
      </c>
      <c r="W45" s="62">
        <v>-1.2166245407117079E-17</v>
      </c>
      <c r="X45" s="60">
        <v>5.900735872553696</v>
      </c>
      <c r="Y45" s="60">
        <v>0.75292046852385275</v>
      </c>
      <c r="Z45" s="60">
        <v>1.2140026200760707</v>
      </c>
      <c r="AA45" s="60">
        <v>5.1417136832107282</v>
      </c>
      <c r="AB45" s="60">
        <v>0</v>
      </c>
      <c r="AC45" s="60">
        <v>0</v>
      </c>
      <c r="AD45" s="60">
        <v>0</v>
      </c>
      <c r="AE45" s="60">
        <v>0</v>
      </c>
      <c r="AF45" s="60">
        <v>0</v>
      </c>
      <c r="AG45" s="60">
        <v>0</v>
      </c>
      <c r="AH45" s="60">
        <v>0</v>
      </c>
      <c r="AI45" s="60">
        <v>0</v>
      </c>
      <c r="AJ45" s="60">
        <v>0</v>
      </c>
      <c r="AK45" s="60">
        <v>0</v>
      </c>
      <c r="AL45" s="60">
        <v>0</v>
      </c>
      <c r="AM45" s="61">
        <f t="shared" si="3"/>
        <v>13.009372644364348</v>
      </c>
      <c r="AN45" s="39"/>
      <c r="AO45" s="24">
        <v>2051</v>
      </c>
      <c r="AP45" s="42">
        <v>9.267092153802145E-2</v>
      </c>
      <c r="AQ45" s="51">
        <f t="shared" si="4"/>
        <v>-1.2166245407117079E-17</v>
      </c>
      <c r="AR45" s="51">
        <f t="shared" si="5"/>
        <v>5.900735872553696</v>
      </c>
      <c r="AS45" s="51">
        <f t="shared" si="6"/>
        <v>0.75292046852385275</v>
      </c>
      <c r="AT45" s="51">
        <f t="shared" si="7"/>
        <v>1.2140026200760707</v>
      </c>
      <c r="AU45" s="51">
        <f t="shared" si="8"/>
        <v>5.1417136832107282</v>
      </c>
      <c r="AV45" s="51">
        <f t="shared" si="9"/>
        <v>0</v>
      </c>
      <c r="AW45" s="51">
        <f t="shared" si="10"/>
        <v>0</v>
      </c>
      <c r="AX45" s="51">
        <f t="shared" si="11"/>
        <v>0</v>
      </c>
      <c r="AY45" s="51">
        <f t="shared" si="12"/>
        <v>0</v>
      </c>
      <c r="AZ45" s="51">
        <f t="shared" si="13"/>
        <v>0</v>
      </c>
      <c r="BA45" s="51">
        <f t="shared" si="14"/>
        <v>0</v>
      </c>
      <c r="BB45" s="51">
        <f t="shared" si="15"/>
        <v>0</v>
      </c>
      <c r="BC45" s="51">
        <f t="shared" si="16"/>
        <v>0</v>
      </c>
      <c r="BD45" s="51">
        <f t="shared" si="17"/>
        <v>0</v>
      </c>
      <c r="BE45" s="51">
        <f t="shared" si="18"/>
        <v>0</v>
      </c>
      <c r="BF45" s="51">
        <f t="shared" si="19"/>
        <v>0</v>
      </c>
      <c r="BG45" s="52">
        <f t="shared" si="20"/>
        <v>13.009372644364348</v>
      </c>
    </row>
    <row r="46" spans="1:59" ht="43.5" thickBot="1" x14ac:dyDescent="0.3">
      <c r="B46" s="15" t="s">
        <v>35</v>
      </c>
      <c r="C46" s="47">
        <f t="shared" ref="C46:S46" si="21">SUMPRODUCT(C13:C45,$B$13:$B$45)</f>
        <v>0</v>
      </c>
      <c r="D46" s="47">
        <f t="shared" si="21"/>
        <v>7163.151844587901</v>
      </c>
      <c r="E46" s="47">
        <f t="shared" si="21"/>
        <v>0</v>
      </c>
      <c r="F46" s="47">
        <f t="shared" si="21"/>
        <v>422.27388471193848</v>
      </c>
      <c r="G46" s="47">
        <f t="shared" si="21"/>
        <v>0</v>
      </c>
      <c r="H46" s="47">
        <f t="shared" si="21"/>
        <v>3701.332477346125</v>
      </c>
      <c r="I46" s="47">
        <f t="shared" si="21"/>
        <v>313.72776700493807</v>
      </c>
      <c r="J46" s="47">
        <f t="shared" si="21"/>
        <v>174.69451542854193</v>
      </c>
      <c r="K46" s="47">
        <f t="shared" si="21"/>
        <v>431.10752025448329</v>
      </c>
      <c r="L46" s="67">
        <f t="shared" si="21"/>
        <v>-828.74101033396801</v>
      </c>
      <c r="M46" s="47">
        <f t="shared" si="21"/>
        <v>0</v>
      </c>
      <c r="N46" s="47">
        <f t="shared" si="21"/>
        <v>33485.23348899433</v>
      </c>
      <c r="O46" s="47">
        <f t="shared" si="21"/>
        <v>826.68552627879535</v>
      </c>
      <c r="P46" s="47">
        <f t="shared" si="21"/>
        <v>2869.1950690008384</v>
      </c>
      <c r="Q46" s="47">
        <f t="shared" si="21"/>
        <v>8.706452776221477</v>
      </c>
      <c r="R46" s="47">
        <f t="shared" si="21"/>
        <v>0</v>
      </c>
      <c r="S46" s="53">
        <f t="shared" si="21"/>
        <v>48567.367536050122</v>
      </c>
      <c r="T46" s="39"/>
      <c r="V46" s="15" t="s">
        <v>35</v>
      </c>
      <c r="W46" s="47">
        <f>SUMPRODUCT(W13:W45,$B$13:$B$45)</f>
        <v>11.467576354578579</v>
      </c>
      <c r="X46" s="47">
        <f t="shared" ref="X46:AM46" si="22">SUMPRODUCT(X13:X45,$B$13:$B$45)</f>
        <v>1417.220430426335</v>
      </c>
      <c r="Y46" s="47">
        <f t="shared" si="22"/>
        <v>178.32198153447402</v>
      </c>
      <c r="Z46" s="47">
        <f t="shared" si="22"/>
        <v>95.98648046408546</v>
      </c>
      <c r="AA46" s="47">
        <f t="shared" si="22"/>
        <v>146.23967574036769</v>
      </c>
      <c r="AB46" s="47">
        <f t="shared" si="22"/>
        <v>5078.6866943889945</v>
      </c>
      <c r="AC46" s="47">
        <f t="shared" si="22"/>
        <v>507.82423220743789</v>
      </c>
      <c r="AD46" s="47">
        <f t="shared" si="22"/>
        <v>254.73711750806496</v>
      </c>
      <c r="AE46" s="47">
        <f t="shared" si="22"/>
        <v>597.13683354694285</v>
      </c>
      <c r="AF46" s="47">
        <f t="shared" si="22"/>
        <v>-367.89393261342474</v>
      </c>
      <c r="AG46" s="47">
        <f t="shared" si="22"/>
        <v>0</v>
      </c>
      <c r="AH46" s="47">
        <f t="shared" si="22"/>
        <v>37104.241070537551</v>
      </c>
      <c r="AI46" s="47">
        <f t="shared" si="22"/>
        <v>753.03982953814648</v>
      </c>
      <c r="AJ46" s="47">
        <f t="shared" si="22"/>
        <v>3303.6540896955644</v>
      </c>
      <c r="AK46" s="47">
        <f t="shared" si="22"/>
        <v>9.2652098662703821</v>
      </c>
      <c r="AL46" s="47">
        <f t="shared" si="22"/>
        <v>0</v>
      </c>
      <c r="AM46" s="53">
        <f t="shared" si="22"/>
        <v>49089.927289195402</v>
      </c>
      <c r="AN46" s="39"/>
      <c r="AP46" s="15" t="s">
        <v>35</v>
      </c>
      <c r="AQ46" s="47">
        <f>SUMPRODUCT(AQ13:AQ45,$B$13:$B$45)</f>
        <v>11.467576354578579</v>
      </c>
      <c r="AR46" s="47">
        <f t="shared" ref="AR46:BG46" si="23">SUMPRODUCT(AR13:AR45,$B$13:$B$45)</f>
        <v>-5745.9314141615641</v>
      </c>
      <c r="AS46" s="47">
        <f t="shared" si="23"/>
        <v>178.32198153447402</v>
      </c>
      <c r="AT46" s="47">
        <f t="shared" si="23"/>
        <v>-326.28740424785286</v>
      </c>
      <c r="AU46" s="47">
        <f t="shared" si="23"/>
        <v>146.23967574036769</v>
      </c>
      <c r="AV46" s="47">
        <f t="shared" si="23"/>
        <v>1377.3542170428709</v>
      </c>
      <c r="AW46" s="47">
        <f t="shared" si="23"/>
        <v>194.09646520249993</v>
      </c>
      <c r="AX46" s="47">
        <f t="shared" si="23"/>
        <v>80.042602079522993</v>
      </c>
      <c r="AY46" s="47">
        <f t="shared" si="23"/>
        <v>166.0293132924597</v>
      </c>
      <c r="AZ46" s="47">
        <f t="shared" si="23"/>
        <v>460.84707772054321</v>
      </c>
      <c r="BA46" s="47">
        <f t="shared" si="23"/>
        <v>0</v>
      </c>
      <c r="BB46" s="47">
        <f t="shared" si="23"/>
        <v>3619.0075815432219</v>
      </c>
      <c r="BC46" s="47">
        <f t="shared" si="23"/>
        <v>-73.645696740648816</v>
      </c>
      <c r="BD46" s="47">
        <f t="shared" si="23"/>
        <v>434.45902069472584</v>
      </c>
      <c r="BE46" s="47">
        <f t="shared" si="23"/>
        <v>0.55875709004890362</v>
      </c>
      <c r="BF46" s="47">
        <f t="shared" si="23"/>
        <v>0</v>
      </c>
      <c r="BG46" s="53">
        <f t="shared" si="23"/>
        <v>522.55975314524949</v>
      </c>
    </row>
    <row r="47" spans="1:59" x14ac:dyDescent="0.25">
      <c r="T47" s="39"/>
      <c r="AN47" s="39"/>
    </row>
    <row r="48" spans="1:59" ht="15.75" x14ac:dyDescent="0.25">
      <c r="A48" s="6" t="s">
        <v>9</v>
      </c>
      <c r="I48" s="27"/>
    </row>
    <row r="49" spans="3:19" x14ac:dyDescent="0.25">
      <c r="C49" s="26"/>
    </row>
    <row r="50" spans="3:19" x14ac:dyDescent="0.25">
      <c r="E50" s="28"/>
      <c r="S50" s="27"/>
    </row>
    <row r="51" spans="3:19" x14ac:dyDescent="0.25">
      <c r="E51" s="28"/>
    </row>
  </sheetData>
  <mergeCells count="12">
    <mergeCell ref="AR9:AU9"/>
    <mergeCell ref="AV9:BA9"/>
    <mergeCell ref="BB9:BF9"/>
    <mergeCell ref="C7:S7"/>
    <mergeCell ref="U7:AM7"/>
    <mergeCell ref="AO7:BG7"/>
    <mergeCell ref="D9:G9"/>
    <mergeCell ref="H9:M9"/>
    <mergeCell ref="N9:R9"/>
    <mergeCell ref="X9:AA9"/>
    <mergeCell ref="AB9:AG9"/>
    <mergeCell ref="AH9:AL9"/>
  </mergeCells>
  <pageMargins left="0.7" right="0.7" top="0.75" bottom="0.75" header="0.3" footer="0.3"/>
  <pageSetup scale="14" orientation="portrait" r:id="rId1"/>
  <ignoredErrors>
    <ignoredError sqref="S13:S45 AM13:AM45 BG13:BG45" formulaRange="1"/>
  </ignoredErrors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9A96174B41D54586A8E910B264B948" ma:contentTypeVersion="" ma:contentTypeDescription="Create a new document." ma:contentTypeScope="" ma:versionID="46c3d15489d8883efbc8f4cddf571d61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AF01AB10-14DB-4081-B2B9-56923D97DC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90E181-9025-4F59-8D22-1F64D050E6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A47115-F829-4BB5-86C4-09465EAE50D5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c85253b9-0a55-49a1-98ad-b5b6252d707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Mid Fuel - Low CO2</vt:lpstr>
      <vt:lpstr>Mid Fuel - Mid CO2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