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00"/>
  </bookViews>
  <sheets>
    <sheet name="Data" sheetId="1" r:id="rId1"/>
  </sheets>
  <calcPr calcId="162913" calcMode="autoNoTable" iterate="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D44" i="1"/>
  <c r="N44" i="1" s="1"/>
  <c r="O44" i="1" s="1"/>
  <c r="B44" i="1"/>
  <c r="L45" i="1"/>
  <c r="L14" i="1"/>
  <c r="M14" i="1"/>
  <c r="N14" i="1"/>
  <c r="L15" i="1"/>
  <c r="M15" i="1"/>
  <c r="N15" i="1"/>
  <c r="L16" i="1"/>
  <c r="M16" i="1"/>
  <c r="N16" i="1"/>
  <c r="L17" i="1"/>
  <c r="M17" i="1"/>
  <c r="N17" i="1"/>
  <c r="L18" i="1"/>
  <c r="M18" i="1"/>
  <c r="N18" i="1"/>
  <c r="L19" i="1"/>
  <c r="M19" i="1"/>
  <c r="N19" i="1"/>
  <c r="L20" i="1"/>
  <c r="M20" i="1"/>
  <c r="N20" i="1"/>
  <c r="L21" i="1"/>
  <c r="M21" i="1"/>
  <c r="N21" i="1"/>
  <c r="L22" i="1"/>
  <c r="M22" i="1"/>
  <c r="N22" i="1"/>
  <c r="L23" i="1"/>
  <c r="M23" i="1"/>
  <c r="N23" i="1"/>
  <c r="L24" i="1"/>
  <c r="M24" i="1"/>
  <c r="N24" i="1"/>
  <c r="L25" i="1"/>
  <c r="M25" i="1"/>
  <c r="N25" i="1"/>
  <c r="L26" i="1"/>
  <c r="M26" i="1"/>
  <c r="N26" i="1"/>
  <c r="L27" i="1"/>
  <c r="M27" i="1"/>
  <c r="N27" i="1"/>
  <c r="L28" i="1"/>
  <c r="M28" i="1"/>
  <c r="N28" i="1"/>
  <c r="L29" i="1"/>
  <c r="M29" i="1"/>
  <c r="N29" i="1"/>
  <c r="L30" i="1"/>
  <c r="M30" i="1"/>
  <c r="N30" i="1"/>
  <c r="L31" i="1"/>
  <c r="M31" i="1"/>
  <c r="N31" i="1"/>
  <c r="L32" i="1"/>
  <c r="M32" i="1"/>
  <c r="N32" i="1"/>
  <c r="L33" i="1"/>
  <c r="M33" i="1"/>
  <c r="N33" i="1"/>
  <c r="L34" i="1"/>
  <c r="M34" i="1"/>
  <c r="N34" i="1"/>
  <c r="L35" i="1"/>
  <c r="M35" i="1"/>
  <c r="N35" i="1"/>
  <c r="L36" i="1"/>
  <c r="M36" i="1"/>
  <c r="N36" i="1"/>
  <c r="L37" i="1"/>
  <c r="M37" i="1"/>
  <c r="N37" i="1"/>
  <c r="L38" i="1"/>
  <c r="M38" i="1"/>
  <c r="N38" i="1"/>
  <c r="L39" i="1"/>
  <c r="M39" i="1"/>
  <c r="N39" i="1"/>
  <c r="L40" i="1"/>
  <c r="M40" i="1"/>
  <c r="N40" i="1"/>
  <c r="L41" i="1"/>
  <c r="M41" i="1"/>
  <c r="N41" i="1"/>
  <c r="L42" i="1"/>
  <c r="M42" i="1"/>
  <c r="N42" i="1"/>
  <c r="L43" i="1"/>
  <c r="M43" i="1"/>
  <c r="N43" i="1"/>
  <c r="L44" i="1"/>
  <c r="M44" i="1"/>
  <c r="M45" i="1"/>
  <c r="N45" i="1"/>
  <c r="M13" i="1"/>
  <c r="N13" i="1"/>
  <c r="L13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13" i="1"/>
  <c r="O43" i="1"/>
  <c r="O39" i="1"/>
  <c r="O35" i="1"/>
  <c r="O31" i="1"/>
  <c r="O27" i="1"/>
  <c r="O23" i="1"/>
  <c r="O19" i="1"/>
  <c r="O26" i="1"/>
  <c r="O38" i="1"/>
  <c r="O34" i="1"/>
  <c r="O30" i="1"/>
  <c r="O22" i="1"/>
  <c r="O18" i="1"/>
  <c r="O14" i="1"/>
  <c r="O15" i="1"/>
  <c r="O45" i="1"/>
  <c r="O42" i="1"/>
  <c r="O40" i="1"/>
  <c r="O36" i="1"/>
  <c r="O32" i="1"/>
  <c r="O28" i="1"/>
  <c r="O24" i="1"/>
  <c r="O20" i="1"/>
  <c r="O41" i="1"/>
  <c r="O37" i="1"/>
  <c r="O33" i="1"/>
  <c r="O29" i="1"/>
  <c r="O25" i="1"/>
  <c r="O21" i="1"/>
  <c r="O17" i="1"/>
  <c r="O16" i="1"/>
  <c r="O13" i="1"/>
</calcChain>
</file>

<file path=xl/sharedStrings.xml><?xml version="1.0" encoding="utf-8"?>
<sst xmlns="http://schemas.openxmlformats.org/spreadsheetml/2006/main" count="48" uniqueCount="18">
  <si>
    <t>Florida Power &amp; Light Company</t>
  </si>
  <si>
    <t>Docket No. 20190061-EI</t>
  </si>
  <si>
    <t>Staff's Ninth Set of Interrogatories</t>
  </si>
  <si>
    <t>Attachment No. 1</t>
  </si>
  <si>
    <t>This response is the amended version of Staff's First Set of Interrogatories, No. 28</t>
  </si>
  <si>
    <t>No ST Plan</t>
  </si>
  <si>
    <t>FPL SolarTogether Plan</t>
  </si>
  <si>
    <t>Difference</t>
  </si>
  <si>
    <r>
      <t>CO</t>
    </r>
    <r>
      <rPr>
        <vertAlign val="subscript"/>
        <sz val="11"/>
        <rFont val="Times New Roman"/>
        <family val="1"/>
      </rPr>
      <t>2</t>
    </r>
  </si>
  <si>
    <r>
      <t>NO</t>
    </r>
    <r>
      <rPr>
        <vertAlign val="subscript"/>
        <sz val="11"/>
        <rFont val="Times New Roman"/>
        <family val="1"/>
      </rPr>
      <t>X</t>
    </r>
  </si>
  <si>
    <r>
      <t>SO</t>
    </r>
    <r>
      <rPr>
        <vertAlign val="subscript"/>
        <sz val="11"/>
        <rFont val="Times New Roman"/>
        <family val="1"/>
      </rPr>
      <t>2</t>
    </r>
  </si>
  <si>
    <t>Total</t>
  </si>
  <si>
    <t>Emission</t>
  </si>
  <si>
    <t>Year</t>
  </si>
  <si>
    <t>(Tons)</t>
  </si>
  <si>
    <t xml:space="preserve"> - Negative ( ) Indicates Savings to FPL Customers.</t>
  </si>
  <si>
    <t>Tab 1 of 1</t>
  </si>
  <si>
    <t>Interrogatory No. 233 Part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</si>
</sst>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vertAlign val="subscript"/>
      <sz val="11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2" fillId="0" borderId="0" xfId="0" applyFont="1"/>
    <xf numFmtId="0" fontId="3" fillId="0" borderId="1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4" xfId="0" applyNumberFormat="1" applyFont="1" applyFill="1" applyBorder="1" applyAlignment="1">
      <alignment horizontal="center"/>
    </xf>
    <xf numFmtId="0" fontId="3" fillId="0" borderId="15" xfId="0" applyNumberFormat="1" applyFont="1" applyFill="1" applyBorder="1" applyAlignment="1">
      <alignment horizontal="center"/>
    </xf>
    <xf numFmtId="0" fontId="3" fillId="0" borderId="16" xfId="0" applyNumberFormat="1" applyFont="1" applyFill="1" applyBorder="1" applyAlignment="1">
      <alignment horizontal="center"/>
    </xf>
    <xf numFmtId="0" fontId="6" fillId="0" borderId="0" xfId="2" quotePrefix="1" applyNumberFormat="1" applyFont="1" applyAlignment="1"/>
    <xf numFmtId="38" fontId="2" fillId="0" borderId="8" xfId="0" applyNumberFormat="1" applyFont="1" applyBorder="1" applyAlignment="1">
      <alignment horizontal="center" vertical="center"/>
    </xf>
    <xf numFmtId="38" fontId="2" fillId="0" borderId="19" xfId="0" applyNumberFormat="1" applyFont="1" applyBorder="1" applyAlignment="1">
      <alignment horizontal="center" vertical="center"/>
    </xf>
    <xf numFmtId="38" fontId="2" fillId="0" borderId="10" xfId="0" applyNumberFormat="1" applyFont="1" applyBorder="1" applyAlignment="1">
      <alignment horizontal="center" vertical="center"/>
    </xf>
    <xf numFmtId="38" fontId="2" fillId="0" borderId="20" xfId="0" applyNumberFormat="1" applyFont="1" applyBorder="1" applyAlignment="1">
      <alignment horizontal="center" vertical="center"/>
    </xf>
    <xf numFmtId="38" fontId="2" fillId="0" borderId="12" xfId="0" applyNumberFormat="1" applyFont="1" applyBorder="1" applyAlignment="1">
      <alignment horizontal="center" vertical="center"/>
    </xf>
    <xf numFmtId="38" fontId="2" fillId="0" borderId="21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37" fontId="2" fillId="0" borderId="7" xfId="0" applyNumberFormat="1" applyFont="1" applyBorder="1" applyAlignment="1">
      <alignment horizontal="center" vertical="center"/>
    </xf>
    <xf numFmtId="37" fontId="2" fillId="0" borderId="8" xfId="0" applyNumberFormat="1" applyFont="1" applyBorder="1" applyAlignment="1">
      <alignment horizontal="center" vertical="center"/>
    </xf>
    <xf numFmtId="37" fontId="2" fillId="0" borderId="19" xfId="0" applyNumberFormat="1" applyFont="1" applyBorder="1" applyAlignment="1">
      <alignment horizontal="center" vertical="center"/>
    </xf>
    <xf numFmtId="37" fontId="2" fillId="0" borderId="9" xfId="0" applyNumberFormat="1" applyFont="1" applyBorder="1" applyAlignment="1">
      <alignment horizontal="center" vertical="center"/>
    </xf>
    <xf numFmtId="37" fontId="2" fillId="0" borderId="10" xfId="0" applyNumberFormat="1" applyFont="1" applyBorder="1" applyAlignment="1">
      <alignment horizontal="center" vertical="center"/>
    </xf>
    <xf numFmtId="37" fontId="2" fillId="0" borderId="20" xfId="0" applyNumberFormat="1" applyFont="1" applyBorder="1" applyAlignment="1">
      <alignment horizontal="center" vertical="center"/>
    </xf>
    <xf numFmtId="37" fontId="2" fillId="0" borderId="11" xfId="0" applyNumberFormat="1" applyFont="1" applyBorder="1" applyAlignment="1">
      <alignment horizontal="center" vertical="center"/>
    </xf>
    <xf numFmtId="37" fontId="2" fillId="0" borderId="12" xfId="0" applyNumberFormat="1" applyFont="1" applyBorder="1" applyAlignment="1">
      <alignment horizontal="center" vertical="center"/>
    </xf>
    <xf numFmtId="37" fontId="2" fillId="0" borderId="2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2" fillId="0" borderId="23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1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3">
    <cellStyle name="Normal" xfId="0" builtinId="0"/>
    <cellStyle name="Normal 2" xfId="2"/>
    <cellStyle name="Normal 9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zoomScaleNormal="100" workbookViewId="0">
      <selection sqref="A1:D1"/>
    </sheetView>
  </sheetViews>
  <sheetFormatPr defaultColWidth="9.1796875" defaultRowHeight="14" x14ac:dyDescent="0.3"/>
  <cols>
    <col min="1" max="1" width="5.26953125" style="1" bestFit="1" customWidth="1"/>
    <col min="2" max="2" width="11.54296875" style="1" bestFit="1" customWidth="1"/>
    <col min="3" max="4" width="9.1796875" style="1"/>
    <col min="5" max="5" width="11.54296875" style="1" bestFit="1" customWidth="1"/>
    <col min="6" max="6" width="3.7265625" style="1" customWidth="1"/>
    <col min="7" max="7" width="11.54296875" style="1" bestFit="1" customWidth="1"/>
    <col min="8" max="9" width="9.1796875" style="1"/>
    <col min="10" max="10" width="11.54296875" style="1" bestFit="1" customWidth="1"/>
    <col min="11" max="11" width="3.7265625" style="1" customWidth="1"/>
    <col min="12" max="12" width="11.26953125" style="1" bestFit="1" customWidth="1"/>
    <col min="13" max="14" width="9.1796875" style="1"/>
    <col min="15" max="15" width="11.26953125" style="1" bestFit="1" customWidth="1"/>
    <col min="16" max="16384" width="9.1796875" style="1"/>
  </cols>
  <sheetData>
    <row r="1" spans="1:15" x14ac:dyDescent="0.3">
      <c r="A1" s="46" t="s">
        <v>0</v>
      </c>
      <c r="B1" s="46"/>
      <c r="C1" s="46"/>
      <c r="D1" s="46"/>
    </row>
    <row r="2" spans="1:15" ht="14.5" x14ac:dyDescent="0.35">
      <c r="A2" s="46" t="s">
        <v>1</v>
      </c>
      <c r="B2" s="46"/>
      <c r="C2" s="46"/>
      <c r="D2"/>
    </row>
    <row r="3" spans="1:15" x14ac:dyDescent="0.3">
      <c r="A3" s="47" t="s">
        <v>2</v>
      </c>
      <c r="B3" s="47"/>
      <c r="C3" s="47"/>
      <c r="D3" s="47"/>
    </row>
    <row r="4" spans="1:15" ht="14.5" x14ac:dyDescent="0.35">
      <c r="A4" s="47" t="s">
        <v>17</v>
      </c>
      <c r="B4" s="47"/>
      <c r="C4" s="47"/>
      <c r="D4"/>
    </row>
    <row r="5" spans="1:15" ht="14.5" x14ac:dyDescent="0.35">
      <c r="A5" s="47" t="s">
        <v>3</v>
      </c>
      <c r="B5" s="47"/>
      <c r="C5" s="47"/>
      <c r="D5"/>
    </row>
    <row r="6" spans="1:15" ht="14.5" x14ac:dyDescent="0.35">
      <c r="A6" s="42" t="s">
        <v>16</v>
      </c>
      <c r="B6" s="42"/>
      <c r="C6" s="42"/>
      <c r="D6"/>
    </row>
    <row r="7" spans="1:15" ht="14.5" x14ac:dyDescent="0.35">
      <c r="A7" s="40"/>
      <c r="B7"/>
      <c r="C7" t="s">
        <v>4</v>
      </c>
      <c r="D7"/>
    </row>
    <row r="8" spans="1:15" ht="14.5" thickBot="1" x14ac:dyDescent="0.35"/>
    <row r="9" spans="1:15" ht="14.5" thickBot="1" x14ac:dyDescent="0.35">
      <c r="B9" s="43" t="s">
        <v>5</v>
      </c>
      <c r="C9" s="44"/>
      <c r="D9" s="44"/>
      <c r="E9" s="45"/>
      <c r="G9" s="43" t="s">
        <v>6</v>
      </c>
      <c r="H9" s="44"/>
      <c r="I9" s="44"/>
      <c r="J9" s="45"/>
      <c r="L9" s="43" t="s">
        <v>7</v>
      </c>
      <c r="M9" s="44"/>
      <c r="N9" s="44"/>
      <c r="O9" s="45"/>
    </row>
    <row r="10" spans="1:15" ht="17" x14ac:dyDescent="0.45">
      <c r="A10" s="2"/>
      <c r="B10" s="3" t="s">
        <v>8</v>
      </c>
      <c r="C10" s="3" t="s">
        <v>9</v>
      </c>
      <c r="D10" s="3" t="s">
        <v>10</v>
      </c>
      <c r="E10" s="11" t="s">
        <v>11</v>
      </c>
      <c r="G10" s="2" t="s">
        <v>8</v>
      </c>
      <c r="H10" s="3" t="s">
        <v>9</v>
      </c>
      <c r="I10" s="3" t="s">
        <v>10</v>
      </c>
      <c r="J10" s="11" t="s">
        <v>11</v>
      </c>
      <c r="L10" s="2" t="s">
        <v>8</v>
      </c>
      <c r="M10" s="3" t="s">
        <v>9</v>
      </c>
      <c r="N10" s="3" t="s">
        <v>10</v>
      </c>
      <c r="O10" s="11" t="s">
        <v>11</v>
      </c>
    </row>
    <row r="11" spans="1:15" x14ac:dyDescent="0.3">
      <c r="A11" s="4"/>
      <c r="B11" s="5" t="s">
        <v>12</v>
      </c>
      <c r="C11" s="5" t="s">
        <v>12</v>
      </c>
      <c r="D11" s="5" t="s">
        <v>12</v>
      </c>
      <c r="E11" s="12" t="s">
        <v>12</v>
      </c>
      <c r="G11" s="4" t="s">
        <v>12</v>
      </c>
      <c r="H11" s="5" t="s">
        <v>12</v>
      </c>
      <c r="I11" s="5" t="s">
        <v>12</v>
      </c>
      <c r="J11" s="12" t="s">
        <v>12</v>
      </c>
      <c r="L11" s="4" t="s">
        <v>12</v>
      </c>
      <c r="M11" s="5" t="s">
        <v>12</v>
      </c>
      <c r="N11" s="5" t="s">
        <v>12</v>
      </c>
      <c r="O11" s="12" t="s">
        <v>12</v>
      </c>
    </row>
    <row r="12" spans="1:15" ht="14.5" thickBot="1" x14ac:dyDescent="0.35">
      <c r="A12" s="6" t="s">
        <v>13</v>
      </c>
      <c r="B12" s="7" t="s">
        <v>14</v>
      </c>
      <c r="C12" s="7" t="s">
        <v>14</v>
      </c>
      <c r="D12" s="7" t="s">
        <v>14</v>
      </c>
      <c r="E12" s="13" t="s">
        <v>14</v>
      </c>
      <c r="G12" s="6" t="s">
        <v>14</v>
      </c>
      <c r="H12" s="7" t="s">
        <v>14</v>
      </c>
      <c r="I12" s="7" t="s">
        <v>14</v>
      </c>
      <c r="J12" s="13" t="s">
        <v>14</v>
      </c>
      <c r="L12" s="6" t="s">
        <v>14</v>
      </c>
      <c r="M12" s="7" t="s">
        <v>14</v>
      </c>
      <c r="N12" s="7" t="s">
        <v>14</v>
      </c>
      <c r="O12" s="13" t="s">
        <v>14</v>
      </c>
    </row>
    <row r="13" spans="1:15" x14ac:dyDescent="0.3">
      <c r="A13" s="8">
        <v>2019</v>
      </c>
      <c r="B13" s="15">
        <v>37905097.5</v>
      </c>
      <c r="C13" s="15">
        <v>7387.5</v>
      </c>
      <c r="D13" s="15">
        <v>1970.5</v>
      </c>
      <c r="E13" s="16">
        <f>SUM(B13:D13)</f>
        <v>37914455.5</v>
      </c>
      <c r="G13" s="21">
        <v>37905097.5</v>
      </c>
      <c r="H13" s="22">
        <v>7387.5</v>
      </c>
      <c r="I13" s="22">
        <v>1970.5</v>
      </c>
      <c r="J13" s="23">
        <f>SUM(G13:I13)</f>
        <v>37914455.5</v>
      </c>
      <c r="L13" s="31">
        <f>G13-B13</f>
        <v>0</v>
      </c>
      <c r="M13" s="32">
        <f t="shared" ref="M13:N13" si="0">H13-C13</f>
        <v>0</v>
      </c>
      <c r="N13" s="32">
        <f t="shared" si="0"/>
        <v>0</v>
      </c>
      <c r="O13" s="33">
        <f>SUM(L13:N13)</f>
        <v>0</v>
      </c>
    </row>
    <row r="14" spans="1:15" x14ac:dyDescent="0.3">
      <c r="A14" s="9">
        <v>2020</v>
      </c>
      <c r="B14" s="17">
        <v>36781606</v>
      </c>
      <c r="C14" s="17">
        <v>6673</v>
      </c>
      <c r="D14" s="17">
        <v>1170.5</v>
      </c>
      <c r="E14" s="18">
        <f t="shared" ref="E14:E45" si="1">SUM(B14:D14)</f>
        <v>36789449.5</v>
      </c>
      <c r="G14" s="24">
        <v>36345492.5</v>
      </c>
      <c r="H14" s="25">
        <v>6563.5</v>
      </c>
      <c r="I14" s="25">
        <v>1165.5</v>
      </c>
      <c r="J14" s="26">
        <f t="shared" ref="J14:J45" si="2">SUM(G14:I14)</f>
        <v>36353221.5</v>
      </c>
      <c r="L14" s="34">
        <f t="shared" ref="L14:L45" si="3">G14-B14</f>
        <v>-436113.5</v>
      </c>
      <c r="M14" s="35">
        <f t="shared" ref="M14:M45" si="4">H14-C14</f>
        <v>-109.5</v>
      </c>
      <c r="N14" s="35">
        <f t="shared" ref="N14:N45" si="5">I14-D14</f>
        <v>-5</v>
      </c>
      <c r="O14" s="36">
        <f t="shared" ref="O14:O45" si="6">SUM(L14:N14)</f>
        <v>-436228</v>
      </c>
    </row>
    <row r="15" spans="1:15" x14ac:dyDescent="0.3">
      <c r="A15" s="9">
        <v>2021</v>
      </c>
      <c r="B15" s="17">
        <v>36991477.5</v>
      </c>
      <c r="C15" s="17">
        <v>6681.5</v>
      </c>
      <c r="D15" s="17">
        <v>1306.5</v>
      </c>
      <c r="E15" s="18">
        <f t="shared" si="1"/>
        <v>36999465.5</v>
      </c>
      <c r="G15" s="24">
        <v>35647171.5</v>
      </c>
      <c r="H15" s="25">
        <v>6391.5</v>
      </c>
      <c r="I15" s="25">
        <v>1279.5</v>
      </c>
      <c r="J15" s="26">
        <f t="shared" si="2"/>
        <v>35654842.5</v>
      </c>
      <c r="L15" s="34">
        <f t="shared" si="3"/>
        <v>-1344306</v>
      </c>
      <c r="M15" s="35">
        <f t="shared" si="4"/>
        <v>-290</v>
      </c>
      <c r="N15" s="35">
        <f t="shared" si="5"/>
        <v>-27</v>
      </c>
      <c r="O15" s="36">
        <f t="shared" si="6"/>
        <v>-1344623</v>
      </c>
    </row>
    <row r="16" spans="1:15" x14ac:dyDescent="0.3">
      <c r="A16" s="9">
        <v>2022</v>
      </c>
      <c r="B16" s="17">
        <v>36288161</v>
      </c>
      <c r="C16" s="17">
        <v>6278</v>
      </c>
      <c r="D16" s="17">
        <v>1160</v>
      </c>
      <c r="E16" s="18">
        <f t="shared" si="1"/>
        <v>36295599</v>
      </c>
      <c r="G16" s="24">
        <v>34879021</v>
      </c>
      <c r="H16" s="25">
        <v>6018</v>
      </c>
      <c r="I16" s="25">
        <v>1142</v>
      </c>
      <c r="J16" s="26">
        <f t="shared" si="2"/>
        <v>34886181</v>
      </c>
      <c r="L16" s="34">
        <f t="shared" si="3"/>
        <v>-1409140</v>
      </c>
      <c r="M16" s="35">
        <f t="shared" si="4"/>
        <v>-260</v>
      </c>
      <c r="N16" s="35">
        <f t="shared" si="5"/>
        <v>-18</v>
      </c>
      <c r="O16" s="36">
        <f t="shared" si="6"/>
        <v>-1409418</v>
      </c>
    </row>
    <row r="17" spans="1:15" x14ac:dyDescent="0.3">
      <c r="A17" s="9">
        <v>2023</v>
      </c>
      <c r="B17" s="17">
        <v>36595882.5</v>
      </c>
      <c r="C17" s="17">
        <v>6268</v>
      </c>
      <c r="D17" s="17">
        <v>1281.5</v>
      </c>
      <c r="E17" s="18">
        <f t="shared" si="1"/>
        <v>36603432</v>
      </c>
      <c r="G17" s="24">
        <v>35204551.5</v>
      </c>
      <c r="H17" s="25">
        <v>5988.5</v>
      </c>
      <c r="I17" s="25">
        <v>1260.5</v>
      </c>
      <c r="J17" s="26">
        <f t="shared" si="2"/>
        <v>35211800.5</v>
      </c>
      <c r="L17" s="34">
        <f t="shared" si="3"/>
        <v>-1391331</v>
      </c>
      <c r="M17" s="35">
        <f t="shared" si="4"/>
        <v>-279.5</v>
      </c>
      <c r="N17" s="35">
        <f t="shared" si="5"/>
        <v>-21</v>
      </c>
      <c r="O17" s="36">
        <f t="shared" si="6"/>
        <v>-1391631.5</v>
      </c>
    </row>
    <row r="18" spans="1:15" x14ac:dyDescent="0.3">
      <c r="A18" s="9">
        <v>2024</v>
      </c>
      <c r="B18" s="17">
        <v>37035175</v>
      </c>
      <c r="C18" s="17">
        <v>6174</v>
      </c>
      <c r="D18" s="17">
        <v>1195.5</v>
      </c>
      <c r="E18" s="18">
        <f t="shared" si="1"/>
        <v>37042544.5</v>
      </c>
      <c r="G18" s="24">
        <v>35622482.5</v>
      </c>
      <c r="H18" s="25">
        <v>5922</v>
      </c>
      <c r="I18" s="25">
        <v>1179.5</v>
      </c>
      <c r="J18" s="26">
        <f t="shared" si="2"/>
        <v>35629584</v>
      </c>
      <c r="L18" s="34">
        <f t="shared" si="3"/>
        <v>-1412692.5</v>
      </c>
      <c r="M18" s="35">
        <f t="shared" si="4"/>
        <v>-252</v>
      </c>
      <c r="N18" s="35">
        <f t="shared" si="5"/>
        <v>-16</v>
      </c>
      <c r="O18" s="36">
        <f t="shared" si="6"/>
        <v>-1412960.5</v>
      </c>
    </row>
    <row r="19" spans="1:15" x14ac:dyDescent="0.3">
      <c r="A19" s="9">
        <v>2025</v>
      </c>
      <c r="B19" s="17">
        <v>36795289.5</v>
      </c>
      <c r="C19" s="17">
        <v>5921</v>
      </c>
      <c r="D19" s="17">
        <v>1309.5</v>
      </c>
      <c r="E19" s="18">
        <f t="shared" si="1"/>
        <v>36802520</v>
      </c>
      <c r="G19" s="24">
        <v>35419617.5</v>
      </c>
      <c r="H19" s="25">
        <v>5689.5</v>
      </c>
      <c r="I19" s="25">
        <v>1301</v>
      </c>
      <c r="J19" s="26">
        <f t="shared" si="2"/>
        <v>35426608</v>
      </c>
      <c r="L19" s="34">
        <f t="shared" si="3"/>
        <v>-1375672</v>
      </c>
      <c r="M19" s="35">
        <f t="shared" si="4"/>
        <v>-231.5</v>
      </c>
      <c r="N19" s="35">
        <f t="shared" si="5"/>
        <v>-8.5</v>
      </c>
      <c r="O19" s="36">
        <f t="shared" si="6"/>
        <v>-1375912</v>
      </c>
    </row>
    <row r="20" spans="1:15" x14ac:dyDescent="0.3">
      <c r="A20" s="9">
        <v>2026</v>
      </c>
      <c r="B20" s="17">
        <v>37052553</v>
      </c>
      <c r="C20" s="17">
        <v>5616</v>
      </c>
      <c r="D20" s="17">
        <v>1212.5</v>
      </c>
      <c r="E20" s="18">
        <f t="shared" si="1"/>
        <v>37059381.5</v>
      </c>
      <c r="G20" s="24">
        <v>35718968.5</v>
      </c>
      <c r="H20" s="25">
        <v>5420.5</v>
      </c>
      <c r="I20" s="25">
        <v>1208</v>
      </c>
      <c r="J20" s="26">
        <f t="shared" si="2"/>
        <v>35725597</v>
      </c>
      <c r="L20" s="34">
        <f t="shared" si="3"/>
        <v>-1333584.5</v>
      </c>
      <c r="M20" s="35">
        <f t="shared" si="4"/>
        <v>-195.5</v>
      </c>
      <c r="N20" s="35">
        <f t="shared" si="5"/>
        <v>-4.5</v>
      </c>
      <c r="O20" s="36">
        <f t="shared" si="6"/>
        <v>-1333784.5</v>
      </c>
    </row>
    <row r="21" spans="1:15" x14ac:dyDescent="0.3">
      <c r="A21" s="9">
        <v>2027</v>
      </c>
      <c r="B21" s="17">
        <v>37780526</v>
      </c>
      <c r="C21" s="17">
        <v>5736</v>
      </c>
      <c r="D21" s="17">
        <v>1356</v>
      </c>
      <c r="E21" s="18">
        <f t="shared" si="1"/>
        <v>37787618</v>
      </c>
      <c r="G21" s="24">
        <v>36390098.5</v>
      </c>
      <c r="H21" s="25">
        <v>5575</v>
      </c>
      <c r="I21" s="25">
        <v>1346.5</v>
      </c>
      <c r="J21" s="26">
        <f t="shared" si="2"/>
        <v>36397020</v>
      </c>
      <c r="L21" s="34">
        <f t="shared" si="3"/>
        <v>-1390427.5</v>
      </c>
      <c r="M21" s="35">
        <f t="shared" si="4"/>
        <v>-161</v>
      </c>
      <c r="N21" s="35">
        <f t="shared" si="5"/>
        <v>-9.5</v>
      </c>
      <c r="O21" s="36">
        <f t="shared" si="6"/>
        <v>-1390598</v>
      </c>
    </row>
    <row r="22" spans="1:15" x14ac:dyDescent="0.3">
      <c r="A22" s="9">
        <v>2028</v>
      </c>
      <c r="B22" s="17">
        <v>37817602.5</v>
      </c>
      <c r="C22" s="17">
        <v>5613</v>
      </c>
      <c r="D22" s="17">
        <v>1407</v>
      </c>
      <c r="E22" s="18">
        <f t="shared" si="1"/>
        <v>37824622.5</v>
      </c>
      <c r="G22" s="24">
        <v>36431813.5</v>
      </c>
      <c r="H22" s="25">
        <v>5597.5</v>
      </c>
      <c r="I22" s="25">
        <v>1351.5</v>
      </c>
      <c r="J22" s="26">
        <f t="shared" si="2"/>
        <v>36438762.5</v>
      </c>
      <c r="L22" s="34">
        <f t="shared" si="3"/>
        <v>-1385789</v>
      </c>
      <c r="M22" s="35">
        <f t="shared" si="4"/>
        <v>-15.5</v>
      </c>
      <c r="N22" s="35">
        <f t="shared" si="5"/>
        <v>-55.5</v>
      </c>
      <c r="O22" s="36">
        <f t="shared" si="6"/>
        <v>-1385860</v>
      </c>
    </row>
    <row r="23" spans="1:15" x14ac:dyDescent="0.3">
      <c r="A23" s="9">
        <v>2029</v>
      </c>
      <c r="B23" s="17">
        <v>38370346.5</v>
      </c>
      <c r="C23" s="17">
        <v>5664</v>
      </c>
      <c r="D23" s="17">
        <v>1395</v>
      </c>
      <c r="E23" s="18">
        <f t="shared" si="1"/>
        <v>38377405.5</v>
      </c>
      <c r="G23" s="24">
        <v>37171801</v>
      </c>
      <c r="H23" s="25">
        <v>5723.5</v>
      </c>
      <c r="I23" s="25">
        <v>1366.5</v>
      </c>
      <c r="J23" s="26">
        <f t="shared" si="2"/>
        <v>37178891</v>
      </c>
      <c r="L23" s="34">
        <f t="shared" si="3"/>
        <v>-1198545.5</v>
      </c>
      <c r="M23" s="35">
        <f t="shared" si="4"/>
        <v>59.5</v>
      </c>
      <c r="N23" s="35">
        <f t="shared" si="5"/>
        <v>-28.5</v>
      </c>
      <c r="O23" s="36">
        <f t="shared" si="6"/>
        <v>-1198514.5</v>
      </c>
    </row>
    <row r="24" spans="1:15" x14ac:dyDescent="0.3">
      <c r="A24" s="9">
        <v>2030</v>
      </c>
      <c r="B24" s="17">
        <v>38491999.5</v>
      </c>
      <c r="C24" s="17">
        <v>5527</v>
      </c>
      <c r="D24" s="17">
        <v>1369.5</v>
      </c>
      <c r="E24" s="18">
        <f t="shared" si="1"/>
        <v>38498896</v>
      </c>
      <c r="G24" s="24">
        <v>37413839.5</v>
      </c>
      <c r="H24" s="25">
        <v>5510.5</v>
      </c>
      <c r="I24" s="25">
        <v>1392.5</v>
      </c>
      <c r="J24" s="26">
        <f t="shared" si="2"/>
        <v>37420742.5</v>
      </c>
      <c r="L24" s="34">
        <f t="shared" si="3"/>
        <v>-1078160</v>
      </c>
      <c r="M24" s="35">
        <f t="shared" si="4"/>
        <v>-16.5</v>
      </c>
      <c r="N24" s="35">
        <f t="shared" si="5"/>
        <v>23</v>
      </c>
      <c r="O24" s="36">
        <f t="shared" si="6"/>
        <v>-1078153.5</v>
      </c>
    </row>
    <row r="25" spans="1:15" x14ac:dyDescent="0.3">
      <c r="A25" s="9">
        <v>2031</v>
      </c>
      <c r="B25" s="17">
        <v>38768529.5</v>
      </c>
      <c r="C25" s="17">
        <v>5092</v>
      </c>
      <c r="D25" s="17">
        <v>1305</v>
      </c>
      <c r="E25" s="18">
        <f t="shared" si="1"/>
        <v>38774926.5</v>
      </c>
      <c r="G25" s="24">
        <v>37447444.5</v>
      </c>
      <c r="H25" s="25">
        <v>4880</v>
      </c>
      <c r="I25" s="25">
        <v>1284.5</v>
      </c>
      <c r="J25" s="26">
        <f t="shared" si="2"/>
        <v>37453609</v>
      </c>
      <c r="L25" s="34">
        <f t="shared" si="3"/>
        <v>-1321085</v>
      </c>
      <c r="M25" s="35">
        <f t="shared" si="4"/>
        <v>-212</v>
      </c>
      <c r="N25" s="35">
        <f t="shared" si="5"/>
        <v>-20.5</v>
      </c>
      <c r="O25" s="36">
        <f t="shared" si="6"/>
        <v>-1321317.5</v>
      </c>
    </row>
    <row r="26" spans="1:15" x14ac:dyDescent="0.3">
      <c r="A26" s="9">
        <v>2032</v>
      </c>
      <c r="B26" s="17">
        <v>39903464.5</v>
      </c>
      <c r="C26" s="17">
        <v>5246.5</v>
      </c>
      <c r="D26" s="17">
        <v>1308.5</v>
      </c>
      <c r="E26" s="18">
        <f t="shared" si="1"/>
        <v>39910019.5</v>
      </c>
      <c r="G26" s="24">
        <v>38599218.5</v>
      </c>
      <c r="H26" s="25">
        <v>5046</v>
      </c>
      <c r="I26" s="25">
        <v>1301.5</v>
      </c>
      <c r="J26" s="26">
        <f t="shared" si="2"/>
        <v>38605566</v>
      </c>
      <c r="L26" s="34">
        <f t="shared" si="3"/>
        <v>-1304246</v>
      </c>
      <c r="M26" s="35">
        <f t="shared" si="4"/>
        <v>-200.5</v>
      </c>
      <c r="N26" s="35">
        <f t="shared" si="5"/>
        <v>-7</v>
      </c>
      <c r="O26" s="36">
        <f t="shared" si="6"/>
        <v>-1304453.5</v>
      </c>
    </row>
    <row r="27" spans="1:15" x14ac:dyDescent="0.3">
      <c r="A27" s="9">
        <v>2033</v>
      </c>
      <c r="B27" s="17">
        <v>40168094</v>
      </c>
      <c r="C27" s="17">
        <v>5273.5</v>
      </c>
      <c r="D27" s="17">
        <v>1295.5</v>
      </c>
      <c r="E27" s="18">
        <f t="shared" si="1"/>
        <v>40174663</v>
      </c>
      <c r="G27" s="24">
        <v>38865655.5</v>
      </c>
      <c r="H27" s="25">
        <v>5081.5</v>
      </c>
      <c r="I27" s="25">
        <v>1286.5</v>
      </c>
      <c r="J27" s="26">
        <f t="shared" si="2"/>
        <v>38872023.5</v>
      </c>
      <c r="L27" s="34">
        <f t="shared" si="3"/>
        <v>-1302438.5</v>
      </c>
      <c r="M27" s="35">
        <f t="shared" si="4"/>
        <v>-192</v>
      </c>
      <c r="N27" s="35">
        <f t="shared" si="5"/>
        <v>-9</v>
      </c>
      <c r="O27" s="36">
        <f t="shared" si="6"/>
        <v>-1302639.5</v>
      </c>
    </row>
    <row r="28" spans="1:15" x14ac:dyDescent="0.3">
      <c r="A28" s="9">
        <v>2034</v>
      </c>
      <c r="B28" s="17">
        <v>40638831</v>
      </c>
      <c r="C28" s="17">
        <v>5243.5</v>
      </c>
      <c r="D28" s="17">
        <v>1293</v>
      </c>
      <c r="E28" s="18">
        <f t="shared" si="1"/>
        <v>40645367.5</v>
      </c>
      <c r="G28" s="24">
        <v>39328536</v>
      </c>
      <c r="H28" s="25">
        <v>5039</v>
      </c>
      <c r="I28" s="25">
        <v>1285.5</v>
      </c>
      <c r="J28" s="26">
        <f t="shared" si="2"/>
        <v>39334860.5</v>
      </c>
      <c r="L28" s="34">
        <f t="shared" si="3"/>
        <v>-1310295</v>
      </c>
      <c r="M28" s="35">
        <f t="shared" si="4"/>
        <v>-204.5</v>
      </c>
      <c r="N28" s="35">
        <f t="shared" si="5"/>
        <v>-7.5</v>
      </c>
      <c r="O28" s="36">
        <f t="shared" si="6"/>
        <v>-1310507</v>
      </c>
    </row>
    <row r="29" spans="1:15" x14ac:dyDescent="0.3">
      <c r="A29" s="9">
        <v>2035</v>
      </c>
      <c r="B29" s="17">
        <v>41331402.5</v>
      </c>
      <c r="C29" s="17">
        <v>5317.5</v>
      </c>
      <c r="D29" s="17">
        <v>1293.5</v>
      </c>
      <c r="E29" s="18">
        <f t="shared" si="1"/>
        <v>41338013.5</v>
      </c>
      <c r="G29" s="24">
        <v>40052466.5</v>
      </c>
      <c r="H29" s="25">
        <v>5189.5</v>
      </c>
      <c r="I29" s="25">
        <v>1280</v>
      </c>
      <c r="J29" s="26">
        <f t="shared" si="2"/>
        <v>40058936</v>
      </c>
      <c r="L29" s="34">
        <f t="shared" si="3"/>
        <v>-1278936</v>
      </c>
      <c r="M29" s="35">
        <f t="shared" si="4"/>
        <v>-128</v>
      </c>
      <c r="N29" s="35">
        <f t="shared" si="5"/>
        <v>-13.5</v>
      </c>
      <c r="O29" s="36">
        <f t="shared" si="6"/>
        <v>-1279077.5</v>
      </c>
    </row>
    <row r="30" spans="1:15" x14ac:dyDescent="0.3">
      <c r="A30" s="9">
        <v>2036</v>
      </c>
      <c r="B30" s="17">
        <v>44612607.5</v>
      </c>
      <c r="C30" s="17">
        <v>5703.5</v>
      </c>
      <c r="D30" s="17">
        <v>1303</v>
      </c>
      <c r="E30" s="18">
        <f t="shared" si="1"/>
        <v>44619614</v>
      </c>
      <c r="G30" s="24">
        <v>43330601.5</v>
      </c>
      <c r="H30" s="25">
        <v>5568</v>
      </c>
      <c r="I30" s="25">
        <v>1289.5</v>
      </c>
      <c r="J30" s="26">
        <f t="shared" si="2"/>
        <v>43337459</v>
      </c>
      <c r="L30" s="34">
        <f t="shared" si="3"/>
        <v>-1282006</v>
      </c>
      <c r="M30" s="35">
        <f t="shared" si="4"/>
        <v>-135.5</v>
      </c>
      <c r="N30" s="35">
        <f t="shared" si="5"/>
        <v>-13.5</v>
      </c>
      <c r="O30" s="36">
        <f t="shared" si="6"/>
        <v>-1282155</v>
      </c>
    </row>
    <row r="31" spans="1:15" x14ac:dyDescent="0.3">
      <c r="A31" s="9">
        <v>2037</v>
      </c>
      <c r="B31" s="17">
        <v>45549406</v>
      </c>
      <c r="C31" s="17">
        <v>5833</v>
      </c>
      <c r="D31" s="17">
        <v>1297</v>
      </c>
      <c r="E31" s="18">
        <f t="shared" si="1"/>
        <v>45556536</v>
      </c>
      <c r="G31" s="24">
        <v>44269071</v>
      </c>
      <c r="H31" s="25">
        <v>5693</v>
      </c>
      <c r="I31" s="25">
        <v>1285</v>
      </c>
      <c r="J31" s="26">
        <f t="shared" si="2"/>
        <v>44276049</v>
      </c>
      <c r="L31" s="34">
        <f t="shared" si="3"/>
        <v>-1280335</v>
      </c>
      <c r="M31" s="35">
        <f t="shared" si="4"/>
        <v>-140</v>
      </c>
      <c r="N31" s="35">
        <f t="shared" si="5"/>
        <v>-12</v>
      </c>
      <c r="O31" s="36">
        <f t="shared" si="6"/>
        <v>-1280487</v>
      </c>
    </row>
    <row r="32" spans="1:15" x14ac:dyDescent="0.3">
      <c r="A32" s="9">
        <v>2038</v>
      </c>
      <c r="B32" s="17">
        <v>46253910</v>
      </c>
      <c r="C32" s="17">
        <v>5905</v>
      </c>
      <c r="D32" s="17">
        <v>1292.5</v>
      </c>
      <c r="E32" s="18">
        <f t="shared" si="1"/>
        <v>46261107.5</v>
      </c>
      <c r="G32" s="24">
        <v>44939267</v>
      </c>
      <c r="H32" s="25">
        <v>5754.5</v>
      </c>
      <c r="I32" s="25">
        <v>1282.5</v>
      </c>
      <c r="J32" s="26">
        <f t="shared" si="2"/>
        <v>44946304</v>
      </c>
      <c r="L32" s="34">
        <f t="shared" si="3"/>
        <v>-1314643</v>
      </c>
      <c r="M32" s="35">
        <f t="shared" si="4"/>
        <v>-150.5</v>
      </c>
      <c r="N32" s="35">
        <f t="shared" si="5"/>
        <v>-10</v>
      </c>
      <c r="O32" s="36">
        <f t="shared" si="6"/>
        <v>-1314803.5</v>
      </c>
    </row>
    <row r="33" spans="1:15" x14ac:dyDescent="0.3">
      <c r="A33" s="9">
        <v>2039</v>
      </c>
      <c r="B33" s="17">
        <v>46460928.5</v>
      </c>
      <c r="C33" s="17">
        <v>5864.5</v>
      </c>
      <c r="D33" s="17">
        <v>1285.5</v>
      </c>
      <c r="E33" s="18">
        <f t="shared" si="1"/>
        <v>46468078.5</v>
      </c>
      <c r="G33" s="24">
        <v>45178535</v>
      </c>
      <c r="H33" s="25">
        <v>5716.5</v>
      </c>
      <c r="I33" s="25">
        <v>1269.5</v>
      </c>
      <c r="J33" s="26">
        <f t="shared" si="2"/>
        <v>45185521</v>
      </c>
      <c r="L33" s="34">
        <f t="shared" si="3"/>
        <v>-1282393.5</v>
      </c>
      <c r="M33" s="35">
        <f t="shared" si="4"/>
        <v>-148</v>
      </c>
      <c r="N33" s="35">
        <f t="shared" si="5"/>
        <v>-16</v>
      </c>
      <c r="O33" s="36">
        <f t="shared" si="6"/>
        <v>-1282557.5</v>
      </c>
    </row>
    <row r="34" spans="1:15" x14ac:dyDescent="0.3">
      <c r="A34" s="9">
        <v>2040</v>
      </c>
      <c r="B34" s="17">
        <v>47041324.5</v>
      </c>
      <c r="C34" s="17">
        <v>5880.5</v>
      </c>
      <c r="D34" s="17">
        <v>1286</v>
      </c>
      <c r="E34" s="18">
        <f t="shared" si="1"/>
        <v>47048491</v>
      </c>
      <c r="G34" s="24">
        <v>45765509.5</v>
      </c>
      <c r="H34" s="25">
        <v>5792.5</v>
      </c>
      <c r="I34" s="25">
        <v>1274.5</v>
      </c>
      <c r="J34" s="26">
        <f t="shared" si="2"/>
        <v>45772576.5</v>
      </c>
      <c r="L34" s="34">
        <f t="shared" si="3"/>
        <v>-1275815</v>
      </c>
      <c r="M34" s="35">
        <f t="shared" si="4"/>
        <v>-88</v>
      </c>
      <c r="N34" s="35">
        <f t="shared" si="5"/>
        <v>-11.5</v>
      </c>
      <c r="O34" s="36">
        <f t="shared" si="6"/>
        <v>-1275914.5</v>
      </c>
    </row>
    <row r="35" spans="1:15" x14ac:dyDescent="0.3">
      <c r="A35" s="9">
        <v>2041</v>
      </c>
      <c r="B35" s="17">
        <v>48218610</v>
      </c>
      <c r="C35" s="17">
        <v>6064.5</v>
      </c>
      <c r="D35" s="17">
        <v>1273</v>
      </c>
      <c r="E35" s="18">
        <f t="shared" si="1"/>
        <v>48225947.5</v>
      </c>
      <c r="G35" s="24">
        <v>46921625</v>
      </c>
      <c r="H35" s="25">
        <v>5940</v>
      </c>
      <c r="I35" s="25">
        <v>1263.5</v>
      </c>
      <c r="J35" s="26">
        <f t="shared" si="2"/>
        <v>46928828.5</v>
      </c>
      <c r="L35" s="34">
        <f t="shared" si="3"/>
        <v>-1296985</v>
      </c>
      <c r="M35" s="35">
        <f t="shared" si="4"/>
        <v>-124.5</v>
      </c>
      <c r="N35" s="35">
        <f t="shared" si="5"/>
        <v>-9.5</v>
      </c>
      <c r="O35" s="36">
        <f t="shared" si="6"/>
        <v>-1297119</v>
      </c>
    </row>
    <row r="36" spans="1:15" x14ac:dyDescent="0.3">
      <c r="A36" s="9">
        <v>2042</v>
      </c>
      <c r="B36" s="17">
        <v>48553610.5</v>
      </c>
      <c r="C36" s="17">
        <v>6067.5</v>
      </c>
      <c r="D36" s="17">
        <v>1259.5</v>
      </c>
      <c r="E36" s="18">
        <f t="shared" si="1"/>
        <v>48560937.5</v>
      </c>
      <c r="G36" s="24">
        <v>47255031</v>
      </c>
      <c r="H36" s="25">
        <v>5941</v>
      </c>
      <c r="I36" s="25">
        <v>1254</v>
      </c>
      <c r="J36" s="26">
        <f t="shared" si="2"/>
        <v>47262226</v>
      </c>
      <c r="L36" s="34">
        <f t="shared" si="3"/>
        <v>-1298579.5</v>
      </c>
      <c r="M36" s="35">
        <f t="shared" si="4"/>
        <v>-126.5</v>
      </c>
      <c r="N36" s="35">
        <f t="shared" si="5"/>
        <v>-5.5</v>
      </c>
      <c r="O36" s="36">
        <f t="shared" si="6"/>
        <v>-1298711.5</v>
      </c>
    </row>
    <row r="37" spans="1:15" x14ac:dyDescent="0.3">
      <c r="A37" s="9">
        <v>2043</v>
      </c>
      <c r="B37" s="17">
        <v>51178447.5</v>
      </c>
      <c r="C37" s="17">
        <v>6228.5</v>
      </c>
      <c r="D37" s="17">
        <v>1270</v>
      </c>
      <c r="E37" s="18">
        <f t="shared" si="1"/>
        <v>51185946</v>
      </c>
      <c r="G37" s="24">
        <v>49867126</v>
      </c>
      <c r="H37" s="25">
        <v>6145</v>
      </c>
      <c r="I37" s="25">
        <v>1264.5</v>
      </c>
      <c r="J37" s="26">
        <f t="shared" si="2"/>
        <v>49874535.5</v>
      </c>
      <c r="L37" s="34">
        <f t="shared" si="3"/>
        <v>-1311321.5</v>
      </c>
      <c r="M37" s="35">
        <f t="shared" si="4"/>
        <v>-83.5</v>
      </c>
      <c r="N37" s="35">
        <f t="shared" si="5"/>
        <v>-5.5</v>
      </c>
      <c r="O37" s="36">
        <f t="shared" si="6"/>
        <v>-1311410.5</v>
      </c>
    </row>
    <row r="38" spans="1:15" x14ac:dyDescent="0.3">
      <c r="A38" s="9">
        <v>2044</v>
      </c>
      <c r="B38" s="17">
        <v>52859687.5</v>
      </c>
      <c r="C38" s="17">
        <v>6346.5</v>
      </c>
      <c r="D38" s="17">
        <v>1279</v>
      </c>
      <c r="E38" s="18">
        <f t="shared" si="1"/>
        <v>52867313</v>
      </c>
      <c r="G38" s="24">
        <v>51572420.5</v>
      </c>
      <c r="H38" s="25">
        <v>6271</v>
      </c>
      <c r="I38" s="25">
        <v>1277.5</v>
      </c>
      <c r="J38" s="26">
        <f t="shared" si="2"/>
        <v>51579969</v>
      </c>
      <c r="L38" s="34">
        <f t="shared" si="3"/>
        <v>-1287267</v>
      </c>
      <c r="M38" s="35">
        <f t="shared" si="4"/>
        <v>-75.5</v>
      </c>
      <c r="N38" s="35">
        <f t="shared" si="5"/>
        <v>-1.5</v>
      </c>
      <c r="O38" s="36">
        <f t="shared" si="6"/>
        <v>-1287344</v>
      </c>
    </row>
    <row r="39" spans="1:15" x14ac:dyDescent="0.3">
      <c r="A39" s="9">
        <v>2045</v>
      </c>
      <c r="B39" s="17">
        <v>53098669</v>
      </c>
      <c r="C39" s="17">
        <v>6359.5</v>
      </c>
      <c r="D39" s="17">
        <v>1283</v>
      </c>
      <c r="E39" s="18">
        <f t="shared" si="1"/>
        <v>53106311.5</v>
      </c>
      <c r="G39" s="24">
        <v>51789401.5</v>
      </c>
      <c r="H39" s="25">
        <v>6268.5</v>
      </c>
      <c r="I39" s="25">
        <v>1276</v>
      </c>
      <c r="J39" s="26">
        <f t="shared" si="2"/>
        <v>51796946</v>
      </c>
      <c r="L39" s="34">
        <f t="shared" si="3"/>
        <v>-1309267.5</v>
      </c>
      <c r="M39" s="35">
        <f t="shared" si="4"/>
        <v>-91</v>
      </c>
      <c r="N39" s="35">
        <f t="shared" si="5"/>
        <v>-7</v>
      </c>
      <c r="O39" s="36">
        <f t="shared" si="6"/>
        <v>-1309365.5</v>
      </c>
    </row>
    <row r="40" spans="1:15" x14ac:dyDescent="0.3">
      <c r="A40" s="9">
        <v>2046</v>
      </c>
      <c r="B40" s="17">
        <v>53690996.5</v>
      </c>
      <c r="C40" s="17">
        <v>6405.5</v>
      </c>
      <c r="D40" s="17">
        <v>1288</v>
      </c>
      <c r="E40" s="18">
        <f t="shared" si="1"/>
        <v>53698690</v>
      </c>
      <c r="G40" s="24">
        <v>52382788.5</v>
      </c>
      <c r="H40" s="25">
        <v>6290</v>
      </c>
      <c r="I40" s="25">
        <v>1280</v>
      </c>
      <c r="J40" s="26">
        <f t="shared" si="2"/>
        <v>52390358.5</v>
      </c>
      <c r="L40" s="34">
        <f t="shared" si="3"/>
        <v>-1308208</v>
      </c>
      <c r="M40" s="35">
        <f t="shared" si="4"/>
        <v>-115.5</v>
      </c>
      <c r="N40" s="35">
        <f t="shared" si="5"/>
        <v>-8</v>
      </c>
      <c r="O40" s="36">
        <f t="shared" si="6"/>
        <v>-1308331.5</v>
      </c>
    </row>
    <row r="41" spans="1:15" x14ac:dyDescent="0.3">
      <c r="A41" s="9">
        <v>2047</v>
      </c>
      <c r="B41" s="17">
        <v>54476653</v>
      </c>
      <c r="C41" s="17">
        <v>6446.5</v>
      </c>
      <c r="D41" s="17">
        <v>1286</v>
      </c>
      <c r="E41" s="18">
        <f t="shared" si="1"/>
        <v>54484385.5</v>
      </c>
      <c r="G41" s="24">
        <v>53149745.5</v>
      </c>
      <c r="H41" s="25">
        <v>6345</v>
      </c>
      <c r="I41" s="25">
        <v>1282.5</v>
      </c>
      <c r="J41" s="26">
        <f t="shared" si="2"/>
        <v>53157373</v>
      </c>
      <c r="L41" s="34">
        <f t="shared" si="3"/>
        <v>-1326907.5</v>
      </c>
      <c r="M41" s="35">
        <f t="shared" si="4"/>
        <v>-101.5</v>
      </c>
      <c r="N41" s="35">
        <f t="shared" si="5"/>
        <v>-3.5</v>
      </c>
      <c r="O41" s="36">
        <f t="shared" si="6"/>
        <v>-1327012.5</v>
      </c>
    </row>
    <row r="42" spans="1:15" x14ac:dyDescent="0.3">
      <c r="A42" s="9">
        <v>2048</v>
      </c>
      <c r="B42" s="17">
        <v>54954021.5</v>
      </c>
      <c r="C42" s="17">
        <v>6478</v>
      </c>
      <c r="D42" s="17">
        <v>1288.5</v>
      </c>
      <c r="E42" s="18">
        <f t="shared" si="1"/>
        <v>54961788</v>
      </c>
      <c r="G42" s="24">
        <v>53617010.5</v>
      </c>
      <c r="H42" s="25">
        <v>6412</v>
      </c>
      <c r="I42" s="25">
        <v>1287.5</v>
      </c>
      <c r="J42" s="26">
        <f t="shared" si="2"/>
        <v>53624710</v>
      </c>
      <c r="L42" s="34">
        <f t="shared" si="3"/>
        <v>-1337011</v>
      </c>
      <c r="M42" s="35">
        <f t="shared" si="4"/>
        <v>-66</v>
      </c>
      <c r="N42" s="35">
        <f t="shared" si="5"/>
        <v>-1</v>
      </c>
      <c r="O42" s="36">
        <f t="shared" si="6"/>
        <v>-1337078</v>
      </c>
    </row>
    <row r="43" spans="1:15" x14ac:dyDescent="0.3">
      <c r="A43" s="9">
        <v>2049</v>
      </c>
      <c r="B43" s="17">
        <v>55407872</v>
      </c>
      <c r="C43" s="17">
        <v>6923</v>
      </c>
      <c r="D43" s="17">
        <v>1338</v>
      </c>
      <c r="E43" s="18">
        <f t="shared" si="1"/>
        <v>55416133</v>
      </c>
      <c r="G43" s="24">
        <v>54103133.5</v>
      </c>
      <c r="H43" s="25">
        <v>6828.5</v>
      </c>
      <c r="I43" s="25">
        <v>1332</v>
      </c>
      <c r="J43" s="26">
        <f t="shared" si="2"/>
        <v>54111294</v>
      </c>
      <c r="L43" s="34">
        <f t="shared" si="3"/>
        <v>-1304738.5</v>
      </c>
      <c r="M43" s="35">
        <f t="shared" si="4"/>
        <v>-94.5</v>
      </c>
      <c r="N43" s="35">
        <f t="shared" si="5"/>
        <v>-6</v>
      </c>
      <c r="O43" s="36">
        <f t="shared" si="6"/>
        <v>-1304839</v>
      </c>
    </row>
    <row r="44" spans="1:15" x14ac:dyDescent="0.3">
      <c r="A44" s="9">
        <v>2050</v>
      </c>
      <c r="B44" s="17">
        <f>B43*1.021</f>
        <v>56571437.311999992</v>
      </c>
      <c r="C44" s="17">
        <f t="shared" ref="C44:D44" si="7">C43*1.021</f>
        <v>7068.3829999999998</v>
      </c>
      <c r="D44" s="17">
        <f t="shared" si="7"/>
        <v>1366.098</v>
      </c>
      <c r="E44" s="18">
        <f t="shared" si="1"/>
        <v>56579871.79299999</v>
      </c>
      <c r="G44" s="27">
        <v>55239299.303499997</v>
      </c>
      <c r="H44" s="25">
        <v>6971.8984999999993</v>
      </c>
      <c r="I44" s="41">
        <v>1359.972</v>
      </c>
      <c r="J44" s="26">
        <f t="shared" si="2"/>
        <v>55247631.174000002</v>
      </c>
      <c r="L44" s="34">
        <f t="shared" si="3"/>
        <v>-1332138.0084999949</v>
      </c>
      <c r="M44" s="35">
        <f t="shared" si="4"/>
        <v>-96.48450000000048</v>
      </c>
      <c r="N44" s="35">
        <f t="shared" si="5"/>
        <v>-6.1259999999999764</v>
      </c>
      <c r="O44" s="36">
        <f t="shared" si="6"/>
        <v>-1332240.6189999948</v>
      </c>
    </row>
    <row r="45" spans="1:15" ht="14.5" thickBot="1" x14ac:dyDescent="0.35">
      <c r="A45" s="10">
        <v>2051</v>
      </c>
      <c r="B45" s="19">
        <v>0</v>
      </c>
      <c r="C45" s="19">
        <v>0</v>
      </c>
      <c r="D45" s="19">
        <v>0</v>
      </c>
      <c r="E45" s="20">
        <f t="shared" si="1"/>
        <v>0</v>
      </c>
      <c r="G45" s="28">
        <v>0</v>
      </c>
      <c r="H45" s="29">
        <v>0</v>
      </c>
      <c r="I45" s="29">
        <v>0</v>
      </c>
      <c r="J45" s="30">
        <f t="shared" si="2"/>
        <v>0</v>
      </c>
      <c r="L45" s="37">
        <f t="shared" si="3"/>
        <v>0</v>
      </c>
      <c r="M45" s="38">
        <f t="shared" si="4"/>
        <v>0</v>
      </c>
      <c r="N45" s="38">
        <f t="shared" si="5"/>
        <v>0</v>
      </c>
      <c r="O45" s="39">
        <f t="shared" si="6"/>
        <v>0</v>
      </c>
    </row>
    <row r="47" spans="1:15" ht="15.5" x14ac:dyDescent="0.35">
      <c r="A47" s="14" t="s">
        <v>15</v>
      </c>
    </row>
  </sheetData>
  <mergeCells count="8">
    <mergeCell ref="B9:E9"/>
    <mergeCell ref="G9:J9"/>
    <mergeCell ref="L9:O9"/>
    <mergeCell ref="A1:D1"/>
    <mergeCell ref="A2:C2"/>
    <mergeCell ref="A3:D3"/>
    <mergeCell ref="A4:C4"/>
    <mergeCell ref="A5:C5"/>
  </mergeCells>
  <pageMargins left="0" right="0" top="0" bottom="0" header="0" footer="0"/>
  <pageSetup scale="95" orientation="landscape" r:id="rId1"/>
  <ignoredErrors>
    <ignoredError sqref="E13:E45" formulaRange="1"/>
  </ignoredError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EC842FFA3715448F6C6F2D3AA4605D" ma:contentTypeVersion="" ma:contentTypeDescription="Create a new document." ma:contentTypeScope="" ma:versionID="2c9882a7b71be067b5dd967852ead7ca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EB973D53-E1F1-4C31-8E5E-8AC814C187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292B95-3089-4117-B130-0040E1C6D8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7E705D-A94F-4721-A0B9-F69883302227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