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00069 - 2020-2029 Storm Protection Plan\Discovery\OPC POD 3 (31-53)\Attachments\Q31\"/>
    </mc:Choice>
  </mc:AlternateContent>
  <xr:revisionPtr revIDLastSave="0" documentId="13_ncr:1_{96E69D0B-3656-4DB6-9F63-493EF5F3308E}" xr6:coauthVersionLast="41" xr6:coauthVersionMax="41" xr10:uidLastSave="{00000000-0000-0000-0000-000000000000}"/>
  <bookViews>
    <workbookView xWindow="-110" yWindow="-110" windowWidth="19420" windowHeight="10420" tabRatio="890" activeTab="5" xr2:uid="{00000000-000D-0000-FFFF-FFFF00000000}"/>
  </bookViews>
  <sheets>
    <sheet name="TUG - 2020 " sheetId="45" r:id="rId1"/>
    <sheet name="Det Cond - 2020" sheetId="25" r:id="rId2"/>
    <sheet name="SOG - 2020" sheetId="44" r:id="rId3"/>
    <sheet name="Submersible UG-2020" sheetId="15" r:id="rId4"/>
    <sheet name="Poles Replacement - 2020" sheetId="17" r:id="rId5"/>
    <sheet name="Pole Inspection - 2020" sheetId="31" r:id="rId6"/>
  </sheets>
  <definedNames>
    <definedName name="_xlnm._FilterDatabase" localSheetId="2" hidden="1">'SOG - 2020'!$B$3:$H$739</definedName>
    <definedName name="_xlnm._FilterDatabase" localSheetId="0" hidden="1">'TUG - 2020 '!$B$4:$H$219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17" l="1"/>
  <c r="D38" i="31"/>
  <c r="H38" i="31"/>
  <c r="D219" i="45"/>
  <c r="D86" i="25"/>
  <c r="H219" i="45"/>
  <c r="I219" i="45"/>
  <c r="E219" i="45"/>
  <c r="C34" i="25" l="1"/>
  <c r="C85" i="25"/>
  <c r="C83" i="25"/>
  <c r="C73" i="25"/>
  <c r="C68" i="25"/>
  <c r="C63" i="25"/>
  <c r="C59" i="25"/>
  <c r="C55" i="25"/>
  <c r="C49" i="25"/>
  <c r="C47" i="25"/>
  <c r="C43" i="25"/>
  <c r="C36" i="25"/>
  <c r="C31" i="25"/>
  <c r="C29" i="25"/>
  <c r="C27" i="25"/>
  <c r="C23" i="25"/>
  <c r="C21" i="25"/>
  <c r="C18" i="25"/>
  <c r="C16" i="25"/>
  <c r="C14" i="25"/>
  <c r="C12" i="25"/>
  <c r="C10" i="25"/>
  <c r="C7" i="25"/>
  <c r="C86" i="25" l="1"/>
  <c r="J5" i="45"/>
  <c r="C740" i="44" l="1"/>
  <c r="D739" i="44"/>
  <c r="F733" i="44"/>
  <c r="F739" i="44" s="1"/>
  <c r="F732" i="44"/>
  <c r="D732" i="44"/>
  <c r="F728" i="44"/>
  <c r="D728" i="44"/>
  <c r="F724" i="44"/>
  <c r="D724" i="44"/>
  <c r="F717" i="44"/>
  <c r="D717" i="44"/>
  <c r="F710" i="44"/>
  <c r="D710" i="44"/>
  <c r="F706" i="44"/>
  <c r="D706" i="44"/>
  <c r="F700" i="44"/>
  <c r="D700" i="44"/>
  <c r="F698" i="44"/>
  <c r="D698" i="44"/>
  <c r="F692" i="44"/>
  <c r="D692" i="44"/>
  <c r="F689" i="44"/>
  <c r="D689" i="44"/>
  <c r="F681" i="44"/>
  <c r="D681" i="44"/>
  <c r="F675" i="44"/>
  <c r="D675" i="44"/>
  <c r="F669" i="44"/>
  <c r="D669" i="44"/>
  <c r="F664" i="44"/>
  <c r="D664" i="44"/>
  <c r="F662" i="44"/>
  <c r="D662" i="44"/>
  <c r="F660" i="44"/>
  <c r="D660" i="44"/>
  <c r="F658" i="44"/>
  <c r="D658" i="44"/>
  <c r="F655" i="44"/>
  <c r="D655" i="44"/>
  <c r="F650" i="44"/>
  <c r="D650" i="44"/>
  <c r="F645" i="44"/>
  <c r="D645" i="44"/>
  <c r="F636" i="44"/>
  <c r="D636" i="44"/>
  <c r="F630" i="44"/>
  <c r="D630" i="44"/>
  <c r="F620" i="44"/>
  <c r="D620" i="44"/>
  <c r="F617" i="44"/>
  <c r="D617" i="44"/>
  <c r="F611" i="44"/>
  <c r="D611" i="44"/>
  <c r="F605" i="44"/>
  <c r="D605" i="44"/>
  <c r="F600" i="44"/>
  <c r="D600" i="44"/>
  <c r="F596" i="44"/>
  <c r="D596" i="44"/>
  <c r="F590" i="44"/>
  <c r="D590" i="44"/>
  <c r="F583" i="44"/>
  <c r="D583" i="44"/>
  <c r="F581" i="44"/>
  <c r="D581" i="44"/>
  <c r="F576" i="44"/>
  <c r="D576" i="44"/>
  <c r="F570" i="44"/>
  <c r="D570" i="44"/>
  <c r="F565" i="44"/>
  <c r="D565" i="44"/>
  <c r="F560" i="44"/>
  <c r="D560" i="44"/>
  <c r="F556" i="44"/>
  <c r="D556" i="44"/>
  <c r="F551" i="44"/>
  <c r="D551" i="44"/>
  <c r="F543" i="44"/>
  <c r="D543" i="44"/>
  <c r="F537" i="44"/>
  <c r="D537" i="44"/>
  <c r="F532" i="44"/>
  <c r="D532" i="44"/>
  <c r="F527" i="44"/>
  <c r="D527" i="44"/>
  <c r="F521" i="44"/>
  <c r="D521" i="44"/>
  <c r="F516" i="44"/>
  <c r="D516" i="44"/>
  <c r="F510" i="44"/>
  <c r="D510" i="44"/>
  <c r="F506" i="44"/>
  <c r="D506" i="44"/>
  <c r="F502" i="44"/>
  <c r="D502" i="44"/>
  <c r="F493" i="44"/>
  <c r="D493" i="44"/>
  <c r="F486" i="44"/>
  <c r="D486" i="44"/>
  <c r="F483" i="44"/>
  <c r="D483" i="44"/>
  <c r="F477" i="44"/>
  <c r="D477" i="44"/>
  <c r="F470" i="44"/>
  <c r="D470" i="44"/>
  <c r="F463" i="44"/>
  <c r="D463" i="44"/>
  <c r="F454" i="44"/>
  <c r="D454" i="44"/>
  <c r="F448" i="44"/>
  <c r="D448" i="44"/>
  <c r="F441" i="44"/>
  <c r="D441" i="44"/>
  <c r="F437" i="44"/>
  <c r="D437" i="44"/>
  <c r="F434" i="44"/>
  <c r="D434" i="44"/>
  <c r="F430" i="44"/>
  <c r="D430" i="44"/>
  <c r="F425" i="44"/>
  <c r="D425" i="44"/>
  <c r="F421" i="44"/>
  <c r="D421" i="44"/>
  <c r="F414" i="44"/>
  <c r="D414" i="44"/>
  <c r="F411" i="44"/>
  <c r="D411" i="44"/>
  <c r="F409" i="44"/>
  <c r="D409" i="44"/>
  <c r="F407" i="44"/>
  <c r="D407" i="44"/>
  <c r="F405" i="44"/>
  <c r="D405" i="44"/>
  <c r="F399" i="44"/>
  <c r="D399" i="44"/>
  <c r="F393" i="44"/>
  <c r="D393" i="44"/>
  <c r="F391" i="44"/>
  <c r="D391" i="44"/>
  <c r="F386" i="44"/>
  <c r="D386" i="44"/>
  <c r="F383" i="44"/>
  <c r="D383" i="44"/>
  <c r="F380" i="44"/>
  <c r="D380" i="44"/>
  <c r="F373" i="44"/>
  <c r="D373" i="44"/>
  <c r="F371" i="44"/>
  <c r="D371" i="44"/>
  <c r="F368" i="44"/>
  <c r="D368" i="44"/>
  <c r="F363" i="44"/>
  <c r="D363" i="44"/>
  <c r="F358" i="44"/>
  <c r="D358" i="44"/>
  <c r="F352" i="44"/>
  <c r="D352" i="44"/>
  <c r="F343" i="44"/>
  <c r="D343" i="44"/>
  <c r="F336" i="44"/>
  <c r="D336" i="44"/>
  <c r="F334" i="44"/>
  <c r="D334" i="44"/>
  <c r="F329" i="44"/>
  <c r="D329" i="44"/>
  <c r="F323" i="44"/>
  <c r="D323" i="44"/>
  <c r="F314" i="44"/>
  <c r="D314" i="44"/>
  <c r="F305" i="44"/>
  <c r="D305" i="44"/>
  <c r="F303" i="44"/>
  <c r="D303" i="44"/>
  <c r="F298" i="44"/>
  <c r="D298" i="44"/>
  <c r="F295" i="44"/>
  <c r="D295" i="44"/>
  <c r="F293" i="44"/>
  <c r="D293" i="44"/>
  <c r="F291" i="44"/>
  <c r="D291" i="44"/>
  <c r="F285" i="44"/>
  <c r="D285" i="44"/>
  <c r="F278" i="44"/>
  <c r="D278" i="44"/>
  <c r="F271" i="44"/>
  <c r="D271" i="44"/>
  <c r="F265" i="44"/>
  <c r="D265" i="44"/>
  <c r="F258" i="44"/>
  <c r="D258" i="44"/>
  <c r="F254" i="44"/>
  <c r="D254" i="44"/>
  <c r="F248" i="44"/>
  <c r="D248" i="44"/>
  <c r="F243" i="44"/>
  <c r="D243" i="44"/>
  <c r="F234" i="44"/>
  <c r="D234" i="44"/>
  <c r="F229" i="44"/>
  <c r="D229" i="44"/>
  <c r="F223" i="44"/>
  <c r="D223" i="44"/>
  <c r="F219" i="44"/>
  <c r="D219" i="44"/>
  <c r="F215" i="44"/>
  <c r="D215" i="44"/>
  <c r="F209" i="44"/>
  <c r="D209" i="44"/>
  <c r="F207" i="44"/>
  <c r="D207" i="44"/>
  <c r="F202" i="44"/>
  <c r="D202" i="44"/>
  <c r="F200" i="44"/>
  <c r="D200" i="44"/>
  <c r="F196" i="44"/>
  <c r="D196" i="44"/>
  <c r="F194" i="44"/>
  <c r="D194" i="44"/>
  <c r="F191" i="44"/>
  <c r="D191" i="44"/>
  <c r="F185" i="44"/>
  <c r="D185" i="44"/>
  <c r="F180" i="44"/>
  <c r="D180" i="44"/>
  <c r="F174" i="44"/>
  <c r="D174" i="44"/>
  <c r="F169" i="44"/>
  <c r="D169" i="44"/>
  <c r="F163" i="44"/>
  <c r="D163" i="44"/>
  <c r="F158" i="44"/>
  <c r="D158" i="44"/>
  <c r="F156" i="44"/>
  <c r="D156" i="44"/>
  <c r="F154" i="44"/>
  <c r="D154" i="44"/>
  <c r="F150" i="44"/>
  <c r="D150" i="44"/>
  <c r="F147" i="44"/>
  <c r="D147" i="44"/>
  <c r="F143" i="44"/>
  <c r="D143" i="44"/>
  <c r="F138" i="44"/>
  <c r="D138" i="44"/>
  <c r="F131" i="44"/>
  <c r="D131" i="44"/>
  <c r="F128" i="44"/>
  <c r="D128" i="44"/>
  <c r="F126" i="44"/>
  <c r="D126" i="44"/>
  <c r="F121" i="44"/>
  <c r="D121" i="44"/>
  <c r="F115" i="44"/>
  <c r="D115" i="44"/>
  <c r="F109" i="44"/>
  <c r="D109" i="44"/>
  <c r="F103" i="44"/>
  <c r="D103" i="44"/>
  <c r="F101" i="44"/>
  <c r="D101" i="44"/>
  <c r="F94" i="44"/>
  <c r="D94" i="44"/>
  <c r="F88" i="44"/>
  <c r="D88" i="44"/>
  <c r="F84" i="44"/>
  <c r="D84" i="44"/>
  <c r="F82" i="44"/>
  <c r="D82" i="44"/>
  <c r="F79" i="44"/>
  <c r="D79" i="44"/>
  <c r="F76" i="44"/>
  <c r="D76" i="44"/>
  <c r="F74" i="44"/>
  <c r="D74" i="44"/>
  <c r="F69" i="44"/>
  <c r="D69" i="44"/>
  <c r="F66" i="44"/>
  <c r="D66" i="44"/>
  <c r="F63" i="44"/>
  <c r="D63" i="44"/>
  <c r="F60" i="44"/>
  <c r="D60" i="44"/>
  <c r="F56" i="44"/>
  <c r="D56" i="44"/>
  <c r="F53" i="44"/>
  <c r="D53" i="44"/>
  <c r="F47" i="44"/>
  <c r="D47" i="44"/>
  <c r="F42" i="44"/>
  <c r="D42" i="44"/>
  <c r="F38" i="44"/>
  <c r="D38" i="44"/>
  <c r="F36" i="44"/>
  <c r="D36" i="44"/>
  <c r="F32" i="44"/>
  <c r="D32" i="44"/>
  <c r="F28" i="44"/>
  <c r="D28" i="44"/>
  <c r="F19" i="44"/>
  <c r="D19" i="44"/>
  <c r="F17" i="44"/>
  <c r="D17" i="44"/>
  <c r="F15" i="44"/>
  <c r="D15" i="44"/>
  <c r="F12" i="44"/>
  <c r="D12" i="44"/>
  <c r="F10" i="44"/>
  <c r="D10" i="44"/>
  <c r="F8" i="44"/>
  <c r="D8" i="44"/>
  <c r="F5" i="44"/>
  <c r="D5" i="44"/>
  <c r="D740" i="44" l="1"/>
  <c r="F740" i="44"/>
  <c r="F34" i="31"/>
  <c r="F33" i="31"/>
  <c r="F32" i="31"/>
  <c r="F31" i="31"/>
  <c r="F30" i="31"/>
  <c r="F29" i="31"/>
  <c r="F28" i="31"/>
  <c r="F38" i="31" l="1"/>
  <c r="E15" i="25" l="1"/>
  <c r="E16" i="25" s="1"/>
  <c r="E24" i="25"/>
  <c r="E60" i="25"/>
  <c r="E35" i="25"/>
  <c r="E36" i="25" s="1"/>
  <c r="E25" i="25"/>
  <c r="E61" i="25"/>
  <c r="E28" i="25"/>
  <c r="E29" i="25" s="1"/>
  <c r="E19" i="25"/>
  <c r="E20" i="25"/>
  <c r="E30" i="25"/>
  <c r="E31" i="25" s="1"/>
  <c r="E74" i="25"/>
  <c r="E75" i="25"/>
  <c r="E32" i="25"/>
  <c r="E37" i="25"/>
  <c r="E76" i="25"/>
  <c r="E38" i="25"/>
  <c r="E8" i="25"/>
  <c r="E77" i="25"/>
  <c r="E26" i="25"/>
  <c r="E50" i="25"/>
  <c r="E78" i="25"/>
  <c r="E79" i="25"/>
  <c r="E69" i="25"/>
  <c r="E9" i="25"/>
  <c r="E80" i="25"/>
  <c r="E13" i="25"/>
  <c r="E14" i="25" s="1"/>
  <c r="E22" i="25"/>
  <c r="E23" i="25" s="1"/>
  <c r="E62" i="25"/>
  <c r="E51" i="25"/>
  <c r="E17" i="25"/>
  <c r="E18" i="25" s="1"/>
  <c r="E39" i="25"/>
  <c r="E44" i="25"/>
  <c r="E81" i="25"/>
  <c r="E40" i="25"/>
  <c r="E33" i="25"/>
  <c r="E41" i="25"/>
  <c r="E52" i="25"/>
  <c r="E42" i="25"/>
  <c r="E53" i="25"/>
  <c r="E82" i="25"/>
  <c r="E70" i="25"/>
  <c r="E45" i="25"/>
  <c r="E56" i="25"/>
  <c r="E71" i="25"/>
  <c r="E54" i="25"/>
  <c r="E72" i="25"/>
  <c r="E46" i="25"/>
  <c r="E64" i="25"/>
  <c r="E65" i="25"/>
  <c r="E57" i="25"/>
  <c r="E11" i="25"/>
  <c r="E12" i="25" s="1"/>
  <c r="E4" i="25"/>
  <c r="E5" i="25"/>
  <c r="E58" i="25"/>
  <c r="E6" i="25"/>
  <c r="E66" i="25"/>
  <c r="E67" i="25"/>
  <c r="E84" i="25"/>
  <c r="E85" i="25" s="1"/>
  <c r="E48" i="25"/>
  <c r="E49" i="25" s="1"/>
  <c r="E34" i="25" l="1"/>
  <c r="E21" i="25"/>
  <c r="E68" i="25"/>
  <c r="E47" i="25"/>
  <c r="E73" i="25"/>
  <c r="E43" i="25"/>
  <c r="E7" i="25"/>
  <c r="E86" i="25" s="1"/>
  <c r="E55" i="25"/>
  <c r="E59" i="25"/>
  <c r="E83" i="25"/>
  <c r="E63" i="25"/>
  <c r="E27" i="25"/>
  <c r="E10" i="25"/>
  <c r="G20" i="31"/>
  <c r="G12" i="31"/>
  <c r="G11" i="31"/>
  <c r="G10" i="31"/>
  <c r="G8" i="31"/>
  <c r="G7" i="31"/>
  <c r="G6" i="31"/>
  <c r="G39" i="17"/>
  <c r="H39" i="17" s="1"/>
  <c r="G38" i="17"/>
  <c r="H38" i="17" s="1"/>
  <c r="G37" i="17"/>
  <c r="H37" i="17" s="1"/>
  <c r="G36" i="17"/>
  <c r="H36" i="17" s="1"/>
  <c r="G35" i="17"/>
  <c r="H35" i="17" s="1"/>
  <c r="G34" i="17"/>
  <c r="H34" i="17" s="1"/>
  <c r="G33" i="17"/>
  <c r="H33" i="17" s="1"/>
  <c r="G32" i="17"/>
  <c r="H32" i="17" s="1"/>
  <c r="G31" i="17"/>
  <c r="H31" i="17" s="1"/>
  <c r="G30" i="17"/>
  <c r="H30" i="17" s="1"/>
  <c r="G29" i="17"/>
  <c r="H29" i="17" s="1"/>
  <c r="G28" i="17"/>
  <c r="H28" i="17" s="1"/>
  <c r="G27" i="17"/>
  <c r="H27" i="17" s="1"/>
  <c r="G26" i="17"/>
  <c r="H26" i="17" s="1"/>
  <c r="G25" i="17"/>
  <c r="H25" i="17" s="1"/>
  <c r="G24" i="17"/>
  <c r="H24" i="17" s="1"/>
  <c r="G23" i="17"/>
  <c r="H23" i="17" s="1"/>
  <c r="G22" i="17"/>
  <c r="H22" i="17" s="1"/>
  <c r="G21" i="17"/>
  <c r="H21" i="17" s="1"/>
  <c r="G20" i="17"/>
  <c r="H20" i="17" s="1"/>
  <c r="G19" i="17"/>
  <c r="H19" i="17" s="1"/>
  <c r="G18" i="17"/>
  <c r="H18" i="17" s="1"/>
  <c r="G17" i="17"/>
  <c r="H17" i="17" s="1"/>
  <c r="G16" i="17"/>
  <c r="H16" i="17" s="1"/>
  <c r="G15" i="17"/>
  <c r="H15" i="17" s="1"/>
  <c r="G14" i="17"/>
  <c r="H14" i="17" s="1"/>
  <c r="G13" i="17"/>
  <c r="H13" i="17" s="1"/>
  <c r="G12" i="17"/>
  <c r="H12" i="17" s="1"/>
  <c r="G11" i="17"/>
  <c r="H11" i="17" s="1"/>
  <c r="G10" i="17"/>
  <c r="H10" i="17" s="1"/>
  <c r="G9" i="17"/>
  <c r="H9" i="17" s="1"/>
  <c r="G8" i="17"/>
  <c r="H8" i="17" s="1"/>
  <c r="G7" i="17"/>
  <c r="H7" i="17" s="1"/>
  <c r="G6" i="17"/>
  <c r="H6" i="17" s="1"/>
  <c r="G5" i="17"/>
  <c r="H5" i="17" s="1"/>
  <c r="G4" i="17"/>
  <c r="H4" i="17" l="1"/>
  <c r="G40" i="17"/>
  <c r="H40" i="17" s="1"/>
  <c r="F15" i="25" l="1"/>
  <c r="F16" i="25" s="1"/>
  <c r="F24" i="25"/>
  <c r="F60" i="25"/>
  <c r="F35" i="25"/>
  <c r="F36" i="25" s="1"/>
  <c r="F25" i="25"/>
  <c r="F61" i="25"/>
  <c r="F28" i="25"/>
  <c r="F29" i="25" s="1"/>
  <c r="F19" i="25"/>
  <c r="F21" i="25" s="1"/>
  <c r="F20" i="25"/>
  <c r="F30" i="25"/>
  <c r="F31" i="25" s="1"/>
  <c r="F74" i="25"/>
  <c r="F75" i="25"/>
  <c r="F32" i="25"/>
  <c r="F37" i="25"/>
  <c r="F76" i="25"/>
  <c r="F38" i="25"/>
  <c r="F8" i="25"/>
  <c r="F77" i="25"/>
  <c r="F26" i="25"/>
  <c r="F50" i="25"/>
  <c r="F78" i="25"/>
  <c r="F79" i="25"/>
  <c r="F69" i="25"/>
  <c r="F73" i="25" s="1"/>
  <c r="F9" i="25"/>
  <c r="F80" i="25"/>
  <c r="F13" i="25"/>
  <c r="F14" i="25" s="1"/>
  <c r="F22" i="25"/>
  <c r="F23" i="25" s="1"/>
  <c r="F62" i="25"/>
  <c r="F51" i="25"/>
  <c r="F17" i="25"/>
  <c r="F18" i="25" s="1"/>
  <c r="F39" i="25"/>
  <c r="F44" i="25"/>
  <c r="F47" i="25" s="1"/>
  <c r="F81" i="25"/>
  <c r="F40" i="25"/>
  <c r="F33" i="25"/>
  <c r="F41" i="25"/>
  <c r="F52" i="25"/>
  <c r="F42" i="25"/>
  <c r="F53" i="25"/>
  <c r="F82" i="25"/>
  <c r="F70" i="25"/>
  <c r="F45" i="25"/>
  <c r="F56" i="25"/>
  <c r="F71" i="25"/>
  <c r="F54" i="25"/>
  <c r="F72" i="25"/>
  <c r="F46" i="25"/>
  <c r="F64" i="25"/>
  <c r="F68" i="25" s="1"/>
  <c r="F65" i="25"/>
  <c r="F57" i="25"/>
  <c r="F11" i="25"/>
  <c r="F12" i="25" s="1"/>
  <c r="F4" i="25"/>
  <c r="F5" i="25"/>
  <c r="F58" i="25"/>
  <c r="F6" i="25"/>
  <c r="F66" i="25"/>
  <c r="F67" i="25"/>
  <c r="F84" i="25"/>
  <c r="F85" i="25" s="1"/>
  <c r="F48" i="25"/>
  <c r="F49" i="25" s="1"/>
  <c r="F34" i="25" l="1"/>
  <c r="F43" i="25"/>
  <c r="F55" i="25"/>
  <c r="F83" i="25"/>
  <c r="F63" i="25"/>
  <c r="F59" i="25"/>
  <c r="F27" i="25"/>
  <c r="F7" i="25"/>
  <c r="F86" i="25" s="1"/>
  <c r="F10" i="25"/>
</calcChain>
</file>

<file path=xl/sharedStrings.xml><?xml version="1.0" encoding="utf-8"?>
<sst xmlns="http://schemas.openxmlformats.org/spreadsheetml/2006/main" count="1572" uniqueCount="626">
  <si>
    <t>Location</t>
  </si>
  <si>
    <t>Unit Count</t>
  </si>
  <si>
    <t>Start Date</t>
  </si>
  <si>
    <t>Finish Date</t>
  </si>
  <si>
    <t>Project Cost - Capital</t>
  </si>
  <si>
    <t>Project Cost - O&amp;M</t>
  </si>
  <si>
    <t>Year</t>
  </si>
  <si>
    <t>REPLACEMENT
(NON-INSP BASED)</t>
  </si>
  <si>
    <t>Apopka</t>
  </si>
  <si>
    <t>Deland</t>
  </si>
  <si>
    <t>Jamestown</t>
  </si>
  <si>
    <t>Longwood</t>
  </si>
  <si>
    <t>Inverness</t>
  </si>
  <si>
    <t>Monticello</t>
  </si>
  <si>
    <t>Ocala</t>
  </si>
  <si>
    <t>Clearwater</t>
  </si>
  <si>
    <t>Seven Springs</t>
  </si>
  <si>
    <t>St Pete</t>
  </si>
  <si>
    <t>Walsingham</t>
  </si>
  <si>
    <t>Zephyrhills</t>
  </si>
  <si>
    <t>Buena Vista</t>
  </si>
  <si>
    <t>Clermont</t>
  </si>
  <si>
    <t>Highlands</t>
  </si>
  <si>
    <t>Lake Wales</t>
  </si>
  <si>
    <t>SE Orlando</t>
  </si>
  <si>
    <t>Winter Garden</t>
  </si>
  <si>
    <t>REPLACEMENT
(INSP BASED)</t>
  </si>
  <si>
    <t>INSPECTIONS</t>
  </si>
  <si>
    <t>04-Nov-19 A</t>
  </si>
  <si>
    <t>11-Nov-19 A</t>
  </si>
  <si>
    <t>14-Nov-19 A</t>
  </si>
  <si>
    <t>15-Nov-19 A</t>
  </si>
  <si>
    <t>18-Nov-19 A</t>
  </si>
  <si>
    <t>19-Nov-19 A</t>
  </si>
  <si>
    <t>03-Dec-19 A</t>
  </si>
  <si>
    <t>04-Dec-19 A</t>
  </si>
  <si>
    <t>06-Jan-20 A</t>
  </si>
  <si>
    <t>06-Apr-20*</t>
  </si>
  <si>
    <t>20-Apr-20*</t>
  </si>
  <si>
    <t>23-Apr-20*</t>
  </si>
  <si>
    <t>30-Apr-20*</t>
  </si>
  <si>
    <t>21-May-20*</t>
  </si>
  <si>
    <t>07-Oct-19 A</t>
  </si>
  <si>
    <t>29-Jan-20 A</t>
  </si>
  <si>
    <t>02-Dec-19 A</t>
  </si>
  <si>
    <t>10-Dec-19 A</t>
  </si>
  <si>
    <t>17-Dec-19 A</t>
  </si>
  <si>
    <t>27-Dec-19 A</t>
  </si>
  <si>
    <t>08-Jan-20 A</t>
  </si>
  <si>
    <t>30-Dec-19 A</t>
  </si>
  <si>
    <t>01-Jan-20 A</t>
  </si>
  <si>
    <t>16-Jan-20 A</t>
  </si>
  <si>
    <t>22-Jan-20 A</t>
  </si>
  <si>
    <t>20-Jan-20 A</t>
  </si>
  <si>
    <t>21-Jan-20 A</t>
  </si>
  <si>
    <t>23-Jan-20 A</t>
  </si>
  <si>
    <t>27-Jan-20 A</t>
  </si>
  <si>
    <t>28-Jan-20 A</t>
  </si>
  <si>
    <t>31-Jan-20 A</t>
  </si>
  <si>
    <t>04-Feb-20 A</t>
  </si>
  <si>
    <t>13-Feb-20 A</t>
  </si>
  <si>
    <t>23-Mar-20*</t>
  </si>
  <si>
    <t>04-May-20*</t>
  </si>
  <si>
    <t>13-May-20*</t>
  </si>
  <si>
    <t>St. Petersburg</t>
  </si>
  <si>
    <t>Zephyr Hills</t>
  </si>
  <si>
    <t>Se Orlando</t>
  </si>
  <si>
    <t>TROPIC TERRACE - A207</t>
  </si>
  <si>
    <t>ZUBER - A203</t>
  </si>
  <si>
    <t>REDDICK - A34</t>
  </si>
  <si>
    <t>LAND O LAKES - C141</t>
  </si>
  <si>
    <t>MAXIMO - X143</t>
  </si>
  <si>
    <t>ZUBER - A204</t>
  </si>
  <si>
    <t>ZUBER - A205</t>
  </si>
  <si>
    <t>TARPON SPRINGS - C305</t>
  </si>
  <si>
    <t>HIGH SPRINGS - A15</t>
  </si>
  <si>
    <t>PORT ST JOE - N52</t>
  </si>
  <si>
    <t>PIEDMONT - M473</t>
  </si>
  <si>
    <t>SANTOS - A230</t>
  </si>
  <si>
    <t>DINNER LAKE - K1685</t>
  </si>
  <si>
    <t>EUSTIS - M500</t>
  </si>
  <si>
    <t>COUNTRY OAKS - K1443</t>
  </si>
  <si>
    <t>CLERMONT - K601</t>
  </si>
  <si>
    <t>LAKE PLACID - K1320</t>
  </si>
  <si>
    <t>COUNTRY OAKS - K1446</t>
  </si>
  <si>
    <t>CLERMONT - K603</t>
  </si>
  <si>
    <t>FORTIETH STREET - X84</t>
  </si>
  <si>
    <t>HAINES CITY - K20</t>
  </si>
  <si>
    <t>CARRABELLE - N42</t>
  </si>
  <si>
    <t>WOLF LAKE - M564</t>
  </si>
  <si>
    <t>PORT RICHEY WEST - C202</t>
  </si>
  <si>
    <t>EASTPOINT - N231</t>
  </si>
  <si>
    <t>JASPER SOUTH - N191</t>
  </si>
  <si>
    <t>DENHAM - C153</t>
  </si>
  <si>
    <t>PORT RICHEY WEST - C208</t>
  </si>
  <si>
    <t>TRI CITY - J5036</t>
  </si>
  <si>
    <t>DELTONA EAST - W0130</t>
  </si>
  <si>
    <t>BAYVIEW - C652</t>
  </si>
  <si>
    <t>DENHAM - C157</t>
  </si>
  <si>
    <t>DENHAM - C155</t>
  </si>
  <si>
    <t>BAYVIEW - C657</t>
  </si>
  <si>
    <t>VINELAND - K903</t>
  </si>
  <si>
    <t>SAFETY HARBOR - C3518</t>
  </si>
  <si>
    <t>SAFETY HARBOR - C3527</t>
  </si>
  <si>
    <t>PORT RICHEY WEST - C203</t>
  </si>
  <si>
    <t>CASSELBERRY - W0027</t>
  </si>
  <si>
    <t>CASSELBERRY - W0022</t>
  </si>
  <si>
    <t>ZEPHYRHILLS - C855</t>
  </si>
  <si>
    <t>WEST DAVENPORT - K1521</t>
  </si>
  <si>
    <t>INTERCESSION CITY - K967</t>
  </si>
  <si>
    <t>HOMOSASSA - A271</t>
  </si>
  <si>
    <t>WINTER GARDEN - K204</t>
  </si>
  <si>
    <t>LURAVILLE - A192</t>
  </si>
  <si>
    <t>WINDERMERE - K302</t>
  </si>
  <si>
    <t>BAY HILL - K76</t>
  </si>
  <si>
    <t>REDDICK - A36</t>
  </si>
  <si>
    <t>ZEPHYRHILLS - C853</t>
  </si>
  <si>
    <t>LAKEWOOD - K1695</t>
  </si>
  <si>
    <t>DINNER LAKE - K1690</t>
  </si>
  <si>
    <t>HEMPLE - K2246</t>
  </si>
  <si>
    <t>HEMPLE - K2253</t>
  </si>
  <si>
    <t>SILVER SPRINGS - A154</t>
  </si>
  <si>
    <t>CASSELBERRY - W0025</t>
  </si>
  <si>
    <t>ALTAMONTE - M572</t>
  </si>
  <si>
    <t>ALTAMONTE - M573</t>
  </si>
  <si>
    <t>ZEPHYRHILLS - C851</t>
  </si>
  <si>
    <t>ARCHER - A195</t>
  </si>
  <si>
    <t>ZEPHYRHILLS NORTH - C340</t>
  </si>
  <si>
    <t>ALDERMAN - C5010</t>
  </si>
  <si>
    <t>HOMOSASSA - A272</t>
  </si>
  <si>
    <t>ZEPHYRHILLS NORTH - C344</t>
  </si>
  <si>
    <t>WELCH ROAD - M552</t>
  </si>
  <si>
    <t>CURLEW (HD) - C4988</t>
  </si>
  <si>
    <t>NORTHEAST - X286</t>
  </si>
  <si>
    <t>PERRY - N7</t>
  </si>
  <si>
    <t>WILLISTON - A124</t>
  </si>
  <si>
    <t>FORTIETH STREET - X82</t>
  </si>
  <si>
    <t>ALTAMONTE - M578</t>
  </si>
  <si>
    <t>ALTAMONTE - M576</t>
  </si>
  <si>
    <t>LONGWOOD - M143</t>
  </si>
  <si>
    <t>NORTH LONGWOOD - M1755</t>
  </si>
  <si>
    <t>LONGWOOD - M144</t>
  </si>
  <si>
    <t>APOPKA SOUTH - M727</t>
  </si>
  <si>
    <t>PERRY - N9</t>
  </si>
  <si>
    <t>PERRY NORTH - N14</t>
  </si>
  <si>
    <t>LAKE WEIR - A64</t>
  </si>
  <si>
    <t>DISSTON - X62</t>
  </si>
  <si>
    <t>DISSTON - X65</t>
  </si>
  <si>
    <t>MINNEOLA - K948</t>
  </si>
  <si>
    <t>HOLDER - A48</t>
  </si>
  <si>
    <t>WEKIVA - M103</t>
  </si>
  <si>
    <t>WALSINGHAM - J553</t>
  </si>
  <si>
    <t>BROOKSVILLE - A97</t>
  </si>
  <si>
    <t>PINECASTLE - W0392</t>
  </si>
  <si>
    <t>LAKE PLACID NORTH - K24</t>
  </si>
  <si>
    <t>KENNETH CITY - X55</t>
  </si>
  <si>
    <t>CLEARWATER - C16</t>
  </si>
  <si>
    <t>PIEDMONT - M471</t>
  </si>
  <si>
    <t>COLEMAN - A105</t>
  </si>
  <si>
    <t>WILDWOOD - A396</t>
  </si>
  <si>
    <t>EUSTIS - M503</t>
  </si>
  <si>
    <t>EUSTIS - M499</t>
  </si>
  <si>
    <t>FLORA MAR - C4008</t>
  </si>
  <si>
    <t>WALSINGHAM - J555</t>
  </si>
  <si>
    <t>JENNINGS - N195</t>
  </si>
  <si>
    <t>EAST CLEARWATER - C903</t>
  </si>
  <si>
    <t>UMATILLA - M4407</t>
  </si>
  <si>
    <t>UMATILLA - M4405</t>
  </si>
  <si>
    <t>LISBON - M1519</t>
  </si>
  <si>
    <t>LISBON - M1517</t>
  </si>
  <si>
    <t>JASPER SOUTH - N192</t>
  </si>
  <si>
    <t>ZUBER - A202</t>
  </si>
  <si>
    <t>LAKE OF THE HILLS - K1885</t>
  </si>
  <si>
    <t>TRENTON - A90</t>
  </si>
  <si>
    <t>OVIEDO - W0175</t>
  </si>
  <si>
    <t>OVIEDO - W0174</t>
  </si>
  <si>
    <t>WINTER SPRINGS - W0192</t>
  </si>
  <si>
    <t>ALAFAYA - W0298</t>
  </si>
  <si>
    <t>GEORGIA PACIFIC - A45</t>
  </si>
  <si>
    <t>CONWAY - W0407</t>
  </si>
  <si>
    <t>CONWAY - W0408</t>
  </si>
  <si>
    <t>NORTH LONGWOOD - M1751</t>
  </si>
  <si>
    <t>NORTH LONGWOOD - M1758</t>
  </si>
  <si>
    <t>LAKE EMMA - M426</t>
  </si>
  <si>
    <t>TAVARES EAST - M581</t>
  </si>
  <si>
    <t>SKY LAKE - W0363</t>
  </si>
  <si>
    <t>MAXIMO - X150</t>
  </si>
  <si>
    <t>MAITLAND - W0087</t>
  </si>
  <si>
    <t>ALTAMONTE - M579</t>
  </si>
  <si>
    <t>MAITLAND - W0079</t>
  </si>
  <si>
    <t>DUNEDIN - C103</t>
  </si>
  <si>
    <t>BOGGY MARSH - K957</t>
  </si>
  <si>
    <t>BAY RIDGE - M447</t>
  </si>
  <si>
    <t>BAY RIDGE - M451</t>
  </si>
  <si>
    <t>TAYLOR AVENUE - J2904</t>
  </si>
  <si>
    <t>MAITLAND - M82</t>
  </si>
  <si>
    <t>EATONVILLE - M1135</t>
  </si>
  <si>
    <t>KELLY PARK - M821</t>
  </si>
  <si>
    <t>MYRTLE LAKE - M651</t>
  </si>
  <si>
    <t>BEVERLY HILLS - A73</t>
  </si>
  <si>
    <t>GE ALACHUA - A186</t>
  </si>
  <si>
    <t>WALSINGHAM - J558</t>
  </si>
  <si>
    <t>CLEARWATER - C5</t>
  </si>
  <si>
    <t>LAKE WEIR - A61</t>
  </si>
  <si>
    <t>DELAND - W0804</t>
  </si>
  <si>
    <t>ST MARKS WEST - N336</t>
  </si>
  <si>
    <t>BELLEAIR - C656</t>
  </si>
  <si>
    <t>WAUKEENAH - N64</t>
  </si>
  <si>
    <t>SUN N' LAKE - K1296</t>
  </si>
  <si>
    <t>LAKEWOOD - K1693</t>
  </si>
  <si>
    <t>CLERMONT - K606</t>
  </si>
  <si>
    <t>ANCLOTE - C4203</t>
  </si>
  <si>
    <t>CLERMONT - K602</t>
  </si>
  <si>
    <t>LAKE WALES - K53</t>
  </si>
  <si>
    <t>LAKE WALES - K58</t>
  </si>
  <si>
    <t>SILVER SPRINGS SHORES - A131</t>
  </si>
  <si>
    <t>DESOTO CITY - K3222</t>
  </si>
  <si>
    <t>DINNER LAKE - K1691</t>
  </si>
  <si>
    <t>CYPRESSWOOD - K562</t>
  </si>
  <si>
    <t>HAINES CITY - K21</t>
  </si>
  <si>
    <t>CYPRESSWOOD - K563</t>
  </si>
  <si>
    <t>BOGGY MARSH' -  K959</t>
  </si>
  <si>
    <t>DUNEDIN' -  C104</t>
  </si>
  <si>
    <t>TARPON SPRINGS' -  C303</t>
  </si>
  <si>
    <t>LOCKHART' -  M402</t>
  </si>
  <si>
    <t>EAST ORANGE' -  W0250</t>
  </si>
  <si>
    <t>DELAND EAST' -  W1110</t>
  </si>
  <si>
    <t>LISBON' -  M1517</t>
  </si>
  <si>
    <t>ZELLWOOD' -  M33</t>
  </si>
  <si>
    <t>LISBON' -  M1518</t>
  </si>
  <si>
    <t>MCINTOSH' -  A51</t>
  </si>
  <si>
    <t>APOPKA SOUTH' -  M723</t>
  </si>
  <si>
    <t>SOPCHOPPY' -  N327</t>
  </si>
  <si>
    <t>WEST LAKE WALES' -  K866</t>
  </si>
  <si>
    <t>DUNDEE' -  K3245</t>
  </si>
  <si>
    <t>CLARCONA' -  M342</t>
  </si>
  <si>
    <t>ORANGE CITY' -  W0382</t>
  </si>
  <si>
    <t>ST MARKS WEST' -  N332</t>
  </si>
  <si>
    <t>WAUKEENAH' -  N64</t>
  </si>
  <si>
    <t>ARCHER' -  A196</t>
  </si>
  <si>
    <t>APALACHACOLA' -  N58</t>
  </si>
  <si>
    <t>ZEPHYRHILLS' -  C855</t>
  </si>
  <si>
    <t>LISBON - M1518</t>
  </si>
  <si>
    <t>PINECASTLE' - W0392</t>
  </si>
  <si>
    <t>BARBERVILLE' - W0902</t>
  </si>
  <si>
    <t>ISLESWORTH - K782</t>
  </si>
  <si>
    <t>BARNUM CITY - K1503</t>
  </si>
  <si>
    <t>LAKE BRYAN - K238</t>
  </si>
  <si>
    <t>ISLESWORTH - K781</t>
  </si>
  <si>
    <t>BARNUM CITY - K1763</t>
  </si>
  <si>
    <t>WINTER GARDEN - K3285</t>
  </si>
  <si>
    <t>SEVEN SPRINGS - C4501</t>
  </si>
  <si>
    <t>VINELAND - K915</t>
  </si>
  <si>
    <t>HEMPLE - K2255</t>
  </si>
  <si>
    <t>BARNUM CITY - K3362</t>
  </si>
  <si>
    <t>WINTER SPRINGS - W0188</t>
  </si>
  <si>
    <t>VINELAND - K912</t>
  </si>
  <si>
    <t>LAKE BRYAN - K231</t>
  </si>
  <si>
    <t>OVIEDO - W0172</t>
  </si>
  <si>
    <t>HUNTERS CREEK - K51</t>
  </si>
  <si>
    <t>SHINGLE CREEK - K861</t>
  </si>
  <si>
    <t xml:space="preserve">HUNTERS CREEK - K45 </t>
  </si>
  <si>
    <t>HUNTERS CREEK - K42</t>
  </si>
  <si>
    <t>HUNTERS CREEK - K45</t>
  </si>
  <si>
    <t>MEADOW WOODS SOUTH - K1789</t>
  </si>
  <si>
    <t>WINTER SPRINGS - W0195</t>
  </si>
  <si>
    <t>Pasadena - X214</t>
  </si>
  <si>
    <t>KELLY PARK - M34</t>
  </si>
  <si>
    <t>PASADENA - X211</t>
  </si>
  <si>
    <t>PASADENA - X213</t>
  </si>
  <si>
    <t>CHAMPIONS GATE - K1762</t>
  </si>
  <si>
    <t>CASSELBERRY - W0019</t>
  </si>
  <si>
    <t>LONGWOOD - M142</t>
  </si>
  <si>
    <t>BAYBORO - X21</t>
  </si>
  <si>
    <t>OKAHUMPKA - K285</t>
  </si>
  <si>
    <t>SIXTEENTH STREET - X43</t>
  </si>
  <si>
    <t>LAKE MARION - K1288</t>
  </si>
  <si>
    <t>BAYBORO - X9</t>
  </si>
  <si>
    <t>DUNDEE - K3244</t>
  </si>
  <si>
    <t>LOCKWOOD - W0480</t>
  </si>
  <si>
    <t>SIXTEENTH STREET - X46</t>
  </si>
  <si>
    <t>LOCKWOOD - W0483</t>
  </si>
  <si>
    <t>THIRTY SECOND STREET - X30</t>
  </si>
  <si>
    <t>WEST DAVENPORT - K1526</t>
  </si>
  <si>
    <t>BAYBORO - X16</t>
  </si>
  <si>
    <t>WINTER SPRINGS - W0194</t>
  </si>
  <si>
    <t>OKAHUMPKA - K565</t>
  </si>
  <si>
    <t>DELTONA EAST - W0121</t>
  </si>
  <si>
    <t>FLORA MAR - C4007</t>
  </si>
  <si>
    <t>ELFERS - C950</t>
  </si>
  <si>
    <t>MEADOW WOODS SOUTH - K1775</t>
  </si>
  <si>
    <t>FLORA MAR - C4009</t>
  </si>
  <si>
    <t>TURNER PLANT - W0763</t>
  </si>
  <si>
    <t>SEVEN SPRINGS - C4508</t>
  </si>
  <si>
    <t>REDDICK - A35</t>
  </si>
  <si>
    <t>FLORA MAR - C4000</t>
  </si>
  <si>
    <t>MCINTOSH - A50</t>
  </si>
  <si>
    <t>DUNEDIN - C108</t>
  </si>
  <si>
    <t>DUNEDIN - C104</t>
  </si>
  <si>
    <t>MCINTOSH - A51</t>
  </si>
  <si>
    <t>EAGLES NEST - A224</t>
  </si>
  <si>
    <t>FISHEATING CREEK - K1560</t>
  </si>
  <si>
    <t>LADY LAKE - A244</t>
  </si>
  <si>
    <t>PALM HARBOR - C753</t>
  </si>
  <si>
    <t>HIGHLANDS - C2804</t>
  </si>
  <si>
    <t>LOCKWOOD - W0481</t>
  </si>
  <si>
    <t>LAKE PLACID - K757</t>
  </si>
  <si>
    <t>HIGHLANDS - C2802</t>
  </si>
  <si>
    <t>OCOEE - M1090</t>
  </si>
  <si>
    <t>BELLVIEW - A12</t>
  </si>
  <si>
    <t>HIGHLANDS - C2808</t>
  </si>
  <si>
    <t>WOODSMERE - M255</t>
  </si>
  <si>
    <t>ZELLWOOD - M33</t>
  </si>
  <si>
    <t xml:space="preserve">BAY HILL - K68 </t>
  </si>
  <si>
    <t xml:space="preserve">MEADOW WOODS SOUTH - K1775 </t>
  </si>
  <si>
    <t>OVIEDO - W0171</t>
  </si>
  <si>
    <t>TURNER PLANT - W0762</t>
  </si>
  <si>
    <t>TAUNTON ROAD - K1081</t>
  </si>
  <si>
    <t>PALM HARBOR - C755</t>
  </si>
  <si>
    <t>HIGHLANDS - C2807</t>
  </si>
  <si>
    <t>AVON PARK NORTH - K891</t>
  </si>
  <si>
    <t>EAST CLEARWATER - C908</t>
  </si>
  <si>
    <t>PASADENA - X219</t>
  </si>
  <si>
    <t>HIGHLANDS - C2803</t>
  </si>
  <si>
    <t>AVON PARK NORTH - K892</t>
  </si>
  <si>
    <t>HIGHLANDS - C2805</t>
  </si>
  <si>
    <t>CRAWFORDVILLE - N36</t>
  </si>
  <si>
    <t>WINDERMERE - K303</t>
  </si>
  <si>
    <t>WINTER SPRINGS - W0193</t>
  </si>
  <si>
    <t>FLORA MAR - C4002</t>
  </si>
  <si>
    <t>EAST CLEARWATER - C907</t>
  </si>
  <si>
    <t>BAY HILL - K68</t>
  </si>
  <si>
    <t>FROSTPROOF - K104</t>
  </si>
  <si>
    <t>CRAWFORDVILLE - N35</t>
  </si>
  <si>
    <t>Pasadena - X217</t>
  </si>
  <si>
    <t>LAKE PLACID - K1066</t>
  </si>
  <si>
    <t>FROSTPROOF - K102</t>
  </si>
  <si>
    <t>RIO PINAR - W0972</t>
  </si>
  <si>
    <t>Pasadena - X220</t>
  </si>
  <si>
    <t>FLORA MAR - C4001</t>
  </si>
  <si>
    <t>FLORA MAR - C4006</t>
  </si>
  <si>
    <t>NARCOOSSEE - W0220</t>
  </si>
  <si>
    <t>PORT RICHEY WEST - C210</t>
  </si>
  <si>
    <t>RIO PINAR - W0975</t>
  </si>
  <si>
    <t>ELFERS - C952</t>
  </si>
  <si>
    <t>LAKE MARION - K1286</t>
  </si>
  <si>
    <t>FLORA MAR - C4003</t>
  </si>
  <si>
    <t>RIO PINAR - W0973</t>
  </si>
  <si>
    <t>LAKE PLACID - K758</t>
  </si>
  <si>
    <t>Frostproof - K101</t>
  </si>
  <si>
    <t>NARCOOSSEE - W0214</t>
  </si>
  <si>
    <t>NARCOOSSEE - W0217</t>
  </si>
  <si>
    <t>LAKE PLACID NORTH - K27</t>
  </si>
  <si>
    <t>Dixie Shore Subdivision, Crystal River</t>
  </si>
  <si>
    <t>Project Name</t>
  </si>
  <si>
    <t>Substation</t>
  </si>
  <si>
    <t>Capital Cost</t>
  </si>
  <si>
    <t>O&amp;M</t>
  </si>
  <si>
    <t>*Note - cost applies to entire inspection program</t>
  </si>
  <si>
    <t>Customer Count</t>
  </si>
  <si>
    <t>Customer Count by Op Center</t>
  </si>
  <si>
    <t>WEST DAVENPORT - K1526 Total</t>
  </si>
  <si>
    <t>EAST ORANGE - W0252</t>
  </si>
  <si>
    <t>EAST ORANGE - W0252 Total</t>
  </si>
  <si>
    <t>EAST ORANGE - W0253</t>
  </si>
  <si>
    <t>17-Feb-20 A</t>
  </si>
  <si>
    <t>EAST ORANGE - W0253 Total</t>
  </si>
  <si>
    <t>EAST ORANGE - W0274</t>
  </si>
  <si>
    <t>15-Oct-19 A</t>
  </si>
  <si>
    <t>EAST ORANGE - W0274 Total</t>
  </si>
  <si>
    <t>SUNFLOWER - W0471</t>
  </si>
  <si>
    <t>SUNFLOWER - W0471 Total</t>
  </si>
  <si>
    <t>POINCIANA - K1236</t>
  </si>
  <si>
    <t>11-Mar-20 A</t>
  </si>
  <si>
    <t>POINCIANA - K1236 Total</t>
  </si>
  <si>
    <t>POINCIANA - K1508</t>
  </si>
  <si>
    <t>06-Feb-20 A</t>
  </si>
  <si>
    <t>POINCIANA - K1508 Total</t>
  </si>
  <si>
    <t>21-Feb-20 A</t>
  </si>
  <si>
    <t>28-Feb-20 A</t>
  </si>
  <si>
    <t>LONGWOOD - M142 Total</t>
  </si>
  <si>
    <t>LONGWOOD - M143 Total</t>
  </si>
  <si>
    <t>19-Feb-20 A</t>
  </si>
  <si>
    <t>03-Mar-20 A</t>
  </si>
  <si>
    <t>04-Mar-20 A</t>
  </si>
  <si>
    <t>05-Mar-20 A</t>
  </si>
  <si>
    <t>CASSELBERRY - W0019 Total</t>
  </si>
  <si>
    <t>WINTER SPRINGS - W0187</t>
  </si>
  <si>
    <t>WINTER SPRINGS - W0187 Total</t>
  </si>
  <si>
    <t>20-Feb-20 A</t>
  </si>
  <si>
    <t>18-Feb-20 A</t>
  </si>
  <si>
    <t>WINTER SPRINGS - W0188 Total</t>
  </si>
  <si>
    <t>DELTONA EAST - W0121 Total</t>
  </si>
  <si>
    <t>DELTONA EAST - W0130 Total</t>
  </si>
  <si>
    <t>TURNER PLANT - W0762 Total</t>
  </si>
  <si>
    <t>TURNER PLANT - W0763 Total</t>
  </si>
  <si>
    <t>LAKE BRYAN - K231 Total</t>
  </si>
  <si>
    <t>LAKE BRYAN - K238 Total</t>
  </si>
  <si>
    <t>ISLESWORTH - K781 Total</t>
  </si>
  <si>
    <t>28-Apr-20*</t>
  </si>
  <si>
    <t>ISLESWORTH - K782 Total</t>
  </si>
  <si>
    <t>VINELAND - K901</t>
  </si>
  <si>
    <t>14-Apr-20*</t>
  </si>
  <si>
    <t>VINELAND - K901 Total</t>
  </si>
  <si>
    <t>VINELAND - K912 Total</t>
  </si>
  <si>
    <t>VINELAND - K915 Total</t>
  </si>
  <si>
    <t>VINELAND - K917</t>
  </si>
  <si>
    <t>VINELAND - K917 Total</t>
  </si>
  <si>
    <t>OVIEDO - W0171 Total</t>
  </si>
  <si>
    <t>12-Mar-20 A</t>
  </si>
  <si>
    <t>19-Mar-20 A</t>
  </si>
  <si>
    <t>OVIEDO - W0172 Total</t>
  </si>
  <si>
    <t>OVIEDO - W0174 Total</t>
  </si>
  <si>
    <t>WINTER SPRINGS - W0193 Total</t>
  </si>
  <si>
    <t>WINTER SPRINGS - W0194 Total</t>
  </si>
  <si>
    <t>WINTER SPRINGS - W0195 Total</t>
  </si>
  <si>
    <t>LOCKWOOD - W0480 Total</t>
  </si>
  <si>
    <t>17-Mar-20 A</t>
  </si>
  <si>
    <t>LOCKWOOD - W0481 Total</t>
  </si>
  <si>
    <t>LOCKWOOD - W0483 Total</t>
  </si>
  <si>
    <t>LAKE MARION - K1286 Total</t>
  </si>
  <si>
    <t>LAKE MARION - K1287</t>
  </si>
  <si>
    <t>LAKE MARION - K1287 Total</t>
  </si>
  <si>
    <t>HEMPLE - K2255 Total</t>
  </si>
  <si>
    <t>WINTER GARDEN - K3285 Total</t>
  </si>
  <si>
    <t>23-Mar-20 A</t>
  </si>
  <si>
    <t>24-Mar-20 A</t>
  </si>
  <si>
    <t>LAKE MARION - K1288 Total</t>
  </si>
  <si>
    <t>01-Apr-20*</t>
  </si>
  <si>
    <t>DUNDEE - K3244 Total</t>
  </si>
  <si>
    <t>DELAND EAST - W1107</t>
  </si>
  <si>
    <t>DELAND EAST - W1107 Total</t>
  </si>
  <si>
    <t>RIO PINAR - W0972 Total</t>
  </si>
  <si>
    <t>NARCOOSSEE - W0214 Total</t>
  </si>
  <si>
    <t>NARCOOSSEE - W0217 Total</t>
  </si>
  <si>
    <t>NARCOOSSEE - W0220 Total</t>
  </si>
  <si>
    <t>RIO PINAR - W0973 Total</t>
  </si>
  <si>
    <t>RIO PINAR - W0975 Total</t>
  </si>
  <si>
    <t>BARNUM CITY - K1503 Total</t>
  </si>
  <si>
    <t>CHAMPIONS GATE - K1762 Total</t>
  </si>
  <si>
    <t>BARNUM CITY - K1763 Total</t>
  </si>
  <si>
    <t>BARNUM CITY - K3360</t>
  </si>
  <si>
    <t>BARNUM CITY - K3360 Total</t>
  </si>
  <si>
    <t>13-Apr-20*</t>
  </si>
  <si>
    <t>BARNUM CITY - K3362 Total</t>
  </si>
  <si>
    <t>INTERCESSION CITY - K967 Total</t>
  </si>
  <si>
    <t>ZELLWOOD - M33 Total</t>
  </si>
  <si>
    <t>KELLY PARK - M34 Total</t>
  </si>
  <si>
    <t>KELLY PARK - M821 Total</t>
  </si>
  <si>
    <t>LAKE PLACID - K1066 Total</t>
  </si>
  <si>
    <t>16-Jul-20*</t>
  </si>
  <si>
    <t>LAKE PLACID - K1320 Total</t>
  </si>
  <si>
    <t>FISHEATING CREEK - K1560 Total</t>
  </si>
  <si>
    <t>LAKE PLACID NORTH - K27 Total</t>
  </si>
  <si>
    <t>LAKE PLACID - K757 Total</t>
  </si>
  <si>
    <t>LAKE PLACID - K758 Total</t>
  </si>
  <si>
    <t>SUNFLOWER - W0470</t>
  </si>
  <si>
    <t>15-Oct-20*</t>
  </si>
  <si>
    <t>SUNFLOWER - W0470 Total</t>
  </si>
  <si>
    <t>SUNFLOWER - W0473</t>
  </si>
  <si>
    <t>SUNFLOWER - W0473 Total</t>
  </si>
  <si>
    <t>SUNFLOWER - W0474</t>
  </si>
  <si>
    <t>SUNFLOWER - W0474 Total</t>
  </si>
  <si>
    <t>BITHLO - W0953</t>
  </si>
  <si>
    <t>BITHLO - W0953 Total</t>
  </si>
  <si>
    <t>BITHLO - W0954</t>
  </si>
  <si>
    <t>BITHLO - W0954 Total</t>
  </si>
  <si>
    <t>ALAFAYA - W0298 Total</t>
  </si>
  <si>
    <t>EAST ORANGE - W0250</t>
  </si>
  <si>
    <t>EAST ORANGE - W0250 Total</t>
  </si>
  <si>
    <t>EAST ORANGE - W0255</t>
  </si>
  <si>
    <t>13-Mar-20 A</t>
  </si>
  <si>
    <t>EAST ORANGE - W0255 Total</t>
  </si>
  <si>
    <t>MEADOW WOODS SOUTH - K1775 Total</t>
  </si>
  <si>
    <t>MEADOW WOODS SOUTH - K1789 Total</t>
  </si>
  <si>
    <t>HUNTERS CREEK - K42 Total</t>
  </si>
  <si>
    <t>HUNTERS CREEK - K45  Total</t>
  </si>
  <si>
    <t>HUNTERS CREEK - K51 Total</t>
  </si>
  <si>
    <t>SHINGLE CREEK - K861 Total</t>
  </si>
  <si>
    <t>WINDERMERE - K302 Total</t>
  </si>
  <si>
    <t>WINDERMERE - K303 Total</t>
  </si>
  <si>
    <t>BAY HILL - K68  Total</t>
  </si>
  <si>
    <t>OCOEE - M1090 Total</t>
  </si>
  <si>
    <t>WOODSMERE - M255 Total</t>
  </si>
  <si>
    <t>25-Mar-20*</t>
  </si>
  <si>
    <t>OKAHUMPKA - K285 Total</t>
  </si>
  <si>
    <t>OKAHUMPKA - K565 Total</t>
  </si>
  <si>
    <t>Frostproof - K101 Total</t>
  </si>
  <si>
    <t>FROSTPROOF - K102 Total</t>
  </si>
  <si>
    <t>FROSTPROOF - K104 Total</t>
  </si>
  <si>
    <t>TAUNTON ROAD - K1081 Total</t>
  </si>
  <si>
    <t>AVON PARK NORTH - K891 Total</t>
  </si>
  <si>
    <t>AVON PARK NORTH - K892 Total</t>
  </si>
  <si>
    <t>ORANGEWOOD - K226</t>
  </si>
  <si>
    <t>ORANGEWOOD - K226 Total</t>
  </si>
  <si>
    <t>SHINGLE CREEK - K858</t>
  </si>
  <si>
    <t>SHINGLE CREEK - K858 Total</t>
  </si>
  <si>
    <t>SOPCHOPPY - N327</t>
  </si>
  <si>
    <t>SOPCHOPPY - N327 Total</t>
  </si>
  <si>
    <t>CRYSTAL RIVER SOUTH - A158</t>
  </si>
  <si>
    <t>CRYSTAL RIVER SOUTH - A158 Total</t>
  </si>
  <si>
    <t>TROPIC TERRACE - A207 Total</t>
  </si>
  <si>
    <t>HOMOSASSA - A272 Total</t>
  </si>
  <si>
    <t>CRAWFORDVILLE - N35 Total</t>
  </si>
  <si>
    <t>CRAWFORDVILLE - N36 Total</t>
  </si>
  <si>
    <t>09-Apr-20*</t>
  </si>
  <si>
    <t>REDDICK - A35 Total</t>
  </si>
  <si>
    <t>REDDICK - A36 Total</t>
  </si>
  <si>
    <t>MCINTOSH - A50 Total</t>
  </si>
  <si>
    <t>MCINTOSH - A51 Total</t>
  </si>
  <si>
    <t>PORT RICHEY WEST - C208 Total</t>
  </si>
  <si>
    <t>PORT RICHEY WEST - C210 Total</t>
  </si>
  <si>
    <t>FLORA MAR - C4001 Total</t>
  </si>
  <si>
    <t>FLORA MAR - C4002 Total</t>
  </si>
  <si>
    <t>FLORA MAR - C4003 Total</t>
  </si>
  <si>
    <t>FLORA MAR - C4006 Total</t>
  </si>
  <si>
    <t>ELFERS - C952 Total</t>
  </si>
  <si>
    <t>22-Apr-20*</t>
  </si>
  <si>
    <t>BAYBORO - X16 Total</t>
  </si>
  <si>
    <t>15-Apr-20*</t>
  </si>
  <si>
    <t>BAYBORO - X21 Total</t>
  </si>
  <si>
    <t>06-Mar-20 A</t>
  </si>
  <si>
    <t>07-Apr-20*</t>
  </si>
  <si>
    <t>SIXTEENTH STREET - X43 Total</t>
  </si>
  <si>
    <t>10-Mar-20 A</t>
  </si>
  <si>
    <t>SIXTEENTH STREET - X46 Total</t>
  </si>
  <si>
    <t>BAYBORO - X9 Total</t>
  </si>
  <si>
    <t>30-Jan-20 A</t>
  </si>
  <si>
    <t>DUNEDIN - C103 Total</t>
  </si>
  <si>
    <t>DUNEDIN - C104 Total</t>
  </si>
  <si>
    <t>DUNEDIN - C108 Total</t>
  </si>
  <si>
    <t>CURLEW (HD) - C4988 Total</t>
  </si>
  <si>
    <t>PALM HARBOR - C753 Total</t>
  </si>
  <si>
    <t>PALM HARBOR - C755 Total</t>
  </si>
  <si>
    <t>EAST CLEARWATER - C907 Total</t>
  </si>
  <si>
    <t>HIGHLANDS - C2802 Total</t>
  </si>
  <si>
    <t>HIGHLANDS - C2803 Total</t>
  </si>
  <si>
    <t>HIGHLANDS - C2804 Total</t>
  </si>
  <si>
    <t>HIGHLANDS - C2805 Total</t>
  </si>
  <si>
    <t>HIGHLANDS - C2807 Total</t>
  </si>
  <si>
    <t>HIGHLANDS - C2808 Total</t>
  </si>
  <si>
    <t>EAST CLEARWATER - C908 Total</t>
  </si>
  <si>
    <t>FLORA MAR - C4000 Total</t>
  </si>
  <si>
    <t>FLORA MAR - C4007 Total</t>
  </si>
  <si>
    <t>FLORA MAR - C4009 Total</t>
  </si>
  <si>
    <t>SEVEN SPRINGS - C4501 Total</t>
  </si>
  <si>
    <t>SEVEN SPRINGS - C4508 Total</t>
  </si>
  <si>
    <t>ELFERS - C950 Total</t>
  </si>
  <si>
    <t>PASADENA - X211 Total</t>
  </si>
  <si>
    <t>PASADENA - X213 Total</t>
  </si>
  <si>
    <t>Pasadena - X214 Total</t>
  </si>
  <si>
    <t>Pasadena - X217 Total</t>
  </si>
  <si>
    <t>PASADENA - X219 Total</t>
  </si>
  <si>
    <t>Pasadena - X220 Total</t>
  </si>
  <si>
    <t>12-May-20*</t>
  </si>
  <si>
    <t>THIRTY SECOND STREET - X30 Total</t>
  </si>
  <si>
    <t>BELLVIEW - A12 Total</t>
  </si>
  <si>
    <t>ORANGE BLOSSOM - A392</t>
  </si>
  <si>
    <t>ORANGE BLOSSOM - A392 Total</t>
  </si>
  <si>
    <t>EAGLES NEST - A224 Total</t>
  </si>
  <si>
    <t>LADY LAKE - A244 Total</t>
  </si>
  <si>
    <t>CURRY FORD - W0596</t>
  </si>
  <si>
    <t>CURRY FORD - W0596 Total</t>
  </si>
  <si>
    <t>RIO PINAR - W0974</t>
  </si>
  <si>
    <t>RIO PINAR - W0974 Total</t>
  </si>
  <si>
    <t>ARBUCKLE CREEK - K1361</t>
  </si>
  <si>
    <t>ARBUCKLE CREEK - K1361 Total</t>
  </si>
  <si>
    <t>DESOTO CITY - K3220</t>
  </si>
  <si>
    <t>DESOTO CITY - K3220 Total</t>
  </si>
  <si>
    <t>DESOTO CITY - K3222 Total</t>
  </si>
  <si>
    <t>SEBRING EAST - K541</t>
  </si>
  <si>
    <t>SEBRING EAST - K541 Total</t>
  </si>
  <si>
    <t>SEBRING EAST - K542</t>
  </si>
  <si>
    <t>SEBRING EAST - K542 Total</t>
  </si>
  <si>
    <t>BOGGY MARSH - K958</t>
  </si>
  <si>
    <t>BOGGY MARSH - K958 Total</t>
  </si>
  <si>
    <t>BOGGY MARSH - K961</t>
  </si>
  <si>
    <t>BOGGY MARSH - K961 Total</t>
  </si>
  <si>
    <t>UCF NORTH - W0994</t>
  </si>
  <si>
    <t>UCF NORTH - W0994 Total</t>
  </si>
  <si>
    <t>ALAFAYA - W0289</t>
  </si>
  <si>
    <t>ALAFAYA - W0289 Total</t>
  </si>
  <si>
    <t>Grand Total</t>
  </si>
  <si>
    <t xml:space="preserve">Project Name/Circuit </t>
  </si>
  <si>
    <t>Project Description</t>
  </si>
  <si>
    <t>No. of Customers by Project</t>
  </si>
  <si>
    <t xml:space="preserve">Number of Miles to Underground </t>
  </si>
  <si>
    <t xml:space="preserve">Construction Start  </t>
  </si>
  <si>
    <t xml:space="preserve">Construction Finish  </t>
  </si>
  <si>
    <t xml:space="preserve">O&amp;M </t>
  </si>
  <si>
    <t>SKY LAKE - W0368</t>
  </si>
  <si>
    <t>FERN PARK - M907</t>
  </si>
  <si>
    <t>OBRIEN - A379</t>
  </si>
  <si>
    <t xml:space="preserve"> </t>
  </si>
  <si>
    <t>* Historic Reliability = Outages per OH Line Mile over 10 year period (2007 - 2016)</t>
  </si>
  <si>
    <t>APALACHACOLA' -  N58 Total</t>
  </si>
  <si>
    <t>APOPKA SOUTH' -  M723 Total</t>
  </si>
  <si>
    <t>ARCHER' -  A196 Total</t>
  </si>
  <si>
    <t>BARBERVILLE' - W0902 Total</t>
  </si>
  <si>
    <t>BOGGY MARSH' -  K959 Total</t>
  </si>
  <si>
    <t>CLARCONA' -  M342 Total</t>
  </si>
  <si>
    <t>DELAND EAST' -  W1110 Total</t>
  </si>
  <si>
    <t>DUNDEE' -  K3245 Total</t>
  </si>
  <si>
    <t>DUNEDIN' -  C104 Total</t>
  </si>
  <si>
    <t>EAST ORANGE' -  W0250 Total</t>
  </si>
  <si>
    <t>LISBON' -  M1517 Total</t>
  </si>
  <si>
    <t>LISBON - M1518 Total</t>
  </si>
  <si>
    <t>LOCKHART' -  M402 Total</t>
  </si>
  <si>
    <t>MCINTOSH' -  A51 Total</t>
  </si>
  <si>
    <t>ORANGE CITY' -  W0382 Total</t>
  </si>
  <si>
    <t>PINECASTLE' - W0392 Total</t>
  </si>
  <si>
    <t>SOPCHOPPY' -  N327 Total</t>
  </si>
  <si>
    <t>ST MARKS WEST' -  N332 Total</t>
  </si>
  <si>
    <t>TARPON SPRINGS' -  C303 Total</t>
  </si>
  <si>
    <t>WAUKEENAH' -  N64 Total</t>
  </si>
  <si>
    <t>WEST LAKE WALES' -  K866 Total</t>
  </si>
  <si>
    <t>ZELLWOOD' -  M33 Total</t>
  </si>
  <si>
    <t>ZEPHYRHILLS' -  C855 Total</t>
  </si>
  <si>
    <t>Summarized</t>
  </si>
  <si>
    <t xml:space="preserve">Grand Total </t>
  </si>
  <si>
    <t xml:space="preserve">SOG - Project Level Costs </t>
  </si>
  <si>
    <t>Deteriorated Conductor - Project Level Costs</t>
  </si>
  <si>
    <t>Tropic Terrace - A207</t>
  </si>
  <si>
    <t>Submersible UG - Project Level Costs</t>
  </si>
  <si>
    <t>Pole Replacement - Project Level Costs</t>
  </si>
  <si>
    <t>Pole Inspection - Project Level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</si>
</sst>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_(* #,##0_);_(* \(#,##0\);_(* &quot;-&quot;??_);_(@_)"/>
    <numFmt numFmtId="167" formatCode="_(&quot;$&quot;* #,##0_);_(&quot;$&quot;* \(#,##0\);_(&quot;$&quot;* &quot;-&quot;??_);_(@_)"/>
    <numFmt numFmtId="168" formatCode="&quot;$&quot;#,##0"/>
    <numFmt numFmtId="169" formatCode="[$-409]d\-mmm\-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58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/>
    </xf>
    <xf numFmtId="0" fontId="4" fillId="0" borderId="0" xfId="1" applyBorder="1"/>
    <xf numFmtId="165" fontId="0" fillId="0" borderId="0" xfId="0" applyNumberFormat="1" applyBorder="1"/>
    <xf numFmtId="0" fontId="0" fillId="0" borderId="0" xfId="0" applyFill="1" applyAlignment="1">
      <alignment horizontal="center"/>
    </xf>
    <xf numFmtId="14" fontId="0" fillId="0" borderId="0" xfId="0" applyNumberFormat="1" applyBorder="1"/>
    <xf numFmtId="0" fontId="0" fillId="0" borderId="0" xfId="0" applyFill="1" applyBorder="1" applyAlignment="1">
      <alignment horizontal="right"/>
    </xf>
    <xf numFmtId="3" fontId="0" fillId="0" borderId="0" xfId="0" applyNumberFormat="1" applyBorder="1"/>
    <xf numFmtId="166" fontId="0" fillId="0" borderId="0" xfId="2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7" fontId="1" fillId="0" borderId="0" xfId="3" applyNumberFormat="1" applyFont="1" applyFill="1" applyBorder="1" applyAlignment="1">
      <alignment horizontal="center"/>
    </xf>
    <xf numFmtId="167" fontId="1" fillId="0" borderId="0" xfId="3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Font="1" applyBorder="1"/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3" xfId="0" applyFill="1" applyBorder="1"/>
    <xf numFmtId="0" fontId="1" fillId="0" borderId="0" xfId="0" applyFont="1" applyFill="1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43" fontId="1" fillId="0" borderId="0" xfId="2" applyFont="1" applyFill="1" applyBorder="1" applyAlignment="1">
      <alignment horizontal="center"/>
    </xf>
    <xf numFmtId="167" fontId="0" fillId="0" borderId="0" xfId="2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0" fillId="0" borderId="6" xfId="0" applyFont="1" applyBorder="1" applyAlignment="1">
      <alignment horizontal="left"/>
    </xf>
    <xf numFmtId="14" fontId="0" fillId="0" borderId="0" xfId="0" applyNumberFormat="1" applyFont="1" applyBorder="1"/>
    <xf numFmtId="14" fontId="0" fillId="0" borderId="7" xfId="0" applyNumberFormat="1" applyFont="1" applyBorder="1"/>
    <xf numFmtId="0" fontId="0" fillId="0" borderId="0" xfId="0" applyFont="1" applyBorder="1"/>
    <xf numFmtId="0" fontId="0" fillId="0" borderId="8" xfId="0" applyFont="1" applyBorder="1" applyAlignment="1">
      <alignment horizontal="left"/>
    </xf>
    <xf numFmtId="3" fontId="0" fillId="0" borderId="1" xfId="0" applyNumberFormat="1" applyFont="1" applyBorder="1"/>
    <xf numFmtId="0" fontId="0" fillId="0" borderId="1" xfId="0" applyFont="1" applyBorder="1"/>
    <xf numFmtId="14" fontId="0" fillId="0" borderId="1" xfId="0" applyNumberFormat="1" applyFont="1" applyBorder="1"/>
    <xf numFmtId="14" fontId="0" fillId="0" borderId="9" xfId="0" applyNumberFormat="1" applyFont="1" applyBorder="1"/>
    <xf numFmtId="0" fontId="8" fillId="2" borderId="0" xfId="0" applyFont="1" applyFill="1" applyBorder="1" applyAlignment="1">
      <alignment horizontal="left"/>
    </xf>
    <xf numFmtId="0" fontId="4" fillId="0" borderId="0" xfId="1" applyFill="1" applyBorder="1"/>
    <xf numFmtId="43" fontId="0" fillId="0" borderId="0" xfId="2" applyFont="1" applyFill="1" applyBorder="1" applyAlignment="1">
      <alignment horizontal="center"/>
    </xf>
    <xf numFmtId="0" fontId="0" fillId="0" borderId="0" xfId="2" applyNumberFormat="1" applyFont="1" applyFill="1" applyBorder="1"/>
    <xf numFmtId="14" fontId="7" fillId="0" borderId="0" xfId="0" applyNumberFormat="1" applyFont="1" applyFill="1" applyBorder="1" applyAlignment="1">
      <alignment horizontal="center" vertical="center" wrapText="1"/>
    </xf>
    <xf numFmtId="43" fontId="0" fillId="0" borderId="0" xfId="0" applyNumberFormat="1" applyFill="1" applyBorder="1"/>
    <xf numFmtId="0" fontId="6" fillId="0" borderId="0" xfId="0" applyFont="1" applyFill="1" applyBorder="1" applyAlignment="1">
      <alignment horizontal="center"/>
    </xf>
    <xf numFmtId="9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166" fontId="1" fillId="0" borderId="0" xfId="2" applyNumberFormat="1" applyFont="1" applyFill="1" applyBorder="1"/>
    <xf numFmtId="43" fontId="0" fillId="0" borderId="0" xfId="2" applyFont="1" applyFill="1" applyBorder="1"/>
    <xf numFmtId="43" fontId="0" fillId="0" borderId="0" xfId="2" applyNumberFormat="1" applyFont="1" applyFill="1" applyBorder="1"/>
    <xf numFmtId="1" fontId="0" fillId="0" borderId="0" xfId="0" applyNumberFormat="1" applyFill="1" applyBorder="1"/>
    <xf numFmtId="167" fontId="0" fillId="0" borderId="0" xfId="3" applyNumberFormat="1" applyFont="1" applyFill="1" applyBorder="1"/>
    <xf numFmtId="164" fontId="0" fillId="0" borderId="0" xfId="0" applyNumberFormat="1" applyFill="1" applyBorder="1" applyAlignment="1">
      <alignment horizontal="center"/>
    </xf>
    <xf numFmtId="1" fontId="1" fillId="0" borderId="0" xfId="0" applyNumberFormat="1" applyFont="1" applyFill="1" applyBorder="1"/>
    <xf numFmtId="167" fontId="1" fillId="0" borderId="0" xfId="3" applyNumberFormat="1" applyFont="1" applyFill="1" applyBorder="1"/>
    <xf numFmtId="1" fontId="0" fillId="0" borderId="0" xfId="0" applyNumberFormat="1" applyFill="1" applyBorder="1" applyAlignment="1"/>
    <xf numFmtId="1" fontId="1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167" fontId="1" fillId="0" borderId="0" xfId="3" applyNumberFormat="1" applyFont="1" applyFill="1" applyBorder="1" applyAlignment="1"/>
    <xf numFmtId="167" fontId="0" fillId="0" borderId="0" xfId="3" applyNumberFormat="1" applyFont="1" applyFill="1" applyBorder="1" applyAlignment="1"/>
    <xf numFmtId="15" fontId="0" fillId="0" borderId="0" xfId="0" applyNumberFormat="1" applyFill="1" applyAlignment="1">
      <alignment horizontal="center"/>
    </xf>
    <xf numFmtId="167" fontId="0" fillId="0" borderId="0" xfId="3" applyNumberFormat="1" applyFont="1" applyFill="1" applyBorder="1" applyAlignment="1">
      <alignment horizontal="center"/>
    </xf>
    <xf numFmtId="0" fontId="1" fillId="0" borderId="0" xfId="0" applyFont="1" applyFill="1" applyBorder="1"/>
    <xf numFmtId="49" fontId="0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0" fillId="0" borderId="0" xfId="0" applyFill="1" applyAlignment="1">
      <alignment horizontal="right"/>
    </xf>
    <xf numFmtId="169" fontId="0" fillId="0" borderId="0" xfId="0" applyNumberFormat="1" applyFill="1" applyBorder="1"/>
    <xf numFmtId="0" fontId="1" fillId="0" borderId="0" xfId="0" applyFont="1" applyFill="1" applyBorder="1" applyAlignment="1">
      <alignment horizontal="center" wrapText="1"/>
    </xf>
    <xf numFmtId="165" fontId="0" fillId="0" borderId="0" xfId="0" applyNumberFormat="1" applyFill="1" applyBorder="1"/>
    <xf numFmtId="14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3" fontId="0" fillId="0" borderId="0" xfId="0" applyNumberFormat="1" applyFont="1" applyFill="1" applyBorder="1"/>
    <xf numFmtId="168" fontId="0" fillId="0" borderId="0" xfId="0" applyNumberFormat="1" applyFont="1" applyFill="1" applyBorder="1"/>
    <xf numFmtId="0" fontId="0" fillId="0" borderId="0" xfId="0" applyFont="1" applyFill="1" applyBorder="1"/>
    <xf numFmtId="3" fontId="9" fillId="0" borderId="0" xfId="0" applyNumberFormat="1" applyFont="1" applyFill="1" applyBorder="1"/>
    <xf numFmtId="168" fontId="9" fillId="0" borderId="0" xfId="3" applyNumberFormat="1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">
    <cellStyle name="Comma" xfId="2" builtinId="3"/>
    <cellStyle name="Currency" xfId="3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5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isz, Kathleen" id="{0C88725F-9FBF-4E1C-BB50-8990B6450DAC}" userId="S::Kathleen.Frisz@duke-energy.com::2e032801-853b-47db-a83c-1d3dc32ab17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223"/>
  <sheetViews>
    <sheetView topLeftCell="A3" zoomScale="90" zoomScaleNormal="90" workbookViewId="0">
      <pane ySplit="2" topLeftCell="A5" activePane="bottomLeft" state="frozen"/>
      <selection activeCell="D29" sqref="D29"/>
      <selection pane="bottomLeft" activeCell="B4" sqref="B4"/>
    </sheetView>
  </sheetViews>
  <sheetFormatPr defaultColWidth="9.1796875" defaultRowHeight="14.5" x14ac:dyDescent="0.35"/>
  <cols>
    <col min="1" max="1" width="9.1796875" style="2"/>
    <col min="2" max="2" width="25.81640625" style="2" customWidth="1"/>
    <col min="3" max="3" width="24.1796875" style="2" customWidth="1"/>
    <col min="4" max="4" width="27.1796875" style="2" customWidth="1"/>
    <col min="5" max="5" width="34.81640625" style="45" customWidth="1"/>
    <col min="6" max="6" width="27.1796875" style="4" customWidth="1"/>
    <col min="7" max="7" width="22" style="4" customWidth="1"/>
    <col min="8" max="8" width="15.453125" style="2" customWidth="1"/>
    <col min="9" max="9" width="11.1796875" style="2" bestFit="1" customWidth="1"/>
    <col min="10" max="10" width="12.1796875" style="2" bestFit="1" customWidth="1"/>
    <col min="11" max="16384" width="9.1796875" style="2"/>
  </cols>
  <sheetData>
    <row r="2" spans="2:10" x14ac:dyDescent="0.35">
      <c r="C2" s="44"/>
    </row>
    <row r="3" spans="2:10" x14ac:dyDescent="0.35">
      <c r="C3" s="44"/>
    </row>
    <row r="4" spans="2:10" s="15" customFormat="1" x14ac:dyDescent="0.35">
      <c r="B4" s="15" t="s">
        <v>583</v>
      </c>
      <c r="C4" s="15" t="s">
        <v>584</v>
      </c>
      <c r="D4" s="15" t="s">
        <v>585</v>
      </c>
      <c r="E4" s="29" t="s">
        <v>586</v>
      </c>
      <c r="F4" s="15" t="s">
        <v>587</v>
      </c>
      <c r="G4" s="15" t="s">
        <v>588</v>
      </c>
      <c r="H4" s="15" t="s">
        <v>356</v>
      </c>
      <c r="I4" s="15" t="s">
        <v>589</v>
      </c>
    </row>
    <row r="5" spans="2:10" x14ac:dyDescent="0.35">
      <c r="B5" s="2" t="s">
        <v>67</v>
      </c>
      <c r="C5" s="2" t="s">
        <v>12</v>
      </c>
      <c r="D5" s="46">
        <v>41</v>
      </c>
      <c r="E5" s="45">
        <v>0.71</v>
      </c>
      <c r="F5" s="47">
        <v>44008</v>
      </c>
      <c r="G5" s="47">
        <v>44057</v>
      </c>
      <c r="H5" s="13">
        <v>661584.39</v>
      </c>
      <c r="I5" s="13">
        <v>8270.08</v>
      </c>
      <c r="J5" s="48">
        <f>+H5/E5</f>
        <v>931809.00000000012</v>
      </c>
    </row>
    <row r="6" spans="2:10" x14ac:dyDescent="0.35">
      <c r="B6" s="2" t="s">
        <v>68</v>
      </c>
      <c r="C6" s="2" t="s">
        <v>14</v>
      </c>
      <c r="D6" s="46">
        <v>10</v>
      </c>
      <c r="E6" s="45">
        <v>0.42520000000000002</v>
      </c>
      <c r="F6" s="47">
        <v>43970</v>
      </c>
      <c r="G6" s="47">
        <v>44012</v>
      </c>
      <c r="H6" s="13">
        <v>396205.18680000002</v>
      </c>
      <c r="I6" s="13">
        <v>4952.7296000000006</v>
      </c>
      <c r="J6" s="48"/>
    </row>
    <row r="7" spans="2:10" x14ac:dyDescent="0.35">
      <c r="B7" s="2" t="s">
        <v>69</v>
      </c>
      <c r="C7" s="2" t="s">
        <v>14</v>
      </c>
      <c r="D7" s="46">
        <v>1</v>
      </c>
      <c r="E7" s="45">
        <v>9.64E-2</v>
      </c>
      <c r="F7" s="47">
        <v>43817</v>
      </c>
      <c r="G7" s="47">
        <v>43845</v>
      </c>
      <c r="H7" s="13">
        <v>89826.387600000002</v>
      </c>
      <c r="I7" s="13">
        <v>1122.8671999999999</v>
      </c>
      <c r="J7" s="48"/>
    </row>
    <row r="8" spans="2:10" x14ac:dyDescent="0.35">
      <c r="B8" s="2" t="s">
        <v>70</v>
      </c>
      <c r="C8" s="2" t="s">
        <v>16</v>
      </c>
      <c r="D8" s="46">
        <v>15</v>
      </c>
      <c r="E8" s="45">
        <v>0.25480000000000003</v>
      </c>
      <c r="F8" s="47">
        <v>43910</v>
      </c>
      <c r="G8" s="47">
        <v>43934</v>
      </c>
      <c r="H8" s="13">
        <v>237424.93320000003</v>
      </c>
      <c r="I8" s="13">
        <v>2967.9104000000002</v>
      </c>
      <c r="J8" s="48"/>
    </row>
    <row r="9" spans="2:10" x14ac:dyDescent="0.35">
      <c r="B9" s="2" t="s">
        <v>71</v>
      </c>
      <c r="C9" s="2" t="s">
        <v>64</v>
      </c>
      <c r="D9" s="46">
        <v>40</v>
      </c>
      <c r="E9" s="45">
        <v>0.43809999999999999</v>
      </c>
      <c r="F9" s="47">
        <v>43983</v>
      </c>
      <c r="G9" s="47">
        <v>44025</v>
      </c>
      <c r="H9" s="13">
        <v>408225.52289999998</v>
      </c>
      <c r="I9" s="13">
        <v>5102.9888000000001</v>
      </c>
      <c r="J9" s="48"/>
    </row>
    <row r="10" spans="2:10" x14ac:dyDescent="0.35">
      <c r="B10" s="2" t="s">
        <v>72</v>
      </c>
      <c r="C10" s="2" t="s">
        <v>14</v>
      </c>
      <c r="D10" s="46">
        <v>1</v>
      </c>
      <c r="E10" s="45">
        <v>7.5600000000000001E-2</v>
      </c>
      <c r="F10" s="47">
        <v>44046</v>
      </c>
      <c r="G10" s="47">
        <v>44078</v>
      </c>
      <c r="H10" s="13">
        <v>70444.760399999999</v>
      </c>
      <c r="I10" s="13">
        <v>880.58879999999999</v>
      </c>
      <c r="J10" s="48"/>
    </row>
    <row r="11" spans="2:10" x14ac:dyDescent="0.35">
      <c r="B11" s="2" t="s">
        <v>72</v>
      </c>
      <c r="C11" s="2" t="s">
        <v>14</v>
      </c>
      <c r="D11" s="46">
        <v>5</v>
      </c>
      <c r="E11" s="45">
        <v>0.24229999999999999</v>
      </c>
      <c r="F11" s="47">
        <v>44105</v>
      </c>
      <c r="G11" s="47">
        <v>44146</v>
      </c>
      <c r="H11" s="13">
        <v>225777.32069999998</v>
      </c>
      <c r="I11" s="13">
        <v>2822.3103999999998</v>
      </c>
      <c r="J11" s="48"/>
    </row>
    <row r="12" spans="2:10" x14ac:dyDescent="0.35">
      <c r="B12" s="2" t="s">
        <v>73</v>
      </c>
      <c r="C12" s="2" t="s">
        <v>14</v>
      </c>
      <c r="D12" s="46">
        <v>8</v>
      </c>
      <c r="E12" s="45">
        <v>0.1363</v>
      </c>
      <c r="F12" s="47">
        <v>44105</v>
      </c>
      <c r="G12" s="47">
        <v>44146</v>
      </c>
      <c r="H12" s="13">
        <v>127005.56670000001</v>
      </c>
      <c r="I12" s="13">
        <v>1587.6224</v>
      </c>
      <c r="J12" s="48"/>
    </row>
    <row r="13" spans="2:10" x14ac:dyDescent="0.35">
      <c r="B13" s="2" t="s">
        <v>74</v>
      </c>
      <c r="C13" s="2" t="s">
        <v>16</v>
      </c>
      <c r="D13" s="46">
        <v>78</v>
      </c>
      <c r="E13" s="45">
        <v>0.81059999999999999</v>
      </c>
      <c r="F13" s="47">
        <v>44025</v>
      </c>
      <c r="G13" s="47">
        <v>44078</v>
      </c>
      <c r="H13" s="13">
        <v>755324.37540000002</v>
      </c>
      <c r="I13" s="13">
        <v>9441.8688000000002</v>
      </c>
      <c r="J13" s="48"/>
    </row>
    <row r="14" spans="2:10" x14ac:dyDescent="0.35">
      <c r="B14" s="2" t="s">
        <v>75</v>
      </c>
      <c r="C14" s="2" t="s">
        <v>13</v>
      </c>
      <c r="D14" s="46">
        <v>3</v>
      </c>
      <c r="E14" s="45">
        <v>0.31140000000000001</v>
      </c>
      <c r="F14" s="47">
        <v>44013</v>
      </c>
      <c r="G14" s="47">
        <v>44055</v>
      </c>
      <c r="H14" s="13">
        <v>290165.32260000001</v>
      </c>
      <c r="I14" s="13">
        <v>3627.1872000000003</v>
      </c>
      <c r="J14" s="48"/>
    </row>
    <row r="15" spans="2:10" x14ac:dyDescent="0.35">
      <c r="B15" s="2" t="s">
        <v>76</v>
      </c>
      <c r="C15" s="2" t="s">
        <v>13</v>
      </c>
      <c r="D15" s="46">
        <v>57</v>
      </c>
      <c r="E15" s="45">
        <v>0.63070000000000015</v>
      </c>
      <c r="F15" s="47">
        <v>44013</v>
      </c>
      <c r="G15" s="47">
        <v>44062</v>
      </c>
      <c r="H15" s="13">
        <v>587691.93630000018</v>
      </c>
      <c r="I15" s="13">
        <v>7346.3936000000022</v>
      </c>
      <c r="J15" s="48"/>
    </row>
    <row r="16" spans="2:10" x14ac:dyDescent="0.35">
      <c r="B16" s="2" t="s">
        <v>77</v>
      </c>
      <c r="C16" s="2" t="s">
        <v>8</v>
      </c>
      <c r="D16" s="46">
        <v>70</v>
      </c>
      <c r="E16" s="45">
        <v>0.88069999999999993</v>
      </c>
      <c r="F16" s="47">
        <v>44025</v>
      </c>
      <c r="G16" s="47">
        <v>44078</v>
      </c>
      <c r="H16" s="13">
        <v>820644.18629999994</v>
      </c>
      <c r="I16" s="13">
        <v>10258.393599999999</v>
      </c>
      <c r="J16" s="48"/>
    </row>
    <row r="17" spans="2:10" x14ac:dyDescent="0.35">
      <c r="B17" s="2" t="s">
        <v>78</v>
      </c>
      <c r="C17" s="2" t="s">
        <v>14</v>
      </c>
      <c r="D17" s="46">
        <v>2</v>
      </c>
      <c r="E17" s="45">
        <v>0.14230000000000001</v>
      </c>
      <c r="F17" s="47">
        <v>43956</v>
      </c>
      <c r="G17" s="47">
        <v>43991</v>
      </c>
      <c r="H17" s="13">
        <v>132596.42070000002</v>
      </c>
      <c r="I17" s="13">
        <v>1657.5104000000001</v>
      </c>
      <c r="J17" s="48"/>
    </row>
    <row r="18" spans="2:10" x14ac:dyDescent="0.35">
      <c r="B18" s="2" t="s">
        <v>79</v>
      </c>
      <c r="C18" s="2" t="s">
        <v>22</v>
      </c>
      <c r="D18" s="46">
        <v>53</v>
      </c>
      <c r="E18" s="45">
        <v>0.253</v>
      </c>
      <c r="F18" s="47">
        <v>43945</v>
      </c>
      <c r="G18" s="47">
        <v>43980</v>
      </c>
      <c r="H18" s="13">
        <v>235747.677</v>
      </c>
      <c r="I18" s="13">
        <v>2946.944</v>
      </c>
      <c r="J18" s="48"/>
    </row>
    <row r="19" spans="2:10" x14ac:dyDescent="0.35">
      <c r="B19" s="2" t="s">
        <v>80</v>
      </c>
      <c r="C19" s="2" t="s">
        <v>8</v>
      </c>
      <c r="D19" s="46">
        <v>6</v>
      </c>
      <c r="E19" s="45">
        <v>3.6799999999999999E-2</v>
      </c>
      <c r="F19" s="47">
        <v>43899</v>
      </c>
      <c r="G19" s="47">
        <v>43924</v>
      </c>
      <c r="H19" s="13">
        <v>34290.571199999998</v>
      </c>
      <c r="I19" s="13">
        <v>428.64639999999997</v>
      </c>
      <c r="J19" s="48"/>
    </row>
    <row r="20" spans="2:10" x14ac:dyDescent="0.35">
      <c r="B20" s="2" t="s">
        <v>81</v>
      </c>
      <c r="C20" s="2" t="s">
        <v>23</v>
      </c>
      <c r="D20" s="46">
        <v>2</v>
      </c>
      <c r="E20" s="45">
        <v>9.7000000000000003E-2</v>
      </c>
      <c r="F20" s="47">
        <v>44013</v>
      </c>
      <c r="G20" s="47">
        <v>44041</v>
      </c>
      <c r="H20" s="13">
        <v>90385.472999999998</v>
      </c>
      <c r="I20" s="13">
        <v>1129.856</v>
      </c>
      <c r="J20" s="48"/>
    </row>
    <row r="21" spans="2:10" x14ac:dyDescent="0.35">
      <c r="B21" s="2" t="s">
        <v>82</v>
      </c>
      <c r="C21" s="2" t="s">
        <v>21</v>
      </c>
      <c r="D21" s="46">
        <v>9</v>
      </c>
      <c r="E21" s="45">
        <v>0.22749999999999998</v>
      </c>
      <c r="F21" s="47">
        <v>44013</v>
      </c>
      <c r="G21" s="47">
        <v>44048</v>
      </c>
      <c r="H21" s="13">
        <v>211986.54749999999</v>
      </c>
      <c r="I21" s="13">
        <v>2649.9199999999996</v>
      </c>
      <c r="J21" s="48"/>
    </row>
    <row r="22" spans="2:10" x14ac:dyDescent="0.35">
      <c r="B22" s="2" t="s">
        <v>83</v>
      </c>
      <c r="C22" s="2" t="s">
        <v>22</v>
      </c>
      <c r="D22" s="46">
        <v>7</v>
      </c>
      <c r="E22" s="45">
        <v>0.1046</v>
      </c>
      <c r="F22" s="47">
        <v>43956</v>
      </c>
      <c r="G22" s="47">
        <v>43984</v>
      </c>
      <c r="H22" s="13">
        <v>97467.221399999995</v>
      </c>
      <c r="I22" s="13">
        <v>1218.3807999999999</v>
      </c>
      <c r="J22" s="48"/>
    </row>
    <row r="23" spans="2:10" x14ac:dyDescent="0.35">
      <c r="B23" s="2" t="s">
        <v>71</v>
      </c>
      <c r="C23" s="2" t="s">
        <v>64</v>
      </c>
      <c r="D23" s="46">
        <v>7</v>
      </c>
      <c r="E23" s="45">
        <v>0.1237</v>
      </c>
      <c r="F23" s="47">
        <v>43906</v>
      </c>
      <c r="G23" s="47">
        <v>43941</v>
      </c>
      <c r="H23" s="13">
        <v>115264.7733</v>
      </c>
      <c r="I23" s="13">
        <v>1440.8576</v>
      </c>
      <c r="J23" s="48"/>
    </row>
    <row r="24" spans="2:10" x14ac:dyDescent="0.35">
      <c r="B24" s="2" t="s">
        <v>72</v>
      </c>
      <c r="C24" s="2" t="s">
        <v>14</v>
      </c>
      <c r="D24" s="46">
        <v>8</v>
      </c>
      <c r="E24" s="45">
        <v>0.28090000000000004</v>
      </c>
      <c r="F24" s="47">
        <v>44046</v>
      </c>
      <c r="G24" s="47">
        <v>44088</v>
      </c>
      <c r="H24" s="13">
        <v>261745.14810000005</v>
      </c>
      <c r="I24" s="13">
        <v>3271.9232000000006</v>
      </c>
      <c r="J24" s="48"/>
    </row>
    <row r="25" spans="2:10" x14ac:dyDescent="0.35">
      <c r="B25" s="2" t="s">
        <v>84</v>
      </c>
      <c r="C25" s="2" t="s">
        <v>23</v>
      </c>
      <c r="D25" s="46">
        <v>42</v>
      </c>
      <c r="E25" s="45">
        <v>0.34179999999999999</v>
      </c>
      <c r="F25" s="47">
        <v>44046</v>
      </c>
      <c r="G25" s="47">
        <v>44095</v>
      </c>
      <c r="H25" s="13">
        <v>318492.3162</v>
      </c>
      <c r="I25" s="13">
        <v>3981.2864</v>
      </c>
      <c r="J25" s="48"/>
    </row>
    <row r="26" spans="2:10" x14ac:dyDescent="0.35">
      <c r="B26" s="2" t="s">
        <v>85</v>
      </c>
      <c r="C26" s="2" t="s">
        <v>21</v>
      </c>
      <c r="D26" s="46">
        <v>53</v>
      </c>
      <c r="E26" s="45">
        <v>0.4148</v>
      </c>
      <c r="F26" s="47">
        <v>44046</v>
      </c>
      <c r="G26" s="47">
        <v>44109</v>
      </c>
      <c r="H26" s="13">
        <v>386514.37320000003</v>
      </c>
      <c r="I26" s="13">
        <v>4831.5904</v>
      </c>
      <c r="J26" s="48"/>
    </row>
    <row r="27" spans="2:10" x14ac:dyDescent="0.35">
      <c r="B27" s="2" t="s">
        <v>86</v>
      </c>
      <c r="C27" s="2" t="s">
        <v>64</v>
      </c>
      <c r="D27" s="46">
        <v>9</v>
      </c>
      <c r="E27" s="45">
        <v>4.7500000000000001E-2</v>
      </c>
      <c r="F27" s="47">
        <v>43885</v>
      </c>
      <c r="G27" s="47">
        <v>43922</v>
      </c>
      <c r="H27" s="13">
        <v>44260.927499999998</v>
      </c>
      <c r="I27" s="13">
        <v>553.28</v>
      </c>
      <c r="J27" s="48"/>
    </row>
    <row r="28" spans="2:10" x14ac:dyDescent="0.35">
      <c r="B28" s="2" t="s">
        <v>87</v>
      </c>
      <c r="C28" s="2" t="s">
        <v>23</v>
      </c>
      <c r="D28" s="46">
        <v>6</v>
      </c>
      <c r="E28" s="45">
        <v>0.31009999999999999</v>
      </c>
      <c r="F28" s="47">
        <v>43956</v>
      </c>
      <c r="G28" s="47">
        <v>43991</v>
      </c>
      <c r="H28" s="13">
        <v>288953.97090000001</v>
      </c>
      <c r="I28" s="13">
        <v>3612.0447999999997</v>
      </c>
      <c r="J28" s="48"/>
    </row>
    <row r="29" spans="2:10" x14ac:dyDescent="0.35">
      <c r="B29" s="2" t="s">
        <v>88</v>
      </c>
      <c r="C29" s="2" t="s">
        <v>13</v>
      </c>
      <c r="D29" s="46">
        <v>25</v>
      </c>
      <c r="E29" s="45">
        <v>0.50649999999999995</v>
      </c>
      <c r="F29" s="47">
        <v>44046</v>
      </c>
      <c r="G29" s="47">
        <v>44109</v>
      </c>
      <c r="H29" s="13">
        <v>471961.25849999994</v>
      </c>
      <c r="I29" s="13">
        <v>5899.7119999999995</v>
      </c>
      <c r="J29" s="48"/>
    </row>
    <row r="30" spans="2:10" x14ac:dyDescent="0.35">
      <c r="B30" s="2" t="s">
        <v>89</v>
      </c>
      <c r="C30" s="2" t="s">
        <v>8</v>
      </c>
      <c r="D30" s="46">
        <v>1</v>
      </c>
      <c r="E30" s="45">
        <v>3.32E-2</v>
      </c>
      <c r="F30" s="47">
        <v>43956</v>
      </c>
      <c r="G30" s="47">
        <v>43984</v>
      </c>
      <c r="H30" s="13">
        <v>30936.058799999999</v>
      </c>
      <c r="I30" s="13">
        <v>386.71359999999999</v>
      </c>
      <c r="J30" s="48"/>
    </row>
    <row r="31" spans="2:10" x14ac:dyDescent="0.35">
      <c r="B31" s="2" t="s">
        <v>90</v>
      </c>
      <c r="C31" s="2" t="s">
        <v>16</v>
      </c>
      <c r="D31" s="46">
        <v>30</v>
      </c>
      <c r="E31" s="45">
        <v>0.2833</v>
      </c>
      <c r="F31" s="47">
        <v>43906</v>
      </c>
      <c r="G31" s="47">
        <v>43948</v>
      </c>
      <c r="H31" s="13">
        <v>263981.48969999998</v>
      </c>
      <c r="I31" s="13">
        <v>3299.8784000000001</v>
      </c>
      <c r="J31" s="48"/>
    </row>
    <row r="32" spans="2:10" x14ac:dyDescent="0.35">
      <c r="B32" s="2" t="s">
        <v>91</v>
      </c>
      <c r="C32" s="2" t="s">
        <v>13</v>
      </c>
      <c r="D32" s="46">
        <v>4</v>
      </c>
      <c r="E32" s="45">
        <v>3.1399999999999997E-2</v>
      </c>
      <c r="F32" s="47">
        <v>44013</v>
      </c>
      <c r="G32" s="47">
        <v>44041</v>
      </c>
      <c r="H32" s="13">
        <v>29258.802599999999</v>
      </c>
      <c r="I32" s="13">
        <v>365.74719999999996</v>
      </c>
      <c r="J32" s="48"/>
    </row>
    <row r="33" spans="2:10" x14ac:dyDescent="0.35">
      <c r="B33" s="2" t="s">
        <v>92</v>
      </c>
      <c r="C33" s="2" t="s">
        <v>13</v>
      </c>
      <c r="D33" s="46">
        <v>1</v>
      </c>
      <c r="E33" s="45">
        <v>0.23150000000000001</v>
      </c>
      <c r="F33" s="47">
        <v>43917</v>
      </c>
      <c r="G33" s="47">
        <v>43952</v>
      </c>
      <c r="H33" s="13">
        <v>215713.78350000002</v>
      </c>
      <c r="I33" s="13">
        <v>2696.5120000000002</v>
      </c>
      <c r="J33" s="48"/>
    </row>
    <row r="34" spans="2:10" x14ac:dyDescent="0.35">
      <c r="B34" s="2" t="s">
        <v>93</v>
      </c>
      <c r="C34" s="2" t="s">
        <v>16</v>
      </c>
      <c r="D34" s="46">
        <v>5</v>
      </c>
      <c r="E34" s="45">
        <v>0.26190000000000002</v>
      </c>
      <c r="F34" s="47">
        <v>43857</v>
      </c>
      <c r="G34" s="47">
        <v>43882</v>
      </c>
      <c r="H34" s="13">
        <v>244040.77710000001</v>
      </c>
      <c r="I34" s="13">
        <v>3050.6112000000003</v>
      </c>
      <c r="J34" s="48"/>
    </row>
    <row r="35" spans="2:10" x14ac:dyDescent="0.35">
      <c r="B35" s="2" t="s">
        <v>94</v>
      </c>
      <c r="C35" s="2" t="s">
        <v>16</v>
      </c>
      <c r="D35" s="46">
        <v>24</v>
      </c>
      <c r="E35" s="45">
        <v>0.22</v>
      </c>
      <c r="F35" s="47">
        <v>43899</v>
      </c>
      <c r="G35" s="47">
        <v>43934</v>
      </c>
      <c r="H35" s="13">
        <v>204997.98</v>
      </c>
      <c r="I35" s="13">
        <v>2562.56</v>
      </c>
      <c r="J35" s="48"/>
    </row>
    <row r="36" spans="2:10" x14ac:dyDescent="0.35">
      <c r="B36" s="2" t="s">
        <v>95</v>
      </c>
      <c r="C36" s="2" t="s">
        <v>15</v>
      </c>
      <c r="D36" s="46">
        <v>15</v>
      </c>
      <c r="E36" s="45">
        <v>0.4007</v>
      </c>
      <c r="F36" s="47">
        <v>43963</v>
      </c>
      <c r="G36" s="47">
        <v>44005</v>
      </c>
      <c r="H36" s="13">
        <v>373375.86629999999</v>
      </c>
      <c r="I36" s="13">
        <v>4667.3536000000004</v>
      </c>
      <c r="J36" s="48"/>
    </row>
    <row r="37" spans="2:10" x14ac:dyDescent="0.35">
      <c r="B37" s="2" t="s">
        <v>96</v>
      </c>
      <c r="C37" s="2" t="s">
        <v>9</v>
      </c>
      <c r="D37" s="46">
        <v>25</v>
      </c>
      <c r="E37" s="45">
        <v>0.1124</v>
      </c>
      <c r="F37" s="47">
        <v>43963</v>
      </c>
      <c r="G37" s="47">
        <v>43998</v>
      </c>
      <c r="H37" s="13">
        <v>104735.3316</v>
      </c>
      <c r="I37" s="13">
        <v>1309.2352000000001</v>
      </c>
      <c r="J37" s="48"/>
    </row>
    <row r="38" spans="2:10" x14ac:dyDescent="0.35">
      <c r="B38" s="2" t="s">
        <v>97</v>
      </c>
      <c r="C38" s="2" t="s">
        <v>15</v>
      </c>
      <c r="D38" s="46">
        <v>26</v>
      </c>
      <c r="E38" s="45">
        <v>6.93E-2</v>
      </c>
      <c r="F38" s="47">
        <v>43985</v>
      </c>
      <c r="G38" s="47">
        <v>44012</v>
      </c>
      <c r="H38" s="13">
        <v>64574.363700000002</v>
      </c>
      <c r="I38" s="13">
        <v>807.20640000000003</v>
      </c>
      <c r="J38" s="48"/>
    </row>
    <row r="39" spans="2:10" x14ac:dyDescent="0.35">
      <c r="B39" s="2" t="s">
        <v>98</v>
      </c>
      <c r="C39" s="2" t="s">
        <v>16</v>
      </c>
      <c r="D39" s="46">
        <v>3</v>
      </c>
      <c r="E39" s="45">
        <v>0.2051</v>
      </c>
      <c r="F39" s="47">
        <v>43871</v>
      </c>
      <c r="G39" s="47">
        <v>43903</v>
      </c>
      <c r="H39" s="13">
        <v>191114.02590000001</v>
      </c>
      <c r="I39" s="13">
        <v>2389.0048000000002</v>
      </c>
      <c r="J39" s="48"/>
    </row>
    <row r="40" spans="2:10" x14ac:dyDescent="0.35">
      <c r="B40" s="2" t="s">
        <v>99</v>
      </c>
      <c r="C40" s="2" t="s">
        <v>16</v>
      </c>
      <c r="D40" s="46">
        <v>2</v>
      </c>
      <c r="E40" s="45">
        <v>0.12</v>
      </c>
      <c r="F40" s="47">
        <v>43985</v>
      </c>
      <c r="G40" s="47">
        <v>44020</v>
      </c>
      <c r="H40" s="13">
        <v>111817.08</v>
      </c>
      <c r="I40" s="13">
        <v>1397.76</v>
      </c>
      <c r="J40" s="48"/>
    </row>
    <row r="41" spans="2:10" x14ac:dyDescent="0.35">
      <c r="B41" s="2" t="s">
        <v>90</v>
      </c>
      <c r="C41" s="2" t="s">
        <v>16</v>
      </c>
      <c r="D41" s="46">
        <v>20</v>
      </c>
      <c r="E41" s="45">
        <v>0.20020000000000002</v>
      </c>
      <c r="F41" s="47">
        <v>43921</v>
      </c>
      <c r="G41" s="47">
        <v>43956</v>
      </c>
      <c r="H41" s="13">
        <v>186548.1618</v>
      </c>
      <c r="I41" s="13">
        <v>2331.9296000000004</v>
      </c>
      <c r="J41" s="48"/>
    </row>
    <row r="42" spans="2:10" x14ac:dyDescent="0.35">
      <c r="B42" s="2" t="s">
        <v>100</v>
      </c>
      <c r="C42" s="2" t="s">
        <v>15</v>
      </c>
      <c r="D42" s="46">
        <v>20</v>
      </c>
      <c r="E42" s="45">
        <v>0.38790000000000002</v>
      </c>
      <c r="F42" s="47">
        <v>43885</v>
      </c>
      <c r="G42" s="47">
        <v>43929</v>
      </c>
      <c r="H42" s="13">
        <v>361448.71110000001</v>
      </c>
      <c r="I42" s="13">
        <v>4518.2592000000004</v>
      </c>
      <c r="J42" s="48"/>
    </row>
    <row r="43" spans="2:10" x14ac:dyDescent="0.35">
      <c r="B43" s="2" t="s">
        <v>101</v>
      </c>
      <c r="C43" s="2" t="s">
        <v>20</v>
      </c>
      <c r="D43" s="46">
        <v>5</v>
      </c>
      <c r="E43" s="45">
        <v>0.1062</v>
      </c>
      <c r="F43" s="47">
        <v>44137</v>
      </c>
      <c r="G43" s="47">
        <v>44176</v>
      </c>
      <c r="H43" s="13">
        <v>98958.1158</v>
      </c>
      <c r="I43" s="13">
        <v>1237.0176000000001</v>
      </c>
      <c r="J43" s="48"/>
    </row>
    <row r="44" spans="2:10" x14ac:dyDescent="0.35">
      <c r="B44" s="2" t="s">
        <v>101</v>
      </c>
      <c r="C44" s="2" t="s">
        <v>20</v>
      </c>
      <c r="D44" s="46">
        <v>4</v>
      </c>
      <c r="E44" s="45">
        <v>0.06</v>
      </c>
      <c r="F44" s="47">
        <v>43913</v>
      </c>
      <c r="G44" s="47">
        <v>43948</v>
      </c>
      <c r="H44" s="13">
        <v>55908.54</v>
      </c>
      <c r="I44" s="13">
        <v>698.88</v>
      </c>
      <c r="J44" s="48"/>
    </row>
    <row r="45" spans="2:10" x14ac:dyDescent="0.35">
      <c r="B45" s="2" t="s">
        <v>102</v>
      </c>
      <c r="C45" s="2" t="s">
        <v>15</v>
      </c>
      <c r="D45" s="46">
        <v>6</v>
      </c>
      <c r="E45" s="45">
        <v>0.15210000000000001</v>
      </c>
      <c r="F45" s="47">
        <v>43963</v>
      </c>
      <c r="G45" s="47">
        <v>43998</v>
      </c>
      <c r="H45" s="13">
        <v>141728.1489</v>
      </c>
      <c r="I45" s="13">
        <v>1771.6608000000001</v>
      </c>
      <c r="J45" s="48"/>
    </row>
    <row r="46" spans="2:10" x14ac:dyDescent="0.35">
      <c r="B46" s="2" t="s">
        <v>103</v>
      </c>
      <c r="C46" s="2" t="s">
        <v>15</v>
      </c>
      <c r="D46" s="46">
        <v>16</v>
      </c>
      <c r="E46" s="45">
        <v>0.2853</v>
      </c>
      <c r="F46" s="47">
        <v>43899</v>
      </c>
      <c r="G46" s="47">
        <v>43941</v>
      </c>
      <c r="H46" s="13">
        <v>265845.10769999999</v>
      </c>
      <c r="I46" s="13">
        <v>3323.1743999999999</v>
      </c>
      <c r="J46" s="48"/>
    </row>
    <row r="47" spans="2:10" x14ac:dyDescent="0.35">
      <c r="B47" s="2" t="s">
        <v>104</v>
      </c>
      <c r="C47" s="2" t="s">
        <v>16</v>
      </c>
      <c r="D47" s="46">
        <v>46</v>
      </c>
      <c r="E47" s="45">
        <v>0.61799999999999999</v>
      </c>
      <c r="F47" s="47">
        <v>44040</v>
      </c>
      <c r="G47" s="47">
        <v>44096</v>
      </c>
      <c r="H47" s="13">
        <v>575857.96199999994</v>
      </c>
      <c r="I47" s="13">
        <v>7198.4639999999999</v>
      </c>
      <c r="J47" s="48"/>
    </row>
    <row r="48" spans="2:10" x14ac:dyDescent="0.35">
      <c r="B48" s="2" t="s">
        <v>105</v>
      </c>
      <c r="C48" s="2" t="s">
        <v>10</v>
      </c>
      <c r="D48" s="46">
        <v>15</v>
      </c>
      <c r="E48" s="45">
        <v>6.9900000000000004E-2</v>
      </c>
      <c r="F48" s="47">
        <v>43867</v>
      </c>
      <c r="G48" s="47">
        <v>43899</v>
      </c>
      <c r="H48" s="13">
        <v>65133.449100000005</v>
      </c>
      <c r="I48" s="13">
        <v>814.1952</v>
      </c>
      <c r="J48" s="48"/>
    </row>
    <row r="49" spans="2:10" x14ac:dyDescent="0.35">
      <c r="B49" s="2" t="s">
        <v>106</v>
      </c>
      <c r="C49" s="2" t="s">
        <v>11</v>
      </c>
      <c r="D49" s="46">
        <v>16</v>
      </c>
      <c r="E49" s="45">
        <v>0.37559999999999999</v>
      </c>
      <c r="F49" s="47">
        <v>43963</v>
      </c>
      <c r="G49" s="47">
        <v>44005</v>
      </c>
      <c r="H49" s="13">
        <v>349987.46039999998</v>
      </c>
      <c r="I49" s="13">
        <v>4374.9888000000001</v>
      </c>
      <c r="J49" s="48"/>
    </row>
    <row r="50" spans="2:10" x14ac:dyDescent="0.35">
      <c r="B50" s="2" t="s">
        <v>107</v>
      </c>
      <c r="C50" s="2" t="s">
        <v>65</v>
      </c>
      <c r="D50" s="46">
        <v>27</v>
      </c>
      <c r="E50" s="45">
        <v>0.15459999999999999</v>
      </c>
      <c r="F50" s="47">
        <v>43906</v>
      </c>
      <c r="G50" s="47">
        <v>43934</v>
      </c>
      <c r="H50" s="13">
        <v>144057.67139999999</v>
      </c>
      <c r="I50" s="13">
        <v>1800.7807999999998</v>
      </c>
      <c r="J50" s="48"/>
    </row>
    <row r="51" spans="2:10" x14ac:dyDescent="0.35">
      <c r="B51" s="2" t="s">
        <v>108</v>
      </c>
      <c r="C51" s="2" t="s">
        <v>23</v>
      </c>
      <c r="D51" s="46">
        <v>19</v>
      </c>
      <c r="E51" s="45">
        <v>0.159</v>
      </c>
      <c r="F51" s="47">
        <v>43899</v>
      </c>
      <c r="G51" s="47">
        <v>43934</v>
      </c>
      <c r="H51" s="13">
        <v>148157.63099999999</v>
      </c>
      <c r="I51" s="13">
        <v>1852.0319999999999</v>
      </c>
      <c r="J51" s="48"/>
    </row>
    <row r="52" spans="2:10" x14ac:dyDescent="0.35">
      <c r="B52" s="2" t="s">
        <v>109</v>
      </c>
      <c r="C52" s="2" t="s">
        <v>23</v>
      </c>
      <c r="D52" s="46">
        <v>5</v>
      </c>
      <c r="E52" s="45">
        <v>7.4499999999999997E-2</v>
      </c>
      <c r="F52" s="47">
        <v>43913</v>
      </c>
      <c r="G52" s="47">
        <v>43941</v>
      </c>
      <c r="H52" s="13">
        <v>69419.770499999999</v>
      </c>
      <c r="I52" s="13">
        <v>867.77599999999995</v>
      </c>
      <c r="J52" s="48"/>
    </row>
    <row r="53" spans="2:10" x14ac:dyDescent="0.35">
      <c r="B53" s="2" t="s">
        <v>110</v>
      </c>
      <c r="C53" s="2" t="s">
        <v>12</v>
      </c>
      <c r="D53" s="46">
        <v>27</v>
      </c>
      <c r="E53" s="45">
        <v>0.2404</v>
      </c>
      <c r="F53" s="47">
        <v>43956</v>
      </c>
      <c r="G53" s="47">
        <v>43991</v>
      </c>
      <c r="H53" s="13">
        <v>224006.8836</v>
      </c>
      <c r="I53" s="13">
        <v>2800.1792</v>
      </c>
      <c r="J53" s="48"/>
    </row>
    <row r="54" spans="2:10" x14ac:dyDescent="0.35">
      <c r="B54" s="2" t="s">
        <v>110</v>
      </c>
      <c r="C54" s="2" t="s">
        <v>12</v>
      </c>
      <c r="D54" s="46">
        <v>17</v>
      </c>
      <c r="E54" s="45">
        <v>0.33939999999999998</v>
      </c>
      <c r="F54" s="47">
        <v>44013</v>
      </c>
      <c r="G54" s="47">
        <v>44055</v>
      </c>
      <c r="H54" s="13">
        <v>316255.97459999996</v>
      </c>
      <c r="I54" s="13">
        <v>3953.3311999999996</v>
      </c>
      <c r="J54" s="48"/>
    </row>
    <row r="55" spans="2:10" x14ac:dyDescent="0.35">
      <c r="B55" s="2" t="s">
        <v>111</v>
      </c>
      <c r="C55" s="2" t="s">
        <v>25</v>
      </c>
      <c r="D55" s="46">
        <v>16</v>
      </c>
      <c r="E55" s="45">
        <v>0.15620000000000001</v>
      </c>
      <c r="F55" s="47">
        <v>43956</v>
      </c>
      <c r="G55" s="47">
        <v>43991</v>
      </c>
      <c r="H55" s="13">
        <v>145548.56580000001</v>
      </c>
      <c r="I55" s="13">
        <v>1819.4176</v>
      </c>
      <c r="J55" s="48"/>
    </row>
    <row r="56" spans="2:10" x14ac:dyDescent="0.35">
      <c r="B56" s="2" t="s">
        <v>112</v>
      </c>
      <c r="C56" s="2" t="s">
        <v>13</v>
      </c>
      <c r="D56" s="46">
        <v>3</v>
      </c>
      <c r="E56" s="45">
        <v>0.17330000000000001</v>
      </c>
      <c r="F56" s="47">
        <v>43913</v>
      </c>
      <c r="G56" s="47">
        <v>43948</v>
      </c>
      <c r="H56" s="13">
        <v>161482.49970000001</v>
      </c>
      <c r="I56" s="13">
        <v>2018.5984000000001</v>
      </c>
      <c r="J56" s="48"/>
    </row>
    <row r="57" spans="2:10" x14ac:dyDescent="0.35">
      <c r="B57" s="2" t="s">
        <v>113</v>
      </c>
      <c r="C57" s="2" t="s">
        <v>20</v>
      </c>
      <c r="D57" s="46">
        <v>11</v>
      </c>
      <c r="E57" s="45">
        <v>0.21010000000000001</v>
      </c>
      <c r="F57" s="47">
        <v>43956</v>
      </c>
      <c r="G57" s="47">
        <v>43991</v>
      </c>
      <c r="H57" s="13">
        <v>195773.07090000002</v>
      </c>
      <c r="I57" s="13">
        <v>2447.2447999999999</v>
      </c>
      <c r="J57" s="48"/>
    </row>
    <row r="58" spans="2:10" x14ac:dyDescent="0.35">
      <c r="B58" s="2" t="s">
        <v>113</v>
      </c>
      <c r="C58" s="2" t="s">
        <v>25</v>
      </c>
      <c r="D58" s="46">
        <v>21</v>
      </c>
      <c r="E58" s="45">
        <v>0.37680000000000002</v>
      </c>
      <c r="F58" s="47">
        <v>43983</v>
      </c>
      <c r="G58" s="47">
        <v>44025</v>
      </c>
      <c r="H58" s="13">
        <v>351105.6312</v>
      </c>
      <c r="I58" s="13">
        <v>4388.9664000000002</v>
      </c>
      <c r="J58" s="48"/>
    </row>
    <row r="59" spans="2:10" x14ac:dyDescent="0.35">
      <c r="B59" s="2" t="s">
        <v>114</v>
      </c>
      <c r="C59" s="2" t="s">
        <v>20</v>
      </c>
      <c r="D59" s="46">
        <v>2</v>
      </c>
      <c r="E59" s="45">
        <v>4.6100000000000002E-2</v>
      </c>
      <c r="F59" s="47">
        <v>43956</v>
      </c>
      <c r="G59" s="47">
        <v>43984</v>
      </c>
      <c r="H59" s="13">
        <v>42956.394899999999</v>
      </c>
      <c r="I59" s="13">
        <v>536.97280000000001</v>
      </c>
      <c r="J59" s="48"/>
    </row>
    <row r="60" spans="2:10" x14ac:dyDescent="0.35">
      <c r="B60" s="2" t="s">
        <v>111</v>
      </c>
      <c r="C60" s="2" t="s">
        <v>25</v>
      </c>
      <c r="D60" s="46">
        <v>35</v>
      </c>
      <c r="E60" s="45">
        <v>0.25929999999999997</v>
      </c>
      <c r="F60" s="47">
        <v>43966</v>
      </c>
      <c r="G60" s="47">
        <v>44008</v>
      </c>
      <c r="H60" s="13">
        <v>241618.07369999998</v>
      </c>
      <c r="I60" s="13">
        <v>3020.3263999999999</v>
      </c>
      <c r="J60" s="48"/>
    </row>
    <row r="61" spans="2:10" x14ac:dyDescent="0.35">
      <c r="B61" s="2" t="s">
        <v>115</v>
      </c>
      <c r="C61" s="2" t="s">
        <v>14</v>
      </c>
      <c r="D61" s="46">
        <v>1</v>
      </c>
      <c r="E61" s="45">
        <v>8.14E-2</v>
      </c>
      <c r="F61" s="47">
        <v>44013</v>
      </c>
      <c r="G61" s="47">
        <v>44041</v>
      </c>
      <c r="H61" s="13">
        <v>75849.252600000007</v>
      </c>
      <c r="I61" s="13">
        <v>948.1472</v>
      </c>
      <c r="J61" s="48"/>
    </row>
    <row r="62" spans="2:10" x14ac:dyDescent="0.35">
      <c r="B62" s="2" t="s">
        <v>115</v>
      </c>
      <c r="C62" s="2" t="s">
        <v>14</v>
      </c>
      <c r="D62" s="46">
        <v>1</v>
      </c>
      <c r="E62" s="45">
        <v>0.16930000000000001</v>
      </c>
      <c r="F62" s="47">
        <v>43818</v>
      </c>
      <c r="G62" s="47">
        <v>43846</v>
      </c>
      <c r="H62" s="13">
        <v>157755.26370000001</v>
      </c>
      <c r="I62" s="13">
        <v>1972.0064</v>
      </c>
      <c r="J62" s="48"/>
    </row>
    <row r="63" spans="2:10" x14ac:dyDescent="0.35">
      <c r="B63" s="2" t="s">
        <v>115</v>
      </c>
      <c r="C63" s="2" t="s">
        <v>14</v>
      </c>
      <c r="D63" s="46">
        <v>1</v>
      </c>
      <c r="E63" s="45">
        <v>2.9399999999999999E-2</v>
      </c>
      <c r="F63" s="47">
        <v>43920</v>
      </c>
      <c r="G63" s="47">
        <v>43948</v>
      </c>
      <c r="H63" s="13">
        <v>27395.184600000001</v>
      </c>
      <c r="I63" s="13">
        <v>342.45119999999997</v>
      </c>
      <c r="J63" s="48"/>
    </row>
    <row r="64" spans="2:10" x14ac:dyDescent="0.35">
      <c r="B64" s="2" t="s">
        <v>116</v>
      </c>
      <c r="C64" s="2" t="s">
        <v>65</v>
      </c>
      <c r="D64" s="46">
        <v>25</v>
      </c>
      <c r="E64" s="45">
        <v>0.25119999999999998</v>
      </c>
      <c r="F64" s="47">
        <v>43927</v>
      </c>
      <c r="G64" s="47">
        <v>43962</v>
      </c>
      <c r="H64" s="13">
        <v>234070.42079999999</v>
      </c>
      <c r="I64" s="13">
        <v>2925.9775999999997</v>
      </c>
      <c r="J64" s="48"/>
    </row>
    <row r="65" spans="2:10" x14ac:dyDescent="0.35">
      <c r="B65" s="2" t="s">
        <v>117</v>
      </c>
      <c r="C65" s="2" t="s">
        <v>22</v>
      </c>
      <c r="D65" s="46">
        <v>22</v>
      </c>
      <c r="E65" s="45">
        <v>0.19500000000000001</v>
      </c>
      <c r="F65" s="47">
        <v>43922</v>
      </c>
      <c r="G65" s="47">
        <v>43957</v>
      </c>
      <c r="H65" s="13">
        <v>181702.755</v>
      </c>
      <c r="I65" s="13">
        <v>2271.36</v>
      </c>
      <c r="J65" s="48"/>
    </row>
    <row r="66" spans="2:10" x14ac:dyDescent="0.35">
      <c r="B66" s="2" t="s">
        <v>118</v>
      </c>
      <c r="C66" s="2" t="s">
        <v>22</v>
      </c>
      <c r="D66" s="46">
        <v>15</v>
      </c>
      <c r="E66" s="45">
        <v>0.5</v>
      </c>
      <c r="F66" s="47">
        <v>43956</v>
      </c>
      <c r="G66" s="47">
        <v>43991</v>
      </c>
      <c r="H66" s="13">
        <v>465904.5</v>
      </c>
      <c r="I66" s="13">
        <v>5824</v>
      </c>
      <c r="J66" s="48"/>
    </row>
    <row r="67" spans="2:10" x14ac:dyDescent="0.35">
      <c r="B67" s="2" t="s">
        <v>117</v>
      </c>
      <c r="C67" s="2" t="s">
        <v>22</v>
      </c>
      <c r="D67" s="46">
        <v>18</v>
      </c>
      <c r="E67" s="45">
        <v>0.47389999999999999</v>
      </c>
      <c r="F67" s="47">
        <v>43956</v>
      </c>
      <c r="G67" s="47">
        <v>43998</v>
      </c>
      <c r="H67" s="13">
        <v>441584.28509999998</v>
      </c>
      <c r="I67" s="13">
        <v>5519.9871999999996</v>
      </c>
      <c r="J67" s="48"/>
    </row>
    <row r="68" spans="2:10" x14ac:dyDescent="0.35">
      <c r="B68" s="2" t="s">
        <v>119</v>
      </c>
      <c r="C68" s="2" t="s">
        <v>25</v>
      </c>
      <c r="D68" s="46">
        <v>12</v>
      </c>
      <c r="E68" s="45">
        <v>0.1522</v>
      </c>
      <c r="F68" s="47">
        <v>43983</v>
      </c>
      <c r="G68" s="47">
        <v>44025</v>
      </c>
      <c r="H68" s="13">
        <v>141821.32980000001</v>
      </c>
      <c r="I68" s="13">
        <v>1772.8256000000001</v>
      </c>
      <c r="J68" s="48"/>
    </row>
    <row r="69" spans="2:10" x14ac:dyDescent="0.35">
      <c r="B69" s="2" t="s">
        <v>119</v>
      </c>
      <c r="C69" s="2" t="s">
        <v>25</v>
      </c>
      <c r="D69" s="46">
        <v>4</v>
      </c>
      <c r="E69" s="45">
        <v>0.15709999999999999</v>
      </c>
      <c r="F69" s="47">
        <v>43899</v>
      </c>
      <c r="G69" s="47">
        <v>43934</v>
      </c>
      <c r="H69" s="13">
        <v>146387.19389999998</v>
      </c>
      <c r="I69" s="13">
        <v>1829.9007999999999</v>
      </c>
      <c r="J69" s="48"/>
    </row>
    <row r="70" spans="2:10" x14ac:dyDescent="0.35">
      <c r="B70" s="2" t="s">
        <v>120</v>
      </c>
      <c r="C70" s="2" t="s">
        <v>25</v>
      </c>
      <c r="D70" s="46">
        <v>25</v>
      </c>
      <c r="E70" s="45">
        <v>0.45689999999999997</v>
      </c>
      <c r="F70" s="47">
        <v>43983</v>
      </c>
      <c r="G70" s="47">
        <v>44025</v>
      </c>
      <c r="H70" s="13">
        <v>425743.53209999995</v>
      </c>
      <c r="I70" s="13">
        <v>5321.9712</v>
      </c>
      <c r="J70" s="48"/>
    </row>
    <row r="71" spans="2:10" x14ac:dyDescent="0.35">
      <c r="B71" s="2" t="s">
        <v>121</v>
      </c>
      <c r="C71" s="2" t="s">
        <v>14</v>
      </c>
      <c r="D71" s="46">
        <v>5</v>
      </c>
      <c r="E71" s="45">
        <v>0.1706</v>
      </c>
      <c r="F71" s="47">
        <v>43970</v>
      </c>
      <c r="G71" s="47">
        <v>44005</v>
      </c>
      <c r="H71" s="13">
        <v>158966.61540000001</v>
      </c>
      <c r="I71" s="13">
        <v>1987.1487999999999</v>
      </c>
      <c r="J71" s="48"/>
    </row>
    <row r="72" spans="2:10" x14ac:dyDescent="0.35">
      <c r="B72" s="2" t="s">
        <v>121</v>
      </c>
      <c r="C72" s="2" t="s">
        <v>14</v>
      </c>
      <c r="D72" s="46">
        <v>2</v>
      </c>
      <c r="E72" s="45">
        <v>7.8200000000000006E-2</v>
      </c>
      <c r="F72" s="47">
        <v>43816</v>
      </c>
      <c r="G72" s="47">
        <v>43844</v>
      </c>
      <c r="H72" s="13">
        <v>72867.463800000012</v>
      </c>
      <c r="I72" s="13">
        <v>910.87360000000001</v>
      </c>
      <c r="J72" s="48"/>
    </row>
    <row r="73" spans="2:10" x14ac:dyDescent="0.35">
      <c r="B73" s="2" t="s">
        <v>121</v>
      </c>
      <c r="C73" s="2" t="s">
        <v>14</v>
      </c>
      <c r="D73" s="46">
        <v>2</v>
      </c>
      <c r="E73" s="45">
        <v>0.1134</v>
      </c>
      <c r="F73" s="47">
        <v>43952</v>
      </c>
      <c r="G73" s="47">
        <v>43987</v>
      </c>
      <c r="H73" s="13">
        <v>105667.1406</v>
      </c>
      <c r="I73" s="13">
        <v>1320.8832</v>
      </c>
      <c r="J73" s="48"/>
    </row>
    <row r="74" spans="2:10" x14ac:dyDescent="0.35">
      <c r="B74" s="2" t="s">
        <v>122</v>
      </c>
      <c r="C74" s="2" t="s">
        <v>11</v>
      </c>
      <c r="D74" s="46">
        <v>13</v>
      </c>
      <c r="E74" s="45">
        <v>0.2293</v>
      </c>
      <c r="F74" s="47">
        <v>43963</v>
      </c>
      <c r="G74" s="47">
        <v>43998</v>
      </c>
      <c r="H74" s="13">
        <v>213663.80369999999</v>
      </c>
      <c r="I74" s="13">
        <v>2670.8863999999999</v>
      </c>
      <c r="J74" s="48"/>
    </row>
    <row r="75" spans="2:10" x14ac:dyDescent="0.35">
      <c r="B75" s="2" t="s">
        <v>123</v>
      </c>
      <c r="C75" s="2" t="s">
        <v>11</v>
      </c>
      <c r="D75" s="46">
        <v>9</v>
      </c>
      <c r="E75" s="45">
        <v>0.1</v>
      </c>
      <c r="F75" s="47">
        <v>43978</v>
      </c>
      <c r="G75" s="47">
        <v>44005</v>
      </c>
      <c r="H75" s="13">
        <v>93180.900000000009</v>
      </c>
      <c r="I75" s="13">
        <v>1164.8</v>
      </c>
      <c r="J75" s="48"/>
    </row>
    <row r="76" spans="2:10" x14ac:dyDescent="0.35">
      <c r="B76" s="2" t="s">
        <v>124</v>
      </c>
      <c r="C76" s="2" t="s">
        <v>11</v>
      </c>
      <c r="D76" s="46">
        <v>17</v>
      </c>
      <c r="E76" s="45">
        <v>0.2205</v>
      </c>
      <c r="F76" s="47">
        <v>43978</v>
      </c>
      <c r="G76" s="47">
        <v>44012</v>
      </c>
      <c r="H76" s="13">
        <v>205463.88450000001</v>
      </c>
      <c r="I76" s="13">
        <v>2568.384</v>
      </c>
      <c r="J76" s="48"/>
    </row>
    <row r="77" spans="2:10" x14ac:dyDescent="0.35">
      <c r="B77" s="2" t="s">
        <v>124</v>
      </c>
      <c r="C77" s="2" t="s">
        <v>11</v>
      </c>
      <c r="D77" s="46">
        <v>14</v>
      </c>
      <c r="E77" s="45">
        <v>6.83E-2</v>
      </c>
      <c r="F77" s="47">
        <v>43899</v>
      </c>
      <c r="G77" s="47">
        <v>43924</v>
      </c>
      <c r="H77" s="13">
        <v>63642.554700000001</v>
      </c>
      <c r="I77" s="13">
        <v>795.55840000000001</v>
      </c>
      <c r="J77" s="48"/>
    </row>
    <row r="78" spans="2:10" x14ac:dyDescent="0.35">
      <c r="B78" s="2" t="s">
        <v>125</v>
      </c>
      <c r="C78" s="2" t="s">
        <v>65</v>
      </c>
      <c r="D78" s="46">
        <v>13</v>
      </c>
      <c r="E78" s="45">
        <v>8.3099999999999993E-2</v>
      </c>
      <c r="F78" s="47">
        <v>43808</v>
      </c>
      <c r="G78" s="47">
        <v>43860</v>
      </c>
      <c r="H78" s="13">
        <v>77433.327899999989</v>
      </c>
      <c r="I78" s="13">
        <v>967.94879999999989</v>
      </c>
      <c r="J78" s="48"/>
    </row>
    <row r="79" spans="2:10" x14ac:dyDescent="0.35">
      <c r="B79" s="2" t="s">
        <v>126</v>
      </c>
      <c r="C79" s="2" t="s">
        <v>13</v>
      </c>
      <c r="D79" s="46">
        <v>15</v>
      </c>
      <c r="E79" s="45">
        <v>0.41979999999999995</v>
      </c>
      <c r="F79" s="47">
        <v>43922</v>
      </c>
      <c r="G79" s="47">
        <v>43964</v>
      </c>
      <c r="H79" s="13">
        <v>391173.41819999996</v>
      </c>
      <c r="I79" s="13">
        <v>4889.8303999999998</v>
      </c>
      <c r="J79" s="48"/>
    </row>
    <row r="80" spans="2:10" x14ac:dyDescent="0.35">
      <c r="B80" s="2" t="s">
        <v>127</v>
      </c>
      <c r="C80" s="2" t="s">
        <v>65</v>
      </c>
      <c r="D80" s="46">
        <v>6</v>
      </c>
      <c r="E80" s="45">
        <v>0.17</v>
      </c>
      <c r="F80" s="47">
        <v>43871</v>
      </c>
      <c r="G80" s="47">
        <v>43908</v>
      </c>
      <c r="H80" s="13">
        <v>158407.53</v>
      </c>
      <c r="I80" s="13">
        <v>1980.16</v>
      </c>
      <c r="J80" s="48"/>
    </row>
    <row r="81" spans="2:10" x14ac:dyDescent="0.35">
      <c r="B81" s="2" t="s">
        <v>128</v>
      </c>
      <c r="C81" s="2" t="s">
        <v>16</v>
      </c>
      <c r="D81" s="46">
        <v>23</v>
      </c>
      <c r="E81" s="45">
        <v>0.13139999999999999</v>
      </c>
      <c r="F81" s="47">
        <v>43843</v>
      </c>
      <c r="G81" s="47">
        <v>43875</v>
      </c>
      <c r="H81" s="13">
        <v>122439.70259999999</v>
      </c>
      <c r="I81" s="13">
        <v>1530.5472</v>
      </c>
      <c r="J81" s="48"/>
    </row>
    <row r="82" spans="2:10" x14ac:dyDescent="0.35">
      <c r="B82" s="2" t="s">
        <v>129</v>
      </c>
      <c r="C82" s="2" t="s">
        <v>12</v>
      </c>
      <c r="D82" s="46">
        <v>4</v>
      </c>
      <c r="E82" s="45">
        <v>0.2</v>
      </c>
      <c r="F82" s="47">
        <v>43964</v>
      </c>
      <c r="G82" s="47">
        <v>43999</v>
      </c>
      <c r="H82" s="13">
        <v>186361.80000000002</v>
      </c>
      <c r="I82" s="13">
        <v>2329.6</v>
      </c>
      <c r="J82" s="48"/>
    </row>
    <row r="83" spans="2:10" x14ac:dyDescent="0.35">
      <c r="B83" s="2" t="s">
        <v>130</v>
      </c>
      <c r="C83" s="2" t="s">
        <v>65</v>
      </c>
      <c r="D83" s="46">
        <v>18</v>
      </c>
      <c r="E83" s="45">
        <v>0.37159999999999999</v>
      </c>
      <c r="F83" s="47">
        <v>43907</v>
      </c>
      <c r="G83" s="47">
        <v>43942</v>
      </c>
      <c r="H83" s="13">
        <v>346260.22440000001</v>
      </c>
      <c r="I83" s="13">
        <v>4328.3967999999995</v>
      </c>
      <c r="J83" s="48"/>
    </row>
    <row r="84" spans="2:10" x14ac:dyDescent="0.35">
      <c r="B84" s="2" t="s">
        <v>112</v>
      </c>
      <c r="C84" s="2" t="s">
        <v>13</v>
      </c>
      <c r="D84" s="46">
        <v>10</v>
      </c>
      <c r="E84" s="45">
        <v>0.18859999999999999</v>
      </c>
      <c r="F84" s="47">
        <v>43956</v>
      </c>
      <c r="G84" s="47">
        <v>43991</v>
      </c>
      <c r="H84" s="13">
        <v>175739.17739999999</v>
      </c>
      <c r="I84" s="13">
        <v>2196.8127999999997</v>
      </c>
      <c r="J84" s="48"/>
    </row>
    <row r="85" spans="2:10" x14ac:dyDescent="0.35">
      <c r="B85" s="2" t="s">
        <v>131</v>
      </c>
      <c r="C85" s="2" t="s">
        <v>8</v>
      </c>
      <c r="D85" s="46">
        <v>11</v>
      </c>
      <c r="E85" s="45">
        <v>0.40329999999999999</v>
      </c>
      <c r="F85" s="47">
        <v>43937</v>
      </c>
      <c r="G85" s="47">
        <v>43971</v>
      </c>
      <c r="H85" s="13">
        <v>375798.56969999999</v>
      </c>
      <c r="I85" s="13">
        <v>4697.6383999999998</v>
      </c>
      <c r="J85" s="48"/>
    </row>
    <row r="86" spans="2:10" x14ac:dyDescent="0.35">
      <c r="B86" s="2" t="s">
        <v>131</v>
      </c>
      <c r="C86" s="2" t="s">
        <v>8</v>
      </c>
      <c r="D86" s="46">
        <v>6</v>
      </c>
      <c r="E86" s="45">
        <v>0.21870000000000001</v>
      </c>
      <c r="F86" s="47">
        <v>43920</v>
      </c>
      <c r="G86" s="47">
        <v>43955</v>
      </c>
      <c r="H86" s="13">
        <v>203786.62830000001</v>
      </c>
      <c r="I86" s="13">
        <v>2547.4176000000002</v>
      </c>
      <c r="J86" s="48"/>
    </row>
    <row r="87" spans="2:10" x14ac:dyDescent="0.35">
      <c r="B87" s="2" t="s">
        <v>132</v>
      </c>
      <c r="C87" s="2" t="s">
        <v>15</v>
      </c>
      <c r="D87" s="46">
        <v>3</v>
      </c>
      <c r="E87" s="45">
        <v>0.4703</v>
      </c>
      <c r="F87" s="47">
        <v>43922</v>
      </c>
      <c r="G87" s="47">
        <v>43964</v>
      </c>
      <c r="H87" s="13">
        <v>438229.77269999997</v>
      </c>
      <c r="I87" s="13">
        <v>5478.0544</v>
      </c>
      <c r="J87" s="48"/>
    </row>
    <row r="88" spans="2:10" x14ac:dyDescent="0.35">
      <c r="B88" s="2" t="s">
        <v>133</v>
      </c>
      <c r="C88" s="2" t="s">
        <v>64</v>
      </c>
      <c r="D88" s="46">
        <v>8</v>
      </c>
      <c r="E88" s="45">
        <v>4.7600000000000003E-2</v>
      </c>
      <c r="F88" s="47">
        <v>43899</v>
      </c>
      <c r="G88" s="47">
        <v>43934</v>
      </c>
      <c r="H88" s="13">
        <v>44354.108400000005</v>
      </c>
      <c r="I88" s="13">
        <v>554.44479999999999</v>
      </c>
      <c r="J88" s="48"/>
    </row>
    <row r="89" spans="2:10" x14ac:dyDescent="0.35">
      <c r="B89" s="2" t="s">
        <v>134</v>
      </c>
      <c r="C89" s="2" t="s">
        <v>13</v>
      </c>
      <c r="D89" s="46">
        <v>15</v>
      </c>
      <c r="E89" s="45">
        <v>0.23549999999999999</v>
      </c>
      <c r="F89" s="47">
        <v>43843</v>
      </c>
      <c r="G89" s="47">
        <v>43858</v>
      </c>
      <c r="H89" s="13">
        <v>219441.01949999999</v>
      </c>
      <c r="I89" s="13">
        <v>2743.1039999999998</v>
      </c>
      <c r="J89" s="48"/>
    </row>
    <row r="90" spans="2:10" x14ac:dyDescent="0.35">
      <c r="B90" s="2" t="s">
        <v>135</v>
      </c>
      <c r="C90" s="2" t="s">
        <v>12</v>
      </c>
      <c r="D90" s="46">
        <v>6</v>
      </c>
      <c r="E90" s="45">
        <v>0.374</v>
      </c>
      <c r="F90" s="47">
        <v>43952</v>
      </c>
      <c r="G90" s="47">
        <v>43994</v>
      </c>
      <c r="H90" s="13">
        <v>348496.56599999999</v>
      </c>
      <c r="I90" s="13">
        <v>4356.3519999999999</v>
      </c>
      <c r="J90" s="48"/>
    </row>
    <row r="91" spans="2:10" x14ac:dyDescent="0.35">
      <c r="B91" s="2" t="s">
        <v>136</v>
      </c>
      <c r="C91" s="2" t="s">
        <v>64</v>
      </c>
      <c r="D91" s="46">
        <v>21</v>
      </c>
      <c r="E91" s="45">
        <v>0.1084</v>
      </c>
      <c r="F91" s="47">
        <v>43956</v>
      </c>
      <c r="G91" s="47">
        <v>43991</v>
      </c>
      <c r="H91" s="13">
        <v>101008.0956</v>
      </c>
      <c r="I91" s="13">
        <v>1262.6432</v>
      </c>
      <c r="J91" s="48"/>
    </row>
    <row r="92" spans="2:10" x14ac:dyDescent="0.35">
      <c r="B92" s="2" t="s">
        <v>137</v>
      </c>
      <c r="C92" s="2" t="s">
        <v>11</v>
      </c>
      <c r="D92" s="46">
        <v>16</v>
      </c>
      <c r="E92" s="45">
        <v>0.2142</v>
      </c>
      <c r="F92" s="47">
        <v>44046</v>
      </c>
      <c r="G92" s="47">
        <v>44088</v>
      </c>
      <c r="H92" s="13">
        <v>199593.4878</v>
      </c>
      <c r="I92" s="13">
        <v>2495.0016000000001</v>
      </c>
      <c r="J92" s="48"/>
    </row>
    <row r="93" spans="2:10" x14ac:dyDescent="0.35">
      <c r="B93" s="2" t="s">
        <v>138</v>
      </c>
      <c r="C93" s="2" t="s">
        <v>11</v>
      </c>
      <c r="D93" s="46">
        <v>59</v>
      </c>
      <c r="E93" s="45">
        <v>0.78070000000000006</v>
      </c>
      <c r="F93" s="47">
        <v>44013</v>
      </c>
      <c r="G93" s="47">
        <v>44048</v>
      </c>
      <c r="H93" s="13">
        <v>727463.28630000004</v>
      </c>
      <c r="I93" s="13">
        <v>9093.5936000000002</v>
      </c>
      <c r="J93" s="48"/>
    </row>
    <row r="94" spans="2:10" x14ac:dyDescent="0.35">
      <c r="B94" s="2" t="s">
        <v>139</v>
      </c>
      <c r="C94" s="2" t="s">
        <v>11</v>
      </c>
      <c r="D94" s="46">
        <v>8</v>
      </c>
      <c r="E94" s="45">
        <v>9.9500000000000005E-2</v>
      </c>
      <c r="F94" s="47">
        <v>43899</v>
      </c>
      <c r="G94" s="47">
        <v>43934</v>
      </c>
      <c r="H94" s="13">
        <v>92714.995500000005</v>
      </c>
      <c r="I94" s="13">
        <v>1158.9760000000001</v>
      </c>
      <c r="J94" s="48"/>
    </row>
    <row r="95" spans="2:10" x14ac:dyDescent="0.35">
      <c r="B95" s="2" t="s">
        <v>140</v>
      </c>
      <c r="C95" s="2" t="s">
        <v>11</v>
      </c>
      <c r="D95" s="46">
        <v>16</v>
      </c>
      <c r="E95" s="45">
        <v>0.13089999999999999</v>
      </c>
      <c r="F95" s="47">
        <v>43935</v>
      </c>
      <c r="G95" s="47">
        <v>43962</v>
      </c>
      <c r="H95" s="13">
        <v>121973.79809999999</v>
      </c>
      <c r="I95" s="13">
        <v>1524.7231999999999</v>
      </c>
      <c r="J95" s="48"/>
    </row>
    <row r="96" spans="2:10" x14ac:dyDescent="0.35">
      <c r="B96" s="2" t="s">
        <v>141</v>
      </c>
      <c r="C96" s="2" t="s">
        <v>11</v>
      </c>
      <c r="D96" s="46">
        <v>10</v>
      </c>
      <c r="E96" s="45">
        <v>7.3899999999999993E-2</v>
      </c>
      <c r="F96" s="47">
        <v>43963</v>
      </c>
      <c r="G96" s="47">
        <v>43991</v>
      </c>
      <c r="H96" s="13">
        <v>68860.685099999988</v>
      </c>
      <c r="I96" s="13">
        <v>860.78719999999987</v>
      </c>
      <c r="J96" s="48"/>
    </row>
    <row r="97" spans="2:10" x14ac:dyDescent="0.35">
      <c r="B97" s="2" t="s">
        <v>137</v>
      </c>
      <c r="C97" s="2" t="s">
        <v>11</v>
      </c>
      <c r="D97" s="46">
        <v>7</v>
      </c>
      <c r="E97" s="45">
        <v>0.14710000000000001</v>
      </c>
      <c r="F97" s="47">
        <v>43899</v>
      </c>
      <c r="G97" s="47">
        <v>43934</v>
      </c>
      <c r="H97" s="13">
        <v>137069.10390000002</v>
      </c>
      <c r="I97" s="13">
        <v>1713.4208000000001</v>
      </c>
      <c r="J97" s="48"/>
    </row>
    <row r="98" spans="2:10" x14ac:dyDescent="0.35">
      <c r="B98" s="2" t="s">
        <v>142</v>
      </c>
      <c r="C98" s="2" t="s">
        <v>8</v>
      </c>
      <c r="D98" s="46">
        <v>2</v>
      </c>
      <c r="E98" s="45">
        <v>8.5300000000000001E-2</v>
      </c>
      <c r="F98" s="47">
        <v>43851</v>
      </c>
      <c r="G98" s="47">
        <v>43865</v>
      </c>
      <c r="H98" s="13">
        <v>79483.307700000005</v>
      </c>
      <c r="I98" s="13">
        <v>993.57439999999997</v>
      </c>
      <c r="J98" s="48"/>
    </row>
    <row r="99" spans="2:10" x14ac:dyDescent="0.35">
      <c r="B99" s="2" t="s">
        <v>142</v>
      </c>
      <c r="C99" s="2" t="s">
        <v>8</v>
      </c>
      <c r="D99" s="46">
        <v>3</v>
      </c>
      <c r="E99" s="45">
        <v>9.8599999999999993E-2</v>
      </c>
      <c r="F99" s="47">
        <v>43952</v>
      </c>
      <c r="G99" s="47">
        <v>43987</v>
      </c>
      <c r="H99" s="13">
        <v>91876.367399999988</v>
      </c>
      <c r="I99" s="13">
        <v>1148.4928</v>
      </c>
      <c r="J99" s="48"/>
    </row>
    <row r="100" spans="2:10" x14ac:dyDescent="0.35">
      <c r="B100" s="2" t="s">
        <v>142</v>
      </c>
      <c r="C100" s="2" t="s">
        <v>8</v>
      </c>
      <c r="D100" s="46">
        <v>2</v>
      </c>
      <c r="E100" s="45">
        <v>4.0399999999999998E-2</v>
      </c>
      <c r="F100" s="47">
        <v>43864</v>
      </c>
      <c r="G100" s="47">
        <v>43894</v>
      </c>
      <c r="H100" s="13">
        <v>37645.083599999998</v>
      </c>
      <c r="I100" s="13">
        <v>470.57919999999996</v>
      </c>
      <c r="J100" s="48"/>
    </row>
    <row r="101" spans="2:10" x14ac:dyDescent="0.35">
      <c r="B101" s="2" t="s">
        <v>143</v>
      </c>
      <c r="C101" s="2" t="s">
        <v>13</v>
      </c>
      <c r="D101" s="46">
        <v>6</v>
      </c>
      <c r="E101" s="45">
        <v>0.13400000000000001</v>
      </c>
      <c r="F101" s="47">
        <v>43879</v>
      </c>
      <c r="G101" s="47">
        <v>43916</v>
      </c>
      <c r="H101" s="13">
        <v>124862.406</v>
      </c>
      <c r="I101" s="13">
        <v>1560.8320000000001</v>
      </c>
      <c r="J101" s="48"/>
    </row>
    <row r="102" spans="2:10" x14ac:dyDescent="0.35">
      <c r="B102" s="2" t="s">
        <v>144</v>
      </c>
      <c r="C102" s="2" t="s">
        <v>13</v>
      </c>
      <c r="D102" s="46">
        <v>14</v>
      </c>
      <c r="E102" s="45">
        <v>0.15029999999999999</v>
      </c>
      <c r="F102" s="47">
        <v>43956</v>
      </c>
      <c r="G102" s="47">
        <v>43991</v>
      </c>
      <c r="H102" s="13">
        <v>140050.8927</v>
      </c>
      <c r="I102" s="13">
        <v>1750.6943999999999</v>
      </c>
      <c r="J102" s="48"/>
    </row>
    <row r="103" spans="2:10" x14ac:dyDescent="0.35">
      <c r="B103" s="2" t="s">
        <v>145</v>
      </c>
      <c r="C103" s="2" t="s">
        <v>14</v>
      </c>
      <c r="D103" s="46">
        <v>11</v>
      </c>
      <c r="E103" s="45">
        <v>0.2949</v>
      </c>
      <c r="F103" s="47">
        <v>44013</v>
      </c>
      <c r="G103" s="47">
        <v>44055</v>
      </c>
      <c r="H103" s="13">
        <v>274790.47409999999</v>
      </c>
      <c r="I103" s="13">
        <v>3434.9951999999998</v>
      </c>
      <c r="J103" s="48"/>
    </row>
    <row r="104" spans="2:10" x14ac:dyDescent="0.35">
      <c r="B104" s="2" t="s">
        <v>146</v>
      </c>
      <c r="C104" s="2" t="s">
        <v>18</v>
      </c>
      <c r="D104" s="46">
        <v>20</v>
      </c>
      <c r="E104" s="45">
        <v>0.2104</v>
      </c>
      <c r="F104" s="47">
        <v>43871</v>
      </c>
      <c r="G104" s="47">
        <v>43928</v>
      </c>
      <c r="H104" s="13">
        <v>196052.61360000001</v>
      </c>
      <c r="I104" s="13">
        <v>2450.7392</v>
      </c>
      <c r="J104" s="48"/>
    </row>
    <row r="105" spans="2:10" x14ac:dyDescent="0.35">
      <c r="B105" s="2" t="s">
        <v>147</v>
      </c>
      <c r="C105" s="2" t="s">
        <v>18</v>
      </c>
      <c r="D105" s="46">
        <v>30</v>
      </c>
      <c r="E105" s="45">
        <v>0.31</v>
      </c>
      <c r="F105" s="47">
        <v>43922</v>
      </c>
      <c r="G105" s="47">
        <v>43964</v>
      </c>
      <c r="H105" s="13">
        <v>288860.78999999998</v>
      </c>
      <c r="I105" s="13">
        <v>3610.88</v>
      </c>
      <c r="J105" s="48"/>
    </row>
    <row r="106" spans="2:10" x14ac:dyDescent="0.35">
      <c r="B106" s="2" t="s">
        <v>145</v>
      </c>
      <c r="C106" s="2" t="s">
        <v>14</v>
      </c>
      <c r="D106" s="46">
        <v>5</v>
      </c>
      <c r="E106" s="45">
        <v>0.11260000000000001</v>
      </c>
      <c r="F106" s="47">
        <v>43871</v>
      </c>
      <c r="G106" s="47">
        <v>43908</v>
      </c>
      <c r="H106" s="13">
        <v>104921.6934</v>
      </c>
      <c r="I106" s="13">
        <v>1311.5648000000001</v>
      </c>
      <c r="J106" s="48"/>
    </row>
    <row r="107" spans="2:10" x14ac:dyDescent="0.35">
      <c r="B107" s="2" t="s">
        <v>148</v>
      </c>
      <c r="C107" s="2" t="s">
        <v>21</v>
      </c>
      <c r="D107" s="46">
        <v>25</v>
      </c>
      <c r="E107" s="45">
        <v>0.31</v>
      </c>
      <c r="F107" s="47">
        <v>43993</v>
      </c>
      <c r="G107" s="47">
        <v>44028</v>
      </c>
      <c r="H107" s="13">
        <v>288860.78999999998</v>
      </c>
      <c r="I107" s="13">
        <v>3610.88</v>
      </c>
      <c r="J107" s="48"/>
    </row>
    <row r="108" spans="2:10" x14ac:dyDescent="0.35">
      <c r="B108" s="2" t="s">
        <v>148</v>
      </c>
      <c r="C108" s="2" t="s">
        <v>21</v>
      </c>
      <c r="D108" s="46">
        <v>17</v>
      </c>
      <c r="E108" s="45">
        <v>0.2349</v>
      </c>
      <c r="F108" s="47">
        <v>44105</v>
      </c>
      <c r="G108" s="47">
        <v>44139</v>
      </c>
      <c r="H108" s="13">
        <v>218881.93409999998</v>
      </c>
      <c r="I108" s="13">
        <v>2736.1152000000002</v>
      </c>
      <c r="J108" s="48"/>
    </row>
    <row r="109" spans="2:10" x14ac:dyDescent="0.35">
      <c r="B109" s="2" t="s">
        <v>112</v>
      </c>
      <c r="C109" s="2" t="s">
        <v>13</v>
      </c>
      <c r="D109" s="46">
        <v>22</v>
      </c>
      <c r="E109" s="45">
        <v>0.44900000000000001</v>
      </c>
      <c r="F109" s="47">
        <v>43922</v>
      </c>
      <c r="G109" s="47">
        <v>43964</v>
      </c>
      <c r="H109" s="13">
        <v>418382.24100000004</v>
      </c>
      <c r="I109" s="13">
        <v>5229.9520000000002</v>
      </c>
      <c r="J109" s="48"/>
    </row>
    <row r="110" spans="2:10" x14ac:dyDescent="0.35">
      <c r="B110" s="2" t="s">
        <v>134</v>
      </c>
      <c r="C110" s="2" t="s">
        <v>13</v>
      </c>
      <c r="D110" s="46">
        <v>11</v>
      </c>
      <c r="E110" s="45">
        <v>0.44309999999999999</v>
      </c>
      <c r="F110" s="47">
        <v>43922</v>
      </c>
      <c r="G110" s="47">
        <v>43964</v>
      </c>
      <c r="H110" s="13">
        <v>412884.56789999997</v>
      </c>
      <c r="I110" s="13">
        <v>5161.2287999999999</v>
      </c>
      <c r="J110" s="48"/>
    </row>
    <row r="111" spans="2:10" x14ac:dyDescent="0.35">
      <c r="B111" s="2" t="s">
        <v>149</v>
      </c>
      <c r="C111" s="2" t="s">
        <v>12</v>
      </c>
      <c r="D111" s="46">
        <v>1</v>
      </c>
      <c r="E111" s="45">
        <v>7.3700000000000002E-2</v>
      </c>
      <c r="F111" s="47">
        <v>43871</v>
      </c>
      <c r="G111" s="47">
        <v>43901</v>
      </c>
      <c r="H111" s="13">
        <v>68674.323300000004</v>
      </c>
      <c r="I111" s="13">
        <v>858.45760000000007</v>
      </c>
      <c r="J111" s="48"/>
    </row>
    <row r="112" spans="2:10" x14ac:dyDescent="0.35">
      <c r="B112" s="2" t="s">
        <v>150</v>
      </c>
      <c r="C112" s="2" t="s">
        <v>8</v>
      </c>
      <c r="D112" s="46">
        <v>4</v>
      </c>
      <c r="E112" s="45">
        <v>8.2400000000000001E-2</v>
      </c>
      <c r="F112" s="47">
        <v>43978</v>
      </c>
      <c r="G112" s="47">
        <v>44005</v>
      </c>
      <c r="H112" s="13">
        <v>76781.061600000001</v>
      </c>
      <c r="I112" s="13">
        <v>959.79520000000002</v>
      </c>
      <c r="J112" s="48"/>
    </row>
    <row r="113" spans="2:10" x14ac:dyDescent="0.35">
      <c r="B113" s="2" t="s">
        <v>151</v>
      </c>
      <c r="C113" s="2" t="s">
        <v>18</v>
      </c>
      <c r="D113" s="46">
        <v>55</v>
      </c>
      <c r="E113" s="45">
        <v>0.108</v>
      </c>
      <c r="F113" s="47">
        <v>43906</v>
      </c>
      <c r="G113" s="47">
        <v>43941</v>
      </c>
      <c r="H113" s="13">
        <v>100635.372</v>
      </c>
      <c r="I113" s="13">
        <v>1257.9839999999999</v>
      </c>
      <c r="J113" s="48"/>
    </row>
    <row r="114" spans="2:10" x14ac:dyDescent="0.35">
      <c r="B114" s="2" t="s">
        <v>152</v>
      </c>
      <c r="C114" s="2" t="s">
        <v>12</v>
      </c>
      <c r="D114" s="46">
        <v>6</v>
      </c>
      <c r="E114" s="45">
        <v>0.10830000000000001</v>
      </c>
      <c r="F114" s="47">
        <v>43892</v>
      </c>
      <c r="G114" s="47">
        <v>43917</v>
      </c>
      <c r="H114" s="13">
        <v>100914.91470000001</v>
      </c>
      <c r="I114" s="13">
        <v>1261.4784000000002</v>
      </c>
      <c r="J114" s="48"/>
    </row>
    <row r="115" spans="2:10" x14ac:dyDescent="0.35">
      <c r="B115" s="2" t="s">
        <v>151</v>
      </c>
      <c r="C115" s="2" t="s">
        <v>18</v>
      </c>
      <c r="D115" s="46">
        <v>6</v>
      </c>
      <c r="E115" s="45">
        <v>0.2</v>
      </c>
      <c r="F115" s="47">
        <v>43899</v>
      </c>
      <c r="G115" s="47">
        <v>43934</v>
      </c>
      <c r="H115" s="13">
        <v>186361.80000000002</v>
      </c>
      <c r="I115" s="13">
        <v>2329.6</v>
      </c>
      <c r="J115" s="48"/>
    </row>
    <row r="116" spans="2:10" x14ac:dyDescent="0.35">
      <c r="B116" s="2" t="s">
        <v>153</v>
      </c>
      <c r="C116" s="2" t="s">
        <v>66</v>
      </c>
      <c r="D116" s="46">
        <v>30</v>
      </c>
      <c r="E116" s="45">
        <v>0.58489999999999998</v>
      </c>
      <c r="F116" s="47">
        <v>44013</v>
      </c>
      <c r="G116" s="47">
        <v>44062</v>
      </c>
      <c r="H116" s="13">
        <v>545015.08409999998</v>
      </c>
      <c r="I116" s="13">
        <v>6812.9151999999995</v>
      </c>
      <c r="J116" s="48"/>
    </row>
    <row r="117" spans="2:10" x14ac:dyDescent="0.35">
      <c r="B117" s="2" t="s">
        <v>154</v>
      </c>
      <c r="C117" s="2" t="s">
        <v>22</v>
      </c>
      <c r="D117" s="46">
        <v>10</v>
      </c>
      <c r="E117" s="45">
        <v>0.21590000000000001</v>
      </c>
      <c r="F117" s="47">
        <v>43899</v>
      </c>
      <c r="G117" s="47">
        <v>43934</v>
      </c>
      <c r="H117" s="13">
        <v>201177.5631</v>
      </c>
      <c r="I117" s="13">
        <v>2514.8032000000003</v>
      </c>
      <c r="J117" s="48"/>
    </row>
    <row r="118" spans="2:10" x14ac:dyDescent="0.35">
      <c r="B118" s="2" t="s">
        <v>155</v>
      </c>
      <c r="C118" s="2" t="s">
        <v>18</v>
      </c>
      <c r="D118" s="46">
        <v>30</v>
      </c>
      <c r="E118" s="45">
        <v>0.2218</v>
      </c>
      <c r="F118" s="47">
        <v>43922</v>
      </c>
      <c r="G118" s="47">
        <v>43957</v>
      </c>
      <c r="H118" s="13">
        <v>206675.23619999998</v>
      </c>
      <c r="I118" s="13">
        <v>2583.5263999999997</v>
      </c>
      <c r="J118" s="48"/>
    </row>
    <row r="119" spans="2:10" x14ac:dyDescent="0.35">
      <c r="B119" s="2" t="s">
        <v>156</v>
      </c>
      <c r="C119" s="2" t="s">
        <v>15</v>
      </c>
      <c r="D119" s="46">
        <v>44</v>
      </c>
      <c r="E119" s="45">
        <v>0.36880000000000002</v>
      </c>
      <c r="F119" s="47">
        <v>43922</v>
      </c>
      <c r="G119" s="47">
        <v>43957</v>
      </c>
      <c r="H119" s="13">
        <v>343651.15919999999</v>
      </c>
      <c r="I119" s="13">
        <v>4295.7824000000001</v>
      </c>
      <c r="J119" s="48"/>
    </row>
    <row r="120" spans="2:10" x14ac:dyDescent="0.35">
      <c r="B120" s="2" t="s">
        <v>150</v>
      </c>
      <c r="C120" s="2" t="s">
        <v>8</v>
      </c>
      <c r="D120" s="46">
        <v>3</v>
      </c>
      <c r="E120" s="45">
        <v>0.122</v>
      </c>
      <c r="F120" s="47">
        <v>43857</v>
      </c>
      <c r="G120" s="47">
        <v>43886</v>
      </c>
      <c r="H120" s="13">
        <v>113680.698</v>
      </c>
      <c r="I120" s="13">
        <v>1421.056</v>
      </c>
      <c r="J120" s="48"/>
    </row>
    <row r="121" spans="2:10" x14ac:dyDescent="0.35">
      <c r="B121" s="2" t="s">
        <v>157</v>
      </c>
      <c r="C121" s="2" t="s">
        <v>8</v>
      </c>
      <c r="D121" s="46">
        <v>19</v>
      </c>
      <c r="E121" s="45">
        <v>0.20579999999999998</v>
      </c>
      <c r="F121" s="47">
        <v>43970</v>
      </c>
      <c r="G121" s="47">
        <v>44005</v>
      </c>
      <c r="H121" s="13">
        <v>191766.2922</v>
      </c>
      <c r="I121" s="13">
        <v>2397.1583999999998</v>
      </c>
      <c r="J121" s="48"/>
    </row>
    <row r="122" spans="2:10" x14ac:dyDescent="0.35">
      <c r="B122" s="2" t="s">
        <v>144</v>
      </c>
      <c r="C122" s="2" t="s">
        <v>13</v>
      </c>
      <c r="D122" s="46">
        <v>26</v>
      </c>
      <c r="E122" s="45">
        <v>0.27960000000000002</v>
      </c>
      <c r="F122" s="47">
        <v>43956</v>
      </c>
      <c r="G122" s="47">
        <v>43998</v>
      </c>
      <c r="H122" s="13">
        <v>260533.79640000002</v>
      </c>
      <c r="I122" s="13">
        <v>3256.7808</v>
      </c>
      <c r="J122" s="48"/>
    </row>
    <row r="123" spans="2:10" x14ac:dyDescent="0.35">
      <c r="B123" s="2" t="s">
        <v>134</v>
      </c>
      <c r="C123" s="2" t="s">
        <v>13</v>
      </c>
      <c r="D123" s="46">
        <v>3</v>
      </c>
      <c r="E123" s="45">
        <v>0.18049999999999999</v>
      </c>
      <c r="F123" s="47">
        <v>43879</v>
      </c>
      <c r="G123" s="47">
        <v>43916</v>
      </c>
      <c r="H123" s="13">
        <v>168191.5245</v>
      </c>
      <c r="I123" s="13">
        <v>2102.4639999999999</v>
      </c>
      <c r="J123" s="48"/>
    </row>
    <row r="124" spans="2:10" x14ac:dyDescent="0.35">
      <c r="B124" s="2" t="s">
        <v>92</v>
      </c>
      <c r="C124" s="2" t="s">
        <v>13</v>
      </c>
      <c r="D124" s="46">
        <v>5</v>
      </c>
      <c r="E124" s="45">
        <v>0.14810000000000001</v>
      </c>
      <c r="F124" s="47">
        <v>43956</v>
      </c>
      <c r="G124" s="47">
        <v>43991</v>
      </c>
      <c r="H124" s="13">
        <v>138000.9129</v>
      </c>
      <c r="I124" s="13">
        <v>1725.0688</v>
      </c>
      <c r="J124" s="48"/>
    </row>
    <row r="125" spans="2:10" x14ac:dyDescent="0.35">
      <c r="B125" s="2" t="s">
        <v>158</v>
      </c>
      <c r="C125" s="2" t="s">
        <v>14</v>
      </c>
      <c r="D125" s="46">
        <v>8</v>
      </c>
      <c r="E125" s="45">
        <v>0.1072</v>
      </c>
      <c r="F125" s="47">
        <v>43983</v>
      </c>
      <c r="G125" s="47">
        <v>44018</v>
      </c>
      <c r="H125" s="13">
        <v>99889.924800000008</v>
      </c>
      <c r="I125" s="13">
        <v>1248.6656</v>
      </c>
      <c r="J125" s="48"/>
    </row>
    <row r="126" spans="2:10" x14ac:dyDescent="0.35">
      <c r="B126" s="2" t="s">
        <v>159</v>
      </c>
      <c r="C126" s="2" t="s">
        <v>14</v>
      </c>
      <c r="D126" s="46">
        <v>6</v>
      </c>
      <c r="E126" s="45">
        <v>0.2631</v>
      </c>
      <c r="F126" s="47">
        <v>44013</v>
      </c>
      <c r="G126" s="47">
        <v>44055</v>
      </c>
      <c r="H126" s="13">
        <v>245158.9479</v>
      </c>
      <c r="I126" s="13">
        <v>3064.5888</v>
      </c>
      <c r="J126" s="48"/>
    </row>
    <row r="127" spans="2:10" x14ac:dyDescent="0.35">
      <c r="B127" s="2" t="s">
        <v>159</v>
      </c>
      <c r="C127" s="2" t="s">
        <v>14</v>
      </c>
      <c r="D127" s="46">
        <v>2</v>
      </c>
      <c r="E127" s="45">
        <v>0.1186</v>
      </c>
      <c r="F127" s="47">
        <v>43983</v>
      </c>
      <c r="G127" s="47">
        <v>44018</v>
      </c>
      <c r="H127" s="13">
        <v>110512.5474</v>
      </c>
      <c r="I127" s="13">
        <v>1381.4528</v>
      </c>
      <c r="J127" s="48"/>
    </row>
    <row r="128" spans="2:10" x14ac:dyDescent="0.35">
      <c r="B128" s="2" t="s">
        <v>160</v>
      </c>
      <c r="C128" s="2" t="s">
        <v>8</v>
      </c>
      <c r="D128" s="46">
        <v>3</v>
      </c>
      <c r="E128" s="45">
        <v>6.7299999999999999E-2</v>
      </c>
      <c r="F128" s="47">
        <v>44013</v>
      </c>
      <c r="G128" s="47">
        <v>44041</v>
      </c>
      <c r="H128" s="13">
        <v>62710.745699999999</v>
      </c>
      <c r="I128" s="13">
        <v>783.91039999999998</v>
      </c>
      <c r="J128" s="48"/>
    </row>
    <row r="129" spans="2:10" x14ac:dyDescent="0.35">
      <c r="B129" s="2" t="s">
        <v>161</v>
      </c>
      <c r="C129" s="2" t="s">
        <v>8</v>
      </c>
      <c r="D129" s="46">
        <v>14</v>
      </c>
      <c r="E129" s="45">
        <v>0.26739999999999997</v>
      </c>
      <c r="F129" s="47">
        <v>43956</v>
      </c>
      <c r="G129" s="47">
        <v>43991</v>
      </c>
      <c r="H129" s="13">
        <v>249165.72659999997</v>
      </c>
      <c r="I129" s="13">
        <v>3114.6751999999997</v>
      </c>
      <c r="J129" s="48"/>
    </row>
    <row r="130" spans="2:10" x14ac:dyDescent="0.35">
      <c r="B130" s="2" t="s">
        <v>162</v>
      </c>
      <c r="C130" s="2" t="s">
        <v>16</v>
      </c>
      <c r="D130" s="46">
        <v>62</v>
      </c>
      <c r="E130" s="45">
        <v>0.77829999999999999</v>
      </c>
      <c r="F130" s="47">
        <v>44013</v>
      </c>
      <c r="G130" s="47">
        <v>44062</v>
      </c>
      <c r="H130" s="13">
        <v>725226.94469999999</v>
      </c>
      <c r="I130" s="13">
        <v>9065.6383999999998</v>
      </c>
      <c r="J130" s="48"/>
    </row>
    <row r="131" spans="2:10" x14ac:dyDescent="0.35">
      <c r="B131" s="2" t="s">
        <v>163</v>
      </c>
      <c r="C131" s="2" t="s">
        <v>18</v>
      </c>
      <c r="D131" s="46">
        <v>28</v>
      </c>
      <c r="E131" s="45">
        <v>0.23299999999999998</v>
      </c>
      <c r="F131" s="47">
        <v>43922</v>
      </c>
      <c r="G131" s="47">
        <v>43957</v>
      </c>
      <c r="H131" s="13">
        <v>217111.49699999997</v>
      </c>
      <c r="I131" s="13">
        <v>2713.9839999999999</v>
      </c>
      <c r="J131" s="48"/>
    </row>
    <row r="132" spans="2:10" x14ac:dyDescent="0.35">
      <c r="B132" s="2" t="s">
        <v>164</v>
      </c>
      <c r="C132" s="2" t="s">
        <v>13</v>
      </c>
      <c r="D132" s="46">
        <v>1</v>
      </c>
      <c r="E132" s="45">
        <v>8.1000000000000003E-2</v>
      </c>
      <c r="F132" s="47">
        <v>43818</v>
      </c>
      <c r="G132" s="47">
        <v>43844</v>
      </c>
      <c r="H132" s="13">
        <v>75476.52900000001</v>
      </c>
      <c r="I132" s="13">
        <v>943.48800000000006</v>
      </c>
      <c r="J132" s="48"/>
    </row>
    <row r="133" spans="2:10" x14ac:dyDescent="0.35">
      <c r="B133" s="2" t="s">
        <v>165</v>
      </c>
      <c r="C133" s="2" t="s">
        <v>15</v>
      </c>
      <c r="D133" s="46">
        <v>43</v>
      </c>
      <c r="E133" s="45">
        <v>0.32530000000000003</v>
      </c>
      <c r="F133" s="47">
        <v>43956</v>
      </c>
      <c r="G133" s="47">
        <v>43991</v>
      </c>
      <c r="H133" s="13">
        <v>303117.46770000004</v>
      </c>
      <c r="I133" s="13">
        <v>3789.0944000000004</v>
      </c>
      <c r="J133" s="48"/>
    </row>
    <row r="134" spans="2:10" x14ac:dyDescent="0.35">
      <c r="B134" s="2" t="s">
        <v>166</v>
      </c>
      <c r="C134" s="2" t="s">
        <v>8</v>
      </c>
      <c r="D134" s="46">
        <v>7</v>
      </c>
      <c r="E134" s="45">
        <v>8.1699999999999995E-2</v>
      </c>
      <c r="F134" s="47">
        <v>44013</v>
      </c>
      <c r="G134" s="47">
        <v>44041</v>
      </c>
      <c r="H134" s="13">
        <v>76128.795299999998</v>
      </c>
      <c r="I134" s="13">
        <v>951.64159999999993</v>
      </c>
      <c r="J134" s="48"/>
    </row>
    <row r="135" spans="2:10" x14ac:dyDescent="0.35">
      <c r="B135" s="2" t="s">
        <v>167</v>
      </c>
      <c r="C135" s="2" t="s">
        <v>8</v>
      </c>
      <c r="D135" s="46">
        <v>4</v>
      </c>
      <c r="E135" s="45">
        <v>0.13289999999999999</v>
      </c>
      <c r="F135" s="47">
        <v>44046</v>
      </c>
      <c r="G135" s="47">
        <v>44078</v>
      </c>
      <c r="H135" s="13">
        <v>123837.41609999999</v>
      </c>
      <c r="I135" s="13">
        <v>1548.0192</v>
      </c>
      <c r="J135" s="48"/>
    </row>
    <row r="136" spans="2:10" x14ac:dyDescent="0.35">
      <c r="B136" s="2" t="s">
        <v>168</v>
      </c>
      <c r="C136" s="2" t="s">
        <v>8</v>
      </c>
      <c r="D136" s="46">
        <v>2</v>
      </c>
      <c r="E136" s="45">
        <v>5.7500000000000002E-2</v>
      </c>
      <c r="F136" s="47">
        <v>44013</v>
      </c>
      <c r="G136" s="47">
        <v>44041</v>
      </c>
      <c r="H136" s="13">
        <v>53579.017500000002</v>
      </c>
      <c r="I136" s="13">
        <v>669.76</v>
      </c>
      <c r="J136" s="48"/>
    </row>
    <row r="137" spans="2:10" x14ac:dyDescent="0.35">
      <c r="B137" s="2" t="s">
        <v>169</v>
      </c>
      <c r="C137" s="2" t="s">
        <v>8</v>
      </c>
      <c r="D137" s="46">
        <v>22</v>
      </c>
      <c r="E137" s="45">
        <v>0.51300000000000001</v>
      </c>
      <c r="F137" s="47">
        <v>44013</v>
      </c>
      <c r="G137" s="47">
        <v>44062</v>
      </c>
      <c r="H137" s="13">
        <v>478018.01699999999</v>
      </c>
      <c r="I137" s="13">
        <v>5975.424</v>
      </c>
      <c r="J137" s="48"/>
    </row>
    <row r="138" spans="2:10" x14ac:dyDescent="0.35">
      <c r="B138" s="2" t="s">
        <v>92</v>
      </c>
      <c r="C138" s="2" t="s">
        <v>13</v>
      </c>
      <c r="D138" s="46">
        <v>8</v>
      </c>
      <c r="E138" s="45">
        <v>0.18</v>
      </c>
      <c r="F138" s="47">
        <v>43920</v>
      </c>
      <c r="G138" s="47">
        <v>43955</v>
      </c>
      <c r="H138" s="13">
        <v>167725.62</v>
      </c>
      <c r="I138" s="13">
        <v>2096.64</v>
      </c>
      <c r="J138" s="48"/>
    </row>
    <row r="139" spans="2:10" x14ac:dyDescent="0.35">
      <c r="B139" s="2" t="s">
        <v>170</v>
      </c>
      <c r="C139" s="2" t="s">
        <v>13</v>
      </c>
      <c r="D139" s="46">
        <v>12</v>
      </c>
      <c r="E139" s="45">
        <v>0.12509999999999999</v>
      </c>
      <c r="F139" s="47">
        <v>43956</v>
      </c>
      <c r="G139" s="47">
        <v>43991</v>
      </c>
      <c r="H139" s="13">
        <v>116569.30589999999</v>
      </c>
      <c r="I139" s="13">
        <v>1457.1647999999998</v>
      </c>
      <c r="J139" s="48"/>
    </row>
    <row r="140" spans="2:10" x14ac:dyDescent="0.35">
      <c r="B140" s="2" t="s">
        <v>171</v>
      </c>
      <c r="C140" s="2" t="s">
        <v>14</v>
      </c>
      <c r="D140" s="46">
        <v>2</v>
      </c>
      <c r="E140" s="45">
        <v>0.2747</v>
      </c>
      <c r="F140" s="47">
        <v>44013</v>
      </c>
      <c r="G140" s="47">
        <v>44055</v>
      </c>
      <c r="H140" s="13">
        <v>255967.93229999999</v>
      </c>
      <c r="I140" s="13">
        <v>3199.7055999999998</v>
      </c>
      <c r="J140" s="48"/>
    </row>
    <row r="141" spans="2:10" x14ac:dyDescent="0.35">
      <c r="B141" s="2" t="s">
        <v>75</v>
      </c>
      <c r="C141" s="2" t="s">
        <v>13</v>
      </c>
      <c r="D141" s="46">
        <v>3</v>
      </c>
      <c r="E141" s="45">
        <v>7.5899999999999995E-2</v>
      </c>
      <c r="F141" s="47">
        <v>43817</v>
      </c>
      <c r="G141" s="47">
        <v>43850</v>
      </c>
      <c r="H141" s="13">
        <v>70724.30309999999</v>
      </c>
      <c r="I141" s="13">
        <v>884.08319999999992</v>
      </c>
      <c r="J141" s="48"/>
    </row>
    <row r="142" spans="2:10" x14ac:dyDescent="0.35">
      <c r="B142" s="2" t="s">
        <v>172</v>
      </c>
      <c r="C142" s="2" t="s">
        <v>23</v>
      </c>
      <c r="D142" s="46">
        <v>8</v>
      </c>
      <c r="E142" s="45">
        <v>0.218</v>
      </c>
      <c r="F142" s="47">
        <v>44046</v>
      </c>
      <c r="G142" s="47">
        <v>44078</v>
      </c>
      <c r="H142" s="13">
        <v>203134.36199999999</v>
      </c>
      <c r="I142" s="13">
        <v>2539.2640000000001</v>
      </c>
      <c r="J142" s="48"/>
    </row>
    <row r="143" spans="2:10" x14ac:dyDescent="0.35">
      <c r="B143" s="2" t="s">
        <v>75</v>
      </c>
      <c r="C143" s="2" t="s">
        <v>13</v>
      </c>
      <c r="D143" s="46">
        <v>5</v>
      </c>
      <c r="E143" s="45">
        <v>8.5699999999999998E-2</v>
      </c>
      <c r="F143" s="47">
        <v>43921</v>
      </c>
      <c r="G143" s="47">
        <v>43949</v>
      </c>
      <c r="H143" s="13">
        <v>79856.031300000002</v>
      </c>
      <c r="I143" s="13">
        <v>998.23360000000002</v>
      </c>
      <c r="J143" s="48"/>
    </row>
    <row r="144" spans="2:10" x14ac:dyDescent="0.35">
      <c r="B144" s="2" t="s">
        <v>75</v>
      </c>
      <c r="C144" s="2" t="s">
        <v>13</v>
      </c>
      <c r="D144" s="46">
        <v>3</v>
      </c>
      <c r="E144" s="45">
        <v>0.11360000000000001</v>
      </c>
      <c r="F144" s="47">
        <v>43983</v>
      </c>
      <c r="G144" s="47">
        <v>44018</v>
      </c>
      <c r="H144" s="13">
        <v>105853.50240000001</v>
      </c>
      <c r="I144" s="13">
        <v>1323.2128</v>
      </c>
      <c r="J144" s="48"/>
    </row>
    <row r="145" spans="2:10" x14ac:dyDescent="0.35">
      <c r="B145" s="2" t="s">
        <v>173</v>
      </c>
      <c r="C145" s="2" t="s">
        <v>13</v>
      </c>
      <c r="D145" s="46">
        <v>1</v>
      </c>
      <c r="E145" s="45">
        <v>0.1215</v>
      </c>
      <c r="F145" s="47">
        <v>43871</v>
      </c>
      <c r="G145" s="47">
        <v>43908</v>
      </c>
      <c r="H145" s="13">
        <v>113214.7935</v>
      </c>
      <c r="I145" s="13">
        <v>1415.232</v>
      </c>
      <c r="J145" s="48"/>
    </row>
    <row r="146" spans="2:10" x14ac:dyDescent="0.35">
      <c r="B146" s="2" t="s">
        <v>173</v>
      </c>
      <c r="C146" s="2" t="s">
        <v>13</v>
      </c>
      <c r="D146" s="46">
        <v>5</v>
      </c>
      <c r="E146" s="45">
        <v>5.33E-2</v>
      </c>
      <c r="F146" s="47">
        <v>44013</v>
      </c>
      <c r="G146" s="47">
        <v>44041</v>
      </c>
      <c r="H146" s="13">
        <v>49665.419699999999</v>
      </c>
      <c r="I146" s="13">
        <v>620.83839999999998</v>
      </c>
      <c r="J146" s="48"/>
    </row>
    <row r="147" spans="2:10" x14ac:dyDescent="0.35">
      <c r="B147" s="2" t="s">
        <v>174</v>
      </c>
      <c r="C147" s="2" t="s">
        <v>10</v>
      </c>
      <c r="D147" s="46">
        <v>2</v>
      </c>
      <c r="E147" s="45">
        <v>5.7500000000000002E-2</v>
      </c>
      <c r="F147" s="47">
        <v>44075</v>
      </c>
      <c r="G147" s="47">
        <v>44110</v>
      </c>
      <c r="H147" s="13">
        <v>53579.017500000002</v>
      </c>
      <c r="I147" s="13">
        <v>669.76</v>
      </c>
      <c r="J147" s="48"/>
    </row>
    <row r="148" spans="2:10" x14ac:dyDescent="0.35">
      <c r="B148" s="2" t="s">
        <v>175</v>
      </c>
      <c r="C148" s="2" t="s">
        <v>10</v>
      </c>
      <c r="D148" s="46">
        <v>2</v>
      </c>
      <c r="E148" s="45">
        <v>4.02E-2</v>
      </c>
      <c r="F148" s="47">
        <v>44013</v>
      </c>
      <c r="G148" s="47">
        <v>44041</v>
      </c>
      <c r="H148" s="13">
        <v>37458.721799999999</v>
      </c>
      <c r="I148" s="13">
        <v>468.24959999999999</v>
      </c>
      <c r="J148" s="48"/>
    </row>
    <row r="149" spans="2:10" x14ac:dyDescent="0.35">
      <c r="B149" s="2" t="s">
        <v>176</v>
      </c>
      <c r="C149" s="2" t="s">
        <v>10</v>
      </c>
      <c r="D149" s="46">
        <v>6</v>
      </c>
      <c r="E149" s="45">
        <v>0.1835</v>
      </c>
      <c r="F149" s="47">
        <v>43983</v>
      </c>
      <c r="G149" s="47">
        <v>44018</v>
      </c>
      <c r="H149" s="13">
        <v>170986.9515</v>
      </c>
      <c r="I149" s="13">
        <v>2137.4079999999999</v>
      </c>
      <c r="J149" s="48"/>
    </row>
    <row r="150" spans="2:10" x14ac:dyDescent="0.35">
      <c r="B150" s="2" t="s">
        <v>177</v>
      </c>
      <c r="C150" s="2" t="s">
        <v>10</v>
      </c>
      <c r="D150" s="46">
        <v>6</v>
      </c>
      <c r="E150" s="45">
        <v>0.18129999999999999</v>
      </c>
      <c r="F150" s="47">
        <v>44013</v>
      </c>
      <c r="G150" s="47">
        <v>44041</v>
      </c>
      <c r="H150" s="13">
        <v>168936.97169999999</v>
      </c>
      <c r="I150" s="13">
        <v>2111.7824000000001</v>
      </c>
      <c r="J150" s="48"/>
    </row>
    <row r="151" spans="2:10" x14ac:dyDescent="0.35">
      <c r="B151" s="2" t="s">
        <v>85</v>
      </c>
      <c r="C151" s="2" t="s">
        <v>21</v>
      </c>
      <c r="D151" s="46">
        <v>59</v>
      </c>
      <c r="E151" s="45">
        <v>0.41849999999999998</v>
      </c>
      <c r="F151" s="47">
        <v>44105</v>
      </c>
      <c r="G151" s="47">
        <v>44153</v>
      </c>
      <c r="H151" s="13">
        <v>389962.06649999996</v>
      </c>
      <c r="I151" s="13">
        <v>4874.6880000000001</v>
      </c>
      <c r="J151" s="48"/>
    </row>
    <row r="152" spans="2:10" x14ac:dyDescent="0.35">
      <c r="B152" s="2" t="s">
        <v>173</v>
      </c>
      <c r="C152" s="2" t="s">
        <v>13</v>
      </c>
      <c r="D152" s="46">
        <v>1</v>
      </c>
      <c r="E152" s="45">
        <v>4.8800000000000003E-2</v>
      </c>
      <c r="F152" s="47">
        <v>44013</v>
      </c>
      <c r="G152" s="47">
        <v>44041</v>
      </c>
      <c r="H152" s="13">
        <v>45472.279200000004</v>
      </c>
      <c r="I152" s="13">
        <v>568.42240000000004</v>
      </c>
      <c r="J152" s="48"/>
    </row>
    <row r="153" spans="2:10" x14ac:dyDescent="0.35">
      <c r="B153" s="2" t="s">
        <v>178</v>
      </c>
      <c r="C153" s="2" t="s">
        <v>13</v>
      </c>
      <c r="D153" s="46">
        <v>8</v>
      </c>
      <c r="E153" s="45">
        <v>0.18</v>
      </c>
      <c r="F153" s="47">
        <v>43983</v>
      </c>
      <c r="G153" s="47">
        <v>44018</v>
      </c>
      <c r="H153" s="13">
        <v>167725.62</v>
      </c>
      <c r="I153" s="13">
        <v>2096.64</v>
      </c>
      <c r="J153" s="48"/>
    </row>
    <row r="154" spans="2:10" x14ac:dyDescent="0.35">
      <c r="B154" s="2" t="s">
        <v>179</v>
      </c>
      <c r="C154" s="2" t="s">
        <v>66</v>
      </c>
      <c r="D154" s="46">
        <v>27</v>
      </c>
      <c r="E154" s="45">
        <v>0.32169999999999999</v>
      </c>
      <c r="F154" s="47">
        <v>44105</v>
      </c>
      <c r="G154" s="47">
        <v>44153</v>
      </c>
      <c r="H154" s="13">
        <v>299762.95529999997</v>
      </c>
      <c r="I154" s="13">
        <v>3747.1615999999999</v>
      </c>
      <c r="J154" s="48"/>
    </row>
    <row r="155" spans="2:10" x14ac:dyDescent="0.35">
      <c r="B155" s="2" t="s">
        <v>180</v>
      </c>
      <c r="C155" s="2" t="s">
        <v>66</v>
      </c>
      <c r="D155" s="46">
        <v>37</v>
      </c>
      <c r="E155" s="45">
        <v>0.23599999999999999</v>
      </c>
      <c r="F155" s="47">
        <v>44105</v>
      </c>
      <c r="G155" s="47">
        <v>44139</v>
      </c>
      <c r="H155" s="13">
        <v>219906.924</v>
      </c>
      <c r="I155" s="13">
        <v>2748.9279999999999</v>
      </c>
      <c r="J155" s="48"/>
    </row>
    <row r="156" spans="2:10" x14ac:dyDescent="0.35">
      <c r="B156" s="2" t="s">
        <v>180</v>
      </c>
      <c r="C156" s="2" t="s">
        <v>66</v>
      </c>
      <c r="D156" s="46">
        <v>25</v>
      </c>
      <c r="E156" s="45">
        <v>0.36670000000000003</v>
      </c>
      <c r="F156" s="47">
        <v>44137</v>
      </c>
      <c r="G156" s="47">
        <v>44169</v>
      </c>
      <c r="H156" s="13">
        <v>341694.3603</v>
      </c>
      <c r="I156" s="13">
        <v>4271.3216000000002</v>
      </c>
      <c r="J156" s="48"/>
    </row>
    <row r="157" spans="2:10" x14ac:dyDescent="0.35">
      <c r="B157" s="2" t="s">
        <v>181</v>
      </c>
      <c r="C157" s="2" t="s">
        <v>11</v>
      </c>
      <c r="D157" s="46">
        <v>3</v>
      </c>
      <c r="E157" s="45">
        <v>0.1517</v>
      </c>
      <c r="F157" s="47">
        <v>44046</v>
      </c>
      <c r="G157" s="47">
        <v>44088</v>
      </c>
      <c r="H157" s="13">
        <v>141355.4253</v>
      </c>
      <c r="I157" s="13">
        <v>1767.0016000000001</v>
      </c>
      <c r="J157" s="48"/>
    </row>
    <row r="158" spans="2:10" x14ac:dyDescent="0.35">
      <c r="B158" s="2" t="s">
        <v>182</v>
      </c>
      <c r="C158" s="2" t="s">
        <v>10</v>
      </c>
      <c r="D158" s="46">
        <v>3</v>
      </c>
      <c r="E158" s="45">
        <v>8.8300000000000003E-2</v>
      </c>
      <c r="F158" s="47">
        <v>44105</v>
      </c>
      <c r="G158" s="47">
        <v>44139</v>
      </c>
      <c r="H158" s="13">
        <v>82278.734700000001</v>
      </c>
      <c r="I158" s="13">
        <v>1028.5183999999999</v>
      </c>
      <c r="J158" s="48"/>
    </row>
    <row r="159" spans="2:10" x14ac:dyDescent="0.35">
      <c r="B159" s="2" t="s">
        <v>181</v>
      </c>
      <c r="C159" s="2" t="s">
        <v>11</v>
      </c>
      <c r="D159" s="46">
        <v>12</v>
      </c>
      <c r="E159" s="45">
        <v>0.1179</v>
      </c>
      <c r="F159" s="47">
        <v>44075</v>
      </c>
      <c r="G159" s="47">
        <v>44117</v>
      </c>
      <c r="H159" s="13">
        <v>109860.28110000001</v>
      </c>
      <c r="I159" s="13">
        <v>1373.2992000000002</v>
      </c>
      <c r="J159" s="48"/>
    </row>
    <row r="160" spans="2:10" x14ac:dyDescent="0.35">
      <c r="B160" s="2" t="s">
        <v>183</v>
      </c>
      <c r="C160" s="2" t="s">
        <v>11</v>
      </c>
      <c r="D160" s="46">
        <v>7</v>
      </c>
      <c r="E160" s="45">
        <v>4.99E-2</v>
      </c>
      <c r="F160" s="47">
        <v>44046</v>
      </c>
      <c r="G160" s="47">
        <v>44078</v>
      </c>
      <c r="H160" s="13">
        <v>46497.269099999998</v>
      </c>
      <c r="I160" s="13">
        <v>581.23519999999996</v>
      </c>
      <c r="J160" s="48"/>
    </row>
    <row r="161" spans="2:10" x14ac:dyDescent="0.35">
      <c r="B161" s="2" t="s">
        <v>91</v>
      </c>
      <c r="C161" s="2" t="s">
        <v>13</v>
      </c>
      <c r="D161" s="46">
        <v>38</v>
      </c>
      <c r="E161" s="45">
        <v>0.1459</v>
      </c>
      <c r="F161" s="47">
        <v>44013</v>
      </c>
      <c r="G161" s="47">
        <v>44041</v>
      </c>
      <c r="H161" s="13">
        <v>135950.93309999999</v>
      </c>
      <c r="I161" s="13">
        <v>1699.4431999999999</v>
      </c>
      <c r="J161" s="48"/>
    </row>
    <row r="162" spans="2:10" x14ac:dyDescent="0.35">
      <c r="B162" s="2" t="s">
        <v>184</v>
      </c>
      <c r="C162" s="2" t="s">
        <v>8</v>
      </c>
      <c r="D162" s="46">
        <v>7</v>
      </c>
      <c r="E162" s="45">
        <v>4.9799999999999997E-2</v>
      </c>
      <c r="F162" s="47">
        <v>44046</v>
      </c>
      <c r="G162" s="47">
        <v>44078</v>
      </c>
      <c r="H162" s="13">
        <v>46404.088199999998</v>
      </c>
      <c r="I162" s="13">
        <v>580.07039999999995</v>
      </c>
      <c r="J162" s="48"/>
    </row>
    <row r="163" spans="2:10" x14ac:dyDescent="0.35">
      <c r="B163" s="2" t="s">
        <v>185</v>
      </c>
      <c r="C163" s="2" t="s">
        <v>66</v>
      </c>
      <c r="D163" s="46">
        <v>15</v>
      </c>
      <c r="E163" s="45">
        <v>0.1085</v>
      </c>
      <c r="F163" s="47">
        <v>44075</v>
      </c>
      <c r="G163" s="47">
        <v>44110</v>
      </c>
      <c r="H163" s="13">
        <v>101101.27649999999</v>
      </c>
      <c r="I163" s="13">
        <v>1263.808</v>
      </c>
      <c r="J163" s="48"/>
    </row>
    <row r="164" spans="2:10" x14ac:dyDescent="0.35">
      <c r="B164" s="2" t="s">
        <v>186</v>
      </c>
      <c r="C164" s="2" t="s">
        <v>64</v>
      </c>
      <c r="D164" s="46">
        <v>119</v>
      </c>
      <c r="E164" s="45">
        <v>1.0806</v>
      </c>
      <c r="F164" s="47">
        <v>44025</v>
      </c>
      <c r="G164" s="47">
        <v>44078</v>
      </c>
      <c r="H164" s="13">
        <v>1006912.8054</v>
      </c>
      <c r="I164" s="13">
        <v>12586.828799999999</v>
      </c>
      <c r="J164" s="48"/>
    </row>
    <row r="165" spans="2:10" x14ac:dyDescent="0.35">
      <c r="B165" s="2" t="s">
        <v>77</v>
      </c>
      <c r="C165" s="2" t="s">
        <v>8</v>
      </c>
      <c r="D165" s="46">
        <v>25</v>
      </c>
      <c r="E165" s="45">
        <v>0.29549999999999998</v>
      </c>
      <c r="F165" s="47">
        <v>43983</v>
      </c>
      <c r="G165" s="47">
        <v>44018</v>
      </c>
      <c r="H165" s="13">
        <v>275349.55949999997</v>
      </c>
      <c r="I165" s="13">
        <v>3441.9839999999999</v>
      </c>
      <c r="J165" s="48"/>
    </row>
    <row r="166" spans="2:10" x14ac:dyDescent="0.35">
      <c r="B166" s="2" t="s">
        <v>187</v>
      </c>
      <c r="C166" s="2" t="s">
        <v>11</v>
      </c>
      <c r="D166" s="46">
        <v>12</v>
      </c>
      <c r="E166" s="45">
        <v>0.16300000000000001</v>
      </c>
      <c r="F166" s="47">
        <v>44137</v>
      </c>
      <c r="G166" s="47">
        <v>44169</v>
      </c>
      <c r="H166" s="13">
        <v>151884.867</v>
      </c>
      <c r="I166" s="13">
        <v>1898.624</v>
      </c>
      <c r="J166" s="48"/>
    </row>
    <row r="167" spans="2:10" x14ac:dyDescent="0.35">
      <c r="B167" s="2" t="s">
        <v>188</v>
      </c>
      <c r="C167" s="2" t="s">
        <v>11</v>
      </c>
      <c r="D167" s="46">
        <v>5</v>
      </c>
      <c r="E167" s="45">
        <v>3.9399999999999998E-2</v>
      </c>
      <c r="F167" s="47">
        <v>44137</v>
      </c>
      <c r="G167" s="47">
        <v>44169</v>
      </c>
      <c r="H167" s="13">
        <v>36713.274599999997</v>
      </c>
      <c r="I167" s="13">
        <v>458.93119999999999</v>
      </c>
      <c r="J167" s="48"/>
    </row>
    <row r="168" spans="2:10" x14ac:dyDescent="0.35">
      <c r="B168" s="2" t="s">
        <v>188</v>
      </c>
      <c r="C168" s="2" t="s">
        <v>11</v>
      </c>
      <c r="D168" s="46">
        <v>3</v>
      </c>
      <c r="E168" s="45">
        <v>2.7099999999999999E-2</v>
      </c>
      <c r="F168" s="47">
        <v>44137</v>
      </c>
      <c r="G168" s="47">
        <v>44169</v>
      </c>
      <c r="H168" s="13">
        <v>25252.0239</v>
      </c>
      <c r="I168" s="13">
        <v>315.66079999999999</v>
      </c>
      <c r="J168" s="48"/>
    </row>
    <row r="169" spans="2:10" x14ac:dyDescent="0.35">
      <c r="B169" s="2" t="s">
        <v>187</v>
      </c>
      <c r="C169" s="2" t="s">
        <v>11</v>
      </c>
      <c r="D169" s="46">
        <v>7</v>
      </c>
      <c r="E169" s="45">
        <v>5.04E-2</v>
      </c>
      <c r="F169" s="47">
        <v>44137</v>
      </c>
      <c r="G169" s="47">
        <v>44169</v>
      </c>
      <c r="H169" s="13">
        <v>46963.173600000002</v>
      </c>
      <c r="I169" s="13">
        <v>587.05920000000003</v>
      </c>
      <c r="J169" s="48"/>
    </row>
    <row r="170" spans="2:10" x14ac:dyDescent="0.35">
      <c r="B170" s="2" t="s">
        <v>189</v>
      </c>
      <c r="C170" s="2" t="s">
        <v>11</v>
      </c>
      <c r="D170" s="46">
        <v>4</v>
      </c>
      <c r="E170" s="45">
        <v>4.6699999999999998E-2</v>
      </c>
      <c r="F170" s="47">
        <v>44106</v>
      </c>
      <c r="G170" s="47">
        <v>44140</v>
      </c>
      <c r="H170" s="13">
        <v>43515.480299999996</v>
      </c>
      <c r="I170" s="13">
        <v>543.96159999999998</v>
      </c>
      <c r="J170" s="48"/>
    </row>
    <row r="171" spans="2:10" x14ac:dyDescent="0.35">
      <c r="B171" s="2" t="s">
        <v>76</v>
      </c>
      <c r="C171" s="2" t="s">
        <v>13</v>
      </c>
      <c r="D171" s="46">
        <v>39</v>
      </c>
      <c r="E171" s="45">
        <v>0.38140000000000002</v>
      </c>
      <c r="F171" s="47">
        <v>44013</v>
      </c>
      <c r="G171" s="47">
        <v>44055</v>
      </c>
      <c r="H171" s="13">
        <v>355391.95260000002</v>
      </c>
      <c r="I171" s="13">
        <v>4442.5472</v>
      </c>
      <c r="J171" s="48"/>
    </row>
    <row r="172" spans="2:10" x14ac:dyDescent="0.35">
      <c r="B172" s="2" t="s">
        <v>191</v>
      </c>
      <c r="C172" s="2" t="s">
        <v>20</v>
      </c>
      <c r="D172" s="46">
        <v>1</v>
      </c>
      <c r="E172" s="45">
        <v>0.22059999999999999</v>
      </c>
      <c r="F172" s="47">
        <v>44046</v>
      </c>
      <c r="G172" s="47">
        <v>44088</v>
      </c>
      <c r="H172" s="13">
        <v>205557.06539999999</v>
      </c>
      <c r="I172" s="13">
        <v>2569.5488</v>
      </c>
      <c r="J172" s="48"/>
    </row>
    <row r="173" spans="2:10" x14ac:dyDescent="0.35">
      <c r="B173" s="2" t="s">
        <v>192</v>
      </c>
      <c r="C173" s="2" t="s">
        <v>8</v>
      </c>
      <c r="D173" s="46">
        <v>2</v>
      </c>
      <c r="E173" s="45">
        <v>9.6600000000000005E-2</v>
      </c>
      <c r="F173" s="47">
        <v>44075</v>
      </c>
      <c r="G173" s="47">
        <v>44110</v>
      </c>
      <c r="H173" s="13">
        <v>90012.749400000001</v>
      </c>
      <c r="I173" s="13">
        <v>1125.1968000000002</v>
      </c>
      <c r="J173" s="48"/>
    </row>
    <row r="174" spans="2:10" x14ac:dyDescent="0.35">
      <c r="B174" s="2" t="s">
        <v>193</v>
      </c>
      <c r="C174" s="2" t="s">
        <v>8</v>
      </c>
      <c r="D174" s="46">
        <v>5</v>
      </c>
      <c r="E174" s="45">
        <v>0.1389</v>
      </c>
      <c r="F174" s="47">
        <v>44137</v>
      </c>
      <c r="G174" s="47">
        <v>44169</v>
      </c>
      <c r="H174" s="13">
        <v>129428.27009999999</v>
      </c>
      <c r="I174" s="13">
        <v>1617.9071999999999</v>
      </c>
      <c r="J174" s="48"/>
    </row>
    <row r="175" spans="2:10" x14ac:dyDescent="0.35">
      <c r="B175" s="2" t="s">
        <v>194</v>
      </c>
      <c r="C175" s="2" t="s">
        <v>15</v>
      </c>
      <c r="D175" s="46">
        <v>11</v>
      </c>
      <c r="E175" s="45">
        <v>9.1400000000000009E-2</v>
      </c>
      <c r="F175" s="47">
        <v>44137</v>
      </c>
      <c r="G175" s="47">
        <v>44169</v>
      </c>
      <c r="H175" s="13">
        <v>85167.342600000004</v>
      </c>
      <c r="I175" s="13">
        <v>1064.6272000000001</v>
      </c>
      <c r="J175" s="48"/>
    </row>
    <row r="176" spans="2:10" x14ac:dyDescent="0.35">
      <c r="B176" s="2" t="s">
        <v>195</v>
      </c>
      <c r="C176" s="2" t="s">
        <v>11</v>
      </c>
      <c r="D176" s="46">
        <v>11</v>
      </c>
      <c r="E176" s="45">
        <v>6.7599999999999993E-2</v>
      </c>
      <c r="F176" s="47">
        <v>44137</v>
      </c>
      <c r="G176" s="47">
        <v>44169</v>
      </c>
      <c r="H176" s="13">
        <v>62990.28839999999</v>
      </c>
      <c r="I176" s="13">
        <v>787.40479999999991</v>
      </c>
      <c r="J176" s="48"/>
    </row>
    <row r="177" spans="2:10" x14ac:dyDescent="0.35">
      <c r="B177" s="2" t="s">
        <v>196</v>
      </c>
      <c r="C177" s="2" t="s">
        <v>11</v>
      </c>
      <c r="D177" s="46">
        <v>7</v>
      </c>
      <c r="E177" s="45">
        <v>0.1593</v>
      </c>
      <c r="F177" s="47">
        <v>44105</v>
      </c>
      <c r="G177" s="47">
        <v>44146</v>
      </c>
      <c r="H177" s="13">
        <v>148437.17369999998</v>
      </c>
      <c r="I177" s="13">
        <v>1855.5264</v>
      </c>
      <c r="J177" s="48"/>
    </row>
    <row r="178" spans="2:10" x14ac:dyDescent="0.35">
      <c r="B178" s="2" t="s">
        <v>198</v>
      </c>
      <c r="C178" s="2" t="s">
        <v>11</v>
      </c>
      <c r="D178" s="46">
        <v>22</v>
      </c>
      <c r="E178" s="45">
        <v>0.26819999999999999</v>
      </c>
      <c r="F178" s="47">
        <v>44105</v>
      </c>
      <c r="G178" s="47">
        <v>44153</v>
      </c>
      <c r="H178" s="13">
        <v>249911.17379999999</v>
      </c>
      <c r="I178" s="13">
        <v>3123.9935999999998</v>
      </c>
      <c r="J178" s="48"/>
    </row>
    <row r="179" spans="2:10" x14ac:dyDescent="0.35">
      <c r="B179" s="2" t="s">
        <v>67</v>
      </c>
      <c r="C179" s="2" t="s">
        <v>12</v>
      </c>
      <c r="D179" s="46">
        <v>2</v>
      </c>
      <c r="E179" s="45">
        <v>5.1900000000000002E-2</v>
      </c>
      <c r="F179" s="47">
        <v>43993</v>
      </c>
      <c r="G179" s="47">
        <v>44021</v>
      </c>
      <c r="H179" s="13">
        <v>48360.8871</v>
      </c>
      <c r="I179" s="13">
        <v>604.53120000000001</v>
      </c>
      <c r="J179" s="48"/>
    </row>
    <row r="180" spans="2:10" x14ac:dyDescent="0.35">
      <c r="B180" s="2" t="s">
        <v>199</v>
      </c>
      <c r="C180" s="2" t="s">
        <v>12</v>
      </c>
      <c r="D180" s="46">
        <v>13</v>
      </c>
      <c r="E180" s="45">
        <v>8.4199999999999997E-2</v>
      </c>
      <c r="F180" s="47">
        <v>43963</v>
      </c>
      <c r="G180" s="47">
        <v>43991</v>
      </c>
      <c r="H180" s="13">
        <v>78458.317800000004</v>
      </c>
      <c r="I180" s="13">
        <v>980.76159999999993</v>
      </c>
      <c r="J180" s="48"/>
    </row>
    <row r="181" spans="2:10" x14ac:dyDescent="0.35">
      <c r="B181" s="2" t="s">
        <v>200</v>
      </c>
      <c r="C181" s="2" t="s">
        <v>13</v>
      </c>
      <c r="D181" s="46">
        <v>3</v>
      </c>
      <c r="E181" s="45">
        <v>0.1411</v>
      </c>
      <c r="F181" s="47">
        <v>44046</v>
      </c>
      <c r="G181" s="47">
        <v>44088</v>
      </c>
      <c r="H181" s="13">
        <v>131478.2499</v>
      </c>
      <c r="I181" s="13">
        <v>1643.5328</v>
      </c>
      <c r="J181" s="48"/>
    </row>
    <row r="182" spans="2:10" x14ac:dyDescent="0.35">
      <c r="B182" s="2" t="s">
        <v>201</v>
      </c>
      <c r="C182" s="2" t="s">
        <v>18</v>
      </c>
      <c r="D182" s="46">
        <v>5</v>
      </c>
      <c r="E182" s="45">
        <v>0.1119</v>
      </c>
      <c r="F182" s="47">
        <v>43815</v>
      </c>
      <c r="G182" s="47">
        <v>43871</v>
      </c>
      <c r="H182" s="13">
        <v>104269.4271</v>
      </c>
      <c r="I182" s="13">
        <v>1303.4112</v>
      </c>
      <c r="J182" s="48"/>
    </row>
    <row r="183" spans="2:10" x14ac:dyDescent="0.35">
      <c r="B183" s="2" t="s">
        <v>202</v>
      </c>
      <c r="C183" s="2" t="s">
        <v>15</v>
      </c>
      <c r="D183" s="46">
        <v>18</v>
      </c>
      <c r="E183" s="45">
        <v>0.09</v>
      </c>
      <c r="F183" s="47">
        <v>43921</v>
      </c>
      <c r="G183" s="47">
        <v>43956</v>
      </c>
      <c r="H183" s="13">
        <v>83862.81</v>
      </c>
      <c r="I183" s="13">
        <v>1048.32</v>
      </c>
      <c r="J183" s="48"/>
    </row>
    <row r="184" spans="2:10" x14ac:dyDescent="0.35">
      <c r="B184" s="2" t="s">
        <v>203</v>
      </c>
      <c r="C184" s="2" t="s">
        <v>14</v>
      </c>
      <c r="D184" s="46">
        <v>9</v>
      </c>
      <c r="E184" s="45">
        <v>0.1772</v>
      </c>
      <c r="F184" s="47">
        <v>43899</v>
      </c>
      <c r="G184" s="47">
        <v>43934</v>
      </c>
      <c r="H184" s="13">
        <v>165116.55479999998</v>
      </c>
      <c r="I184" s="13">
        <v>2064.0255999999999</v>
      </c>
      <c r="J184" s="48"/>
    </row>
    <row r="185" spans="2:10" x14ac:dyDescent="0.35">
      <c r="B185" s="2" t="s">
        <v>178</v>
      </c>
      <c r="C185" s="2" t="s">
        <v>13</v>
      </c>
      <c r="D185" s="46">
        <v>5</v>
      </c>
      <c r="E185" s="45">
        <v>6.6000000000000003E-2</v>
      </c>
      <c r="F185" s="47">
        <v>43899</v>
      </c>
      <c r="G185" s="47">
        <v>43924</v>
      </c>
      <c r="H185" s="13">
        <v>61499.394</v>
      </c>
      <c r="I185" s="13">
        <v>768.76800000000003</v>
      </c>
      <c r="J185" s="48"/>
    </row>
    <row r="186" spans="2:10" x14ac:dyDescent="0.35">
      <c r="B186" s="2" t="s">
        <v>204</v>
      </c>
      <c r="C186" s="2" t="s">
        <v>9</v>
      </c>
      <c r="D186" s="46">
        <v>132</v>
      </c>
      <c r="E186" s="45">
        <v>0.12709999999999999</v>
      </c>
      <c r="F186" s="47">
        <v>43899</v>
      </c>
      <c r="G186" s="47">
        <v>43934</v>
      </c>
      <c r="H186" s="13">
        <v>118432.92389999999</v>
      </c>
      <c r="I186" s="13">
        <v>1480.4607999999998</v>
      </c>
      <c r="J186" s="48"/>
    </row>
    <row r="187" spans="2:10" x14ac:dyDescent="0.35">
      <c r="B187" s="2" t="s">
        <v>205</v>
      </c>
      <c r="C187" s="2" t="s">
        <v>13</v>
      </c>
      <c r="D187" s="46">
        <v>9</v>
      </c>
      <c r="E187" s="45">
        <v>0.1111</v>
      </c>
      <c r="F187" s="47">
        <v>43921</v>
      </c>
      <c r="G187" s="47">
        <v>43956</v>
      </c>
      <c r="H187" s="13">
        <v>103523.97990000001</v>
      </c>
      <c r="I187" s="13">
        <v>1294.0928000000001</v>
      </c>
      <c r="J187" s="48"/>
    </row>
    <row r="188" spans="2:10" x14ac:dyDescent="0.35">
      <c r="B188" s="2" t="s">
        <v>206</v>
      </c>
      <c r="C188" s="2" t="s">
        <v>15</v>
      </c>
      <c r="D188" s="46">
        <v>8</v>
      </c>
      <c r="E188" s="45">
        <v>9.5399999999999999E-2</v>
      </c>
      <c r="F188" s="47">
        <v>43871</v>
      </c>
      <c r="G188" s="47">
        <v>43903</v>
      </c>
      <c r="H188" s="13">
        <v>88894.578599999993</v>
      </c>
      <c r="I188" s="13">
        <v>1111.2192</v>
      </c>
      <c r="J188" s="48"/>
    </row>
    <row r="189" spans="2:10" x14ac:dyDescent="0.35">
      <c r="B189" s="2" t="s">
        <v>207</v>
      </c>
      <c r="C189" s="2" t="s">
        <v>13</v>
      </c>
      <c r="D189" s="46">
        <v>2</v>
      </c>
      <c r="E189" s="45">
        <v>6.9599999999999995E-2</v>
      </c>
      <c r="F189" s="47">
        <v>43956</v>
      </c>
      <c r="G189" s="47">
        <v>43984</v>
      </c>
      <c r="H189" s="13">
        <v>64853.906399999993</v>
      </c>
      <c r="I189" s="13">
        <v>810.70079999999996</v>
      </c>
      <c r="J189" s="48"/>
    </row>
    <row r="190" spans="2:10" x14ac:dyDescent="0.35">
      <c r="B190" s="2" t="s">
        <v>144</v>
      </c>
      <c r="C190" s="2" t="s">
        <v>13</v>
      </c>
      <c r="D190" s="46">
        <v>1</v>
      </c>
      <c r="E190" s="45">
        <v>6.5799999999999997E-2</v>
      </c>
      <c r="F190" s="47">
        <v>43964</v>
      </c>
      <c r="G190" s="47">
        <v>43992</v>
      </c>
      <c r="H190" s="13">
        <v>61313.032199999994</v>
      </c>
      <c r="I190" s="13">
        <v>766.4384</v>
      </c>
      <c r="J190" s="48"/>
    </row>
    <row r="191" spans="2:10" x14ac:dyDescent="0.35">
      <c r="B191" s="2" t="s">
        <v>205</v>
      </c>
      <c r="C191" s="2" t="s">
        <v>13</v>
      </c>
      <c r="D191" s="46">
        <v>1</v>
      </c>
      <c r="E191" s="45">
        <v>8.3299999999999999E-2</v>
      </c>
      <c r="F191" s="47">
        <v>44013</v>
      </c>
      <c r="G191" s="47">
        <v>44041</v>
      </c>
      <c r="H191" s="13">
        <v>77619.689700000003</v>
      </c>
      <c r="I191" s="13">
        <v>970.27840000000003</v>
      </c>
      <c r="J191" s="48"/>
    </row>
    <row r="192" spans="2:10" x14ac:dyDescent="0.35">
      <c r="B192" s="2" t="s">
        <v>208</v>
      </c>
      <c r="C192" s="2" t="s">
        <v>22</v>
      </c>
      <c r="D192" s="46">
        <v>4</v>
      </c>
      <c r="E192" s="45">
        <v>0.1168</v>
      </c>
      <c r="F192" s="47">
        <v>43885</v>
      </c>
      <c r="G192" s="47">
        <v>43922</v>
      </c>
      <c r="H192" s="13">
        <v>108835.29120000001</v>
      </c>
      <c r="I192" s="13">
        <v>1360.4864</v>
      </c>
      <c r="J192" s="48"/>
    </row>
    <row r="193" spans="2:10" x14ac:dyDescent="0.35">
      <c r="B193" s="2" t="s">
        <v>209</v>
      </c>
      <c r="C193" s="2" t="s">
        <v>22</v>
      </c>
      <c r="D193" s="46">
        <v>2</v>
      </c>
      <c r="E193" s="45">
        <v>5.0900000000000001E-2</v>
      </c>
      <c r="F193" s="47">
        <v>43952</v>
      </c>
      <c r="G193" s="47">
        <v>43980</v>
      </c>
      <c r="H193" s="13">
        <v>47429.078099999999</v>
      </c>
      <c r="I193" s="13">
        <v>592.88319999999999</v>
      </c>
      <c r="J193" s="48"/>
    </row>
    <row r="194" spans="2:10" x14ac:dyDescent="0.35">
      <c r="B194" s="2" t="s">
        <v>210</v>
      </c>
      <c r="C194" s="2" t="s">
        <v>21</v>
      </c>
      <c r="D194" s="46">
        <v>5</v>
      </c>
      <c r="E194" s="45">
        <v>6.9500000000000006E-2</v>
      </c>
      <c r="F194" s="47">
        <v>43843</v>
      </c>
      <c r="G194" s="47">
        <v>43865</v>
      </c>
      <c r="H194" s="13">
        <v>64760.725500000008</v>
      </c>
      <c r="I194" s="13">
        <v>809.53600000000006</v>
      </c>
      <c r="J194" s="48"/>
    </row>
    <row r="195" spans="2:10" x14ac:dyDescent="0.35">
      <c r="B195" s="2" t="s">
        <v>211</v>
      </c>
      <c r="C195" s="2" t="s">
        <v>16</v>
      </c>
      <c r="D195" s="46">
        <v>8</v>
      </c>
      <c r="E195" s="45">
        <v>7.6399999999999996E-2</v>
      </c>
      <c r="F195" s="47">
        <v>43899</v>
      </c>
      <c r="G195" s="47">
        <v>43924</v>
      </c>
      <c r="H195" s="13">
        <v>71190.207599999994</v>
      </c>
      <c r="I195" s="13">
        <v>889.90719999999999</v>
      </c>
      <c r="J195" s="48"/>
    </row>
    <row r="196" spans="2:10" x14ac:dyDescent="0.35">
      <c r="B196" s="2" t="s">
        <v>212</v>
      </c>
      <c r="C196" s="2" t="s">
        <v>21</v>
      </c>
      <c r="D196" s="46">
        <v>15</v>
      </c>
      <c r="E196" s="45">
        <v>0.1045</v>
      </c>
      <c r="F196" s="47">
        <v>43908</v>
      </c>
      <c r="G196" s="47">
        <v>43943</v>
      </c>
      <c r="H196" s="13">
        <v>97374.040500000003</v>
      </c>
      <c r="I196" s="13">
        <v>1217.2159999999999</v>
      </c>
      <c r="J196" s="48"/>
    </row>
    <row r="197" spans="2:10" x14ac:dyDescent="0.35">
      <c r="B197" s="2" t="s">
        <v>210</v>
      </c>
      <c r="C197" s="2" t="s">
        <v>21</v>
      </c>
      <c r="D197" s="46">
        <v>11</v>
      </c>
      <c r="E197" s="45">
        <v>7.7399999999999997E-2</v>
      </c>
      <c r="F197" s="47">
        <v>43978</v>
      </c>
      <c r="G197" s="47">
        <v>44005</v>
      </c>
      <c r="H197" s="13">
        <v>72122.016600000003</v>
      </c>
      <c r="I197" s="13">
        <v>901.55520000000001</v>
      </c>
      <c r="J197" s="48"/>
    </row>
    <row r="198" spans="2:10" x14ac:dyDescent="0.35">
      <c r="B198" s="2" t="s">
        <v>68</v>
      </c>
      <c r="C198" s="2" t="s">
        <v>14</v>
      </c>
      <c r="D198" s="46">
        <v>8</v>
      </c>
      <c r="E198" s="45">
        <v>0.215</v>
      </c>
      <c r="F198" s="47">
        <v>43899</v>
      </c>
      <c r="G198" s="47">
        <v>43934</v>
      </c>
      <c r="H198" s="13">
        <v>200338.935</v>
      </c>
      <c r="I198" s="13">
        <v>2504.3200000000002</v>
      </c>
      <c r="J198" s="48"/>
    </row>
    <row r="199" spans="2:10" x14ac:dyDescent="0.35">
      <c r="B199" s="2" t="s">
        <v>213</v>
      </c>
      <c r="C199" s="2" t="s">
        <v>23</v>
      </c>
      <c r="D199" s="46">
        <v>10</v>
      </c>
      <c r="E199" s="45">
        <v>0.16589999999999999</v>
      </c>
      <c r="F199" s="47">
        <v>43906</v>
      </c>
      <c r="G199" s="47">
        <v>43934</v>
      </c>
      <c r="H199" s="13">
        <v>154587.11309999999</v>
      </c>
      <c r="I199" s="13">
        <v>1932.4032</v>
      </c>
      <c r="J199" s="48"/>
    </row>
    <row r="200" spans="2:10" x14ac:dyDescent="0.35">
      <c r="B200" s="2" t="s">
        <v>214</v>
      </c>
      <c r="C200" s="2" t="s">
        <v>23</v>
      </c>
      <c r="D200" s="46">
        <v>35</v>
      </c>
      <c r="E200" s="45">
        <v>0.34460000000000002</v>
      </c>
      <c r="F200" s="47">
        <v>43956</v>
      </c>
      <c r="G200" s="47">
        <v>43998</v>
      </c>
      <c r="H200" s="13">
        <v>321101.38140000001</v>
      </c>
      <c r="I200" s="13">
        <v>4013.9008000000003</v>
      </c>
      <c r="J200" s="48"/>
    </row>
    <row r="201" spans="2:10" x14ac:dyDescent="0.35">
      <c r="B201" s="2" t="s">
        <v>69</v>
      </c>
      <c r="C201" s="2" t="s">
        <v>14</v>
      </c>
      <c r="D201" s="46">
        <v>5</v>
      </c>
      <c r="E201" s="45">
        <v>0.29110000000000003</v>
      </c>
      <c r="F201" s="47">
        <v>43942</v>
      </c>
      <c r="G201" s="47">
        <v>43984</v>
      </c>
      <c r="H201" s="13">
        <v>271249.59990000003</v>
      </c>
      <c r="I201" s="13">
        <v>3390.7328000000002</v>
      </c>
      <c r="J201" s="48"/>
    </row>
    <row r="202" spans="2:10" x14ac:dyDescent="0.35">
      <c r="B202" s="2" t="s">
        <v>69</v>
      </c>
      <c r="C202" s="2" t="s">
        <v>14</v>
      </c>
      <c r="D202" s="46">
        <v>2</v>
      </c>
      <c r="E202" s="45">
        <v>0.08</v>
      </c>
      <c r="F202" s="47">
        <v>43906</v>
      </c>
      <c r="G202" s="47">
        <v>43934</v>
      </c>
      <c r="H202" s="13">
        <v>74544.72</v>
      </c>
      <c r="I202" s="13">
        <v>931.84</v>
      </c>
      <c r="J202" s="48"/>
    </row>
    <row r="203" spans="2:10" x14ac:dyDescent="0.35">
      <c r="B203" s="2" t="s">
        <v>215</v>
      </c>
      <c r="C203" s="2" t="s">
        <v>14</v>
      </c>
      <c r="D203" s="46">
        <v>20</v>
      </c>
      <c r="E203" s="45">
        <v>0.28039999999999998</v>
      </c>
      <c r="F203" s="47">
        <v>43956</v>
      </c>
      <c r="G203" s="47">
        <v>43998</v>
      </c>
      <c r="H203" s="13">
        <v>261279.24359999999</v>
      </c>
      <c r="I203" s="13">
        <v>3266.0991999999997</v>
      </c>
      <c r="J203" s="48"/>
    </row>
    <row r="204" spans="2:10" x14ac:dyDescent="0.35">
      <c r="B204" s="2" t="s">
        <v>171</v>
      </c>
      <c r="C204" s="2" t="s">
        <v>14</v>
      </c>
      <c r="D204" s="46">
        <v>6</v>
      </c>
      <c r="E204" s="45">
        <v>5.2499999999999998E-2</v>
      </c>
      <c r="F204" s="47">
        <v>43956</v>
      </c>
      <c r="G204" s="47">
        <v>43991</v>
      </c>
      <c r="H204" s="13">
        <v>48919.972499999996</v>
      </c>
      <c r="I204" s="13">
        <v>611.52</v>
      </c>
      <c r="J204" s="48"/>
    </row>
    <row r="205" spans="2:10" x14ac:dyDescent="0.35">
      <c r="B205" s="2" t="s">
        <v>171</v>
      </c>
      <c r="C205" s="2" t="s">
        <v>14</v>
      </c>
      <c r="D205" s="46">
        <v>2</v>
      </c>
      <c r="E205" s="45">
        <v>0.1106</v>
      </c>
      <c r="F205" s="47">
        <v>43885</v>
      </c>
      <c r="G205" s="47">
        <v>43922</v>
      </c>
      <c r="H205" s="13">
        <v>103058.0754</v>
      </c>
      <c r="I205" s="13">
        <v>1288.2688000000001</v>
      </c>
      <c r="J205" s="48"/>
    </row>
    <row r="206" spans="2:10" x14ac:dyDescent="0.35">
      <c r="B206" s="2" t="s">
        <v>78</v>
      </c>
      <c r="C206" s="2" t="s">
        <v>14</v>
      </c>
      <c r="D206" s="46">
        <v>15</v>
      </c>
      <c r="E206" s="45">
        <v>0.1996</v>
      </c>
      <c r="F206" s="47">
        <v>43956</v>
      </c>
      <c r="G206" s="47">
        <v>43991</v>
      </c>
      <c r="H206" s="13">
        <v>185989.07639999999</v>
      </c>
      <c r="I206" s="13">
        <v>2324.9407999999999</v>
      </c>
      <c r="J206" s="48"/>
    </row>
    <row r="207" spans="2:10" x14ac:dyDescent="0.35">
      <c r="B207" s="2" t="s">
        <v>78</v>
      </c>
      <c r="C207" s="2" t="s">
        <v>14</v>
      </c>
      <c r="D207" s="46">
        <v>2</v>
      </c>
      <c r="E207" s="45">
        <v>0.1085</v>
      </c>
      <c r="F207" s="47">
        <v>43843</v>
      </c>
      <c r="G207" s="47">
        <v>43852</v>
      </c>
      <c r="H207" s="13">
        <v>101101.27649999999</v>
      </c>
      <c r="I207" s="13">
        <v>1263.808</v>
      </c>
      <c r="J207" s="48"/>
    </row>
    <row r="208" spans="2:10" x14ac:dyDescent="0.35">
      <c r="B208" s="2" t="s">
        <v>216</v>
      </c>
      <c r="C208" s="2" t="s">
        <v>22</v>
      </c>
      <c r="D208" s="46">
        <v>1</v>
      </c>
      <c r="E208" s="45">
        <v>0.13930000000000001</v>
      </c>
      <c r="F208" s="47">
        <v>43857</v>
      </c>
      <c r="G208" s="47">
        <v>43907</v>
      </c>
      <c r="H208" s="13">
        <v>129800.99370000001</v>
      </c>
      <c r="I208" s="13">
        <v>1622.5664000000002</v>
      </c>
      <c r="J208" s="48"/>
    </row>
    <row r="209" spans="2:10" x14ac:dyDescent="0.35">
      <c r="B209" s="2" t="s">
        <v>216</v>
      </c>
      <c r="C209" s="2" t="s">
        <v>22</v>
      </c>
      <c r="D209" s="46">
        <v>1</v>
      </c>
      <c r="E209" s="45">
        <v>6.4100000000000004E-2</v>
      </c>
      <c r="F209" s="47">
        <v>43892</v>
      </c>
      <c r="G209" s="47">
        <v>43917</v>
      </c>
      <c r="H209" s="13">
        <v>59728.956900000005</v>
      </c>
      <c r="I209" s="13">
        <v>746.63679999999999</v>
      </c>
      <c r="J209" s="48"/>
    </row>
    <row r="210" spans="2:10" x14ac:dyDescent="0.35">
      <c r="B210" s="2" t="s">
        <v>217</v>
      </c>
      <c r="C210" s="2" t="s">
        <v>22</v>
      </c>
      <c r="D210" s="46">
        <v>7</v>
      </c>
      <c r="E210" s="45">
        <v>0.2331</v>
      </c>
      <c r="F210" s="47">
        <v>43999</v>
      </c>
      <c r="G210" s="47">
        <v>44034</v>
      </c>
      <c r="H210" s="13">
        <v>217204.67790000001</v>
      </c>
      <c r="I210" s="13">
        <v>2715.1487999999999</v>
      </c>
      <c r="J210" s="48"/>
    </row>
    <row r="211" spans="2:10" x14ac:dyDescent="0.35">
      <c r="B211" s="2" t="s">
        <v>218</v>
      </c>
      <c r="C211" s="2" t="s">
        <v>23</v>
      </c>
      <c r="D211" s="46">
        <v>7</v>
      </c>
      <c r="E211" s="45">
        <v>0.24610000000000001</v>
      </c>
      <c r="F211" s="47">
        <v>43956</v>
      </c>
      <c r="G211" s="47">
        <v>43991</v>
      </c>
      <c r="H211" s="13">
        <v>229318.1949</v>
      </c>
      <c r="I211" s="13">
        <v>2866.5728000000004</v>
      </c>
      <c r="J211" s="48"/>
    </row>
    <row r="212" spans="2:10" x14ac:dyDescent="0.35">
      <c r="B212" s="2" t="s">
        <v>219</v>
      </c>
      <c r="C212" s="2" t="s">
        <v>23</v>
      </c>
      <c r="D212" s="46">
        <v>2</v>
      </c>
      <c r="E212" s="45">
        <v>0.1331</v>
      </c>
      <c r="F212" s="47">
        <v>43964</v>
      </c>
      <c r="G212" s="47">
        <v>43999</v>
      </c>
      <c r="H212" s="13">
        <v>124023.7779</v>
      </c>
      <c r="I212" s="13">
        <v>1550.3488</v>
      </c>
      <c r="J212" s="48"/>
    </row>
    <row r="213" spans="2:10" x14ac:dyDescent="0.35">
      <c r="B213" s="2" t="s">
        <v>219</v>
      </c>
      <c r="C213" s="2" t="s">
        <v>23</v>
      </c>
      <c r="D213" s="46">
        <v>7</v>
      </c>
      <c r="E213" s="45">
        <v>5.1499999999999997E-2</v>
      </c>
      <c r="F213" s="47">
        <v>43871</v>
      </c>
      <c r="G213" s="47">
        <v>43903</v>
      </c>
      <c r="H213" s="13">
        <v>47988.163499999995</v>
      </c>
      <c r="I213" s="13">
        <v>599.87199999999996</v>
      </c>
      <c r="J213" s="48"/>
    </row>
    <row r="214" spans="2:10" x14ac:dyDescent="0.35">
      <c r="B214" s="2" t="s">
        <v>220</v>
      </c>
      <c r="C214" s="2" t="s">
        <v>23</v>
      </c>
      <c r="D214" s="46">
        <v>3</v>
      </c>
      <c r="E214" s="45">
        <v>6.1199999999999997E-2</v>
      </c>
      <c r="F214" s="47">
        <v>43878</v>
      </c>
      <c r="G214" s="47">
        <v>43910</v>
      </c>
      <c r="H214" s="13">
        <v>57026.710800000001</v>
      </c>
      <c r="I214" s="13">
        <v>712.85759999999993</v>
      </c>
      <c r="J214" s="48"/>
    </row>
    <row r="215" spans="2:10" x14ac:dyDescent="0.35">
      <c r="B215" s="2" t="s">
        <v>590</v>
      </c>
      <c r="C215" s="2" t="s">
        <v>66</v>
      </c>
      <c r="D215" s="46">
        <v>49</v>
      </c>
      <c r="E215" s="45">
        <v>0.33630000000000004</v>
      </c>
      <c r="F215" s="47">
        <v>44083</v>
      </c>
      <c r="G215" s="47">
        <v>44124</v>
      </c>
      <c r="H215" s="13">
        <v>313367.36670000001</v>
      </c>
      <c r="I215" s="13">
        <v>3917.2224000000006</v>
      </c>
      <c r="J215" s="48"/>
    </row>
    <row r="216" spans="2:10" x14ac:dyDescent="0.35">
      <c r="B216" s="2" t="s">
        <v>591</v>
      </c>
      <c r="C216" s="2" t="s">
        <v>11</v>
      </c>
      <c r="D216" s="46">
        <v>47</v>
      </c>
      <c r="E216" s="45">
        <v>0.43669999999999998</v>
      </c>
      <c r="F216" s="47">
        <v>44083</v>
      </c>
      <c r="G216" s="47">
        <v>44117</v>
      </c>
      <c r="H216" s="13">
        <v>406920.9903</v>
      </c>
      <c r="I216" s="13">
        <v>5086.6815999999999</v>
      </c>
      <c r="J216" s="48"/>
    </row>
    <row r="217" spans="2:10" x14ac:dyDescent="0.35">
      <c r="B217" s="2" t="s">
        <v>196</v>
      </c>
      <c r="C217" s="2" t="s">
        <v>11</v>
      </c>
      <c r="D217" s="46">
        <v>24</v>
      </c>
      <c r="E217" s="45">
        <v>0.11199999999999999</v>
      </c>
      <c r="F217" s="47">
        <v>43985</v>
      </c>
      <c r="G217" s="47">
        <v>44012</v>
      </c>
      <c r="H217" s="13">
        <v>104362.60799999999</v>
      </c>
      <c r="I217" s="13">
        <v>1304.5759999999998</v>
      </c>
      <c r="J217" s="48"/>
    </row>
    <row r="218" spans="2:10" x14ac:dyDescent="0.35">
      <c r="B218" s="2" t="s">
        <v>592</v>
      </c>
      <c r="C218" s="2" t="s">
        <v>13</v>
      </c>
      <c r="D218" s="46">
        <v>6</v>
      </c>
      <c r="E218" s="45">
        <v>1.0237000000000001</v>
      </c>
      <c r="F218" s="47">
        <v>43992</v>
      </c>
      <c r="G218" s="47">
        <v>44034</v>
      </c>
      <c r="H218" s="13">
        <v>953892.87329999986</v>
      </c>
      <c r="I218" s="13">
        <v>11924.057599999998</v>
      </c>
      <c r="J218" s="48"/>
    </row>
    <row r="219" spans="2:10" x14ac:dyDescent="0.35">
      <c r="D219" s="46">
        <f>SUM(D5:D218)</f>
        <v>3188</v>
      </c>
      <c r="E219" s="45">
        <f t="shared" ref="E219" si="0">SUM(E5:E218)</f>
        <v>45.003299999999989</v>
      </c>
      <c r="F219" s="46" t="s">
        <v>593</v>
      </c>
      <c r="G219" s="46" t="s">
        <v>593</v>
      </c>
      <c r="H219" s="13">
        <f t="shared" ref="H219:I219" si="1">SUM(H5:H218)</f>
        <v>41934479.969700024</v>
      </c>
      <c r="I219" s="13">
        <f t="shared" si="1"/>
        <v>524198.4384000001</v>
      </c>
    </row>
    <row r="223" spans="2:10" x14ac:dyDescent="0.35">
      <c r="B223" s="2" t="s">
        <v>594</v>
      </c>
    </row>
  </sheetData>
  <autoFilter ref="B4:H219" xr:uid="{00000000-0009-0000-0000-000000000000}"/>
  <pageMargins left="0.7" right="0.7" top="0.75" bottom="0.75" header="0.3" footer="0.3"/>
  <pageSetup paperSize="17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9"/>
  <sheetViews>
    <sheetView zoomScale="70" zoomScaleNormal="70" workbookViewId="0">
      <selection activeCell="D107" sqref="D107"/>
    </sheetView>
  </sheetViews>
  <sheetFormatPr defaultColWidth="9.1796875" defaultRowHeight="14.5" outlineLevelRow="2" x14ac:dyDescent="0.35"/>
  <cols>
    <col min="1" max="1" width="10.26953125" style="2" customWidth="1"/>
    <col min="2" max="2" width="40.7265625" style="2" bestFit="1" customWidth="1"/>
    <col min="3" max="3" width="13.54296875" style="2" bestFit="1" customWidth="1"/>
    <col min="4" max="4" width="20" style="2" bestFit="1" customWidth="1"/>
    <col min="5" max="5" width="26.7265625" style="2" bestFit="1" customWidth="1"/>
    <col min="6" max="6" width="23.81640625" style="2" bestFit="1" customWidth="1"/>
    <col min="7" max="7" width="13.1796875" style="2" bestFit="1" customWidth="1"/>
    <col min="8" max="8" width="14.453125" style="2" bestFit="1" customWidth="1"/>
    <col min="9" max="16384" width="9.1796875" style="2"/>
  </cols>
  <sheetData>
    <row r="1" spans="1:8" x14ac:dyDescent="0.35">
      <c r="E1" s="49">
        <v>47.59</v>
      </c>
      <c r="F1" s="50">
        <v>0.99</v>
      </c>
    </row>
    <row r="2" spans="1:8" ht="21" x14ac:dyDescent="0.5">
      <c r="B2" s="51" t="s">
        <v>621</v>
      </c>
    </row>
    <row r="3" spans="1:8" s="15" customFormat="1" x14ac:dyDescent="0.35">
      <c r="B3" s="15" t="s">
        <v>0</v>
      </c>
      <c r="C3" s="15" t="s">
        <v>1</v>
      </c>
      <c r="D3" s="15" t="s">
        <v>359</v>
      </c>
      <c r="E3" s="15" t="s">
        <v>4</v>
      </c>
      <c r="F3" s="15" t="s">
        <v>5</v>
      </c>
      <c r="G3" s="15" t="s">
        <v>2</v>
      </c>
      <c r="H3" s="15" t="s">
        <v>3</v>
      </c>
    </row>
    <row r="4" spans="1:8" hidden="1" outlineLevel="2" x14ac:dyDescent="0.35">
      <c r="A4" s="4"/>
      <c r="B4" s="23" t="s">
        <v>240</v>
      </c>
      <c r="C4" s="55">
        <v>5016</v>
      </c>
      <c r="D4" s="55"/>
      <c r="E4" s="56">
        <f>C4*$E$1</f>
        <v>238711.44000000003</v>
      </c>
      <c r="F4" s="56">
        <f>C4*1%*$E$1</f>
        <v>2387.1144000000004</v>
      </c>
      <c r="G4" s="57">
        <v>44018</v>
      </c>
      <c r="H4" s="18">
        <v>44099</v>
      </c>
    </row>
    <row r="5" spans="1:8" hidden="1" outlineLevel="2" x14ac:dyDescent="0.35">
      <c r="A5" s="4"/>
      <c r="B5" s="23" t="s">
        <v>240</v>
      </c>
      <c r="C5" s="55">
        <v>5280</v>
      </c>
      <c r="D5" s="55"/>
      <c r="E5" s="56">
        <f>C5*$E$1</f>
        <v>251275.2</v>
      </c>
      <c r="F5" s="56">
        <f>C5*1%*$E$1</f>
        <v>2512.7520000000004</v>
      </c>
      <c r="G5" s="57">
        <v>44046</v>
      </c>
      <c r="H5" s="18">
        <v>44134</v>
      </c>
    </row>
    <row r="6" spans="1:8" hidden="1" outlineLevel="2" x14ac:dyDescent="0.35">
      <c r="A6" s="4"/>
      <c r="B6" s="23" t="s">
        <v>240</v>
      </c>
      <c r="C6" s="55">
        <v>5333</v>
      </c>
      <c r="D6" s="55"/>
      <c r="E6" s="56">
        <f>C6*$E$1</f>
        <v>253797.47000000003</v>
      </c>
      <c r="F6" s="56">
        <f>C6*1%*$E$1</f>
        <v>2537.9747000000002</v>
      </c>
      <c r="G6" s="57">
        <v>44081</v>
      </c>
      <c r="H6" s="18">
        <v>44162</v>
      </c>
    </row>
    <row r="7" spans="1:8" outlineLevel="1" collapsed="1" x14ac:dyDescent="0.35">
      <c r="A7" s="4"/>
      <c r="B7" s="19" t="s">
        <v>595</v>
      </c>
      <c r="C7" s="58">
        <f>SUBTOTAL(9,C4:C6)</f>
        <v>15629</v>
      </c>
      <c r="D7" s="58">
        <v>1000</v>
      </c>
      <c r="E7" s="59">
        <f>SUBTOTAL(9,E4:E6)</f>
        <v>743784.1100000001</v>
      </c>
      <c r="F7" s="59">
        <f>SUBTOTAL(9,F4:F6)</f>
        <v>7437.8411000000015</v>
      </c>
      <c r="G7" s="57"/>
      <c r="H7" s="18"/>
    </row>
    <row r="8" spans="1:8" hidden="1" outlineLevel="2" x14ac:dyDescent="0.35">
      <c r="A8" s="4"/>
      <c r="B8" s="23" t="s">
        <v>231</v>
      </c>
      <c r="C8" s="55">
        <v>2851</v>
      </c>
      <c r="D8" s="55"/>
      <c r="E8" s="56">
        <f>C8*$E$1</f>
        <v>135679.09</v>
      </c>
      <c r="F8" s="56">
        <f>C8*1%*$E$1</f>
        <v>1356.7909000000002</v>
      </c>
      <c r="G8" s="57">
        <v>43773</v>
      </c>
      <c r="H8" s="18">
        <v>43966</v>
      </c>
    </row>
    <row r="9" spans="1:8" hidden="1" outlineLevel="2" x14ac:dyDescent="0.35">
      <c r="A9" s="4"/>
      <c r="B9" s="23" t="s">
        <v>231</v>
      </c>
      <c r="C9" s="55">
        <v>5386</v>
      </c>
      <c r="D9" s="55"/>
      <c r="E9" s="56">
        <f>C9*$E$1</f>
        <v>256319.74000000002</v>
      </c>
      <c r="F9" s="56">
        <f>C9*1%*$E$1</f>
        <v>2563.1974</v>
      </c>
      <c r="G9" s="57">
        <v>43815</v>
      </c>
      <c r="H9" s="18">
        <v>43931</v>
      </c>
    </row>
    <row r="10" spans="1:8" outlineLevel="1" collapsed="1" x14ac:dyDescent="0.35">
      <c r="A10" s="4"/>
      <c r="B10" s="19" t="s">
        <v>596</v>
      </c>
      <c r="C10" s="58">
        <f>SUBTOTAL(9,C8:C9)</f>
        <v>8237</v>
      </c>
      <c r="D10" s="58">
        <v>2209</v>
      </c>
      <c r="E10" s="59">
        <f>SUBTOTAL(9,E8:E9)</f>
        <v>391998.83</v>
      </c>
      <c r="F10" s="59">
        <f>SUBTOTAL(9,F8:F9)</f>
        <v>3919.9883</v>
      </c>
      <c r="G10" s="57"/>
      <c r="H10" s="18"/>
    </row>
    <row r="11" spans="1:8" hidden="1" outlineLevel="2" x14ac:dyDescent="0.35">
      <c r="A11" s="4"/>
      <c r="B11" s="23" t="s">
        <v>239</v>
      </c>
      <c r="C11" s="55">
        <v>6178</v>
      </c>
      <c r="D11" s="55"/>
      <c r="E11" s="56">
        <f>C11*$E$1</f>
        <v>294011.02</v>
      </c>
      <c r="F11" s="56">
        <f>C11*1%*$E$1</f>
        <v>2940.1102000000001</v>
      </c>
      <c r="G11" s="57">
        <v>44011</v>
      </c>
      <c r="H11" s="18">
        <v>44113</v>
      </c>
    </row>
    <row r="12" spans="1:8" outlineLevel="1" collapsed="1" x14ac:dyDescent="0.35">
      <c r="A12" s="4"/>
      <c r="B12" s="19" t="s">
        <v>597</v>
      </c>
      <c r="C12" s="58">
        <f>SUBTOTAL(9,C11:C11)</f>
        <v>6178</v>
      </c>
      <c r="D12" s="58">
        <v>492</v>
      </c>
      <c r="E12" s="59">
        <f>SUBTOTAL(9,E11:E11)</f>
        <v>294011.02</v>
      </c>
      <c r="F12" s="59">
        <f>SUBTOTAL(9,F11:F11)</f>
        <v>2940.1102000000001</v>
      </c>
      <c r="G12" s="57"/>
      <c r="H12" s="18"/>
    </row>
    <row r="13" spans="1:8" hidden="1" outlineLevel="2" x14ac:dyDescent="0.35">
      <c r="A13" s="4"/>
      <c r="B13" s="23" t="s">
        <v>244</v>
      </c>
      <c r="C13" s="55">
        <v>6864</v>
      </c>
      <c r="D13" s="55"/>
      <c r="E13" s="56">
        <f>C13*$E$1</f>
        <v>326657.76</v>
      </c>
      <c r="F13" s="56">
        <f>C13*1%*$E$1</f>
        <v>3266.5776000000001</v>
      </c>
      <c r="G13" s="57">
        <v>43836</v>
      </c>
      <c r="H13" s="18">
        <v>43938</v>
      </c>
    </row>
    <row r="14" spans="1:8" outlineLevel="1" collapsed="1" x14ac:dyDescent="0.35">
      <c r="A14" s="4"/>
      <c r="B14" s="19" t="s">
        <v>598</v>
      </c>
      <c r="C14" s="58">
        <f>SUBTOTAL(9,C13:C13)</f>
        <v>6864</v>
      </c>
      <c r="D14" s="58">
        <v>1517</v>
      </c>
      <c r="E14" s="59">
        <f>SUBTOTAL(9,E13:E13)</f>
        <v>326657.76</v>
      </c>
      <c r="F14" s="59">
        <f>SUBTOTAL(9,F13:F13)</f>
        <v>3266.5776000000001</v>
      </c>
      <c r="G14" s="57"/>
      <c r="H14" s="18"/>
    </row>
    <row r="15" spans="1:8" hidden="1" outlineLevel="2" x14ac:dyDescent="0.35">
      <c r="A15" s="4"/>
      <c r="B15" s="23" t="s">
        <v>221</v>
      </c>
      <c r="C15" s="55">
        <v>3802</v>
      </c>
      <c r="D15" s="55"/>
      <c r="E15" s="56">
        <f>C15*$E$1</f>
        <v>180937.18000000002</v>
      </c>
      <c r="F15" s="56">
        <f>C15*1%*$E$1</f>
        <v>1809.3718000000003</v>
      </c>
      <c r="G15" s="57">
        <v>43689</v>
      </c>
      <c r="H15" s="18">
        <v>43917</v>
      </c>
    </row>
    <row r="16" spans="1:8" outlineLevel="1" collapsed="1" x14ac:dyDescent="0.35">
      <c r="A16" s="4"/>
      <c r="B16" s="19" t="s">
        <v>599</v>
      </c>
      <c r="C16" s="58">
        <f>SUBTOTAL(9,C15:C15)</f>
        <v>3802</v>
      </c>
      <c r="D16" s="58">
        <v>598</v>
      </c>
      <c r="E16" s="59">
        <f>SUBTOTAL(9,E15:E15)</f>
        <v>180937.18000000002</v>
      </c>
      <c r="F16" s="59">
        <f>SUBTOTAL(9,F15:F15)</f>
        <v>1809.3718000000003</v>
      </c>
      <c r="G16" s="57"/>
      <c r="H16" s="18"/>
    </row>
    <row r="17" spans="1:8" hidden="1" outlineLevel="2" x14ac:dyDescent="0.35">
      <c r="A17" s="4"/>
      <c r="B17" s="23" t="s">
        <v>235</v>
      </c>
      <c r="C17" s="55">
        <v>6125</v>
      </c>
      <c r="D17" s="55"/>
      <c r="E17" s="56">
        <f>C17*$E$1</f>
        <v>291488.75</v>
      </c>
      <c r="F17" s="56">
        <f>C17*1%*$E$1</f>
        <v>2914.8875000000003</v>
      </c>
      <c r="G17" s="57">
        <v>43843</v>
      </c>
      <c r="H17" s="18">
        <v>43896</v>
      </c>
    </row>
    <row r="18" spans="1:8" outlineLevel="1" collapsed="1" x14ac:dyDescent="0.35">
      <c r="A18" s="4"/>
      <c r="B18" s="19" t="s">
        <v>600</v>
      </c>
      <c r="C18" s="58">
        <f>SUBTOTAL(9,C17:C17)</f>
        <v>6125</v>
      </c>
      <c r="D18" s="58">
        <v>1838</v>
      </c>
      <c r="E18" s="59">
        <f>SUBTOTAL(9,E17:E17)</f>
        <v>291488.75</v>
      </c>
      <c r="F18" s="59">
        <f>SUBTOTAL(9,F17:F17)</f>
        <v>2914.8875000000003</v>
      </c>
      <c r="G18" s="57"/>
      <c r="H18" s="18"/>
    </row>
    <row r="19" spans="1:8" hidden="1" outlineLevel="2" x14ac:dyDescent="0.35">
      <c r="A19" s="4"/>
      <c r="B19" s="23" t="s">
        <v>226</v>
      </c>
      <c r="C19" s="55">
        <v>6178</v>
      </c>
      <c r="D19" s="55"/>
      <c r="E19" s="56">
        <f>C19*$E$1</f>
        <v>294011.02</v>
      </c>
      <c r="F19" s="56">
        <f>C19*1%*$E$1</f>
        <v>2940.1102000000001</v>
      </c>
      <c r="G19" s="57">
        <v>43738</v>
      </c>
      <c r="H19" s="18">
        <v>43917</v>
      </c>
    </row>
    <row r="20" spans="1:8" hidden="1" outlineLevel="2" x14ac:dyDescent="0.35">
      <c r="A20" s="4"/>
      <c r="B20" s="23" t="s">
        <v>226</v>
      </c>
      <c r="C20" s="55">
        <v>3115</v>
      </c>
      <c r="D20" s="55"/>
      <c r="E20" s="56">
        <f>C20*$E$1</f>
        <v>148242.85</v>
      </c>
      <c r="F20" s="56">
        <f>C20*1%*$E$1</f>
        <v>1482.4285000000002</v>
      </c>
      <c r="G20" s="57">
        <v>43738</v>
      </c>
      <c r="H20" s="18">
        <v>43917</v>
      </c>
    </row>
    <row r="21" spans="1:8" outlineLevel="1" collapsed="1" x14ac:dyDescent="0.35">
      <c r="A21" s="4"/>
      <c r="B21" s="19" t="s">
        <v>601</v>
      </c>
      <c r="C21" s="58">
        <f>SUBTOTAL(9,C19:C20)</f>
        <v>9293</v>
      </c>
      <c r="D21" s="58">
        <v>1810</v>
      </c>
      <c r="E21" s="59">
        <f>SUBTOTAL(9,E19:E20)</f>
        <v>442253.87</v>
      </c>
      <c r="F21" s="59">
        <f>SUBTOTAL(9,F19:F20)</f>
        <v>4422.5387000000001</v>
      </c>
      <c r="G21" s="57"/>
      <c r="H21" s="18"/>
    </row>
    <row r="22" spans="1:8" hidden="1" outlineLevel="2" x14ac:dyDescent="0.35">
      <c r="A22" s="4"/>
      <c r="B22" s="23" t="s">
        <v>234</v>
      </c>
      <c r="C22" s="55">
        <v>3802</v>
      </c>
      <c r="D22" s="55"/>
      <c r="E22" s="56">
        <f>C22*$E$1</f>
        <v>180937.18000000002</v>
      </c>
      <c r="F22" s="56">
        <f>C22*1%*$E$1</f>
        <v>1809.3718000000003</v>
      </c>
      <c r="G22" s="57">
        <v>43836</v>
      </c>
      <c r="H22" s="18">
        <v>43861</v>
      </c>
    </row>
    <row r="23" spans="1:8" outlineLevel="1" collapsed="1" x14ac:dyDescent="0.35">
      <c r="A23" s="4"/>
      <c r="B23" s="19" t="s">
        <v>602</v>
      </c>
      <c r="C23" s="58">
        <f>SUBTOTAL(9,C22:C22)</f>
        <v>3802</v>
      </c>
      <c r="D23" s="58">
        <v>1812</v>
      </c>
      <c r="E23" s="59">
        <f>SUBTOTAL(9,E22:E22)</f>
        <v>180937.18000000002</v>
      </c>
      <c r="F23" s="59">
        <f>SUBTOTAL(9,F22:F22)</f>
        <v>1809.3718000000003</v>
      </c>
      <c r="G23" s="57"/>
      <c r="H23" s="18"/>
    </row>
    <row r="24" spans="1:8" hidden="1" outlineLevel="2" x14ac:dyDescent="0.35">
      <c r="A24" s="4"/>
      <c r="B24" s="23" t="s">
        <v>222</v>
      </c>
      <c r="C24" s="55">
        <v>3260</v>
      </c>
      <c r="D24" s="55"/>
      <c r="E24" s="56">
        <f>C24*$E$1</f>
        <v>155143.40000000002</v>
      </c>
      <c r="F24" s="56">
        <f>C24*1%*$E$1</f>
        <v>1551.4340000000002</v>
      </c>
      <c r="G24" s="57">
        <v>43710</v>
      </c>
      <c r="H24" s="18">
        <v>43854</v>
      </c>
    </row>
    <row r="25" spans="1:8" hidden="1" outlineLevel="2" x14ac:dyDescent="0.35">
      <c r="A25" s="4"/>
      <c r="B25" s="23" t="s">
        <v>222</v>
      </c>
      <c r="C25" s="55">
        <v>4763</v>
      </c>
      <c r="D25" s="55"/>
      <c r="E25" s="56">
        <f>C25*$E$1</f>
        <v>226671.17</v>
      </c>
      <c r="F25" s="56">
        <f>C25*1%*$E$1</f>
        <v>2266.7117000000003</v>
      </c>
      <c r="G25" s="57">
        <v>43731</v>
      </c>
      <c r="H25" s="18">
        <v>43875</v>
      </c>
    </row>
    <row r="26" spans="1:8" hidden="1" outlineLevel="2" x14ac:dyDescent="0.35">
      <c r="A26" s="4"/>
      <c r="B26" s="23" t="s">
        <v>222</v>
      </c>
      <c r="C26" s="55">
        <v>3326</v>
      </c>
      <c r="D26" s="55"/>
      <c r="E26" s="56">
        <f>C26*$E$1</f>
        <v>158284.34000000003</v>
      </c>
      <c r="F26" s="56">
        <f>C26*1%*$E$1</f>
        <v>1582.8434</v>
      </c>
      <c r="G26" s="57">
        <v>43780</v>
      </c>
      <c r="H26" s="18">
        <v>43861</v>
      </c>
    </row>
    <row r="27" spans="1:8" outlineLevel="1" collapsed="1" x14ac:dyDescent="0.35">
      <c r="A27" s="4"/>
      <c r="B27" s="19" t="s">
        <v>603</v>
      </c>
      <c r="C27" s="58">
        <f>SUBTOTAL(9,C24:C26)</f>
        <v>11349</v>
      </c>
      <c r="D27" s="58">
        <v>2127</v>
      </c>
      <c r="E27" s="59">
        <f>SUBTOTAL(9,E24:E26)</f>
        <v>540098.91000000015</v>
      </c>
      <c r="F27" s="59">
        <f>SUBTOTAL(9,F24:F26)</f>
        <v>5400.9891000000007</v>
      </c>
      <c r="G27" s="57"/>
      <c r="H27" s="18"/>
    </row>
    <row r="28" spans="1:8" hidden="1" outlineLevel="2" x14ac:dyDescent="0.35">
      <c r="A28" s="4"/>
      <c r="B28" s="23" t="s">
        <v>225</v>
      </c>
      <c r="C28" s="55">
        <v>4118</v>
      </c>
      <c r="D28" s="55"/>
      <c r="E28" s="56">
        <f>C28*$E$1</f>
        <v>195975.62000000002</v>
      </c>
      <c r="F28" s="56">
        <f>C28*1%*$E$1</f>
        <v>1959.7562</v>
      </c>
      <c r="G28" s="57">
        <v>43731</v>
      </c>
      <c r="H28" s="18">
        <v>43889</v>
      </c>
    </row>
    <row r="29" spans="1:8" outlineLevel="1" collapsed="1" x14ac:dyDescent="0.35">
      <c r="A29" s="4"/>
      <c r="B29" s="19" t="s">
        <v>604</v>
      </c>
      <c r="C29" s="58">
        <f>SUBTOTAL(9,C28:C28)</f>
        <v>4118</v>
      </c>
      <c r="D29" s="58">
        <v>1886</v>
      </c>
      <c r="E29" s="59">
        <f>SUBTOTAL(9,E28:E28)</f>
        <v>195975.62000000002</v>
      </c>
      <c r="F29" s="59">
        <f>SUBTOTAL(9,F28:F28)</f>
        <v>1959.7562</v>
      </c>
      <c r="G29" s="57"/>
      <c r="H29" s="18"/>
    </row>
    <row r="30" spans="1:8" hidden="1" outlineLevel="2" x14ac:dyDescent="0.35">
      <c r="A30" s="4"/>
      <c r="B30" s="23" t="s">
        <v>227</v>
      </c>
      <c r="C30" s="60">
        <v>2745.6</v>
      </c>
      <c r="D30" s="55"/>
      <c r="E30" s="56">
        <f>C30*$E$1</f>
        <v>130663.10400000001</v>
      </c>
      <c r="F30" s="56">
        <f>C30*1%*$E$1</f>
        <v>1306.63104</v>
      </c>
      <c r="G30" s="57">
        <v>43738</v>
      </c>
      <c r="H30" s="18">
        <v>43882</v>
      </c>
    </row>
    <row r="31" spans="1:8" outlineLevel="1" collapsed="1" x14ac:dyDescent="0.35">
      <c r="A31" s="4"/>
      <c r="B31" s="19" t="s">
        <v>605</v>
      </c>
      <c r="C31" s="61">
        <f>SUBTOTAL(9,C30:C30)</f>
        <v>2745.6</v>
      </c>
      <c r="D31" s="58">
        <v>2159</v>
      </c>
      <c r="E31" s="59">
        <f>SUBTOTAL(9,E30:E30)</f>
        <v>130663.10400000001</v>
      </c>
      <c r="F31" s="59">
        <f>SUBTOTAL(9,F30:F30)</f>
        <v>1306.63104</v>
      </c>
      <c r="G31" s="57"/>
      <c r="H31" s="18"/>
    </row>
    <row r="32" spans="1:8" hidden="1" outlineLevel="2" x14ac:dyDescent="0.35">
      <c r="A32" s="4"/>
      <c r="B32" s="23" t="s">
        <v>229</v>
      </c>
      <c r="C32" s="55">
        <v>6125</v>
      </c>
      <c r="D32" s="55"/>
      <c r="E32" s="56">
        <f>C32*$E$1</f>
        <v>291488.75</v>
      </c>
      <c r="F32" s="56">
        <f>C32*1%*$E$1</f>
        <v>2914.8875000000003</v>
      </c>
      <c r="G32" s="57">
        <v>43766</v>
      </c>
      <c r="H32" s="18">
        <v>43861</v>
      </c>
    </row>
    <row r="33" spans="1:8" hidden="1" outlineLevel="2" x14ac:dyDescent="0.35">
      <c r="A33" s="4"/>
      <c r="B33" s="23" t="s">
        <v>242</v>
      </c>
      <c r="C33" s="55">
        <v>3643</v>
      </c>
      <c r="D33" s="55"/>
      <c r="E33" s="56">
        <f>C33*$E$1</f>
        <v>173370.37000000002</v>
      </c>
      <c r="F33" s="56">
        <f>C33*1%*$E$1</f>
        <v>1733.7037</v>
      </c>
      <c r="G33" s="57">
        <v>43850</v>
      </c>
      <c r="H33" s="18">
        <v>43889</v>
      </c>
    </row>
    <row r="34" spans="1:8" outlineLevel="1" collapsed="1" x14ac:dyDescent="0.35">
      <c r="A34" s="4"/>
      <c r="B34" s="19" t="s">
        <v>606</v>
      </c>
      <c r="C34" s="58">
        <f>SUBTOTAL(9,C32:C33)</f>
        <v>9768</v>
      </c>
      <c r="D34" s="58">
        <v>1704</v>
      </c>
      <c r="E34" s="59">
        <f>SUBTOTAL(9,E32:E33)</f>
        <v>464859.12</v>
      </c>
      <c r="F34" s="59">
        <f>SUBTOTAL(9,F32:F33)</f>
        <v>4648.5912000000008</v>
      </c>
      <c r="G34" s="57"/>
      <c r="H34" s="18"/>
    </row>
    <row r="35" spans="1:8" hidden="1" outlineLevel="2" x14ac:dyDescent="0.35">
      <c r="A35" s="4"/>
      <c r="B35" s="23" t="s">
        <v>224</v>
      </c>
      <c r="C35" s="55">
        <v>3115</v>
      </c>
      <c r="D35" s="55"/>
      <c r="E35" s="56">
        <f>C35*$E$1</f>
        <v>148242.85</v>
      </c>
      <c r="F35" s="56">
        <f>C35*1%*$E$1</f>
        <v>1482.4285000000002</v>
      </c>
      <c r="G35" s="57">
        <v>43731</v>
      </c>
      <c r="H35" s="18">
        <v>43875</v>
      </c>
    </row>
    <row r="36" spans="1:8" outlineLevel="1" collapsed="1" x14ac:dyDescent="0.35">
      <c r="A36" s="4"/>
      <c r="B36" s="19" t="s">
        <v>607</v>
      </c>
      <c r="C36" s="58">
        <f>SUBTOTAL(9,C35:C35)</f>
        <v>3115</v>
      </c>
      <c r="D36" s="58">
        <v>619</v>
      </c>
      <c r="E36" s="59">
        <f>SUBTOTAL(9,E35:E35)</f>
        <v>148242.85</v>
      </c>
      <c r="F36" s="59">
        <f>SUBTOTAL(9,F35:F35)</f>
        <v>1482.4285000000002</v>
      </c>
      <c r="G36" s="57"/>
      <c r="H36" s="18"/>
    </row>
    <row r="37" spans="1:8" hidden="1" outlineLevel="2" x14ac:dyDescent="0.35">
      <c r="A37" s="4"/>
      <c r="B37" s="23" t="s">
        <v>230</v>
      </c>
      <c r="C37" s="55">
        <v>5227</v>
      </c>
      <c r="D37" s="55"/>
      <c r="E37" s="56">
        <f t="shared" ref="E37:E42" si="0">C37*$E$1</f>
        <v>248752.93000000002</v>
      </c>
      <c r="F37" s="56">
        <f t="shared" ref="F37:F42" si="1">C37*1%*$E$1</f>
        <v>2487.5293000000001</v>
      </c>
      <c r="G37" s="57">
        <v>43766</v>
      </c>
      <c r="H37" s="18">
        <v>43861</v>
      </c>
    </row>
    <row r="38" spans="1:8" hidden="1" outlineLevel="2" x14ac:dyDescent="0.35">
      <c r="A38" s="4"/>
      <c r="B38" s="23" t="s">
        <v>230</v>
      </c>
      <c r="C38" s="55">
        <v>5702</v>
      </c>
      <c r="D38" s="55"/>
      <c r="E38" s="56">
        <f t="shared" si="0"/>
        <v>271358.18</v>
      </c>
      <c r="F38" s="56">
        <f t="shared" si="1"/>
        <v>2713.5818000000004</v>
      </c>
      <c r="G38" s="57">
        <v>43773</v>
      </c>
      <c r="H38" s="18">
        <v>43868</v>
      </c>
    </row>
    <row r="39" spans="1:8" hidden="1" outlineLevel="2" x14ac:dyDescent="0.35">
      <c r="A39" s="4"/>
      <c r="B39" s="23" t="s">
        <v>230</v>
      </c>
      <c r="C39" s="55">
        <v>5702</v>
      </c>
      <c r="D39" s="55"/>
      <c r="E39" s="56">
        <f t="shared" si="0"/>
        <v>271358.18</v>
      </c>
      <c r="F39" s="56">
        <f t="shared" si="1"/>
        <v>2713.5818000000004</v>
      </c>
      <c r="G39" s="57">
        <v>43843</v>
      </c>
      <c r="H39" s="18">
        <v>43910</v>
      </c>
    </row>
    <row r="40" spans="1:8" hidden="1" outlineLevel="2" x14ac:dyDescent="0.35">
      <c r="A40" s="4"/>
      <c r="B40" s="23" t="s">
        <v>230</v>
      </c>
      <c r="C40" s="55">
        <v>5491</v>
      </c>
      <c r="D40" s="55"/>
      <c r="E40" s="56">
        <f t="shared" si="0"/>
        <v>261316.69000000003</v>
      </c>
      <c r="F40" s="56">
        <f t="shared" si="1"/>
        <v>2613.1669000000002</v>
      </c>
      <c r="G40" s="57">
        <v>43850</v>
      </c>
      <c r="H40" s="18">
        <v>43938</v>
      </c>
    </row>
    <row r="41" spans="1:8" hidden="1" outlineLevel="2" x14ac:dyDescent="0.35">
      <c r="A41" s="4"/>
      <c r="B41" s="23" t="s">
        <v>230</v>
      </c>
      <c r="C41" s="55">
        <v>5914</v>
      </c>
      <c r="D41" s="55"/>
      <c r="E41" s="56">
        <f t="shared" si="0"/>
        <v>281447.26</v>
      </c>
      <c r="F41" s="56">
        <f t="shared" si="1"/>
        <v>2814.4726000000001</v>
      </c>
      <c r="G41" s="57">
        <v>43850</v>
      </c>
      <c r="H41" s="18">
        <v>43938</v>
      </c>
    </row>
    <row r="42" spans="1:8" hidden="1" outlineLevel="2" x14ac:dyDescent="0.35">
      <c r="A42" s="4"/>
      <c r="B42" s="23" t="s">
        <v>230</v>
      </c>
      <c r="C42" s="55">
        <v>5438</v>
      </c>
      <c r="D42" s="55"/>
      <c r="E42" s="56">
        <f t="shared" si="0"/>
        <v>258794.42</v>
      </c>
      <c r="F42" s="56">
        <f t="shared" si="1"/>
        <v>2587.9442000000004</v>
      </c>
      <c r="G42" s="57">
        <v>43878</v>
      </c>
      <c r="H42" s="18">
        <v>43959</v>
      </c>
    </row>
    <row r="43" spans="1:8" outlineLevel="1" collapsed="1" x14ac:dyDescent="0.35">
      <c r="A43" s="4"/>
      <c r="B43" s="19" t="s">
        <v>608</v>
      </c>
      <c r="C43" s="58">
        <f>SUBTOTAL(9,C37:C42)</f>
        <v>33474</v>
      </c>
      <c r="D43" s="58">
        <v>1315</v>
      </c>
      <c r="E43" s="59">
        <f>SUBTOTAL(9,E37:E42)</f>
        <v>1593027.66</v>
      </c>
      <c r="F43" s="59">
        <f>SUBTOTAL(9,F37:F42)</f>
        <v>15930.276599999999</v>
      </c>
      <c r="G43" s="57"/>
      <c r="H43" s="18"/>
    </row>
    <row r="44" spans="1:8" hidden="1" outlineLevel="2" x14ac:dyDescent="0.35">
      <c r="A44" s="4"/>
      <c r="B44" s="23" t="s">
        <v>236</v>
      </c>
      <c r="C44" s="55">
        <v>4382</v>
      </c>
      <c r="D44" s="55"/>
      <c r="E44" s="56">
        <f>C44*$E$1</f>
        <v>208539.38</v>
      </c>
      <c r="F44" s="56">
        <f>C44*1%*$E$1</f>
        <v>2085.3938000000003</v>
      </c>
      <c r="G44" s="57">
        <v>43843</v>
      </c>
      <c r="H44" s="18">
        <v>43910</v>
      </c>
    </row>
    <row r="45" spans="1:8" hidden="1" outlineLevel="2" x14ac:dyDescent="0.35">
      <c r="A45" s="4"/>
      <c r="B45" s="23" t="s">
        <v>236</v>
      </c>
      <c r="C45" s="55">
        <v>3960</v>
      </c>
      <c r="D45" s="55"/>
      <c r="E45" s="56">
        <f>C45*$E$1</f>
        <v>188456.40000000002</v>
      </c>
      <c r="F45" s="56">
        <f>C45*1%*$E$1</f>
        <v>1884.5640000000003</v>
      </c>
      <c r="G45" s="57">
        <v>43899</v>
      </c>
      <c r="H45" s="18">
        <v>43966</v>
      </c>
    </row>
    <row r="46" spans="1:8" hidden="1" outlineLevel="2" x14ac:dyDescent="0.35">
      <c r="A46" s="4"/>
      <c r="B46" s="23" t="s">
        <v>236</v>
      </c>
      <c r="C46" s="55">
        <v>4277</v>
      </c>
      <c r="D46" s="55"/>
      <c r="E46" s="56">
        <f>C46*$E$1</f>
        <v>203542.43000000002</v>
      </c>
      <c r="F46" s="56">
        <f>C46*1%*$E$1</f>
        <v>2035.4243000000004</v>
      </c>
      <c r="G46" s="57">
        <v>43976</v>
      </c>
      <c r="H46" s="18">
        <v>44050</v>
      </c>
    </row>
    <row r="47" spans="1:8" outlineLevel="1" collapsed="1" x14ac:dyDescent="0.35">
      <c r="A47" s="4"/>
      <c r="B47" s="19" t="s">
        <v>609</v>
      </c>
      <c r="C47" s="58">
        <f>SUBTOTAL(9,C44:C46)</f>
        <v>12619</v>
      </c>
      <c r="D47" s="58">
        <v>1563</v>
      </c>
      <c r="E47" s="59">
        <f>SUBTOTAL(9,E44:E46)</f>
        <v>600538.21000000008</v>
      </c>
      <c r="F47" s="59">
        <f>SUBTOTAL(9,F44:F46)</f>
        <v>6005.3821000000007</v>
      </c>
      <c r="G47" s="57"/>
      <c r="H47" s="18"/>
    </row>
    <row r="48" spans="1:8" hidden="1" outlineLevel="2" x14ac:dyDescent="0.35">
      <c r="A48" s="4"/>
      <c r="B48" s="23" t="s">
        <v>243</v>
      </c>
      <c r="C48" s="55">
        <v>3062</v>
      </c>
      <c r="D48" s="55"/>
      <c r="E48" s="56">
        <f>C48*$E$1</f>
        <v>145720.58000000002</v>
      </c>
      <c r="F48" s="56">
        <f>C48*1%*$E$1</f>
        <v>1457.2058000000002</v>
      </c>
      <c r="G48" s="57">
        <v>43586</v>
      </c>
      <c r="H48" s="18">
        <v>43875</v>
      </c>
    </row>
    <row r="49" spans="1:8" outlineLevel="1" collapsed="1" x14ac:dyDescent="0.35">
      <c r="A49" s="4"/>
      <c r="B49" s="19" t="s">
        <v>610</v>
      </c>
      <c r="C49" s="58">
        <f>SUBTOTAL(9,C48:C48)</f>
        <v>3062</v>
      </c>
      <c r="D49" s="58">
        <v>1538</v>
      </c>
      <c r="E49" s="59">
        <f>SUBTOTAL(9,E48:E48)</f>
        <v>145720.58000000002</v>
      </c>
      <c r="F49" s="59">
        <f>SUBTOTAL(9,F48:F48)</f>
        <v>1457.2058000000002</v>
      </c>
      <c r="G49" s="57"/>
      <c r="H49" s="18"/>
    </row>
    <row r="50" spans="1:8" hidden="1" outlineLevel="2" x14ac:dyDescent="0.35">
      <c r="A50" s="4"/>
      <c r="B50" s="23" t="s">
        <v>232</v>
      </c>
      <c r="C50" s="55">
        <v>7234</v>
      </c>
      <c r="D50" s="55"/>
      <c r="E50" s="56">
        <f>C50*$E$1</f>
        <v>344266.06</v>
      </c>
      <c r="F50" s="56">
        <f>C50*1%*$E$1</f>
        <v>3442.6606000000006</v>
      </c>
      <c r="G50" s="57">
        <v>43801</v>
      </c>
      <c r="H50" s="18">
        <v>43875</v>
      </c>
    </row>
    <row r="51" spans="1:8" hidden="1" outlineLevel="2" x14ac:dyDescent="0.35">
      <c r="A51" s="4"/>
      <c r="B51" s="23" t="s">
        <v>232</v>
      </c>
      <c r="C51" s="55">
        <v>5174</v>
      </c>
      <c r="D51" s="55"/>
      <c r="E51" s="56">
        <f>C51*$E$1</f>
        <v>246230.66</v>
      </c>
      <c r="F51" s="56">
        <f>C51*1%*$E$1</f>
        <v>2462.3066000000003</v>
      </c>
      <c r="G51" s="57">
        <v>43836</v>
      </c>
      <c r="H51" s="18">
        <v>43903</v>
      </c>
    </row>
    <row r="52" spans="1:8" hidden="1" outlineLevel="2" x14ac:dyDescent="0.35">
      <c r="A52" s="4"/>
      <c r="B52" s="23" t="s">
        <v>232</v>
      </c>
      <c r="C52" s="55">
        <v>6917</v>
      </c>
      <c r="D52" s="55"/>
      <c r="E52" s="56">
        <f>C52*$E$1</f>
        <v>329180.03000000003</v>
      </c>
      <c r="F52" s="56">
        <f>C52*1%*$E$1</f>
        <v>3291.8003000000003</v>
      </c>
      <c r="G52" s="57">
        <v>43871</v>
      </c>
      <c r="H52" s="18">
        <v>43966</v>
      </c>
    </row>
    <row r="53" spans="1:8" hidden="1" outlineLevel="2" x14ac:dyDescent="0.35">
      <c r="A53" s="4"/>
      <c r="B53" s="23" t="s">
        <v>232</v>
      </c>
      <c r="C53" s="55">
        <v>8818</v>
      </c>
      <c r="D53" s="55"/>
      <c r="E53" s="56">
        <f>C53*$E$1</f>
        <v>419648.62000000005</v>
      </c>
      <c r="F53" s="56">
        <f>C53*1%*$E$1</f>
        <v>4196.4862000000003</v>
      </c>
      <c r="G53" s="57">
        <v>43878</v>
      </c>
      <c r="H53" s="18">
        <v>43951</v>
      </c>
    </row>
    <row r="54" spans="1:8" hidden="1" outlineLevel="2" x14ac:dyDescent="0.35">
      <c r="A54" s="4"/>
      <c r="B54" s="23" t="s">
        <v>232</v>
      </c>
      <c r="C54" s="55">
        <v>7128</v>
      </c>
      <c r="D54" s="55"/>
      <c r="E54" s="56">
        <f>C54*$E$1</f>
        <v>339221.52</v>
      </c>
      <c r="F54" s="56">
        <f>C54*1%*$E$1</f>
        <v>3392.2152000000001</v>
      </c>
      <c r="G54" s="57">
        <v>43922</v>
      </c>
      <c r="H54" s="18">
        <v>43983</v>
      </c>
    </row>
    <row r="55" spans="1:8" outlineLevel="1" collapsed="1" x14ac:dyDescent="0.35">
      <c r="A55" s="4"/>
      <c r="B55" s="19" t="s">
        <v>611</v>
      </c>
      <c r="C55" s="58">
        <f>SUBTOTAL(9,C50:C54)</f>
        <v>35271</v>
      </c>
      <c r="D55" s="58">
        <v>1463</v>
      </c>
      <c r="E55" s="59">
        <f>SUBTOTAL(9,E50:E54)</f>
        <v>1678546.8900000001</v>
      </c>
      <c r="F55" s="59">
        <f>SUBTOTAL(9,F50:F54)</f>
        <v>16785.4689</v>
      </c>
      <c r="G55" s="57"/>
      <c r="H55" s="18"/>
    </row>
    <row r="56" spans="1:8" hidden="1" outlineLevel="2" x14ac:dyDescent="0.35">
      <c r="A56" s="4"/>
      <c r="B56" s="23" t="s">
        <v>237</v>
      </c>
      <c r="C56" s="55">
        <v>5280</v>
      </c>
      <c r="D56" s="55"/>
      <c r="E56" s="56">
        <f>C56*$E$1</f>
        <v>251275.2</v>
      </c>
      <c r="F56" s="56">
        <f>C56*1%*$E$1</f>
        <v>2512.7520000000004</v>
      </c>
      <c r="G56" s="57">
        <v>43922</v>
      </c>
      <c r="H56" s="18">
        <v>44008</v>
      </c>
    </row>
    <row r="57" spans="1:8" hidden="1" outlineLevel="2" x14ac:dyDescent="0.35">
      <c r="A57" s="4"/>
      <c r="B57" s="23" t="s">
        <v>237</v>
      </c>
      <c r="C57" s="55">
        <v>5650</v>
      </c>
      <c r="D57" s="55"/>
      <c r="E57" s="56">
        <f>C57*$E$1</f>
        <v>268883.5</v>
      </c>
      <c r="F57" s="56">
        <f>C57*1%*$E$1</f>
        <v>2688.835</v>
      </c>
      <c r="G57" s="57">
        <v>44011</v>
      </c>
      <c r="H57" s="18">
        <v>44071</v>
      </c>
    </row>
    <row r="58" spans="1:8" hidden="1" outlineLevel="2" x14ac:dyDescent="0.35">
      <c r="A58" s="4"/>
      <c r="B58" s="23" t="s">
        <v>237</v>
      </c>
      <c r="C58" s="55">
        <v>5280</v>
      </c>
      <c r="D58" s="55"/>
      <c r="E58" s="56">
        <f>C58*$E$1</f>
        <v>251275.2</v>
      </c>
      <c r="F58" s="56">
        <f>C58*1%*$E$1</f>
        <v>2512.7520000000004</v>
      </c>
      <c r="G58" s="57">
        <v>44074</v>
      </c>
      <c r="H58" s="18">
        <v>44134</v>
      </c>
    </row>
    <row r="59" spans="1:8" outlineLevel="1" collapsed="1" x14ac:dyDescent="0.35">
      <c r="A59" s="4"/>
      <c r="B59" s="19" t="s">
        <v>612</v>
      </c>
      <c r="C59" s="58">
        <f>SUBTOTAL(9,C56:C58)</f>
        <v>16210</v>
      </c>
      <c r="D59" s="58">
        <v>1105</v>
      </c>
      <c r="E59" s="59">
        <f>SUBTOTAL(9,E56:E58)</f>
        <v>771433.9</v>
      </c>
      <c r="F59" s="59">
        <f>SUBTOTAL(9,F56:F58)</f>
        <v>7714.3390000000009</v>
      </c>
      <c r="G59" s="57"/>
      <c r="H59" s="18"/>
    </row>
    <row r="60" spans="1:8" hidden="1" outlineLevel="2" x14ac:dyDescent="0.35">
      <c r="A60" s="4"/>
      <c r="B60" s="23" t="s">
        <v>223</v>
      </c>
      <c r="C60" s="55">
        <v>5808</v>
      </c>
      <c r="D60" s="55"/>
      <c r="E60" s="56">
        <f>C60*$E$1</f>
        <v>276402.72000000003</v>
      </c>
      <c r="F60" s="56">
        <f>C60*1%*$E$1</f>
        <v>2764.0272</v>
      </c>
      <c r="G60" s="57">
        <v>43717</v>
      </c>
      <c r="H60" s="18">
        <v>43868</v>
      </c>
    </row>
    <row r="61" spans="1:8" hidden="1" outlineLevel="2" x14ac:dyDescent="0.35">
      <c r="A61" s="4"/>
      <c r="B61" s="23" t="s">
        <v>223</v>
      </c>
      <c r="C61" s="55">
        <v>5755</v>
      </c>
      <c r="D61" s="55"/>
      <c r="E61" s="56">
        <f>C61*$E$1</f>
        <v>273880.45</v>
      </c>
      <c r="F61" s="56">
        <f>C61*1%*$E$1</f>
        <v>2738.8045000000002</v>
      </c>
      <c r="G61" s="57">
        <v>43731</v>
      </c>
      <c r="H61" s="18">
        <v>43903</v>
      </c>
    </row>
    <row r="62" spans="1:8" hidden="1" outlineLevel="2" x14ac:dyDescent="0.35">
      <c r="A62" s="4"/>
      <c r="B62" s="23" t="s">
        <v>223</v>
      </c>
      <c r="C62" s="55">
        <v>5755</v>
      </c>
      <c r="D62" s="55"/>
      <c r="E62" s="56">
        <f>C62*$E$1</f>
        <v>273880.45</v>
      </c>
      <c r="F62" s="56">
        <f>C62*1%*$E$1</f>
        <v>2738.8045000000002</v>
      </c>
      <c r="G62" s="57">
        <v>43836</v>
      </c>
      <c r="H62" s="18">
        <v>43945</v>
      </c>
    </row>
    <row r="63" spans="1:8" outlineLevel="1" collapsed="1" x14ac:dyDescent="0.35">
      <c r="A63" s="4"/>
      <c r="B63" s="19" t="s">
        <v>613</v>
      </c>
      <c r="C63" s="58">
        <f>SUBTOTAL(9,C60:C62)</f>
        <v>17318</v>
      </c>
      <c r="D63" s="58">
        <v>1985</v>
      </c>
      <c r="E63" s="59">
        <f>SUBTOTAL(9,E60:E62)</f>
        <v>824163.62000000011</v>
      </c>
      <c r="F63" s="59">
        <f>SUBTOTAL(9,F60:F62)</f>
        <v>8241.6362000000008</v>
      </c>
      <c r="G63" s="57"/>
      <c r="H63" s="18"/>
    </row>
    <row r="64" spans="1:8" hidden="1" outlineLevel="2" x14ac:dyDescent="0.35">
      <c r="A64" s="4"/>
      <c r="B64" s="23" t="s">
        <v>238</v>
      </c>
      <c r="C64" s="55">
        <v>5280</v>
      </c>
      <c r="D64" s="55"/>
      <c r="E64" s="56">
        <f>C64*$E$1</f>
        <v>251275.2</v>
      </c>
      <c r="F64" s="56">
        <f>C64*1%*$E$1</f>
        <v>2512.7520000000004</v>
      </c>
      <c r="G64" s="57">
        <v>43983</v>
      </c>
      <c r="H64" s="18">
        <v>44078</v>
      </c>
    </row>
    <row r="65" spans="1:8" hidden="1" outlineLevel="2" x14ac:dyDescent="0.35">
      <c r="A65" s="4"/>
      <c r="B65" s="23" t="s">
        <v>238</v>
      </c>
      <c r="C65" s="55">
        <v>5755</v>
      </c>
      <c r="D65" s="55"/>
      <c r="E65" s="56">
        <f>C65*$E$1</f>
        <v>273880.45</v>
      </c>
      <c r="F65" s="56">
        <f>C65*1%*$E$1</f>
        <v>2738.8045000000002</v>
      </c>
      <c r="G65" s="57">
        <v>43983</v>
      </c>
      <c r="H65" s="18">
        <v>44078</v>
      </c>
    </row>
    <row r="66" spans="1:8" hidden="1" outlineLevel="2" x14ac:dyDescent="0.35">
      <c r="A66" s="4"/>
      <c r="B66" s="23" t="s">
        <v>238</v>
      </c>
      <c r="C66" s="55">
        <v>4541</v>
      </c>
      <c r="D66" s="55"/>
      <c r="E66" s="56">
        <f>C66*$E$1</f>
        <v>216106.19</v>
      </c>
      <c r="F66" s="56">
        <f>C66*1%*$E$1</f>
        <v>2161.0619000000002</v>
      </c>
      <c r="G66" s="57">
        <v>44081</v>
      </c>
      <c r="H66" s="18">
        <v>44148</v>
      </c>
    </row>
    <row r="67" spans="1:8" hidden="1" outlineLevel="2" x14ac:dyDescent="0.35">
      <c r="A67" s="4"/>
      <c r="B67" s="23" t="s">
        <v>238</v>
      </c>
      <c r="C67" s="55">
        <v>3907</v>
      </c>
      <c r="D67" s="55"/>
      <c r="E67" s="56">
        <f>C67*$E$1</f>
        <v>185934.13</v>
      </c>
      <c r="F67" s="56">
        <f>C67*1%*$E$1</f>
        <v>1859.3413</v>
      </c>
      <c r="G67" s="57">
        <v>44081</v>
      </c>
      <c r="H67" s="18">
        <v>44148</v>
      </c>
    </row>
    <row r="68" spans="1:8" outlineLevel="1" collapsed="1" x14ac:dyDescent="0.35">
      <c r="A68" s="4"/>
      <c r="B68" s="19" t="s">
        <v>614</v>
      </c>
      <c r="C68" s="58">
        <f>SUBTOTAL(9,C64:C67)</f>
        <v>19483</v>
      </c>
      <c r="D68" s="58">
        <v>649</v>
      </c>
      <c r="E68" s="59">
        <f>SUBTOTAL(9,E64:E67)</f>
        <v>927195.97000000009</v>
      </c>
      <c r="F68" s="59">
        <f>SUBTOTAL(9,F64:F67)</f>
        <v>9271.9597000000012</v>
      </c>
      <c r="G68" s="57"/>
      <c r="H68" s="18"/>
    </row>
    <row r="69" spans="1:8" hidden="1" outlineLevel="2" x14ac:dyDescent="0.35">
      <c r="A69" s="4"/>
      <c r="B69" s="23" t="s">
        <v>233</v>
      </c>
      <c r="C69" s="55">
        <v>5755</v>
      </c>
      <c r="D69" s="55"/>
      <c r="E69" s="56">
        <f>C69*$E$1</f>
        <v>273880.45</v>
      </c>
      <c r="F69" s="56">
        <f>C69*1%*$E$1</f>
        <v>2738.8045000000002</v>
      </c>
      <c r="G69" s="57">
        <v>43815</v>
      </c>
      <c r="H69" s="18">
        <v>43861</v>
      </c>
    </row>
    <row r="70" spans="1:8" hidden="1" outlineLevel="2" x14ac:dyDescent="0.35">
      <c r="A70" s="4"/>
      <c r="B70" s="23" t="s">
        <v>233</v>
      </c>
      <c r="C70" s="55">
        <v>7920</v>
      </c>
      <c r="D70" s="55"/>
      <c r="E70" s="56">
        <f>C70*$E$1</f>
        <v>376912.80000000005</v>
      </c>
      <c r="F70" s="56">
        <f>C70*1%*$E$1</f>
        <v>3769.1280000000006</v>
      </c>
      <c r="G70" s="57">
        <v>43892</v>
      </c>
      <c r="H70" s="18">
        <v>43983</v>
      </c>
    </row>
    <row r="71" spans="1:8" hidden="1" outlineLevel="2" x14ac:dyDescent="0.35">
      <c r="A71" s="4"/>
      <c r="B71" s="23" t="s">
        <v>233</v>
      </c>
      <c r="C71" s="55">
        <v>4277</v>
      </c>
      <c r="D71" s="55"/>
      <c r="E71" s="56">
        <f>C71*$E$1</f>
        <v>203542.43000000002</v>
      </c>
      <c r="F71" s="56">
        <f>C71*1%*$E$1</f>
        <v>2035.4243000000004</v>
      </c>
      <c r="G71" s="57">
        <v>43922</v>
      </c>
      <c r="H71" s="18">
        <v>43983</v>
      </c>
    </row>
    <row r="72" spans="1:8" hidden="1" outlineLevel="2" x14ac:dyDescent="0.35">
      <c r="A72" s="4"/>
      <c r="B72" s="23" t="s">
        <v>233</v>
      </c>
      <c r="C72" s="55">
        <v>5755</v>
      </c>
      <c r="D72" s="55"/>
      <c r="E72" s="56">
        <f>C72*$E$1</f>
        <v>273880.45</v>
      </c>
      <c r="F72" s="56">
        <f>C72*1%*$E$1</f>
        <v>2738.8045000000002</v>
      </c>
      <c r="G72" s="57">
        <v>43922</v>
      </c>
      <c r="H72" s="18">
        <v>43983</v>
      </c>
    </row>
    <row r="73" spans="1:8" outlineLevel="1" collapsed="1" x14ac:dyDescent="0.35">
      <c r="A73" s="4"/>
      <c r="B73" s="19" t="s">
        <v>615</v>
      </c>
      <c r="C73" s="58">
        <f>SUBTOTAL(9,C69:C72)</f>
        <v>23707</v>
      </c>
      <c r="D73" s="58">
        <v>1073</v>
      </c>
      <c r="E73" s="59">
        <f>SUBTOTAL(9,E69:E72)</f>
        <v>1128216.1300000001</v>
      </c>
      <c r="F73" s="59">
        <f>SUBTOTAL(9,F69:F72)</f>
        <v>11282.161300000002</v>
      </c>
      <c r="G73" s="57"/>
      <c r="H73" s="18"/>
    </row>
    <row r="74" spans="1:8" hidden="1" outlineLevel="2" x14ac:dyDescent="0.35">
      <c r="A74" s="4"/>
      <c r="B74" s="23" t="s">
        <v>228</v>
      </c>
      <c r="C74" s="55">
        <v>3749</v>
      </c>
      <c r="D74" s="55"/>
      <c r="E74" s="56">
        <f t="shared" ref="E74:E82" si="2">C74*$E$1</f>
        <v>178414.91</v>
      </c>
      <c r="F74" s="56">
        <f t="shared" ref="F74:F82" si="3">C74*1%*$E$1</f>
        <v>1784.1491000000003</v>
      </c>
      <c r="G74" s="57">
        <v>43752</v>
      </c>
      <c r="H74" s="18">
        <v>43889</v>
      </c>
    </row>
    <row r="75" spans="1:8" hidden="1" outlineLevel="2" x14ac:dyDescent="0.35">
      <c r="A75" s="4"/>
      <c r="B75" s="23" t="s">
        <v>228</v>
      </c>
      <c r="C75" s="55">
        <v>6442</v>
      </c>
      <c r="D75" s="55"/>
      <c r="E75" s="56">
        <f t="shared" si="2"/>
        <v>306574.78000000003</v>
      </c>
      <c r="F75" s="56">
        <f t="shared" si="3"/>
        <v>3065.7478000000001</v>
      </c>
      <c r="G75" s="57">
        <v>43752</v>
      </c>
      <c r="H75" s="18">
        <v>43917</v>
      </c>
    </row>
    <row r="76" spans="1:8" hidden="1" outlineLevel="2" x14ac:dyDescent="0.35">
      <c r="A76" s="4"/>
      <c r="B76" s="23" t="s">
        <v>228</v>
      </c>
      <c r="C76" s="55">
        <v>2904</v>
      </c>
      <c r="D76" s="55"/>
      <c r="E76" s="56">
        <f t="shared" si="2"/>
        <v>138201.36000000002</v>
      </c>
      <c r="F76" s="56">
        <f t="shared" si="3"/>
        <v>1382.0136</v>
      </c>
      <c r="G76" s="57">
        <v>43773</v>
      </c>
      <c r="H76" s="18">
        <v>43938</v>
      </c>
    </row>
    <row r="77" spans="1:8" hidden="1" outlineLevel="2" x14ac:dyDescent="0.35">
      <c r="A77" s="4"/>
      <c r="B77" s="23" t="s">
        <v>228</v>
      </c>
      <c r="C77" s="55">
        <v>6072</v>
      </c>
      <c r="D77" s="55"/>
      <c r="E77" s="56">
        <f t="shared" si="2"/>
        <v>288966.48000000004</v>
      </c>
      <c r="F77" s="56">
        <f t="shared" si="3"/>
        <v>2889.6648</v>
      </c>
      <c r="G77" s="57">
        <v>43776</v>
      </c>
      <c r="H77" s="18">
        <v>43924</v>
      </c>
    </row>
    <row r="78" spans="1:8" hidden="1" outlineLevel="2" x14ac:dyDescent="0.35">
      <c r="A78" s="4"/>
      <c r="B78" s="23" t="s">
        <v>228</v>
      </c>
      <c r="C78" s="55">
        <v>5227</v>
      </c>
      <c r="D78" s="55"/>
      <c r="E78" s="56">
        <f t="shared" si="2"/>
        <v>248752.93000000002</v>
      </c>
      <c r="F78" s="56">
        <f t="shared" si="3"/>
        <v>2487.5293000000001</v>
      </c>
      <c r="G78" s="57">
        <v>43801</v>
      </c>
      <c r="H78" s="18">
        <v>43931</v>
      </c>
    </row>
    <row r="79" spans="1:8" hidden="1" outlineLevel="2" x14ac:dyDescent="0.35">
      <c r="A79" s="4"/>
      <c r="B79" s="23" t="s">
        <v>228</v>
      </c>
      <c r="C79" s="55">
        <v>2640</v>
      </c>
      <c r="D79" s="55"/>
      <c r="E79" s="56">
        <f t="shared" si="2"/>
        <v>125637.6</v>
      </c>
      <c r="F79" s="56">
        <f t="shared" si="3"/>
        <v>1256.3760000000002</v>
      </c>
      <c r="G79" s="57">
        <v>43801</v>
      </c>
      <c r="H79" s="18">
        <v>43882</v>
      </c>
    </row>
    <row r="80" spans="1:8" hidden="1" outlineLevel="2" x14ac:dyDescent="0.35">
      <c r="A80" s="4"/>
      <c r="B80" s="23" t="s">
        <v>228</v>
      </c>
      <c r="C80" s="55">
        <v>5702</v>
      </c>
      <c r="D80" s="55"/>
      <c r="E80" s="56">
        <f t="shared" si="2"/>
        <v>271358.18</v>
      </c>
      <c r="F80" s="56">
        <f t="shared" si="3"/>
        <v>2713.5818000000004</v>
      </c>
      <c r="G80" s="57">
        <v>43817</v>
      </c>
      <c r="H80" s="18">
        <v>43931</v>
      </c>
    </row>
    <row r="81" spans="1:8" hidden="1" outlineLevel="2" x14ac:dyDescent="0.35">
      <c r="A81" s="4"/>
      <c r="B81" s="23" t="s">
        <v>228</v>
      </c>
      <c r="C81" s="55">
        <v>6970</v>
      </c>
      <c r="D81" s="55"/>
      <c r="E81" s="56">
        <f t="shared" si="2"/>
        <v>331702.30000000005</v>
      </c>
      <c r="F81" s="56">
        <f t="shared" si="3"/>
        <v>3317.0230000000006</v>
      </c>
      <c r="G81" s="57">
        <v>43843</v>
      </c>
      <c r="H81" s="18">
        <v>43952</v>
      </c>
    </row>
    <row r="82" spans="1:8" hidden="1" outlineLevel="2" x14ac:dyDescent="0.35">
      <c r="A82" s="4"/>
      <c r="B82" s="23" t="s">
        <v>228</v>
      </c>
      <c r="C82" s="55">
        <v>5966</v>
      </c>
      <c r="D82" s="55"/>
      <c r="E82" s="56">
        <f t="shared" si="2"/>
        <v>283921.94</v>
      </c>
      <c r="F82" s="56">
        <f t="shared" si="3"/>
        <v>2839.2194000000004</v>
      </c>
      <c r="G82" s="57">
        <v>43892</v>
      </c>
      <c r="H82" s="18">
        <v>43994</v>
      </c>
    </row>
    <row r="83" spans="1:8" outlineLevel="1" collapsed="1" x14ac:dyDescent="0.35">
      <c r="A83" s="4"/>
      <c r="B83" s="19" t="s">
        <v>616</v>
      </c>
      <c r="C83" s="58">
        <f>SUBTOTAL(9,C74:C82)</f>
        <v>45672</v>
      </c>
      <c r="D83" s="58">
        <v>1226</v>
      </c>
      <c r="E83" s="59">
        <f>SUBTOTAL(9,E74:E82)</f>
        <v>2173530.48</v>
      </c>
      <c r="F83" s="59">
        <f>SUBTOTAL(9,F74:F82)</f>
        <v>21735.304800000002</v>
      </c>
      <c r="G83" s="57"/>
      <c r="H83" s="18"/>
    </row>
    <row r="84" spans="1:8" hidden="1" outlineLevel="2" x14ac:dyDescent="0.35">
      <c r="A84" s="4"/>
      <c r="B84" s="23" t="s">
        <v>241</v>
      </c>
      <c r="C84" s="55">
        <v>5861</v>
      </c>
      <c r="D84" s="55"/>
      <c r="E84" s="56">
        <f>C84*$E$1</f>
        <v>278924.99000000005</v>
      </c>
      <c r="F84" s="56">
        <f>C84*1%*$E$1</f>
        <v>2789.2499000000003</v>
      </c>
      <c r="G84" s="57">
        <v>44116</v>
      </c>
      <c r="H84" s="18">
        <v>44162</v>
      </c>
    </row>
    <row r="85" spans="1:8" outlineLevel="1" collapsed="1" x14ac:dyDescent="0.35">
      <c r="A85" s="4"/>
      <c r="B85" s="19" t="s">
        <v>617</v>
      </c>
      <c r="C85" s="58">
        <f>SUBTOTAL(9,C84:C84)</f>
        <v>5861</v>
      </c>
      <c r="D85" s="58">
        <v>3133</v>
      </c>
      <c r="E85" s="59">
        <f>SUBTOTAL(9,E84:E84)</f>
        <v>278924.99000000005</v>
      </c>
      <c r="F85" s="59">
        <f>SUBTOTAL(9,F84:F84)</f>
        <v>2789.2499000000003</v>
      </c>
      <c r="G85" s="57"/>
      <c r="H85" s="18"/>
    </row>
    <row r="86" spans="1:8" x14ac:dyDescent="0.35">
      <c r="A86" s="4"/>
      <c r="B86" s="15" t="s">
        <v>582</v>
      </c>
      <c r="C86" s="52">
        <f>SUBTOTAL(9,C4:C84)</f>
        <v>303702.59999999998</v>
      </c>
      <c r="D86" s="52">
        <f>SUM(D4:D85)</f>
        <v>34821</v>
      </c>
      <c r="E86" s="59">
        <f>SUBTOTAL(9,E4:E84)</f>
        <v>14453206.733999994</v>
      </c>
      <c r="F86" s="59">
        <f>SUBTOTAL(9,F4:F84)</f>
        <v>144532.06733999998</v>
      </c>
      <c r="G86" s="57"/>
      <c r="H86" s="18"/>
    </row>
    <row r="87" spans="1:8" x14ac:dyDescent="0.35">
      <c r="C87" s="53"/>
      <c r="D87" s="53"/>
    </row>
    <row r="88" spans="1:8" x14ac:dyDescent="0.35">
      <c r="C88" s="53"/>
      <c r="E88" s="54"/>
      <c r="F88" s="30"/>
    </row>
    <row r="89" spans="1:8" x14ac:dyDescent="0.35">
      <c r="C89" s="53"/>
      <c r="D89" s="53"/>
      <c r="F89" s="13"/>
    </row>
  </sheetData>
  <sortState xmlns:xlrd2="http://schemas.microsoft.com/office/spreadsheetml/2017/richdata2" ref="A4:J84">
    <sortCondition ref="B4:B84"/>
  </sortState>
  <pageMargins left="0.7" right="0.7" top="0.75" bottom="0.75" header="0.3" footer="0.3"/>
  <pageSetup paperSize="5" scale="9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741"/>
  <sheetViews>
    <sheetView zoomScale="90" zoomScaleNormal="90" workbookViewId="0">
      <selection activeCell="B3" sqref="B3"/>
    </sheetView>
  </sheetViews>
  <sheetFormatPr defaultColWidth="9.1796875" defaultRowHeight="14.5" outlineLevelRow="2" x14ac:dyDescent="0.35"/>
  <cols>
    <col min="1" max="1" width="9.1796875" style="2"/>
    <col min="2" max="2" width="33" style="2" customWidth="1"/>
    <col min="3" max="3" width="21.453125" style="2" bestFit="1" customWidth="1"/>
    <col min="4" max="4" width="22.7265625" style="4" bestFit="1" customWidth="1"/>
    <col min="5" max="5" width="22.81640625" style="66" customWidth="1"/>
    <col min="6" max="6" width="22.453125" style="66" customWidth="1"/>
    <col min="7" max="7" width="15.1796875" style="4" customWidth="1"/>
    <col min="8" max="8" width="13.1796875" style="4" bestFit="1" customWidth="1"/>
    <col min="9" max="16384" width="9.1796875" style="2"/>
  </cols>
  <sheetData>
    <row r="2" spans="2:8" ht="21" x14ac:dyDescent="0.5">
      <c r="B2" s="62" t="s">
        <v>620</v>
      </c>
      <c r="C2" s="14"/>
      <c r="D2" s="15"/>
      <c r="E2" s="16"/>
      <c r="F2" s="17"/>
      <c r="G2" s="18"/>
      <c r="H2" s="18"/>
    </row>
    <row r="3" spans="2:8" s="15" customFormat="1" x14ac:dyDescent="0.35">
      <c r="B3" s="15" t="s">
        <v>355</v>
      </c>
      <c r="C3" s="15" t="s">
        <v>359</v>
      </c>
      <c r="D3" s="15" t="s">
        <v>1</v>
      </c>
      <c r="E3" s="63" t="s">
        <v>4</v>
      </c>
      <c r="F3" s="63" t="s">
        <v>5</v>
      </c>
      <c r="G3" s="15" t="s">
        <v>2</v>
      </c>
      <c r="H3" s="15" t="s">
        <v>3</v>
      </c>
    </row>
    <row r="4" spans="2:8" hidden="1" outlineLevel="2" x14ac:dyDescent="0.35">
      <c r="B4" s="24" t="s">
        <v>283</v>
      </c>
      <c r="C4" s="24"/>
      <c r="D4" s="9">
        <v>1</v>
      </c>
      <c r="E4" s="64">
        <v>64619</v>
      </c>
      <c r="F4" s="64">
        <v>1400</v>
      </c>
      <c r="G4" s="9" t="s">
        <v>38</v>
      </c>
      <c r="H4" s="65">
        <v>43945</v>
      </c>
    </row>
    <row r="5" spans="2:8" outlineLevel="1" collapsed="1" x14ac:dyDescent="0.35">
      <c r="B5" s="26" t="s">
        <v>361</v>
      </c>
      <c r="C5" s="24">
        <v>3797</v>
      </c>
      <c r="D5" s="9">
        <f>SUBTOTAL(9,D4:D4)</f>
        <v>1</v>
      </c>
      <c r="E5" s="66">
        <v>64619</v>
      </c>
      <c r="F5" s="66">
        <f>SUBTOTAL(9,F4:F4)</f>
        <v>1400</v>
      </c>
      <c r="G5" s="9" t="s">
        <v>38</v>
      </c>
      <c r="H5" s="65">
        <v>43945</v>
      </c>
    </row>
    <row r="6" spans="2:8" s="24" customFormat="1" hidden="1" outlineLevel="2" x14ac:dyDescent="0.35">
      <c r="B6" s="24" t="s">
        <v>362</v>
      </c>
      <c r="D6" s="9">
        <v>1</v>
      </c>
      <c r="E6" s="66">
        <v>64619</v>
      </c>
      <c r="F6" s="66">
        <v>1400</v>
      </c>
      <c r="G6" s="9" t="s">
        <v>60</v>
      </c>
      <c r="H6" s="9" t="s">
        <v>60</v>
      </c>
    </row>
    <row r="7" spans="2:8" s="24" customFormat="1" hidden="1" outlineLevel="2" x14ac:dyDescent="0.35">
      <c r="B7" s="24" t="s">
        <v>362</v>
      </c>
      <c r="D7" s="9">
        <v>1</v>
      </c>
      <c r="E7" s="66">
        <v>64619</v>
      </c>
      <c r="F7" s="66">
        <v>1400</v>
      </c>
      <c r="G7" s="9" t="s">
        <v>61</v>
      </c>
      <c r="H7" s="65">
        <v>43924</v>
      </c>
    </row>
    <row r="8" spans="2:8" s="24" customFormat="1" outlineLevel="1" collapsed="1" x14ac:dyDescent="0.35">
      <c r="B8" s="26" t="s">
        <v>363</v>
      </c>
      <c r="C8" s="24">
        <v>1571</v>
      </c>
      <c r="D8" s="9">
        <f>SUBTOTAL(9,D6:D7)</f>
        <v>2</v>
      </c>
      <c r="E8" s="66">
        <v>129238</v>
      </c>
      <c r="F8" s="66">
        <f>SUBTOTAL(9,F6:F7)</f>
        <v>2800</v>
      </c>
      <c r="G8" s="9" t="s">
        <v>60</v>
      </c>
      <c r="H8" s="65">
        <v>43924</v>
      </c>
    </row>
    <row r="9" spans="2:8" s="24" customFormat="1" hidden="1" outlineLevel="2" x14ac:dyDescent="0.35">
      <c r="B9" s="24" t="s">
        <v>364</v>
      </c>
      <c r="D9" s="9">
        <v>1</v>
      </c>
      <c r="E9" s="66">
        <v>40000</v>
      </c>
      <c r="F9" s="66">
        <v>814</v>
      </c>
      <c r="G9" s="9" t="s">
        <v>32</v>
      </c>
      <c r="H9" s="9" t="s">
        <v>365</v>
      </c>
    </row>
    <row r="10" spans="2:8" s="24" customFormat="1" outlineLevel="1" collapsed="1" x14ac:dyDescent="0.35">
      <c r="B10" s="26" t="s">
        <v>366</v>
      </c>
      <c r="C10" s="24">
        <v>1231</v>
      </c>
      <c r="D10" s="9">
        <f>SUBTOTAL(9,D9:D9)</f>
        <v>1</v>
      </c>
      <c r="E10" s="66">
        <v>40000</v>
      </c>
      <c r="F10" s="66">
        <f>SUBTOTAL(9,F9:F9)</f>
        <v>814</v>
      </c>
      <c r="G10" s="9" t="s">
        <v>32</v>
      </c>
      <c r="H10" s="9" t="s">
        <v>365</v>
      </c>
    </row>
    <row r="11" spans="2:8" s="24" customFormat="1" hidden="1" outlineLevel="2" x14ac:dyDescent="0.35">
      <c r="B11" s="24" t="s">
        <v>367</v>
      </c>
      <c r="D11" s="9">
        <v>1</v>
      </c>
      <c r="E11" s="66">
        <v>64619</v>
      </c>
      <c r="F11" s="66">
        <v>1400</v>
      </c>
      <c r="G11" s="9" t="s">
        <v>368</v>
      </c>
      <c r="H11" s="65">
        <v>43930</v>
      </c>
    </row>
    <row r="12" spans="2:8" s="24" customFormat="1" outlineLevel="1" collapsed="1" x14ac:dyDescent="0.35">
      <c r="B12" s="26" t="s">
        <v>369</v>
      </c>
      <c r="C12" s="24">
        <v>2399</v>
      </c>
      <c r="D12" s="9">
        <f>SUBTOTAL(9,D11:D11)</f>
        <v>1</v>
      </c>
      <c r="E12" s="66">
        <v>64619</v>
      </c>
      <c r="F12" s="66">
        <f>SUBTOTAL(9,F11:F11)</f>
        <v>1400</v>
      </c>
      <c r="G12" s="9" t="s">
        <v>368</v>
      </c>
      <c r="H12" s="65">
        <v>43930</v>
      </c>
    </row>
    <row r="13" spans="2:8" s="24" customFormat="1" hidden="1" outlineLevel="2" x14ac:dyDescent="0.35">
      <c r="B13" s="24" t="s">
        <v>370</v>
      </c>
      <c r="D13" s="9">
        <v>1</v>
      </c>
      <c r="E13" s="66">
        <v>64619</v>
      </c>
      <c r="F13" s="66">
        <v>1400</v>
      </c>
      <c r="G13" s="65" t="s">
        <v>37</v>
      </c>
      <c r="H13" s="65">
        <v>43934</v>
      </c>
    </row>
    <row r="14" spans="2:8" s="24" customFormat="1" hidden="1" outlineLevel="2" x14ac:dyDescent="0.35">
      <c r="B14" s="24" t="s">
        <v>370</v>
      </c>
      <c r="D14" s="9">
        <v>1</v>
      </c>
      <c r="E14" s="66">
        <v>40000</v>
      </c>
      <c r="F14" s="66">
        <v>814</v>
      </c>
      <c r="G14" s="9" t="s">
        <v>31</v>
      </c>
      <c r="H14" s="65">
        <v>43945</v>
      </c>
    </row>
    <row r="15" spans="2:8" s="24" customFormat="1" outlineLevel="1" collapsed="1" x14ac:dyDescent="0.35">
      <c r="B15" s="26" t="s">
        <v>371</v>
      </c>
      <c r="C15" s="24">
        <v>1340</v>
      </c>
      <c r="D15" s="9">
        <f>SUBTOTAL(9,D13:D14)</f>
        <v>2</v>
      </c>
      <c r="E15" s="66">
        <v>104619</v>
      </c>
      <c r="F15" s="66">
        <f>SUBTOTAL(9,F13:F14)</f>
        <v>2214</v>
      </c>
      <c r="G15" s="9" t="s">
        <v>31</v>
      </c>
      <c r="H15" s="65">
        <v>43945</v>
      </c>
    </row>
    <row r="16" spans="2:8" s="24" customFormat="1" hidden="1" outlineLevel="2" x14ac:dyDescent="0.35">
      <c r="B16" s="24" t="s">
        <v>372</v>
      </c>
      <c r="D16" s="9">
        <v>1</v>
      </c>
      <c r="E16" s="66">
        <v>64619</v>
      </c>
      <c r="F16" s="66">
        <v>1400</v>
      </c>
      <c r="G16" s="9" t="s">
        <v>30</v>
      </c>
      <c r="H16" s="9" t="s">
        <v>373</v>
      </c>
    </row>
    <row r="17" spans="2:8" s="24" customFormat="1" outlineLevel="1" collapsed="1" x14ac:dyDescent="0.35">
      <c r="B17" s="26" t="s">
        <v>374</v>
      </c>
      <c r="C17" s="24">
        <v>2461</v>
      </c>
      <c r="D17" s="9">
        <f>SUBTOTAL(9,D16:D16)</f>
        <v>1</v>
      </c>
      <c r="E17" s="66">
        <v>64619</v>
      </c>
      <c r="F17" s="66">
        <f>SUBTOTAL(9,F16:F16)</f>
        <v>1400</v>
      </c>
      <c r="G17" s="9" t="s">
        <v>30</v>
      </c>
      <c r="H17" s="9" t="s">
        <v>373</v>
      </c>
    </row>
    <row r="18" spans="2:8" s="24" customFormat="1" hidden="1" outlineLevel="2" x14ac:dyDescent="0.35">
      <c r="B18" s="24" t="s">
        <v>375</v>
      </c>
      <c r="D18" s="9">
        <v>1</v>
      </c>
      <c r="E18" s="66">
        <v>64619</v>
      </c>
      <c r="F18" s="66">
        <v>1400</v>
      </c>
      <c r="G18" s="9" t="s">
        <v>45</v>
      </c>
      <c r="H18" s="9" t="s">
        <v>376</v>
      </c>
    </row>
    <row r="19" spans="2:8" s="24" customFormat="1" outlineLevel="1" collapsed="1" x14ac:dyDescent="0.35">
      <c r="B19" s="26" t="s">
        <v>377</v>
      </c>
      <c r="C19" s="24">
        <v>2288</v>
      </c>
      <c r="D19" s="9">
        <f>SUBTOTAL(9,D18:D18)</f>
        <v>1</v>
      </c>
      <c r="E19" s="66">
        <v>64619</v>
      </c>
      <c r="F19" s="66">
        <f>SUBTOTAL(9,F18:F18)</f>
        <v>1400</v>
      </c>
      <c r="G19" s="9" t="s">
        <v>45</v>
      </c>
      <c r="H19" s="9" t="s">
        <v>376</v>
      </c>
    </row>
    <row r="20" spans="2:8" s="24" customFormat="1" hidden="1" outlineLevel="2" x14ac:dyDescent="0.35">
      <c r="B20" s="24" t="s">
        <v>272</v>
      </c>
      <c r="D20" s="9">
        <v>1</v>
      </c>
      <c r="E20" s="66">
        <v>64619</v>
      </c>
      <c r="F20" s="66">
        <v>1400</v>
      </c>
      <c r="G20" s="9" t="s">
        <v>53</v>
      </c>
      <c r="H20" s="9" t="s">
        <v>43</v>
      </c>
    </row>
    <row r="21" spans="2:8" s="24" customFormat="1" hidden="1" outlineLevel="2" x14ac:dyDescent="0.35">
      <c r="B21" s="24" t="s">
        <v>272</v>
      </c>
      <c r="D21" s="9">
        <v>1</v>
      </c>
      <c r="E21" s="66">
        <v>64619</v>
      </c>
      <c r="F21" s="66">
        <v>1400</v>
      </c>
      <c r="G21" s="9" t="s">
        <v>52</v>
      </c>
      <c r="H21" s="9" t="s">
        <v>52</v>
      </c>
    </row>
    <row r="22" spans="2:8" s="24" customFormat="1" hidden="1" outlineLevel="2" x14ac:dyDescent="0.35">
      <c r="B22" s="24" t="s">
        <v>272</v>
      </c>
      <c r="D22" s="9">
        <v>1</v>
      </c>
      <c r="E22" s="66">
        <v>64619</v>
      </c>
      <c r="F22" s="66">
        <v>1400</v>
      </c>
      <c r="G22" s="9" t="s">
        <v>55</v>
      </c>
      <c r="H22" s="9" t="s">
        <v>55</v>
      </c>
    </row>
    <row r="23" spans="2:8" s="24" customFormat="1" hidden="1" outlineLevel="2" x14ac:dyDescent="0.35">
      <c r="B23" s="24" t="s">
        <v>272</v>
      </c>
      <c r="D23" s="9">
        <v>1</v>
      </c>
      <c r="E23" s="66">
        <v>64619</v>
      </c>
      <c r="F23" s="66">
        <v>1400</v>
      </c>
      <c r="G23" s="9" t="s">
        <v>56</v>
      </c>
      <c r="H23" s="9" t="s">
        <v>56</v>
      </c>
    </row>
    <row r="24" spans="2:8" s="24" customFormat="1" hidden="1" outlineLevel="2" x14ac:dyDescent="0.35">
      <c r="B24" s="24" t="s">
        <v>272</v>
      </c>
      <c r="D24" s="9">
        <v>1</v>
      </c>
      <c r="E24" s="66">
        <v>64619</v>
      </c>
      <c r="F24" s="66">
        <v>1400</v>
      </c>
      <c r="G24" s="9" t="s">
        <v>56</v>
      </c>
      <c r="H24" s="9" t="s">
        <v>56</v>
      </c>
    </row>
    <row r="25" spans="2:8" s="24" customFormat="1" hidden="1" outlineLevel="2" x14ac:dyDescent="0.35">
      <c r="B25" s="24" t="s">
        <v>272</v>
      </c>
      <c r="D25" s="9">
        <v>1</v>
      </c>
      <c r="E25" s="66">
        <v>64619</v>
      </c>
      <c r="F25" s="66">
        <v>1400</v>
      </c>
      <c r="G25" s="9" t="s">
        <v>57</v>
      </c>
      <c r="H25" s="9" t="s">
        <v>57</v>
      </c>
    </row>
    <row r="26" spans="2:8" s="24" customFormat="1" hidden="1" outlineLevel="2" x14ac:dyDescent="0.35">
      <c r="B26" s="24" t="s">
        <v>272</v>
      </c>
      <c r="D26" s="9">
        <v>1</v>
      </c>
      <c r="E26" s="66">
        <v>64619</v>
      </c>
      <c r="F26" s="66">
        <v>1400</v>
      </c>
      <c r="G26" s="9" t="s">
        <v>43</v>
      </c>
      <c r="H26" s="9" t="s">
        <v>58</v>
      </c>
    </row>
    <row r="27" spans="2:8" s="24" customFormat="1" hidden="1" outlineLevel="2" x14ac:dyDescent="0.35">
      <c r="B27" s="24" t="s">
        <v>272</v>
      </c>
      <c r="D27" s="9">
        <v>1</v>
      </c>
      <c r="E27" s="66">
        <v>64619</v>
      </c>
      <c r="F27" s="66">
        <v>1400</v>
      </c>
      <c r="G27" s="9" t="s">
        <v>378</v>
      </c>
      <c r="H27" s="9" t="s">
        <v>379</v>
      </c>
    </row>
    <row r="28" spans="2:8" s="24" customFormat="1" outlineLevel="1" collapsed="1" x14ac:dyDescent="0.35">
      <c r="B28" s="26" t="s">
        <v>380</v>
      </c>
      <c r="C28" s="24">
        <v>2406</v>
      </c>
      <c r="D28" s="9">
        <f>SUBTOTAL(9,D20:D27)</f>
        <v>8</v>
      </c>
      <c r="E28" s="66">
        <v>516952</v>
      </c>
      <c r="F28" s="66">
        <f>SUBTOTAL(9,F20:F27)</f>
        <v>11200</v>
      </c>
      <c r="G28" s="9" t="s">
        <v>53</v>
      </c>
      <c r="H28" s="9" t="s">
        <v>379</v>
      </c>
    </row>
    <row r="29" spans="2:8" s="24" customFormat="1" hidden="1" outlineLevel="2" x14ac:dyDescent="0.35">
      <c r="B29" s="24" t="s">
        <v>139</v>
      </c>
      <c r="D29" s="9">
        <v>1</v>
      </c>
      <c r="E29" s="66">
        <v>64619</v>
      </c>
      <c r="F29" s="66">
        <v>1400</v>
      </c>
      <c r="G29" s="9" t="s">
        <v>54</v>
      </c>
      <c r="H29" s="9" t="s">
        <v>52</v>
      </c>
    </row>
    <row r="30" spans="2:8" s="24" customFormat="1" hidden="1" outlineLevel="2" x14ac:dyDescent="0.35">
      <c r="B30" s="24" t="s">
        <v>139</v>
      </c>
      <c r="D30" s="9">
        <v>1</v>
      </c>
      <c r="E30" s="66">
        <v>64619</v>
      </c>
      <c r="F30" s="66">
        <v>1400</v>
      </c>
      <c r="G30" s="9" t="s">
        <v>55</v>
      </c>
      <c r="H30" s="9" t="s">
        <v>56</v>
      </c>
    </row>
    <row r="31" spans="2:8" s="24" customFormat="1" hidden="1" outlineLevel="2" x14ac:dyDescent="0.35">
      <c r="B31" s="24" t="s">
        <v>139</v>
      </c>
      <c r="D31" s="9">
        <v>1</v>
      </c>
      <c r="E31" s="66">
        <v>64619</v>
      </c>
      <c r="F31" s="66">
        <v>1400</v>
      </c>
      <c r="G31" s="9" t="s">
        <v>57</v>
      </c>
      <c r="H31" s="9" t="s">
        <v>43</v>
      </c>
    </row>
    <row r="32" spans="2:8" s="24" customFormat="1" outlineLevel="1" collapsed="1" x14ac:dyDescent="0.35">
      <c r="B32" s="26" t="s">
        <v>381</v>
      </c>
      <c r="C32" s="24">
        <v>852</v>
      </c>
      <c r="D32" s="9">
        <f>SUBTOTAL(9,D29:D31)</f>
        <v>3</v>
      </c>
      <c r="E32" s="66">
        <v>193857</v>
      </c>
      <c r="F32" s="66">
        <f>SUBTOTAL(9,F29:F31)</f>
        <v>4200</v>
      </c>
      <c r="G32" s="9" t="s">
        <v>54</v>
      </c>
      <c r="H32" s="9" t="s">
        <v>43</v>
      </c>
    </row>
    <row r="33" spans="2:8" s="24" customFormat="1" hidden="1" outlineLevel="2" x14ac:dyDescent="0.35">
      <c r="B33" s="24" t="s">
        <v>271</v>
      </c>
      <c r="D33" s="9">
        <v>1</v>
      </c>
      <c r="E33" s="66">
        <v>64619</v>
      </c>
      <c r="F33" s="66">
        <v>1400</v>
      </c>
      <c r="G33" s="9" t="s">
        <v>52</v>
      </c>
      <c r="H33" s="9" t="s">
        <v>382</v>
      </c>
    </row>
    <row r="34" spans="2:8" s="24" customFormat="1" hidden="1" outlineLevel="2" x14ac:dyDescent="0.35">
      <c r="B34" s="24" t="s">
        <v>271</v>
      </c>
      <c r="D34" s="9">
        <v>1</v>
      </c>
      <c r="E34" s="66">
        <v>64619</v>
      </c>
      <c r="F34" s="66">
        <v>1400</v>
      </c>
      <c r="G34" s="9" t="s">
        <v>383</v>
      </c>
      <c r="H34" s="9" t="s">
        <v>383</v>
      </c>
    </row>
    <row r="35" spans="2:8" s="24" customFormat="1" hidden="1" outlineLevel="2" x14ac:dyDescent="0.35">
      <c r="B35" s="24" t="s">
        <v>271</v>
      </c>
      <c r="D35" s="9">
        <v>1</v>
      </c>
      <c r="E35" s="66">
        <v>64619</v>
      </c>
      <c r="F35" s="66">
        <v>1400</v>
      </c>
      <c r="G35" s="9" t="s">
        <v>384</v>
      </c>
      <c r="H35" s="9" t="s">
        <v>385</v>
      </c>
    </row>
    <row r="36" spans="2:8" s="24" customFormat="1" outlineLevel="1" collapsed="1" x14ac:dyDescent="0.35">
      <c r="B36" s="26" t="s">
        <v>386</v>
      </c>
      <c r="C36" s="24">
        <v>1816</v>
      </c>
      <c r="D36" s="9">
        <f>SUBTOTAL(9,D33:D35)</f>
        <v>3</v>
      </c>
      <c r="E36" s="66">
        <v>193857</v>
      </c>
      <c r="F36" s="66">
        <f>SUBTOTAL(9,F33:F35)</f>
        <v>4200</v>
      </c>
      <c r="G36" s="9" t="s">
        <v>52</v>
      </c>
      <c r="H36" s="9" t="s">
        <v>385</v>
      </c>
    </row>
    <row r="37" spans="2:8" s="24" customFormat="1" hidden="1" outlineLevel="2" x14ac:dyDescent="0.35">
      <c r="B37" s="24" t="s">
        <v>387</v>
      </c>
      <c r="D37" s="9">
        <v>1</v>
      </c>
      <c r="E37" s="66">
        <v>64619</v>
      </c>
      <c r="F37" s="66">
        <v>1400</v>
      </c>
      <c r="G37" s="65">
        <v>43957</v>
      </c>
      <c r="H37" s="65">
        <v>43957</v>
      </c>
    </row>
    <row r="38" spans="2:8" s="24" customFormat="1" outlineLevel="1" collapsed="1" x14ac:dyDescent="0.35">
      <c r="B38" s="26" t="s">
        <v>388</v>
      </c>
      <c r="C38" s="24">
        <v>1302</v>
      </c>
      <c r="D38" s="9">
        <f>SUBTOTAL(9,D37:D37)</f>
        <v>1</v>
      </c>
      <c r="E38" s="66">
        <v>64619</v>
      </c>
      <c r="F38" s="66">
        <f>SUBTOTAL(9,F37:F37)</f>
        <v>1400</v>
      </c>
      <c r="G38" s="65">
        <v>43957</v>
      </c>
      <c r="H38" s="65">
        <v>43957</v>
      </c>
    </row>
    <row r="39" spans="2:8" s="24" customFormat="1" hidden="1" outlineLevel="2" x14ac:dyDescent="0.35">
      <c r="B39" s="24" t="s">
        <v>255</v>
      </c>
      <c r="D39" s="9">
        <v>1</v>
      </c>
      <c r="E39" s="66">
        <v>64619</v>
      </c>
      <c r="F39" s="66">
        <v>1400</v>
      </c>
      <c r="G39" s="9" t="s">
        <v>59</v>
      </c>
      <c r="H39" s="9" t="s">
        <v>389</v>
      </c>
    </row>
    <row r="40" spans="2:8" s="24" customFormat="1" hidden="1" outlineLevel="2" x14ac:dyDescent="0.35">
      <c r="B40" s="24" t="s">
        <v>255</v>
      </c>
      <c r="D40" s="9">
        <v>1</v>
      </c>
      <c r="E40" s="66">
        <v>64619</v>
      </c>
      <c r="F40" s="66">
        <v>1400</v>
      </c>
      <c r="G40" s="9" t="s">
        <v>390</v>
      </c>
      <c r="H40" s="9" t="s">
        <v>389</v>
      </c>
    </row>
    <row r="41" spans="2:8" s="24" customFormat="1" hidden="1" outlineLevel="2" x14ac:dyDescent="0.35">
      <c r="B41" s="24" t="s">
        <v>255</v>
      </c>
      <c r="D41" s="9">
        <v>1</v>
      </c>
      <c r="E41" s="66">
        <v>40000</v>
      </c>
      <c r="F41" s="66">
        <v>814</v>
      </c>
      <c r="G41" s="9" t="s">
        <v>38</v>
      </c>
      <c r="H41" s="65">
        <v>43945</v>
      </c>
    </row>
    <row r="42" spans="2:8" s="24" customFormat="1" outlineLevel="1" collapsed="1" x14ac:dyDescent="0.35">
      <c r="B42" s="26" t="s">
        <v>391</v>
      </c>
      <c r="C42" s="24">
        <v>2348</v>
      </c>
      <c r="D42" s="9">
        <f>SUBTOTAL(9,D39:D41)</f>
        <v>3</v>
      </c>
      <c r="E42" s="66">
        <v>169238</v>
      </c>
      <c r="F42" s="66">
        <f>SUBTOTAL(9,F39:F41)</f>
        <v>3614</v>
      </c>
      <c r="G42" s="9" t="s">
        <v>59</v>
      </c>
      <c r="H42" s="65">
        <v>43945</v>
      </c>
    </row>
    <row r="43" spans="2:8" s="24" customFormat="1" hidden="1" outlineLevel="2" x14ac:dyDescent="0.35">
      <c r="B43" s="24" t="s">
        <v>287</v>
      </c>
      <c r="D43" s="9">
        <v>1</v>
      </c>
      <c r="E43" s="66">
        <v>64619</v>
      </c>
      <c r="F43" s="66">
        <v>1400</v>
      </c>
      <c r="G43" s="65">
        <v>43951</v>
      </c>
      <c r="H43" s="65">
        <v>43951</v>
      </c>
    </row>
    <row r="44" spans="2:8" s="24" customFormat="1" hidden="1" outlineLevel="2" x14ac:dyDescent="0.35">
      <c r="B44" s="24" t="s">
        <v>287</v>
      </c>
      <c r="D44" s="9">
        <v>1</v>
      </c>
      <c r="E44" s="66">
        <v>64619</v>
      </c>
      <c r="F44" s="66">
        <v>1400</v>
      </c>
      <c r="G44" s="65">
        <v>43952</v>
      </c>
      <c r="H44" s="65">
        <v>43952</v>
      </c>
    </row>
    <row r="45" spans="2:8" s="24" customFormat="1" hidden="1" outlineLevel="2" x14ac:dyDescent="0.35">
      <c r="B45" s="24" t="s">
        <v>287</v>
      </c>
      <c r="D45" s="9">
        <v>1</v>
      </c>
      <c r="E45" s="66">
        <v>64619</v>
      </c>
      <c r="F45" s="66">
        <v>1400</v>
      </c>
      <c r="G45" s="65">
        <v>43956</v>
      </c>
      <c r="H45" s="65">
        <v>43956</v>
      </c>
    </row>
    <row r="46" spans="2:8" s="24" customFormat="1" hidden="1" outlineLevel="2" x14ac:dyDescent="0.35">
      <c r="B46" s="24" t="s">
        <v>287</v>
      </c>
      <c r="D46" s="9">
        <v>1</v>
      </c>
      <c r="E46" s="66">
        <v>64619</v>
      </c>
      <c r="F46" s="66">
        <v>1400</v>
      </c>
      <c r="G46" s="65">
        <v>43972</v>
      </c>
      <c r="H46" s="65">
        <v>43972</v>
      </c>
    </row>
    <row r="47" spans="2:8" s="24" customFormat="1" outlineLevel="1" collapsed="1" x14ac:dyDescent="0.35">
      <c r="B47" s="26" t="s">
        <v>392</v>
      </c>
      <c r="C47" s="24">
        <v>1492</v>
      </c>
      <c r="D47" s="9">
        <f>SUBTOTAL(9,D43:D46)</f>
        <v>4</v>
      </c>
      <c r="E47" s="66">
        <v>258476</v>
      </c>
      <c r="F47" s="66">
        <f>SUBTOTAL(9,F43:F46)</f>
        <v>5600</v>
      </c>
      <c r="G47" s="65">
        <v>43951</v>
      </c>
      <c r="H47" s="65">
        <v>43972</v>
      </c>
    </row>
    <row r="48" spans="2:8" s="24" customFormat="1" hidden="1" outlineLevel="2" x14ac:dyDescent="0.35">
      <c r="B48" s="24" t="s">
        <v>96</v>
      </c>
      <c r="D48" s="9">
        <v>1</v>
      </c>
      <c r="E48" s="66">
        <v>64619</v>
      </c>
      <c r="F48" s="66">
        <v>1400</v>
      </c>
      <c r="G48" s="65">
        <v>43963</v>
      </c>
      <c r="H48" s="65">
        <v>43963</v>
      </c>
    </row>
    <row r="49" spans="2:8" s="24" customFormat="1" hidden="1" outlineLevel="2" x14ac:dyDescent="0.35">
      <c r="B49" s="24" t="s">
        <v>96</v>
      </c>
      <c r="D49" s="9">
        <v>1</v>
      </c>
      <c r="E49" s="66">
        <v>64619</v>
      </c>
      <c r="F49" s="66">
        <v>1400</v>
      </c>
      <c r="G49" s="65">
        <v>43984</v>
      </c>
      <c r="H49" s="65">
        <v>43984</v>
      </c>
    </row>
    <row r="50" spans="2:8" s="24" customFormat="1" hidden="1" outlineLevel="2" x14ac:dyDescent="0.35">
      <c r="B50" s="24" t="s">
        <v>96</v>
      </c>
      <c r="D50" s="9">
        <v>1</v>
      </c>
      <c r="E50" s="66">
        <v>64619</v>
      </c>
      <c r="F50" s="66">
        <v>1400</v>
      </c>
      <c r="G50" s="65">
        <v>43986</v>
      </c>
      <c r="H50" s="65">
        <v>43986</v>
      </c>
    </row>
    <row r="51" spans="2:8" s="24" customFormat="1" hidden="1" outlineLevel="2" x14ac:dyDescent="0.35">
      <c r="B51" s="24" t="s">
        <v>96</v>
      </c>
      <c r="D51" s="9">
        <v>1</v>
      </c>
      <c r="E51" s="66">
        <v>64619</v>
      </c>
      <c r="F51" s="66">
        <v>1400</v>
      </c>
      <c r="G51" s="65">
        <v>43991</v>
      </c>
      <c r="H51" s="65">
        <v>43991</v>
      </c>
    </row>
    <row r="52" spans="2:8" s="24" customFormat="1" hidden="1" outlineLevel="2" x14ac:dyDescent="0.35">
      <c r="B52" s="24" t="s">
        <v>96</v>
      </c>
      <c r="D52" s="9">
        <v>1</v>
      </c>
      <c r="E52" s="66">
        <v>64619</v>
      </c>
      <c r="F52" s="66">
        <v>1400</v>
      </c>
      <c r="G52" s="65">
        <v>43993</v>
      </c>
      <c r="H52" s="65">
        <v>43993</v>
      </c>
    </row>
    <row r="53" spans="2:8" s="24" customFormat="1" outlineLevel="1" collapsed="1" x14ac:dyDescent="0.35">
      <c r="B53" s="26" t="s">
        <v>393</v>
      </c>
      <c r="C53" s="24">
        <v>1910</v>
      </c>
      <c r="D53" s="9">
        <f>SUBTOTAL(9,D48:D52)</f>
        <v>5</v>
      </c>
      <c r="E53" s="66">
        <v>323095</v>
      </c>
      <c r="F53" s="66">
        <f>SUBTOTAL(9,F48:F52)</f>
        <v>7000</v>
      </c>
      <c r="G53" s="65">
        <v>43963</v>
      </c>
      <c r="H53" s="65">
        <v>43993</v>
      </c>
    </row>
    <row r="54" spans="2:8" s="24" customFormat="1" hidden="1" outlineLevel="2" x14ac:dyDescent="0.35">
      <c r="B54" s="24" t="s">
        <v>316</v>
      </c>
      <c r="D54" s="9">
        <v>1</v>
      </c>
      <c r="E54" s="66">
        <v>64619</v>
      </c>
      <c r="F54" s="66">
        <v>1400</v>
      </c>
      <c r="G54" s="65">
        <v>43977</v>
      </c>
      <c r="H54" s="65">
        <v>43977</v>
      </c>
    </row>
    <row r="55" spans="2:8" s="24" customFormat="1" hidden="1" outlineLevel="2" x14ac:dyDescent="0.35">
      <c r="B55" s="24" t="s">
        <v>316</v>
      </c>
      <c r="D55" s="9">
        <v>1</v>
      </c>
      <c r="E55" s="66">
        <v>64619</v>
      </c>
      <c r="F55" s="66">
        <v>1400</v>
      </c>
      <c r="G55" s="65">
        <v>43979</v>
      </c>
      <c r="H55" s="65">
        <v>43979</v>
      </c>
    </row>
    <row r="56" spans="2:8" s="24" customFormat="1" outlineLevel="1" collapsed="1" x14ac:dyDescent="0.35">
      <c r="B56" s="26" t="s">
        <v>394</v>
      </c>
      <c r="C56" s="24">
        <v>1414</v>
      </c>
      <c r="D56" s="9">
        <f>SUBTOTAL(9,D54:D55)</f>
        <v>2</v>
      </c>
      <c r="E56" s="66">
        <v>129238</v>
      </c>
      <c r="F56" s="66">
        <f>SUBTOTAL(9,F54:F55)</f>
        <v>2800</v>
      </c>
      <c r="G56" s="65">
        <v>43977</v>
      </c>
      <c r="H56" s="65">
        <v>43979</v>
      </c>
    </row>
    <row r="57" spans="2:8" s="24" customFormat="1" hidden="1" outlineLevel="2" x14ac:dyDescent="0.35">
      <c r="B57" s="24" t="s">
        <v>292</v>
      </c>
      <c r="D57" s="9">
        <v>1</v>
      </c>
      <c r="E57" s="66">
        <v>64619</v>
      </c>
      <c r="F57" s="66">
        <v>1400</v>
      </c>
      <c r="G57" s="65">
        <v>43958</v>
      </c>
      <c r="H57" s="65">
        <v>43958</v>
      </c>
    </row>
    <row r="58" spans="2:8" s="24" customFormat="1" hidden="1" outlineLevel="2" x14ac:dyDescent="0.35">
      <c r="B58" s="24" t="s">
        <v>292</v>
      </c>
      <c r="D58" s="9">
        <v>1</v>
      </c>
      <c r="E58" s="66">
        <v>64619</v>
      </c>
      <c r="F58" s="66">
        <v>1400</v>
      </c>
      <c r="G58" s="65">
        <v>43965</v>
      </c>
      <c r="H58" s="65">
        <v>43965</v>
      </c>
    </row>
    <row r="59" spans="2:8" s="24" customFormat="1" hidden="1" outlineLevel="2" x14ac:dyDescent="0.35">
      <c r="B59" s="24" t="s">
        <v>292</v>
      </c>
      <c r="D59" s="9">
        <v>1</v>
      </c>
      <c r="E59" s="66">
        <v>64619</v>
      </c>
      <c r="F59" s="66">
        <v>1400</v>
      </c>
      <c r="G59" s="65">
        <v>43970</v>
      </c>
      <c r="H59" s="65">
        <v>43970</v>
      </c>
    </row>
    <row r="60" spans="2:8" s="24" customFormat="1" outlineLevel="1" collapsed="1" x14ac:dyDescent="0.35">
      <c r="B60" s="26" t="s">
        <v>395</v>
      </c>
      <c r="C60" s="24">
        <v>1682</v>
      </c>
      <c r="D60" s="9">
        <f>SUBTOTAL(9,D57:D59)</f>
        <v>3</v>
      </c>
      <c r="E60" s="66">
        <v>193857</v>
      </c>
      <c r="F60" s="66">
        <f>SUBTOTAL(9,F57:F59)</f>
        <v>4200</v>
      </c>
      <c r="G60" s="65">
        <v>43958</v>
      </c>
      <c r="H60" s="65">
        <v>43970</v>
      </c>
    </row>
    <row r="61" spans="2:8" s="24" customFormat="1" hidden="1" outlineLevel="2" x14ac:dyDescent="0.35">
      <c r="B61" s="24" t="s">
        <v>257</v>
      </c>
      <c r="D61" s="9">
        <v>1</v>
      </c>
      <c r="E61" s="66">
        <v>40000</v>
      </c>
      <c r="F61" s="66">
        <v>814</v>
      </c>
      <c r="G61" s="65">
        <v>43958</v>
      </c>
      <c r="H61" s="65">
        <v>43964</v>
      </c>
    </row>
    <row r="62" spans="2:8" s="24" customFormat="1" hidden="1" outlineLevel="2" x14ac:dyDescent="0.35">
      <c r="B62" s="24" t="s">
        <v>257</v>
      </c>
      <c r="D62" s="9">
        <v>1</v>
      </c>
      <c r="E62" s="66">
        <v>40000</v>
      </c>
      <c r="F62" s="66">
        <v>814</v>
      </c>
      <c r="G62" s="65">
        <v>43965</v>
      </c>
      <c r="H62" s="65">
        <v>43971</v>
      </c>
    </row>
    <row r="63" spans="2:8" s="24" customFormat="1" outlineLevel="1" collapsed="1" x14ac:dyDescent="0.35">
      <c r="B63" s="26" t="s">
        <v>396</v>
      </c>
      <c r="C63" s="24">
        <v>852</v>
      </c>
      <c r="D63" s="9">
        <f>SUBTOTAL(9,D61:D62)</f>
        <v>2</v>
      </c>
      <c r="E63" s="66">
        <v>80000</v>
      </c>
      <c r="F63" s="66">
        <f>SUBTOTAL(9,F61:F62)</f>
        <v>1628</v>
      </c>
      <c r="G63" s="65">
        <v>43958</v>
      </c>
      <c r="H63" s="65">
        <v>43971</v>
      </c>
    </row>
    <row r="64" spans="2:8" s="24" customFormat="1" hidden="1" outlineLevel="2" x14ac:dyDescent="0.35">
      <c r="B64" s="24" t="s">
        <v>247</v>
      </c>
      <c r="D64" s="9">
        <v>1</v>
      </c>
      <c r="E64" s="66">
        <v>40000</v>
      </c>
      <c r="F64" s="66">
        <v>814</v>
      </c>
      <c r="G64" s="65">
        <v>43987</v>
      </c>
      <c r="H64" s="65">
        <v>43993</v>
      </c>
    </row>
    <row r="65" spans="2:8" s="24" customFormat="1" hidden="1" outlineLevel="2" x14ac:dyDescent="0.35">
      <c r="B65" s="24" t="s">
        <v>247</v>
      </c>
      <c r="D65" s="9">
        <v>1</v>
      </c>
      <c r="E65" s="66">
        <v>40000</v>
      </c>
      <c r="F65" s="66">
        <v>814</v>
      </c>
      <c r="G65" s="9" t="s">
        <v>29</v>
      </c>
      <c r="H65" s="65">
        <v>43934</v>
      </c>
    </row>
    <row r="66" spans="2:8" s="24" customFormat="1" outlineLevel="1" collapsed="1" x14ac:dyDescent="0.35">
      <c r="B66" s="26" t="s">
        <v>397</v>
      </c>
      <c r="C66" s="24">
        <v>693</v>
      </c>
      <c r="D66" s="9">
        <f>SUBTOTAL(9,D64:D65)</f>
        <v>2</v>
      </c>
      <c r="E66" s="66">
        <v>80000</v>
      </c>
      <c r="F66" s="66">
        <f>SUBTOTAL(9,F64:F65)</f>
        <v>1628</v>
      </c>
      <c r="G66" s="9" t="s">
        <v>29</v>
      </c>
      <c r="H66" s="65">
        <v>43934</v>
      </c>
    </row>
    <row r="67" spans="2:8" s="24" customFormat="1" hidden="1" outlineLevel="2" x14ac:dyDescent="0.35">
      <c r="B67" s="24" t="s">
        <v>248</v>
      </c>
      <c r="D67" s="9">
        <v>1</v>
      </c>
      <c r="E67" s="66">
        <v>64619</v>
      </c>
      <c r="F67" s="66">
        <v>1400</v>
      </c>
      <c r="G67" s="9" t="s">
        <v>46</v>
      </c>
      <c r="H67" s="65">
        <v>43934</v>
      </c>
    </row>
    <row r="68" spans="2:8" s="24" customFormat="1" hidden="1" outlineLevel="2" x14ac:dyDescent="0.35">
      <c r="B68" s="24" t="s">
        <v>248</v>
      </c>
      <c r="D68" s="9">
        <v>1</v>
      </c>
      <c r="E68" s="66">
        <v>40000</v>
      </c>
      <c r="F68" s="66">
        <v>814</v>
      </c>
      <c r="G68" s="9" t="s">
        <v>29</v>
      </c>
      <c r="H68" s="65">
        <v>43941</v>
      </c>
    </row>
    <row r="69" spans="2:8" s="24" customFormat="1" outlineLevel="1" collapsed="1" x14ac:dyDescent="0.35">
      <c r="B69" s="26" t="s">
        <v>398</v>
      </c>
      <c r="C69" s="24">
        <v>3202</v>
      </c>
      <c r="D69" s="9">
        <f>SUBTOTAL(9,D67:D68)</f>
        <v>2</v>
      </c>
      <c r="E69" s="66">
        <v>104619</v>
      </c>
      <c r="F69" s="66">
        <f>SUBTOTAL(9,F67:F68)</f>
        <v>2214</v>
      </c>
      <c r="G69" s="9" t="s">
        <v>29</v>
      </c>
      <c r="H69" s="65">
        <v>43941</v>
      </c>
    </row>
    <row r="70" spans="2:8" s="24" customFormat="1" hidden="1" outlineLevel="2" x14ac:dyDescent="0.35">
      <c r="B70" s="24" t="s">
        <v>245</v>
      </c>
      <c r="D70" s="9">
        <v>1</v>
      </c>
      <c r="E70" s="66">
        <v>40000</v>
      </c>
      <c r="F70" s="66">
        <v>814</v>
      </c>
      <c r="G70" s="9" t="s">
        <v>28</v>
      </c>
      <c r="H70" s="65">
        <v>43927</v>
      </c>
    </row>
    <row r="71" spans="2:8" s="24" customFormat="1" hidden="1" outlineLevel="2" x14ac:dyDescent="0.35">
      <c r="B71" s="24" t="s">
        <v>245</v>
      </c>
      <c r="D71" s="9">
        <v>1</v>
      </c>
      <c r="E71" s="66">
        <v>40000</v>
      </c>
      <c r="F71" s="66">
        <v>814</v>
      </c>
      <c r="G71" s="9" t="s">
        <v>29</v>
      </c>
      <c r="H71" s="65">
        <v>43948</v>
      </c>
    </row>
    <row r="72" spans="2:8" s="24" customFormat="1" hidden="1" outlineLevel="2" x14ac:dyDescent="0.35">
      <c r="B72" s="24" t="s">
        <v>245</v>
      </c>
      <c r="D72" s="9">
        <v>1</v>
      </c>
      <c r="E72" s="66">
        <v>40000</v>
      </c>
      <c r="F72" s="66">
        <v>814</v>
      </c>
      <c r="G72" s="9" t="s">
        <v>399</v>
      </c>
      <c r="H72" s="65">
        <v>43955</v>
      </c>
    </row>
    <row r="73" spans="2:8" s="24" customFormat="1" hidden="1" outlineLevel="2" x14ac:dyDescent="0.35">
      <c r="B73" s="24" t="s">
        <v>245</v>
      </c>
      <c r="D73" s="9">
        <v>1</v>
      </c>
      <c r="E73" s="66">
        <v>40000</v>
      </c>
      <c r="F73" s="66">
        <v>814</v>
      </c>
      <c r="G73" s="9" t="s">
        <v>41</v>
      </c>
      <c r="H73" s="65">
        <v>43979</v>
      </c>
    </row>
    <row r="74" spans="2:8" s="24" customFormat="1" outlineLevel="1" collapsed="1" x14ac:dyDescent="0.35">
      <c r="B74" s="26" t="s">
        <v>400</v>
      </c>
      <c r="C74" s="24">
        <v>870</v>
      </c>
      <c r="D74" s="9">
        <f>SUBTOTAL(9,D70:D73)</f>
        <v>4</v>
      </c>
      <c r="E74" s="66">
        <v>160000</v>
      </c>
      <c r="F74" s="66">
        <f>SUBTOTAL(9,F70:F73)</f>
        <v>3256</v>
      </c>
      <c r="G74" s="9" t="s">
        <v>28</v>
      </c>
      <c r="H74" s="65">
        <v>43979</v>
      </c>
    </row>
    <row r="75" spans="2:8" s="24" customFormat="1" hidden="1" outlineLevel="2" x14ac:dyDescent="0.35">
      <c r="B75" s="24" t="s">
        <v>401</v>
      </c>
      <c r="D75" s="9">
        <v>1</v>
      </c>
      <c r="E75" s="66">
        <v>64619</v>
      </c>
      <c r="F75" s="66">
        <v>1400</v>
      </c>
      <c r="G75" s="9" t="s">
        <v>402</v>
      </c>
      <c r="H75" s="65">
        <v>43941</v>
      </c>
    </row>
    <row r="76" spans="2:8" s="24" customFormat="1" outlineLevel="1" collapsed="1" x14ac:dyDescent="0.35">
      <c r="B76" s="26" t="s">
        <v>403</v>
      </c>
      <c r="C76" s="24">
        <v>406</v>
      </c>
      <c r="D76" s="9">
        <f>SUBTOTAL(9,D75:D75)</f>
        <v>1</v>
      </c>
      <c r="E76" s="66">
        <v>64619</v>
      </c>
      <c r="F76" s="66">
        <f>SUBTOTAL(9,F75:F75)</f>
        <v>1400</v>
      </c>
      <c r="G76" s="9" t="s">
        <v>402</v>
      </c>
      <c r="H76" s="65">
        <v>43941</v>
      </c>
    </row>
    <row r="77" spans="2:8" s="24" customFormat="1" hidden="1" outlineLevel="2" x14ac:dyDescent="0.35">
      <c r="B77" s="24" t="s">
        <v>256</v>
      </c>
      <c r="D77" s="9">
        <v>1</v>
      </c>
      <c r="E77" s="66">
        <v>40000</v>
      </c>
      <c r="F77" s="66">
        <v>814</v>
      </c>
      <c r="G77" s="9" t="s">
        <v>40</v>
      </c>
      <c r="H77" s="65">
        <v>43957</v>
      </c>
    </row>
    <row r="78" spans="2:8" s="24" customFormat="1" hidden="1" outlineLevel="2" x14ac:dyDescent="0.35">
      <c r="B78" s="24" t="s">
        <v>256</v>
      </c>
      <c r="D78" s="9">
        <v>1</v>
      </c>
      <c r="E78" s="66">
        <v>40000</v>
      </c>
      <c r="F78" s="66">
        <v>814</v>
      </c>
      <c r="G78" s="65">
        <v>43980</v>
      </c>
      <c r="H78" s="65">
        <v>43986</v>
      </c>
    </row>
    <row r="79" spans="2:8" s="24" customFormat="1" outlineLevel="1" collapsed="1" x14ac:dyDescent="0.35">
      <c r="B79" s="26" t="s">
        <v>404</v>
      </c>
      <c r="C79" s="24">
        <v>2697</v>
      </c>
      <c r="D79" s="9">
        <f>SUBTOTAL(9,D77:D78)</f>
        <v>2</v>
      </c>
      <c r="E79" s="66">
        <v>80000</v>
      </c>
      <c r="F79" s="66">
        <f>SUBTOTAL(9,F77:F78)</f>
        <v>1628</v>
      </c>
      <c r="G79" s="9" t="s">
        <v>40</v>
      </c>
      <c r="H79" s="65">
        <v>43986</v>
      </c>
    </row>
    <row r="80" spans="2:8" s="24" customFormat="1" hidden="1" outlineLevel="2" x14ac:dyDescent="0.35">
      <c r="B80" s="24" t="s">
        <v>252</v>
      </c>
      <c r="D80" s="9">
        <v>1</v>
      </c>
      <c r="E80" s="66">
        <v>40000</v>
      </c>
      <c r="F80" s="66">
        <v>814</v>
      </c>
      <c r="G80" s="9" t="s">
        <v>30</v>
      </c>
      <c r="H80" s="65">
        <v>43938</v>
      </c>
    </row>
    <row r="81" spans="2:8" s="24" customFormat="1" hidden="1" outlineLevel="2" x14ac:dyDescent="0.35">
      <c r="B81" s="24" t="s">
        <v>252</v>
      </c>
      <c r="D81" s="9">
        <v>1</v>
      </c>
      <c r="E81" s="66">
        <v>40000</v>
      </c>
      <c r="F81" s="66">
        <v>814</v>
      </c>
      <c r="G81" s="9" t="s">
        <v>39</v>
      </c>
      <c r="H81" s="65">
        <v>43950</v>
      </c>
    </row>
    <row r="82" spans="2:8" s="24" customFormat="1" outlineLevel="1" collapsed="1" x14ac:dyDescent="0.35">
      <c r="B82" s="26" t="s">
        <v>405</v>
      </c>
      <c r="C82" s="24">
        <v>366</v>
      </c>
      <c r="D82" s="9">
        <f>SUBTOTAL(9,D80:D81)</f>
        <v>2</v>
      </c>
      <c r="E82" s="66">
        <v>80000</v>
      </c>
      <c r="F82" s="66">
        <f>SUBTOTAL(9,F80:F81)</f>
        <v>1628</v>
      </c>
      <c r="G82" s="9" t="s">
        <v>30</v>
      </c>
      <c r="H82" s="65">
        <v>43950</v>
      </c>
    </row>
    <row r="83" spans="2:8" s="24" customFormat="1" hidden="1" outlineLevel="2" x14ac:dyDescent="0.35">
      <c r="B83" s="24" t="s">
        <v>406</v>
      </c>
      <c r="D83" s="9">
        <v>1</v>
      </c>
      <c r="E83" s="66">
        <v>40000</v>
      </c>
      <c r="F83" s="66">
        <v>814</v>
      </c>
      <c r="G83" s="9" t="s">
        <v>38</v>
      </c>
      <c r="H83" s="65">
        <v>43945</v>
      </c>
    </row>
    <row r="84" spans="2:8" s="24" customFormat="1" outlineLevel="1" collapsed="1" x14ac:dyDescent="0.35">
      <c r="B84" s="26" t="s">
        <v>407</v>
      </c>
      <c r="C84" s="24">
        <v>2755</v>
      </c>
      <c r="D84" s="9">
        <f>SUBTOTAL(9,D83:D83)</f>
        <v>1</v>
      </c>
      <c r="E84" s="66">
        <v>40000</v>
      </c>
      <c r="F84" s="66">
        <f>SUBTOTAL(9,F83:F83)</f>
        <v>814</v>
      </c>
      <c r="G84" s="9" t="s">
        <v>38</v>
      </c>
      <c r="H84" s="65">
        <v>43945</v>
      </c>
    </row>
    <row r="85" spans="2:8" s="24" customFormat="1" hidden="1" outlineLevel="2" x14ac:dyDescent="0.35">
      <c r="B85" s="24" t="s">
        <v>315</v>
      </c>
      <c r="D85" s="9">
        <v>1</v>
      </c>
      <c r="E85" s="66">
        <v>64619</v>
      </c>
      <c r="F85" s="66">
        <v>1400</v>
      </c>
      <c r="G85" s="65">
        <v>43985</v>
      </c>
      <c r="H85" s="65">
        <v>43985</v>
      </c>
    </row>
    <row r="86" spans="2:8" s="24" customFormat="1" hidden="1" outlineLevel="2" x14ac:dyDescent="0.35">
      <c r="B86" s="24" t="s">
        <v>315</v>
      </c>
      <c r="D86" s="9">
        <v>1</v>
      </c>
      <c r="E86" s="66">
        <v>64619</v>
      </c>
      <c r="F86" s="66">
        <v>1400</v>
      </c>
      <c r="G86" s="65">
        <v>44013</v>
      </c>
      <c r="H86" s="65">
        <v>44013</v>
      </c>
    </row>
    <row r="87" spans="2:8" s="24" customFormat="1" hidden="1" outlineLevel="2" x14ac:dyDescent="0.35">
      <c r="B87" s="24" t="s">
        <v>315</v>
      </c>
      <c r="D87" s="9">
        <v>1</v>
      </c>
      <c r="E87" s="66">
        <v>40000</v>
      </c>
      <c r="F87" s="66">
        <v>814</v>
      </c>
      <c r="G87" s="65">
        <v>44043</v>
      </c>
      <c r="H87" s="65">
        <v>44049</v>
      </c>
    </row>
    <row r="88" spans="2:8" s="24" customFormat="1" outlineLevel="1" collapsed="1" x14ac:dyDescent="0.35">
      <c r="B88" s="26" t="s">
        <v>408</v>
      </c>
      <c r="C88" s="24">
        <v>1561</v>
      </c>
      <c r="D88" s="9">
        <f>SUBTOTAL(9,D85:D87)</f>
        <v>3</v>
      </c>
      <c r="E88" s="66">
        <v>169238</v>
      </c>
      <c r="F88" s="66">
        <f>SUBTOTAL(9,F85:F87)</f>
        <v>3614</v>
      </c>
      <c r="G88" s="65">
        <v>43985</v>
      </c>
      <c r="H88" s="65">
        <v>44049</v>
      </c>
    </row>
    <row r="89" spans="2:8" s="24" customFormat="1" hidden="1" outlineLevel="2" x14ac:dyDescent="0.35">
      <c r="B89" s="24" t="s">
        <v>258</v>
      </c>
      <c r="D89" s="9">
        <v>1</v>
      </c>
      <c r="E89" s="66">
        <v>64619</v>
      </c>
      <c r="F89" s="66">
        <v>1400</v>
      </c>
      <c r="G89" s="9" t="s">
        <v>409</v>
      </c>
      <c r="H89" s="9" t="s">
        <v>409</v>
      </c>
    </row>
    <row r="90" spans="2:8" s="24" customFormat="1" hidden="1" outlineLevel="2" x14ac:dyDescent="0.35">
      <c r="B90" s="24" t="s">
        <v>258</v>
      </c>
      <c r="D90" s="9">
        <v>1</v>
      </c>
      <c r="E90" s="66">
        <v>64619</v>
      </c>
      <c r="F90" s="66">
        <v>1400</v>
      </c>
      <c r="G90" s="9" t="s">
        <v>410</v>
      </c>
      <c r="H90" s="9" t="s">
        <v>410</v>
      </c>
    </row>
    <row r="91" spans="2:8" s="24" customFormat="1" hidden="1" outlineLevel="2" x14ac:dyDescent="0.35">
      <c r="B91" s="24" t="s">
        <v>258</v>
      </c>
      <c r="D91" s="9">
        <v>1</v>
      </c>
      <c r="E91" s="66">
        <v>64619</v>
      </c>
      <c r="F91" s="66">
        <v>1400</v>
      </c>
      <c r="G91" s="65">
        <v>43950</v>
      </c>
      <c r="H91" s="65">
        <v>43950</v>
      </c>
    </row>
    <row r="92" spans="2:8" s="24" customFormat="1" hidden="1" outlineLevel="2" x14ac:dyDescent="0.35">
      <c r="B92" s="24" t="s">
        <v>258</v>
      </c>
      <c r="D92" s="9">
        <v>1</v>
      </c>
      <c r="E92" s="66">
        <v>40000</v>
      </c>
      <c r="F92" s="66">
        <v>814</v>
      </c>
      <c r="G92" s="65">
        <v>44007</v>
      </c>
      <c r="H92" s="65">
        <v>44013</v>
      </c>
    </row>
    <row r="93" spans="2:8" s="24" customFormat="1" hidden="1" outlineLevel="2" x14ac:dyDescent="0.35">
      <c r="B93" s="24" t="s">
        <v>258</v>
      </c>
      <c r="D93" s="9">
        <v>1</v>
      </c>
      <c r="E93" s="66">
        <v>40000</v>
      </c>
      <c r="F93" s="66">
        <v>814</v>
      </c>
      <c r="G93" s="65">
        <v>44050</v>
      </c>
      <c r="H93" s="65">
        <v>44056</v>
      </c>
    </row>
    <row r="94" spans="2:8" s="24" customFormat="1" outlineLevel="1" collapsed="1" x14ac:dyDescent="0.35">
      <c r="B94" s="26" t="s">
        <v>411</v>
      </c>
      <c r="C94" s="24">
        <v>1398</v>
      </c>
      <c r="D94" s="9">
        <f>SUBTOTAL(9,D89:D93)</f>
        <v>5</v>
      </c>
      <c r="E94" s="66">
        <v>273857</v>
      </c>
      <c r="F94" s="66">
        <f>SUBTOTAL(9,F89:F93)</f>
        <v>5828</v>
      </c>
      <c r="G94" s="9" t="s">
        <v>409</v>
      </c>
      <c r="H94" s="65">
        <v>44056</v>
      </c>
    </row>
    <row r="95" spans="2:8" s="24" customFormat="1" hidden="1" outlineLevel="2" x14ac:dyDescent="0.35">
      <c r="B95" s="24" t="s">
        <v>175</v>
      </c>
      <c r="D95" s="9">
        <v>1</v>
      </c>
      <c r="E95" s="66">
        <v>64619</v>
      </c>
      <c r="F95" s="66">
        <v>1400</v>
      </c>
      <c r="G95" s="9" t="s">
        <v>385</v>
      </c>
      <c r="H95" s="9" t="s">
        <v>385</v>
      </c>
    </row>
    <row r="96" spans="2:8" s="24" customFormat="1" hidden="1" outlineLevel="2" x14ac:dyDescent="0.35">
      <c r="B96" s="24" t="s">
        <v>175</v>
      </c>
      <c r="D96" s="9">
        <v>1</v>
      </c>
      <c r="E96" s="66">
        <v>64619</v>
      </c>
      <c r="F96" s="66">
        <v>1400</v>
      </c>
      <c r="G96" s="9" t="s">
        <v>373</v>
      </c>
      <c r="H96" s="9" t="s">
        <v>373</v>
      </c>
    </row>
    <row r="97" spans="2:8" s="24" customFormat="1" hidden="1" outlineLevel="2" x14ac:dyDescent="0.35">
      <c r="B97" s="24" t="s">
        <v>175</v>
      </c>
      <c r="D97" s="9">
        <v>1</v>
      </c>
      <c r="E97" s="66">
        <v>64619</v>
      </c>
      <c r="F97" s="66">
        <v>1400</v>
      </c>
      <c r="G97" s="65">
        <v>43943</v>
      </c>
      <c r="H97" s="65">
        <v>43943</v>
      </c>
    </row>
    <row r="98" spans="2:8" s="24" customFormat="1" hidden="1" outlineLevel="2" x14ac:dyDescent="0.35">
      <c r="B98" s="24" t="s">
        <v>175</v>
      </c>
      <c r="D98" s="9">
        <v>1</v>
      </c>
      <c r="E98" s="66">
        <v>64619</v>
      </c>
      <c r="F98" s="66">
        <v>1400</v>
      </c>
      <c r="G98" s="65">
        <v>43957</v>
      </c>
      <c r="H98" s="65">
        <v>43957</v>
      </c>
    </row>
    <row r="99" spans="2:8" s="24" customFormat="1" hidden="1" outlineLevel="2" x14ac:dyDescent="0.35">
      <c r="B99" s="24" t="s">
        <v>175</v>
      </c>
      <c r="D99" s="9">
        <v>1</v>
      </c>
      <c r="E99" s="66">
        <v>64619</v>
      </c>
      <c r="F99" s="66">
        <v>1400</v>
      </c>
      <c r="G99" s="65">
        <v>43957</v>
      </c>
      <c r="H99" s="65">
        <v>43957</v>
      </c>
    </row>
    <row r="100" spans="2:8" s="24" customFormat="1" hidden="1" outlineLevel="2" x14ac:dyDescent="0.35">
      <c r="B100" s="24" t="s">
        <v>175</v>
      </c>
      <c r="D100" s="9">
        <v>1</v>
      </c>
      <c r="E100" s="66">
        <v>64619</v>
      </c>
      <c r="F100" s="66">
        <v>1400</v>
      </c>
      <c r="G100" s="65">
        <v>44006</v>
      </c>
      <c r="H100" s="65">
        <v>44006</v>
      </c>
    </row>
    <row r="101" spans="2:8" s="24" customFormat="1" outlineLevel="1" collapsed="1" x14ac:dyDescent="0.35">
      <c r="B101" s="26" t="s">
        <v>412</v>
      </c>
      <c r="C101" s="24">
        <v>1768</v>
      </c>
      <c r="D101" s="9">
        <f>SUBTOTAL(9,D95:D100)</f>
        <v>6</v>
      </c>
      <c r="E101" s="66">
        <v>387714</v>
      </c>
      <c r="F101" s="66">
        <f>SUBTOTAL(9,F95:F100)</f>
        <v>8400</v>
      </c>
      <c r="G101" s="9" t="s">
        <v>385</v>
      </c>
      <c r="H101" s="65">
        <v>44006</v>
      </c>
    </row>
    <row r="102" spans="2:8" s="24" customFormat="1" hidden="1" outlineLevel="2" x14ac:dyDescent="0.35">
      <c r="B102" s="24" t="s">
        <v>328</v>
      </c>
      <c r="D102" s="9">
        <v>1</v>
      </c>
      <c r="E102" s="66">
        <v>64619</v>
      </c>
      <c r="F102" s="66">
        <v>1400</v>
      </c>
      <c r="G102" s="65">
        <v>43957</v>
      </c>
      <c r="H102" s="65">
        <v>43957</v>
      </c>
    </row>
    <row r="103" spans="2:8" s="24" customFormat="1" outlineLevel="1" collapsed="1" x14ac:dyDescent="0.35">
      <c r="B103" s="26" t="s">
        <v>413</v>
      </c>
      <c r="C103" s="24">
        <v>1610</v>
      </c>
      <c r="D103" s="9">
        <f>SUBTOTAL(9,D102:D102)</f>
        <v>1</v>
      </c>
      <c r="E103" s="66">
        <v>64619</v>
      </c>
      <c r="F103" s="66">
        <f>SUBTOTAL(9,F102:F102)</f>
        <v>1400</v>
      </c>
      <c r="G103" s="65">
        <v>43957</v>
      </c>
      <c r="H103" s="65">
        <v>43957</v>
      </c>
    </row>
    <row r="104" spans="2:8" s="24" customFormat="1" hidden="1" outlineLevel="2" x14ac:dyDescent="0.35">
      <c r="B104" s="24" t="s">
        <v>285</v>
      </c>
      <c r="D104" s="9">
        <v>1</v>
      </c>
      <c r="E104" s="66">
        <v>64619</v>
      </c>
      <c r="F104" s="66">
        <v>1400</v>
      </c>
      <c r="G104" s="65">
        <v>43929</v>
      </c>
      <c r="H104" s="65">
        <v>43929</v>
      </c>
    </row>
    <row r="105" spans="2:8" s="24" customFormat="1" hidden="1" outlineLevel="2" x14ac:dyDescent="0.35">
      <c r="B105" s="24" t="s">
        <v>285</v>
      </c>
      <c r="D105" s="9">
        <v>1</v>
      </c>
      <c r="E105" s="66">
        <v>64619</v>
      </c>
      <c r="F105" s="66">
        <v>1400</v>
      </c>
      <c r="G105" s="65">
        <v>43936</v>
      </c>
      <c r="H105" s="65">
        <v>43936</v>
      </c>
    </row>
    <row r="106" spans="2:8" s="24" customFormat="1" hidden="1" outlineLevel="2" x14ac:dyDescent="0.35">
      <c r="B106" s="24" t="s">
        <v>285</v>
      </c>
      <c r="D106" s="9">
        <v>1</v>
      </c>
      <c r="E106" s="66">
        <v>64619</v>
      </c>
      <c r="F106" s="66">
        <v>1400</v>
      </c>
      <c r="G106" s="65">
        <v>43943</v>
      </c>
      <c r="H106" s="65">
        <v>43943</v>
      </c>
    </row>
    <row r="107" spans="2:8" s="24" customFormat="1" hidden="1" outlineLevel="2" x14ac:dyDescent="0.35">
      <c r="B107" s="24" t="s">
        <v>285</v>
      </c>
      <c r="D107" s="9">
        <v>1</v>
      </c>
      <c r="E107" s="66">
        <v>64619</v>
      </c>
      <c r="F107" s="66">
        <v>1400</v>
      </c>
      <c r="G107" s="65">
        <v>44006</v>
      </c>
      <c r="H107" s="65">
        <v>44006</v>
      </c>
    </row>
    <row r="108" spans="2:8" s="24" customFormat="1" hidden="1" outlineLevel="2" x14ac:dyDescent="0.35">
      <c r="B108" s="24" t="s">
        <v>285</v>
      </c>
      <c r="D108" s="9">
        <v>1</v>
      </c>
      <c r="E108" s="66">
        <v>40000</v>
      </c>
      <c r="F108" s="66">
        <v>814</v>
      </c>
      <c r="G108" s="65">
        <v>44000</v>
      </c>
      <c r="H108" s="65">
        <v>44006</v>
      </c>
    </row>
    <row r="109" spans="2:8" s="24" customFormat="1" outlineLevel="1" collapsed="1" x14ac:dyDescent="0.35">
      <c r="B109" s="26" t="s">
        <v>414</v>
      </c>
      <c r="C109" s="24">
        <v>1205</v>
      </c>
      <c r="D109" s="9">
        <f>SUBTOTAL(9,D104:D108)</f>
        <v>5</v>
      </c>
      <c r="E109" s="66">
        <v>298476</v>
      </c>
      <c r="F109" s="66">
        <f>SUBTOTAL(9,F104:F108)</f>
        <v>6414</v>
      </c>
      <c r="G109" s="65">
        <v>43929</v>
      </c>
      <c r="H109" s="65">
        <v>44006</v>
      </c>
    </row>
    <row r="110" spans="2:8" s="24" customFormat="1" hidden="1" outlineLevel="2" x14ac:dyDescent="0.35">
      <c r="B110" s="24" t="s">
        <v>265</v>
      </c>
      <c r="D110" s="9">
        <v>1</v>
      </c>
      <c r="E110" s="66">
        <v>64619</v>
      </c>
      <c r="F110" s="66">
        <v>1400</v>
      </c>
      <c r="G110" s="65">
        <v>43957</v>
      </c>
      <c r="H110" s="65">
        <v>43957</v>
      </c>
    </row>
    <row r="111" spans="2:8" s="24" customFormat="1" hidden="1" outlineLevel="2" x14ac:dyDescent="0.35">
      <c r="B111" s="24" t="s">
        <v>265</v>
      </c>
      <c r="D111" s="9">
        <v>1</v>
      </c>
      <c r="E111" s="66">
        <v>64619</v>
      </c>
      <c r="F111" s="66">
        <v>1400</v>
      </c>
      <c r="G111" s="65">
        <v>43992</v>
      </c>
      <c r="H111" s="65">
        <v>43992</v>
      </c>
    </row>
    <row r="112" spans="2:8" s="24" customFormat="1" hidden="1" outlineLevel="2" x14ac:dyDescent="0.35">
      <c r="B112" s="24" t="s">
        <v>265</v>
      </c>
      <c r="D112" s="9">
        <v>1</v>
      </c>
      <c r="E112" s="66">
        <v>40000</v>
      </c>
      <c r="F112" s="66">
        <v>814</v>
      </c>
      <c r="G112" s="65">
        <v>44029</v>
      </c>
      <c r="H112" s="65">
        <v>44035</v>
      </c>
    </row>
    <row r="113" spans="2:8" s="24" customFormat="1" hidden="1" outlineLevel="2" x14ac:dyDescent="0.35">
      <c r="B113" s="24" t="s">
        <v>265</v>
      </c>
      <c r="D113" s="9">
        <v>1</v>
      </c>
      <c r="E113" s="66">
        <v>40000</v>
      </c>
      <c r="F113" s="66">
        <v>814</v>
      </c>
      <c r="G113" s="65">
        <v>44036</v>
      </c>
      <c r="H113" s="65">
        <v>44042</v>
      </c>
    </row>
    <row r="114" spans="2:8" s="24" customFormat="1" hidden="1" outlineLevel="2" x14ac:dyDescent="0.35">
      <c r="B114" s="24" t="s">
        <v>265</v>
      </c>
      <c r="D114" s="9">
        <v>1</v>
      </c>
      <c r="E114" s="66">
        <v>40000</v>
      </c>
      <c r="F114" s="66">
        <v>814</v>
      </c>
      <c r="G114" s="65">
        <v>44064</v>
      </c>
      <c r="H114" s="65">
        <v>44077</v>
      </c>
    </row>
    <row r="115" spans="2:8" s="24" customFormat="1" outlineLevel="1" collapsed="1" x14ac:dyDescent="0.35">
      <c r="B115" s="26" t="s">
        <v>415</v>
      </c>
      <c r="C115" s="24">
        <v>2686</v>
      </c>
      <c r="D115" s="9">
        <f>SUBTOTAL(9,D110:D114)</f>
        <v>5</v>
      </c>
      <c r="E115" s="66">
        <v>249238</v>
      </c>
      <c r="F115" s="66">
        <f>SUBTOTAL(9,F110:F114)</f>
        <v>5242</v>
      </c>
      <c r="G115" s="65">
        <v>43957</v>
      </c>
      <c r="H115" s="65">
        <v>44077</v>
      </c>
    </row>
    <row r="116" spans="2:8" s="24" customFormat="1" hidden="1" outlineLevel="2" x14ac:dyDescent="0.35">
      <c r="B116" s="24" t="s">
        <v>279</v>
      </c>
      <c r="D116" s="9">
        <v>1</v>
      </c>
      <c r="E116" s="66">
        <v>64619</v>
      </c>
      <c r="F116" s="66">
        <v>1400</v>
      </c>
      <c r="G116" s="65">
        <v>43950</v>
      </c>
      <c r="H116" s="65">
        <v>43950</v>
      </c>
    </row>
    <row r="117" spans="2:8" s="24" customFormat="1" hidden="1" outlineLevel="2" x14ac:dyDescent="0.35">
      <c r="B117" s="24" t="s">
        <v>279</v>
      </c>
      <c r="D117" s="9">
        <v>1</v>
      </c>
      <c r="E117" s="66">
        <v>64619</v>
      </c>
      <c r="F117" s="66">
        <v>1400</v>
      </c>
      <c r="G117" s="9" t="s">
        <v>63</v>
      </c>
      <c r="H117" s="65">
        <v>43964</v>
      </c>
    </row>
    <row r="118" spans="2:8" s="24" customFormat="1" hidden="1" outlineLevel="2" x14ac:dyDescent="0.35">
      <c r="B118" s="24" t="s">
        <v>279</v>
      </c>
      <c r="D118" s="9">
        <v>1</v>
      </c>
      <c r="E118" s="66">
        <v>40000</v>
      </c>
      <c r="F118" s="66">
        <v>814</v>
      </c>
      <c r="G118" s="65">
        <v>44014</v>
      </c>
      <c r="H118" s="65">
        <v>44021</v>
      </c>
    </row>
    <row r="119" spans="2:8" s="24" customFormat="1" hidden="1" outlineLevel="2" x14ac:dyDescent="0.35">
      <c r="B119" s="24" t="s">
        <v>279</v>
      </c>
      <c r="D119" s="9">
        <v>1</v>
      </c>
      <c r="E119" s="66">
        <v>40000</v>
      </c>
      <c r="F119" s="66">
        <v>814</v>
      </c>
      <c r="G119" s="65">
        <v>44022</v>
      </c>
      <c r="H119" s="65">
        <v>44028</v>
      </c>
    </row>
    <row r="120" spans="2:8" s="24" customFormat="1" hidden="1" outlineLevel="2" x14ac:dyDescent="0.35">
      <c r="B120" s="24" t="s">
        <v>279</v>
      </c>
      <c r="D120" s="9">
        <v>1</v>
      </c>
      <c r="E120" s="66">
        <v>40000</v>
      </c>
      <c r="F120" s="66">
        <v>814</v>
      </c>
      <c r="G120" s="65">
        <v>44057</v>
      </c>
      <c r="H120" s="65">
        <v>44063</v>
      </c>
    </row>
    <row r="121" spans="2:8" s="24" customFormat="1" outlineLevel="1" collapsed="1" x14ac:dyDescent="0.35">
      <c r="B121" s="26" t="s">
        <v>416</v>
      </c>
      <c r="C121" s="24">
        <v>1680</v>
      </c>
      <c r="D121" s="9">
        <f>SUBTOTAL(9,D116:D120)</f>
        <v>5</v>
      </c>
      <c r="E121" s="66">
        <v>249238</v>
      </c>
      <c r="F121" s="66">
        <f>SUBTOTAL(9,F116:F120)</f>
        <v>5242</v>
      </c>
      <c r="G121" s="65">
        <v>43950</v>
      </c>
      <c r="H121" s="65">
        <v>44063</v>
      </c>
    </row>
    <row r="122" spans="2:8" s="24" customFormat="1" hidden="1" outlineLevel="2" x14ac:dyDescent="0.35">
      <c r="B122" s="24" t="s">
        <v>305</v>
      </c>
      <c r="D122" s="9">
        <v>1</v>
      </c>
      <c r="E122" s="66">
        <v>64619</v>
      </c>
      <c r="F122" s="66">
        <v>1400</v>
      </c>
      <c r="G122" s="9" t="s">
        <v>417</v>
      </c>
      <c r="H122" s="9" t="s">
        <v>417</v>
      </c>
    </row>
    <row r="123" spans="2:8" s="24" customFormat="1" hidden="1" outlineLevel="2" x14ac:dyDescent="0.35">
      <c r="B123" s="24" t="s">
        <v>305</v>
      </c>
      <c r="D123" s="9">
        <v>1</v>
      </c>
      <c r="E123" s="66">
        <v>64619</v>
      </c>
      <c r="F123" s="66">
        <v>1400</v>
      </c>
      <c r="G123" s="65">
        <v>43964</v>
      </c>
      <c r="H123" s="65">
        <v>43964</v>
      </c>
    </row>
    <row r="124" spans="2:8" s="24" customFormat="1" hidden="1" outlineLevel="2" x14ac:dyDescent="0.35">
      <c r="B124" s="24" t="s">
        <v>305</v>
      </c>
      <c r="D124" s="9">
        <v>1</v>
      </c>
      <c r="E124" s="66">
        <v>64619</v>
      </c>
      <c r="F124" s="66">
        <v>1400</v>
      </c>
      <c r="G124" s="65">
        <v>43971</v>
      </c>
      <c r="H124" s="65">
        <v>43971</v>
      </c>
    </row>
    <row r="125" spans="2:8" s="24" customFormat="1" hidden="1" outlineLevel="2" x14ac:dyDescent="0.35">
      <c r="B125" s="24" t="s">
        <v>305</v>
      </c>
      <c r="D125" s="9">
        <v>1</v>
      </c>
      <c r="E125" s="66">
        <v>64619</v>
      </c>
      <c r="F125" s="66">
        <v>1400</v>
      </c>
      <c r="G125" s="65">
        <v>43978</v>
      </c>
      <c r="H125" s="65">
        <v>43978</v>
      </c>
    </row>
    <row r="126" spans="2:8" s="24" customFormat="1" outlineLevel="1" collapsed="1" x14ac:dyDescent="0.35">
      <c r="B126" s="26" t="s">
        <v>418</v>
      </c>
      <c r="C126" s="24">
        <v>1430</v>
      </c>
      <c r="D126" s="9">
        <f>SUBTOTAL(9,D122:D125)</f>
        <v>4</v>
      </c>
      <c r="E126" s="66">
        <v>258476</v>
      </c>
      <c r="F126" s="66">
        <f>SUBTOTAL(9,F122:F125)</f>
        <v>5600</v>
      </c>
      <c r="G126" s="9" t="s">
        <v>417</v>
      </c>
      <c r="H126" s="65">
        <v>43978</v>
      </c>
    </row>
    <row r="127" spans="2:8" s="24" customFormat="1" hidden="1" outlineLevel="2" x14ac:dyDescent="0.35">
      <c r="B127" s="24" t="s">
        <v>281</v>
      </c>
      <c r="D127" s="9">
        <v>1</v>
      </c>
      <c r="E127" s="66">
        <v>64619</v>
      </c>
      <c r="F127" s="66">
        <v>1400</v>
      </c>
      <c r="G127" s="65">
        <v>43964</v>
      </c>
      <c r="H127" s="65">
        <v>43964</v>
      </c>
    </row>
    <row r="128" spans="2:8" s="24" customFormat="1" outlineLevel="1" collapsed="1" x14ac:dyDescent="0.35">
      <c r="B128" s="26" t="s">
        <v>419</v>
      </c>
      <c r="C128" s="24">
        <v>1310</v>
      </c>
      <c r="D128" s="9">
        <f>SUBTOTAL(9,D127:D127)</f>
        <v>1</v>
      </c>
      <c r="E128" s="66">
        <v>64619</v>
      </c>
      <c r="F128" s="66">
        <f>SUBTOTAL(9,F127:F127)</f>
        <v>1400</v>
      </c>
      <c r="G128" s="65">
        <v>43964</v>
      </c>
      <c r="H128" s="65">
        <v>43964</v>
      </c>
    </row>
    <row r="129" spans="2:8" s="24" customFormat="1" hidden="1" outlineLevel="2" x14ac:dyDescent="0.35">
      <c r="B129" s="24" t="s">
        <v>345</v>
      </c>
      <c r="D129" s="9">
        <v>1</v>
      </c>
      <c r="E129" s="66">
        <v>64619</v>
      </c>
      <c r="F129" s="66">
        <v>1400</v>
      </c>
      <c r="G129" s="65">
        <v>43999</v>
      </c>
      <c r="H129" s="65">
        <v>43999</v>
      </c>
    </row>
    <row r="130" spans="2:8" s="24" customFormat="1" hidden="1" outlineLevel="2" x14ac:dyDescent="0.35">
      <c r="B130" s="24" t="s">
        <v>345</v>
      </c>
      <c r="D130" s="9">
        <v>1</v>
      </c>
      <c r="E130" s="66">
        <v>64619</v>
      </c>
      <c r="F130" s="66">
        <v>1400</v>
      </c>
      <c r="G130" s="65">
        <v>44027</v>
      </c>
      <c r="H130" s="65">
        <v>44027</v>
      </c>
    </row>
    <row r="131" spans="2:8" s="24" customFormat="1" outlineLevel="1" collapsed="1" x14ac:dyDescent="0.35">
      <c r="B131" s="26" t="s">
        <v>420</v>
      </c>
      <c r="C131" s="24">
        <v>2586</v>
      </c>
      <c r="D131" s="9">
        <f>SUBTOTAL(9,D129:D130)</f>
        <v>2</v>
      </c>
      <c r="E131" s="66">
        <v>129238</v>
      </c>
      <c r="F131" s="66">
        <f>SUBTOTAL(9,F129:F130)</f>
        <v>2800</v>
      </c>
      <c r="G131" s="65">
        <v>43999</v>
      </c>
      <c r="H131" s="65">
        <v>44027</v>
      </c>
    </row>
    <row r="132" spans="2:8" s="24" customFormat="1" hidden="1" outlineLevel="2" x14ac:dyDescent="0.35">
      <c r="B132" s="24" t="s">
        <v>421</v>
      </c>
      <c r="D132" s="9">
        <v>1</v>
      </c>
      <c r="E132" s="66">
        <v>64619</v>
      </c>
      <c r="F132" s="66">
        <v>1400</v>
      </c>
      <c r="G132" s="65">
        <v>44048</v>
      </c>
      <c r="H132" s="65">
        <v>44048</v>
      </c>
    </row>
    <row r="133" spans="2:8" s="24" customFormat="1" hidden="1" outlineLevel="2" x14ac:dyDescent="0.35">
      <c r="B133" s="24" t="s">
        <v>421</v>
      </c>
      <c r="D133" s="9">
        <v>1</v>
      </c>
      <c r="E133" s="66">
        <v>64619</v>
      </c>
      <c r="F133" s="66">
        <v>1400</v>
      </c>
      <c r="G133" s="65">
        <v>44006</v>
      </c>
      <c r="H133" s="65">
        <v>44006</v>
      </c>
    </row>
    <row r="134" spans="2:8" s="24" customFormat="1" hidden="1" outlineLevel="2" x14ac:dyDescent="0.35">
      <c r="B134" s="24" t="s">
        <v>421</v>
      </c>
      <c r="D134" s="9">
        <v>1</v>
      </c>
      <c r="E134" s="66">
        <v>64619</v>
      </c>
      <c r="F134" s="66">
        <v>1400</v>
      </c>
      <c r="G134" s="65">
        <v>44013</v>
      </c>
      <c r="H134" s="65">
        <v>44013</v>
      </c>
    </row>
    <row r="135" spans="2:8" s="24" customFormat="1" hidden="1" outlineLevel="2" x14ac:dyDescent="0.35">
      <c r="B135" s="24" t="s">
        <v>421</v>
      </c>
      <c r="D135" s="9">
        <v>1</v>
      </c>
      <c r="E135" s="66">
        <v>64619</v>
      </c>
      <c r="F135" s="66">
        <v>1400</v>
      </c>
      <c r="G135" s="65">
        <v>44020</v>
      </c>
      <c r="H135" s="65">
        <v>44020</v>
      </c>
    </row>
    <row r="136" spans="2:8" s="24" customFormat="1" hidden="1" outlineLevel="2" x14ac:dyDescent="0.35">
      <c r="B136" s="24" t="s">
        <v>421</v>
      </c>
      <c r="D136" s="9">
        <v>1</v>
      </c>
      <c r="E136" s="66">
        <v>64619</v>
      </c>
      <c r="F136" s="66">
        <v>1400</v>
      </c>
      <c r="G136" s="65">
        <v>44034</v>
      </c>
      <c r="H136" s="65">
        <v>44034</v>
      </c>
    </row>
    <row r="137" spans="2:8" s="24" customFormat="1" hidden="1" outlineLevel="2" x14ac:dyDescent="0.35">
      <c r="B137" s="24" t="s">
        <v>421</v>
      </c>
      <c r="D137" s="9">
        <v>1</v>
      </c>
      <c r="E137" s="66">
        <v>64619</v>
      </c>
      <c r="F137" s="66">
        <v>1400</v>
      </c>
      <c r="G137" s="65">
        <v>44041</v>
      </c>
      <c r="H137" s="65">
        <v>44041</v>
      </c>
    </row>
    <row r="138" spans="2:8" s="24" customFormat="1" outlineLevel="1" collapsed="1" x14ac:dyDescent="0.35">
      <c r="B138" s="26" t="s">
        <v>422</v>
      </c>
      <c r="C138" s="24">
        <v>2751</v>
      </c>
      <c r="D138" s="9">
        <f>SUBTOTAL(9,D132:D137)</f>
        <v>6</v>
      </c>
      <c r="E138" s="66">
        <v>387714</v>
      </c>
      <c r="F138" s="66">
        <f>SUBTOTAL(9,F132:F137)</f>
        <v>8400</v>
      </c>
      <c r="G138" s="65">
        <v>44006</v>
      </c>
      <c r="H138" s="65">
        <v>44048</v>
      </c>
    </row>
    <row r="139" spans="2:8" s="24" customFormat="1" hidden="1" outlineLevel="2" x14ac:dyDescent="0.35">
      <c r="B139" s="24" t="s">
        <v>253</v>
      </c>
      <c r="D139" s="9">
        <v>1</v>
      </c>
      <c r="E139" s="66">
        <v>40000</v>
      </c>
      <c r="F139" s="66">
        <v>814</v>
      </c>
      <c r="G139" s="9" t="s">
        <v>33</v>
      </c>
      <c r="H139" s="65">
        <v>43934</v>
      </c>
    </row>
    <row r="140" spans="2:8" s="24" customFormat="1" hidden="1" outlineLevel="2" x14ac:dyDescent="0.35">
      <c r="B140" s="24" t="s">
        <v>253</v>
      </c>
      <c r="D140" s="9">
        <v>1</v>
      </c>
      <c r="E140" s="66">
        <v>40000</v>
      </c>
      <c r="F140" s="66">
        <v>814</v>
      </c>
      <c r="G140" s="9" t="s">
        <v>34</v>
      </c>
      <c r="H140" s="65">
        <v>43948</v>
      </c>
    </row>
    <row r="141" spans="2:8" s="24" customFormat="1" hidden="1" outlineLevel="2" x14ac:dyDescent="0.35">
      <c r="B141" s="24" t="s">
        <v>253</v>
      </c>
      <c r="D141" s="9">
        <v>1</v>
      </c>
      <c r="E141" s="66">
        <v>40000</v>
      </c>
      <c r="F141" s="66">
        <v>814</v>
      </c>
      <c r="G141" s="9" t="s">
        <v>35</v>
      </c>
      <c r="H141" s="65">
        <v>43945</v>
      </c>
    </row>
    <row r="142" spans="2:8" s="24" customFormat="1" hidden="1" outlineLevel="2" x14ac:dyDescent="0.35">
      <c r="B142" s="24" t="s">
        <v>253</v>
      </c>
      <c r="D142" s="9">
        <v>1</v>
      </c>
      <c r="E142" s="66">
        <v>40000</v>
      </c>
      <c r="F142" s="66">
        <v>814</v>
      </c>
      <c r="G142" s="9" t="s">
        <v>36</v>
      </c>
      <c r="H142" s="65">
        <v>43951</v>
      </c>
    </row>
    <row r="143" spans="2:8" s="24" customFormat="1" outlineLevel="1" collapsed="1" x14ac:dyDescent="0.35">
      <c r="B143" s="26" t="s">
        <v>423</v>
      </c>
      <c r="C143" s="24">
        <v>2076</v>
      </c>
      <c r="D143" s="9">
        <f>SUBTOTAL(9,D139:D142)</f>
        <v>4</v>
      </c>
      <c r="E143" s="66">
        <v>160000</v>
      </c>
      <c r="F143" s="66">
        <f>SUBTOTAL(9,F139:F142)</f>
        <v>3256</v>
      </c>
      <c r="G143" s="9" t="s">
        <v>33</v>
      </c>
      <c r="H143" s="65">
        <v>43951</v>
      </c>
    </row>
    <row r="144" spans="2:8" s="24" customFormat="1" hidden="1" outlineLevel="2" x14ac:dyDescent="0.35">
      <c r="B144" s="24" t="s">
        <v>250</v>
      </c>
      <c r="D144" s="9">
        <v>1</v>
      </c>
      <c r="E144" s="66">
        <v>40000</v>
      </c>
      <c r="F144" s="66">
        <v>814</v>
      </c>
      <c r="G144" s="9" t="s">
        <v>29</v>
      </c>
      <c r="H144" s="65">
        <v>43924</v>
      </c>
    </row>
    <row r="145" spans="2:8" s="24" customFormat="1" hidden="1" outlineLevel="2" x14ac:dyDescent="0.35">
      <c r="B145" s="24" t="s">
        <v>250</v>
      </c>
      <c r="D145" s="9">
        <v>1</v>
      </c>
      <c r="E145" s="66">
        <v>40000</v>
      </c>
      <c r="F145" s="66">
        <v>814</v>
      </c>
      <c r="G145" s="9" t="s">
        <v>30</v>
      </c>
      <c r="H145" s="65">
        <v>43949</v>
      </c>
    </row>
    <row r="146" spans="2:8" s="24" customFormat="1" hidden="1" outlineLevel="2" x14ac:dyDescent="0.35">
      <c r="B146" s="24" t="s">
        <v>250</v>
      </c>
      <c r="D146" s="9">
        <v>1</v>
      </c>
      <c r="E146" s="66">
        <v>40000</v>
      </c>
      <c r="F146" s="66">
        <v>814</v>
      </c>
      <c r="G146" s="9" t="s">
        <v>30</v>
      </c>
      <c r="H146" s="65">
        <v>43949</v>
      </c>
    </row>
    <row r="147" spans="2:8" s="24" customFormat="1" outlineLevel="1" collapsed="1" x14ac:dyDescent="0.35">
      <c r="B147" s="26" t="s">
        <v>424</v>
      </c>
      <c r="C147" s="24">
        <v>1124</v>
      </c>
      <c r="D147" s="9">
        <f>SUBTOTAL(9,D144:D146)</f>
        <v>3</v>
      </c>
      <c r="E147" s="66">
        <v>120000</v>
      </c>
      <c r="F147" s="66">
        <f>SUBTOTAL(9,F144:F146)</f>
        <v>2442</v>
      </c>
      <c r="G147" s="9" t="s">
        <v>29</v>
      </c>
      <c r="H147" s="65">
        <v>43949</v>
      </c>
    </row>
    <row r="148" spans="2:8" s="24" customFormat="1" hidden="1" outlineLevel="2" x14ac:dyDescent="0.35">
      <c r="B148" s="24" t="s">
        <v>276</v>
      </c>
      <c r="D148" s="9">
        <v>1</v>
      </c>
      <c r="E148" s="66">
        <v>64619</v>
      </c>
      <c r="F148" s="66">
        <v>1400</v>
      </c>
      <c r="G148" s="9" t="s">
        <v>425</v>
      </c>
      <c r="H148" s="9" t="s">
        <v>426</v>
      </c>
    </row>
    <row r="149" spans="2:8" s="24" customFormat="1" hidden="1" outlineLevel="2" x14ac:dyDescent="0.35">
      <c r="B149" s="24" t="s">
        <v>276</v>
      </c>
      <c r="D149" s="9">
        <v>1</v>
      </c>
      <c r="E149" s="66">
        <v>64619</v>
      </c>
      <c r="F149" s="66">
        <v>1400</v>
      </c>
      <c r="G149" s="65">
        <v>43936</v>
      </c>
      <c r="H149" s="65">
        <v>43936</v>
      </c>
    </row>
    <row r="150" spans="2:8" s="24" customFormat="1" outlineLevel="1" collapsed="1" x14ac:dyDescent="0.35">
      <c r="B150" s="26" t="s">
        <v>427</v>
      </c>
      <c r="C150" s="24">
        <v>1585</v>
      </c>
      <c r="D150" s="9">
        <f>SUBTOTAL(9,D148:D149)</f>
        <v>2</v>
      </c>
      <c r="E150" s="66">
        <v>129238</v>
      </c>
      <c r="F150" s="66">
        <f>SUBTOTAL(9,F148:F149)</f>
        <v>2800</v>
      </c>
      <c r="G150" s="9" t="s">
        <v>425</v>
      </c>
      <c r="H150" s="65">
        <v>43936</v>
      </c>
    </row>
    <row r="151" spans="2:8" s="24" customFormat="1" hidden="1" outlineLevel="2" x14ac:dyDescent="0.35">
      <c r="B151" s="24" t="s">
        <v>278</v>
      </c>
      <c r="D151" s="9">
        <v>1</v>
      </c>
      <c r="E151" s="66">
        <v>64619</v>
      </c>
      <c r="F151" s="66">
        <v>1400</v>
      </c>
      <c r="G151" s="9" t="s">
        <v>383</v>
      </c>
      <c r="H151" s="9" t="s">
        <v>383</v>
      </c>
    </row>
    <row r="152" spans="2:8" s="24" customFormat="1" hidden="1" outlineLevel="2" x14ac:dyDescent="0.35">
      <c r="B152" s="24" t="s">
        <v>278</v>
      </c>
      <c r="D152" s="9">
        <v>1</v>
      </c>
      <c r="E152" s="66">
        <v>64619</v>
      </c>
      <c r="F152" s="66">
        <v>1400</v>
      </c>
      <c r="G152" s="9" t="s">
        <v>428</v>
      </c>
      <c r="H152" s="65">
        <v>43922</v>
      </c>
    </row>
    <row r="153" spans="2:8" s="24" customFormat="1" hidden="1" outlineLevel="2" x14ac:dyDescent="0.35">
      <c r="B153" s="24" t="s">
        <v>278</v>
      </c>
      <c r="D153" s="9">
        <v>1</v>
      </c>
      <c r="E153" s="66">
        <v>64619</v>
      </c>
      <c r="F153" s="66">
        <v>1400</v>
      </c>
      <c r="G153" s="65">
        <v>43929</v>
      </c>
      <c r="H153" s="65">
        <v>43929</v>
      </c>
    </row>
    <row r="154" spans="2:8" s="24" customFormat="1" outlineLevel="1" collapsed="1" x14ac:dyDescent="0.35">
      <c r="B154" s="26" t="s">
        <v>429</v>
      </c>
      <c r="C154" s="24">
        <v>2218</v>
      </c>
      <c r="D154" s="9">
        <f>SUBTOTAL(9,D151:D153)</f>
        <v>3</v>
      </c>
      <c r="E154" s="66">
        <v>193857</v>
      </c>
      <c r="F154" s="66">
        <f>SUBTOTAL(9,F151:F153)</f>
        <v>4200</v>
      </c>
      <c r="G154" s="9" t="s">
        <v>383</v>
      </c>
      <c r="H154" s="65">
        <v>43929</v>
      </c>
    </row>
    <row r="155" spans="2:8" s="24" customFormat="1" hidden="1" outlineLevel="2" x14ac:dyDescent="0.35">
      <c r="B155" s="24" t="s">
        <v>430</v>
      </c>
      <c r="D155" s="9">
        <v>1</v>
      </c>
      <c r="E155" s="66">
        <v>64619</v>
      </c>
      <c r="F155" s="66">
        <v>1400</v>
      </c>
      <c r="G155" s="9" t="s">
        <v>49</v>
      </c>
      <c r="H155" s="9" t="s">
        <v>36</v>
      </c>
    </row>
    <row r="156" spans="2:8" s="24" customFormat="1" outlineLevel="1" collapsed="1" x14ac:dyDescent="0.35">
      <c r="B156" s="26" t="s">
        <v>431</v>
      </c>
      <c r="C156" s="24">
        <v>331</v>
      </c>
      <c r="D156" s="9">
        <f>SUBTOTAL(9,D155:D155)</f>
        <v>1</v>
      </c>
      <c r="E156" s="66">
        <v>64619</v>
      </c>
      <c r="F156" s="66">
        <f>SUBTOTAL(9,F155:F155)</f>
        <v>1400</v>
      </c>
      <c r="G156" s="9" t="s">
        <v>49</v>
      </c>
      <c r="H156" s="9" t="s">
        <v>36</v>
      </c>
    </row>
    <row r="157" spans="2:8" s="24" customFormat="1" hidden="1" outlineLevel="2" x14ac:dyDescent="0.35">
      <c r="B157" s="24" t="s">
        <v>337</v>
      </c>
      <c r="D157" s="9">
        <v>1</v>
      </c>
      <c r="E157" s="66">
        <v>64619</v>
      </c>
      <c r="F157" s="66">
        <v>1400</v>
      </c>
      <c r="G157" s="65">
        <v>44034</v>
      </c>
      <c r="H157" s="65">
        <v>44034</v>
      </c>
    </row>
    <row r="158" spans="2:8" s="24" customFormat="1" outlineLevel="1" collapsed="1" x14ac:dyDescent="0.35">
      <c r="B158" s="26" t="s">
        <v>432</v>
      </c>
      <c r="C158" s="24">
        <v>1732</v>
      </c>
      <c r="D158" s="9">
        <f>SUBTOTAL(9,D157:D157)</f>
        <v>1</v>
      </c>
      <c r="E158" s="66">
        <v>64619</v>
      </c>
      <c r="F158" s="66">
        <f>SUBTOTAL(9,F157:F157)</f>
        <v>1400</v>
      </c>
      <c r="G158" s="65">
        <v>44034</v>
      </c>
      <c r="H158" s="65">
        <v>44034</v>
      </c>
    </row>
    <row r="159" spans="2:8" s="24" customFormat="1" hidden="1" outlineLevel="2" x14ac:dyDescent="0.35">
      <c r="B159" s="24" t="s">
        <v>350</v>
      </c>
      <c r="D159" s="9">
        <v>1</v>
      </c>
      <c r="E159" s="66">
        <v>64619</v>
      </c>
      <c r="F159" s="66">
        <v>1400</v>
      </c>
      <c r="G159" s="65">
        <v>44020</v>
      </c>
      <c r="H159" s="65">
        <v>44020</v>
      </c>
    </row>
    <row r="160" spans="2:8" s="24" customFormat="1" hidden="1" outlineLevel="2" x14ac:dyDescent="0.35">
      <c r="B160" s="24" t="s">
        <v>350</v>
      </c>
      <c r="D160" s="9">
        <v>1</v>
      </c>
      <c r="E160" s="66">
        <v>64619</v>
      </c>
      <c r="F160" s="66">
        <v>1400</v>
      </c>
      <c r="G160" s="65">
        <v>44027</v>
      </c>
      <c r="H160" s="65">
        <v>44027</v>
      </c>
    </row>
    <row r="161" spans="2:8" s="24" customFormat="1" hidden="1" outlineLevel="2" x14ac:dyDescent="0.35">
      <c r="B161" s="24" t="s">
        <v>350</v>
      </c>
      <c r="D161" s="9">
        <v>1</v>
      </c>
      <c r="E161" s="66">
        <v>64619</v>
      </c>
      <c r="F161" s="66">
        <v>1400</v>
      </c>
      <c r="G161" s="65">
        <v>44055</v>
      </c>
      <c r="H161" s="65">
        <v>44055</v>
      </c>
    </row>
    <row r="162" spans="2:8" s="24" customFormat="1" hidden="1" outlineLevel="2" x14ac:dyDescent="0.35">
      <c r="B162" s="24" t="s">
        <v>350</v>
      </c>
      <c r="D162" s="9">
        <v>1</v>
      </c>
      <c r="E162" s="66">
        <v>64619</v>
      </c>
      <c r="F162" s="66">
        <v>1400</v>
      </c>
      <c r="G162" s="65">
        <v>44062</v>
      </c>
      <c r="H162" s="65">
        <v>44062</v>
      </c>
    </row>
    <row r="163" spans="2:8" s="24" customFormat="1" outlineLevel="1" collapsed="1" x14ac:dyDescent="0.35">
      <c r="B163" s="26" t="s">
        <v>433</v>
      </c>
      <c r="C163" s="24">
        <v>1525</v>
      </c>
      <c r="D163" s="9">
        <f>SUBTOTAL(9,D159:D162)</f>
        <v>4</v>
      </c>
      <c r="E163" s="66">
        <v>258476</v>
      </c>
      <c r="F163" s="66">
        <f>SUBTOTAL(9,F159:F162)</f>
        <v>5600</v>
      </c>
      <c r="G163" s="65">
        <v>44020</v>
      </c>
      <c r="H163" s="65">
        <v>44062</v>
      </c>
    </row>
    <row r="164" spans="2:8" s="24" customFormat="1" hidden="1" outlineLevel="2" x14ac:dyDescent="0.35">
      <c r="B164" s="24" t="s">
        <v>351</v>
      </c>
      <c r="D164" s="9">
        <v>1</v>
      </c>
      <c r="E164" s="66">
        <v>64619</v>
      </c>
      <c r="F164" s="66">
        <v>1400</v>
      </c>
      <c r="G164" s="65">
        <v>44041</v>
      </c>
      <c r="H164" s="65">
        <v>44041</v>
      </c>
    </row>
    <row r="165" spans="2:8" s="24" customFormat="1" hidden="1" outlineLevel="2" x14ac:dyDescent="0.35">
      <c r="B165" s="24" t="s">
        <v>351</v>
      </c>
      <c r="D165" s="9">
        <v>1</v>
      </c>
      <c r="E165" s="66">
        <v>64619</v>
      </c>
      <c r="F165" s="66">
        <v>1400</v>
      </c>
      <c r="G165" s="65">
        <v>44048</v>
      </c>
      <c r="H165" s="65">
        <v>44048</v>
      </c>
    </row>
    <row r="166" spans="2:8" s="24" customFormat="1" hidden="1" outlineLevel="2" x14ac:dyDescent="0.35">
      <c r="B166" s="24" t="s">
        <v>351</v>
      </c>
      <c r="D166" s="9">
        <v>1</v>
      </c>
      <c r="E166" s="66">
        <v>64619</v>
      </c>
      <c r="F166" s="66">
        <v>1400</v>
      </c>
      <c r="G166" s="65">
        <v>44055</v>
      </c>
      <c r="H166" s="65">
        <v>44055</v>
      </c>
    </row>
    <row r="167" spans="2:8" s="24" customFormat="1" hidden="1" outlineLevel="2" x14ac:dyDescent="0.35">
      <c r="B167" s="24" t="s">
        <v>351</v>
      </c>
      <c r="D167" s="9">
        <v>1</v>
      </c>
      <c r="E167" s="66">
        <v>64619</v>
      </c>
      <c r="F167" s="66">
        <v>1400</v>
      </c>
      <c r="G167" s="65">
        <v>44076</v>
      </c>
      <c r="H167" s="65">
        <v>44076</v>
      </c>
    </row>
    <row r="168" spans="2:8" s="24" customFormat="1" hidden="1" outlineLevel="2" x14ac:dyDescent="0.35">
      <c r="B168" s="24" t="s">
        <v>351</v>
      </c>
      <c r="D168" s="9">
        <v>1</v>
      </c>
      <c r="E168" s="66">
        <v>64619</v>
      </c>
      <c r="F168" s="66">
        <v>1400</v>
      </c>
      <c r="G168" s="65">
        <v>44083</v>
      </c>
      <c r="H168" s="65">
        <v>44083</v>
      </c>
    </row>
    <row r="169" spans="2:8" s="24" customFormat="1" outlineLevel="1" collapsed="1" x14ac:dyDescent="0.35">
      <c r="B169" s="26" t="s">
        <v>434</v>
      </c>
      <c r="C169" s="24">
        <v>2533</v>
      </c>
      <c r="D169" s="9">
        <f>SUBTOTAL(9,D164:D168)</f>
        <v>5</v>
      </c>
      <c r="E169" s="66">
        <v>323095</v>
      </c>
      <c r="F169" s="66">
        <f>SUBTOTAL(9,F164:F168)</f>
        <v>7000</v>
      </c>
      <c r="G169" s="65">
        <v>44041</v>
      </c>
      <c r="H169" s="65">
        <v>44083</v>
      </c>
    </row>
    <row r="170" spans="2:8" s="24" customFormat="1" hidden="1" outlineLevel="2" x14ac:dyDescent="0.35">
      <c r="B170" s="24" t="s">
        <v>341</v>
      </c>
      <c r="D170" s="9">
        <v>1</v>
      </c>
      <c r="E170" s="66">
        <v>64619</v>
      </c>
      <c r="F170" s="66">
        <v>1400</v>
      </c>
      <c r="G170" s="65">
        <v>44034</v>
      </c>
      <c r="H170" s="65">
        <v>44034</v>
      </c>
    </row>
    <row r="171" spans="2:8" s="24" customFormat="1" hidden="1" outlineLevel="2" x14ac:dyDescent="0.35">
      <c r="B171" s="24" t="s">
        <v>341</v>
      </c>
      <c r="D171" s="9">
        <v>1</v>
      </c>
      <c r="E171" s="66">
        <v>64619</v>
      </c>
      <c r="F171" s="66">
        <v>1400</v>
      </c>
      <c r="G171" s="65">
        <v>44041</v>
      </c>
      <c r="H171" s="65">
        <v>44041</v>
      </c>
    </row>
    <row r="172" spans="2:8" s="24" customFormat="1" hidden="1" outlineLevel="2" x14ac:dyDescent="0.35">
      <c r="B172" s="24" t="s">
        <v>341</v>
      </c>
      <c r="D172" s="9">
        <v>1</v>
      </c>
      <c r="E172" s="66">
        <v>64619</v>
      </c>
      <c r="F172" s="66">
        <v>1400</v>
      </c>
      <c r="G172" s="65">
        <v>44048</v>
      </c>
      <c r="H172" s="65">
        <v>44048</v>
      </c>
    </row>
    <row r="173" spans="2:8" s="24" customFormat="1" hidden="1" outlineLevel="2" x14ac:dyDescent="0.35">
      <c r="B173" s="24" t="s">
        <v>341</v>
      </c>
      <c r="D173" s="9">
        <v>1</v>
      </c>
      <c r="E173" s="66">
        <v>64619</v>
      </c>
      <c r="F173" s="66">
        <v>1400</v>
      </c>
      <c r="G173" s="65">
        <v>44062</v>
      </c>
      <c r="H173" s="65">
        <v>44062</v>
      </c>
    </row>
    <row r="174" spans="2:8" s="24" customFormat="1" outlineLevel="1" collapsed="1" x14ac:dyDescent="0.35">
      <c r="B174" s="26" t="s">
        <v>435</v>
      </c>
      <c r="C174" s="24">
        <v>1537</v>
      </c>
      <c r="D174" s="9">
        <f>SUBTOTAL(9,D170:D173)</f>
        <v>4</v>
      </c>
      <c r="E174" s="66">
        <v>258476</v>
      </c>
      <c r="F174" s="66">
        <f>SUBTOTAL(9,F170:F173)</f>
        <v>5600</v>
      </c>
      <c r="G174" s="65">
        <v>44034</v>
      </c>
      <c r="H174" s="65">
        <v>44062</v>
      </c>
    </row>
    <row r="175" spans="2:8" s="24" customFormat="1" hidden="1" outlineLevel="2" x14ac:dyDescent="0.35">
      <c r="B175" s="24" t="s">
        <v>337</v>
      </c>
      <c r="D175" s="9">
        <v>1</v>
      </c>
      <c r="E175" s="66">
        <v>64619</v>
      </c>
      <c r="F175" s="66">
        <v>1400</v>
      </c>
      <c r="G175" s="65">
        <v>43978</v>
      </c>
      <c r="H175" s="65">
        <v>43978</v>
      </c>
    </row>
    <row r="176" spans="2:8" s="24" customFormat="1" hidden="1" outlineLevel="2" x14ac:dyDescent="0.35">
      <c r="B176" s="24" t="s">
        <v>337</v>
      </c>
      <c r="D176" s="9">
        <v>1</v>
      </c>
      <c r="E176" s="66">
        <v>64619</v>
      </c>
      <c r="F176" s="66">
        <v>1400</v>
      </c>
      <c r="G176" s="65">
        <v>43985</v>
      </c>
      <c r="H176" s="65">
        <v>43985</v>
      </c>
    </row>
    <row r="177" spans="2:8" s="24" customFormat="1" hidden="1" outlineLevel="2" x14ac:dyDescent="0.35">
      <c r="B177" s="24" t="s">
        <v>337</v>
      </c>
      <c r="D177" s="9">
        <v>1</v>
      </c>
      <c r="E177" s="66">
        <v>64619</v>
      </c>
      <c r="F177" s="66">
        <v>1400</v>
      </c>
      <c r="G177" s="65">
        <v>43992</v>
      </c>
      <c r="H177" s="65">
        <v>43992</v>
      </c>
    </row>
    <row r="178" spans="2:8" s="24" customFormat="1" hidden="1" outlineLevel="2" x14ac:dyDescent="0.35">
      <c r="B178" s="24" t="s">
        <v>337</v>
      </c>
      <c r="D178" s="9">
        <v>1</v>
      </c>
      <c r="E178" s="66">
        <v>64619</v>
      </c>
      <c r="F178" s="66">
        <v>1400</v>
      </c>
      <c r="G178" s="65">
        <v>43992</v>
      </c>
      <c r="H178" s="65">
        <v>43992</v>
      </c>
    </row>
    <row r="179" spans="2:8" s="24" customFormat="1" hidden="1" outlineLevel="2" x14ac:dyDescent="0.35">
      <c r="B179" s="24" t="s">
        <v>337</v>
      </c>
      <c r="D179" s="9">
        <v>1</v>
      </c>
      <c r="E179" s="66">
        <v>64619</v>
      </c>
      <c r="F179" s="66">
        <v>1400</v>
      </c>
      <c r="G179" s="65">
        <v>43999</v>
      </c>
      <c r="H179" s="65">
        <v>43999</v>
      </c>
    </row>
    <row r="180" spans="2:8" s="24" customFormat="1" outlineLevel="1" collapsed="1" x14ac:dyDescent="0.35">
      <c r="B180" s="26" t="s">
        <v>432</v>
      </c>
      <c r="C180" s="24">
        <v>1732</v>
      </c>
      <c r="D180" s="9">
        <f>SUBTOTAL(9,D175:D179)</f>
        <v>5</v>
      </c>
      <c r="E180" s="66">
        <v>323095</v>
      </c>
      <c r="F180" s="66">
        <f>SUBTOTAL(9,F175:F179)</f>
        <v>7000</v>
      </c>
      <c r="G180" s="65">
        <v>43978</v>
      </c>
      <c r="H180" s="65">
        <v>43999</v>
      </c>
    </row>
    <row r="181" spans="2:8" s="24" customFormat="1" hidden="1" outlineLevel="2" x14ac:dyDescent="0.35">
      <c r="B181" s="24" t="s">
        <v>347</v>
      </c>
      <c r="D181" s="9">
        <v>1</v>
      </c>
      <c r="E181" s="66">
        <v>64619</v>
      </c>
      <c r="F181" s="66">
        <v>1400</v>
      </c>
      <c r="G181" s="65">
        <v>44006</v>
      </c>
      <c r="H181" s="65">
        <v>44006</v>
      </c>
    </row>
    <row r="182" spans="2:8" s="24" customFormat="1" hidden="1" outlineLevel="2" x14ac:dyDescent="0.35">
      <c r="B182" s="24" t="s">
        <v>347</v>
      </c>
      <c r="D182" s="9">
        <v>1</v>
      </c>
      <c r="E182" s="66">
        <v>64619</v>
      </c>
      <c r="F182" s="66">
        <v>1400</v>
      </c>
      <c r="G182" s="65">
        <v>44013</v>
      </c>
      <c r="H182" s="65">
        <v>44013</v>
      </c>
    </row>
    <row r="183" spans="2:8" s="24" customFormat="1" hidden="1" outlineLevel="2" x14ac:dyDescent="0.35">
      <c r="B183" s="24" t="s">
        <v>347</v>
      </c>
      <c r="D183" s="9">
        <v>1</v>
      </c>
      <c r="E183" s="66">
        <v>64619</v>
      </c>
      <c r="F183" s="66">
        <v>1400</v>
      </c>
      <c r="G183" s="65">
        <v>44027</v>
      </c>
      <c r="H183" s="65">
        <v>44027</v>
      </c>
    </row>
    <row r="184" spans="2:8" s="24" customFormat="1" hidden="1" outlineLevel="2" x14ac:dyDescent="0.35">
      <c r="B184" s="24" t="s">
        <v>347</v>
      </c>
      <c r="D184" s="9">
        <v>1</v>
      </c>
      <c r="E184" s="66">
        <v>64619</v>
      </c>
      <c r="F184" s="66">
        <v>1400</v>
      </c>
      <c r="G184" s="65">
        <v>44090</v>
      </c>
      <c r="H184" s="65">
        <v>44090</v>
      </c>
    </row>
    <row r="185" spans="2:8" s="24" customFormat="1" outlineLevel="1" collapsed="1" x14ac:dyDescent="0.35">
      <c r="B185" s="26" t="s">
        <v>436</v>
      </c>
      <c r="C185" s="24">
        <v>1532</v>
      </c>
      <c r="D185" s="9">
        <f>SUBTOTAL(9,D181:D184)</f>
        <v>4</v>
      </c>
      <c r="E185" s="66">
        <v>258476</v>
      </c>
      <c r="F185" s="66">
        <f>SUBTOTAL(9,F181:F184)</f>
        <v>5600</v>
      </c>
      <c r="G185" s="65">
        <v>44006</v>
      </c>
      <c r="H185" s="65">
        <v>44090</v>
      </c>
    </row>
    <row r="186" spans="2:8" s="24" customFormat="1" hidden="1" outlineLevel="2" x14ac:dyDescent="0.35">
      <c r="B186" s="24" t="s">
        <v>343</v>
      </c>
      <c r="D186" s="9">
        <v>1</v>
      </c>
      <c r="E186" s="66">
        <v>64619</v>
      </c>
      <c r="F186" s="66">
        <v>1400</v>
      </c>
      <c r="G186" s="65">
        <v>43999</v>
      </c>
      <c r="H186" s="65">
        <v>43999</v>
      </c>
    </row>
    <row r="187" spans="2:8" s="24" customFormat="1" hidden="1" outlineLevel="2" x14ac:dyDescent="0.35">
      <c r="B187" s="24" t="s">
        <v>343</v>
      </c>
      <c r="D187" s="9">
        <v>1</v>
      </c>
      <c r="E187" s="66">
        <v>64619</v>
      </c>
      <c r="F187" s="66">
        <v>1400</v>
      </c>
      <c r="G187" s="65">
        <v>44006</v>
      </c>
      <c r="H187" s="65">
        <v>44006</v>
      </c>
    </row>
    <row r="188" spans="2:8" s="24" customFormat="1" hidden="1" outlineLevel="2" x14ac:dyDescent="0.35">
      <c r="B188" s="24" t="s">
        <v>343</v>
      </c>
      <c r="D188" s="9">
        <v>1</v>
      </c>
      <c r="E188" s="66">
        <v>64619</v>
      </c>
      <c r="F188" s="66">
        <v>1400</v>
      </c>
      <c r="G188" s="65">
        <v>44013</v>
      </c>
      <c r="H188" s="65">
        <v>44013</v>
      </c>
    </row>
    <row r="189" spans="2:8" s="24" customFormat="1" hidden="1" outlineLevel="2" x14ac:dyDescent="0.35">
      <c r="B189" s="24" t="s">
        <v>343</v>
      </c>
      <c r="D189" s="9">
        <v>1</v>
      </c>
      <c r="E189" s="66">
        <v>64619</v>
      </c>
      <c r="F189" s="66">
        <v>1400</v>
      </c>
      <c r="G189" s="65">
        <v>44020</v>
      </c>
      <c r="H189" s="65">
        <v>44020</v>
      </c>
    </row>
    <row r="190" spans="2:8" s="24" customFormat="1" hidden="1" outlineLevel="2" x14ac:dyDescent="0.35">
      <c r="B190" s="24" t="s">
        <v>343</v>
      </c>
      <c r="D190" s="9">
        <v>1</v>
      </c>
      <c r="E190" s="66">
        <v>64619</v>
      </c>
      <c r="F190" s="66">
        <v>1400</v>
      </c>
      <c r="G190" s="65">
        <v>44067</v>
      </c>
      <c r="H190" s="65">
        <v>44067</v>
      </c>
    </row>
    <row r="191" spans="2:8" s="24" customFormat="1" outlineLevel="1" collapsed="1" x14ac:dyDescent="0.35">
      <c r="B191" s="26" t="s">
        <v>437</v>
      </c>
      <c r="C191" s="24">
        <v>2306</v>
      </c>
      <c r="D191" s="9">
        <f>SUBTOTAL(9,D186:D190)</f>
        <v>5</v>
      </c>
      <c r="E191" s="66">
        <v>323095</v>
      </c>
      <c r="F191" s="66">
        <f>SUBTOTAL(9,F186:F190)</f>
        <v>7000</v>
      </c>
      <c r="G191" s="65">
        <v>43999</v>
      </c>
      <c r="H191" s="65">
        <v>44067</v>
      </c>
    </row>
    <row r="192" spans="2:8" s="24" customFormat="1" hidden="1" outlineLevel="2" x14ac:dyDescent="0.35">
      <c r="B192" s="24" t="s">
        <v>246</v>
      </c>
      <c r="D192" s="9">
        <v>1</v>
      </c>
      <c r="E192" s="66">
        <v>40000</v>
      </c>
      <c r="F192" s="66">
        <v>814</v>
      </c>
      <c r="G192" s="9" t="s">
        <v>28</v>
      </c>
      <c r="H192" s="65">
        <v>43952</v>
      </c>
    </row>
    <row r="193" spans="2:8" s="24" customFormat="1" hidden="1" outlineLevel="2" x14ac:dyDescent="0.35">
      <c r="B193" s="24" t="s">
        <v>246</v>
      </c>
      <c r="D193" s="9">
        <v>1</v>
      </c>
      <c r="E193" s="66">
        <v>40000</v>
      </c>
      <c r="F193" s="66">
        <v>814</v>
      </c>
      <c r="G193" s="9" t="s">
        <v>37</v>
      </c>
      <c r="H193" s="65">
        <v>43934</v>
      </c>
    </row>
    <row r="194" spans="2:8" s="24" customFormat="1" outlineLevel="1" collapsed="1" x14ac:dyDescent="0.35">
      <c r="B194" s="26" t="s">
        <v>438</v>
      </c>
      <c r="C194" s="24">
        <v>2063</v>
      </c>
      <c r="D194" s="9">
        <f>SUBTOTAL(9,D192:D193)</f>
        <v>2</v>
      </c>
      <c r="E194" s="66">
        <v>80000</v>
      </c>
      <c r="F194" s="66">
        <f>SUBTOTAL(9,F192:F193)</f>
        <v>1628</v>
      </c>
      <c r="G194" s="9" t="s">
        <v>28</v>
      </c>
      <c r="H194" s="65">
        <v>43934</v>
      </c>
    </row>
    <row r="195" spans="2:8" s="24" customFormat="1" hidden="1" outlineLevel="2" x14ac:dyDescent="0.35">
      <c r="B195" s="24" t="s">
        <v>270</v>
      </c>
      <c r="D195" s="9">
        <v>1</v>
      </c>
      <c r="E195" s="66">
        <v>64619</v>
      </c>
      <c r="F195" s="66">
        <v>1400</v>
      </c>
      <c r="G195" s="9" t="s">
        <v>47</v>
      </c>
      <c r="H195" s="9" t="s">
        <v>48</v>
      </c>
    </row>
    <row r="196" spans="2:8" s="24" customFormat="1" outlineLevel="1" collapsed="1" x14ac:dyDescent="0.35">
      <c r="B196" s="26" t="s">
        <v>439</v>
      </c>
      <c r="C196" s="24">
        <v>2346</v>
      </c>
      <c r="D196" s="9">
        <f>SUBTOTAL(9,D195:D195)</f>
        <v>1</v>
      </c>
      <c r="E196" s="66">
        <v>64619</v>
      </c>
      <c r="F196" s="66">
        <f>SUBTOTAL(9,F195:F195)</f>
        <v>1400</v>
      </c>
      <c r="G196" s="9" t="s">
        <v>47</v>
      </c>
      <c r="H196" s="9" t="s">
        <v>48</v>
      </c>
    </row>
    <row r="197" spans="2:8" s="24" customFormat="1" hidden="1" outlineLevel="2" x14ac:dyDescent="0.35">
      <c r="B197" s="24" t="s">
        <v>249</v>
      </c>
      <c r="D197" s="9">
        <v>1</v>
      </c>
      <c r="E197" s="66">
        <v>40000</v>
      </c>
      <c r="F197" s="66">
        <v>814</v>
      </c>
      <c r="G197" s="9" t="s">
        <v>29</v>
      </c>
      <c r="H197" s="65">
        <v>43917</v>
      </c>
    </row>
    <row r="198" spans="2:8" s="24" customFormat="1" hidden="1" outlineLevel="2" x14ac:dyDescent="0.35">
      <c r="B198" s="24" t="s">
        <v>249</v>
      </c>
      <c r="D198" s="9">
        <v>1</v>
      </c>
      <c r="E198" s="66">
        <v>40000</v>
      </c>
      <c r="F198" s="66">
        <v>814</v>
      </c>
      <c r="G198" s="9" t="s">
        <v>29</v>
      </c>
      <c r="H198" s="65">
        <v>43920</v>
      </c>
    </row>
    <row r="199" spans="2:8" s="24" customFormat="1" hidden="1" outlineLevel="2" x14ac:dyDescent="0.35">
      <c r="B199" s="24" t="s">
        <v>249</v>
      </c>
      <c r="D199" s="9">
        <v>1</v>
      </c>
      <c r="E199" s="66">
        <v>40000</v>
      </c>
      <c r="F199" s="66">
        <v>814</v>
      </c>
      <c r="G199" s="9" t="s">
        <v>38</v>
      </c>
      <c r="H199" s="65">
        <v>43945</v>
      </c>
    </row>
    <row r="200" spans="2:8" s="24" customFormat="1" outlineLevel="1" collapsed="1" x14ac:dyDescent="0.35">
      <c r="B200" s="26" t="s">
        <v>440</v>
      </c>
      <c r="C200" s="24">
        <v>1677</v>
      </c>
      <c r="D200" s="9">
        <f>SUBTOTAL(9,D197:D199)</f>
        <v>3</v>
      </c>
      <c r="E200" s="66">
        <v>120000</v>
      </c>
      <c r="F200" s="66">
        <f>SUBTOTAL(9,F197:F199)</f>
        <v>2442</v>
      </c>
      <c r="G200" s="9" t="s">
        <v>29</v>
      </c>
      <c r="H200" s="65">
        <v>43945</v>
      </c>
    </row>
    <row r="201" spans="2:8" s="24" customFormat="1" hidden="1" outlineLevel="2" x14ac:dyDescent="0.35">
      <c r="B201" s="24" t="s">
        <v>441</v>
      </c>
      <c r="D201" s="9">
        <v>1</v>
      </c>
      <c r="E201" s="66">
        <v>64619</v>
      </c>
      <c r="F201" s="66">
        <v>1400</v>
      </c>
      <c r="G201" s="9" t="s">
        <v>44</v>
      </c>
      <c r="H201" s="65">
        <v>43934</v>
      </c>
    </row>
    <row r="202" spans="2:8" s="24" customFormat="1" outlineLevel="1" collapsed="1" x14ac:dyDescent="0.35">
      <c r="B202" s="26" t="s">
        <v>442</v>
      </c>
      <c r="C202" s="24">
        <v>2465</v>
      </c>
      <c r="D202" s="9">
        <f>SUBTOTAL(9,D201:D201)</f>
        <v>1</v>
      </c>
      <c r="E202" s="66">
        <v>64619</v>
      </c>
      <c r="F202" s="66">
        <f>SUBTOTAL(9,F201:F201)</f>
        <v>1400</v>
      </c>
      <c r="G202" s="9" t="s">
        <v>44</v>
      </c>
      <c r="H202" s="65">
        <v>43934</v>
      </c>
    </row>
    <row r="203" spans="2:8" s="24" customFormat="1" hidden="1" outlineLevel="2" x14ac:dyDescent="0.35">
      <c r="B203" s="24" t="s">
        <v>254</v>
      </c>
      <c r="D203" s="9">
        <v>1</v>
      </c>
      <c r="E203" s="66">
        <v>40000</v>
      </c>
      <c r="F203" s="66">
        <v>814</v>
      </c>
      <c r="G203" s="9" t="s">
        <v>443</v>
      </c>
      <c r="H203" s="65">
        <v>43938</v>
      </c>
    </row>
    <row r="204" spans="2:8" s="24" customFormat="1" hidden="1" outlineLevel="2" x14ac:dyDescent="0.35">
      <c r="B204" s="24" t="s">
        <v>254</v>
      </c>
      <c r="D204" s="9">
        <v>1</v>
      </c>
      <c r="E204" s="66">
        <v>40000</v>
      </c>
      <c r="F204" s="66">
        <v>814</v>
      </c>
      <c r="G204" s="9" t="s">
        <v>38</v>
      </c>
      <c r="H204" s="65">
        <v>43945</v>
      </c>
    </row>
    <row r="205" spans="2:8" s="24" customFormat="1" hidden="1" outlineLevel="2" x14ac:dyDescent="0.35">
      <c r="B205" s="24" t="s">
        <v>254</v>
      </c>
      <c r="D205" s="9">
        <v>1</v>
      </c>
      <c r="E205" s="66">
        <v>40000</v>
      </c>
      <c r="F205" s="66">
        <v>814</v>
      </c>
      <c r="G205" s="9" t="s">
        <v>62</v>
      </c>
      <c r="H205" s="65">
        <v>43959</v>
      </c>
    </row>
    <row r="206" spans="2:8" s="24" customFormat="1" hidden="1" outlineLevel="2" x14ac:dyDescent="0.35">
      <c r="B206" s="24" t="s">
        <v>254</v>
      </c>
      <c r="D206" s="9">
        <v>1</v>
      </c>
      <c r="E206" s="66">
        <v>40000</v>
      </c>
      <c r="F206" s="66">
        <v>814</v>
      </c>
      <c r="G206" s="65">
        <v>43962</v>
      </c>
      <c r="H206" s="65">
        <v>43966</v>
      </c>
    </row>
    <row r="207" spans="2:8" s="24" customFormat="1" outlineLevel="1" collapsed="1" x14ac:dyDescent="0.35">
      <c r="B207" s="26" t="s">
        <v>444</v>
      </c>
      <c r="C207" s="24">
        <v>2338</v>
      </c>
      <c r="D207" s="9">
        <f>SUBTOTAL(9,D203:D206)</f>
        <v>4</v>
      </c>
      <c r="E207" s="66">
        <v>160000</v>
      </c>
      <c r="F207" s="66">
        <f>SUBTOTAL(9,F203:F206)</f>
        <v>3256</v>
      </c>
      <c r="G207" s="9" t="s">
        <v>443</v>
      </c>
      <c r="H207" s="65">
        <v>43966</v>
      </c>
    </row>
    <row r="208" spans="2:8" s="24" customFormat="1" hidden="1" outlineLevel="2" x14ac:dyDescent="0.35">
      <c r="B208" s="24" t="s">
        <v>109</v>
      </c>
      <c r="D208" s="9">
        <v>1</v>
      </c>
      <c r="E208" s="66">
        <v>64619</v>
      </c>
      <c r="F208" s="66">
        <v>1400</v>
      </c>
      <c r="G208" s="9" t="s">
        <v>49</v>
      </c>
      <c r="H208" s="65">
        <v>43930</v>
      </c>
    </row>
    <row r="209" spans="2:8" s="24" customFormat="1" outlineLevel="1" collapsed="1" x14ac:dyDescent="0.35">
      <c r="B209" s="26" t="s">
        <v>445</v>
      </c>
      <c r="C209" s="24">
        <v>1398</v>
      </c>
      <c r="D209" s="9">
        <f>SUBTOTAL(9,D208:D208)</f>
        <v>1</v>
      </c>
      <c r="E209" s="66">
        <v>64619</v>
      </c>
      <c r="F209" s="66">
        <f>SUBTOTAL(9,F208:F208)</f>
        <v>1400</v>
      </c>
      <c r="G209" s="9" t="s">
        <v>49</v>
      </c>
      <c r="H209" s="65">
        <v>43930</v>
      </c>
    </row>
    <row r="210" spans="2:8" s="24" customFormat="1" hidden="1" outlineLevel="2" x14ac:dyDescent="0.35">
      <c r="B210" s="24" t="s">
        <v>312</v>
      </c>
      <c r="D210" s="9">
        <v>1</v>
      </c>
      <c r="E210" s="66">
        <v>64619</v>
      </c>
      <c r="F210" s="66">
        <v>1400</v>
      </c>
      <c r="G210" s="65">
        <v>43991</v>
      </c>
      <c r="H210" s="65">
        <v>43991</v>
      </c>
    </row>
    <row r="211" spans="2:8" s="24" customFormat="1" hidden="1" outlineLevel="2" x14ac:dyDescent="0.35">
      <c r="B211" s="24" t="s">
        <v>312</v>
      </c>
      <c r="D211" s="9">
        <v>1</v>
      </c>
      <c r="E211" s="66">
        <v>64619</v>
      </c>
      <c r="F211" s="66">
        <v>1400</v>
      </c>
      <c r="G211" s="65">
        <v>43993</v>
      </c>
      <c r="H211" s="65">
        <v>43993</v>
      </c>
    </row>
    <row r="212" spans="2:8" s="24" customFormat="1" hidden="1" outlineLevel="2" x14ac:dyDescent="0.35">
      <c r="B212" s="24" t="s">
        <v>312</v>
      </c>
      <c r="D212" s="9">
        <v>1</v>
      </c>
      <c r="E212" s="66">
        <v>64619</v>
      </c>
      <c r="F212" s="66">
        <v>1400</v>
      </c>
      <c r="G212" s="65">
        <v>43998</v>
      </c>
      <c r="H212" s="65">
        <v>43998</v>
      </c>
    </row>
    <row r="213" spans="2:8" s="24" customFormat="1" hidden="1" outlineLevel="2" x14ac:dyDescent="0.35">
      <c r="B213" s="24" t="s">
        <v>312</v>
      </c>
      <c r="D213" s="9">
        <v>1</v>
      </c>
      <c r="E213" s="66">
        <v>64619</v>
      </c>
      <c r="F213" s="66">
        <v>1400</v>
      </c>
      <c r="G213" s="65">
        <v>44000</v>
      </c>
      <c r="H213" s="65">
        <v>44000</v>
      </c>
    </row>
    <row r="214" spans="2:8" s="24" customFormat="1" hidden="1" outlineLevel="2" x14ac:dyDescent="0.35">
      <c r="B214" s="24" t="s">
        <v>312</v>
      </c>
      <c r="D214" s="9">
        <v>1</v>
      </c>
      <c r="E214" s="66">
        <v>64619</v>
      </c>
      <c r="F214" s="66">
        <v>1400</v>
      </c>
      <c r="G214" s="65">
        <v>44005</v>
      </c>
      <c r="H214" s="65">
        <v>44005</v>
      </c>
    </row>
    <row r="215" spans="2:8" s="24" customFormat="1" outlineLevel="1" collapsed="1" x14ac:dyDescent="0.35">
      <c r="B215" s="26" t="s">
        <v>446</v>
      </c>
      <c r="C215" s="24">
        <v>1226</v>
      </c>
      <c r="D215" s="9">
        <f>SUBTOTAL(9,D210:D214)</f>
        <v>5</v>
      </c>
      <c r="E215" s="66">
        <v>323095</v>
      </c>
      <c r="F215" s="66">
        <f>SUBTOTAL(9,F210:F214)</f>
        <v>7000</v>
      </c>
      <c r="G215" s="65">
        <v>43991</v>
      </c>
      <c r="H215" s="65">
        <v>44005</v>
      </c>
    </row>
    <row r="216" spans="2:8" s="24" customFormat="1" hidden="1" outlineLevel="2" x14ac:dyDescent="0.35">
      <c r="B216" s="24" t="s">
        <v>267</v>
      </c>
      <c r="D216" s="9">
        <v>1</v>
      </c>
      <c r="E216" s="66">
        <v>64619</v>
      </c>
      <c r="F216" s="66">
        <v>1400</v>
      </c>
      <c r="G216" s="65">
        <v>44007</v>
      </c>
      <c r="H216" s="65">
        <v>44007</v>
      </c>
    </row>
    <row r="217" spans="2:8" s="24" customFormat="1" hidden="1" outlineLevel="2" x14ac:dyDescent="0.35">
      <c r="B217" s="24" t="s">
        <v>267</v>
      </c>
      <c r="D217" s="9">
        <v>1</v>
      </c>
      <c r="E217" s="66">
        <v>64619</v>
      </c>
      <c r="F217" s="66">
        <v>1400</v>
      </c>
      <c r="G217" s="65">
        <v>44014</v>
      </c>
      <c r="H217" s="65">
        <v>44014</v>
      </c>
    </row>
    <row r="218" spans="2:8" s="24" customFormat="1" hidden="1" outlineLevel="2" x14ac:dyDescent="0.35">
      <c r="B218" s="24" t="s">
        <v>267</v>
      </c>
      <c r="D218" s="9">
        <v>1</v>
      </c>
      <c r="E218" s="66">
        <v>40000</v>
      </c>
      <c r="F218" s="66">
        <v>814</v>
      </c>
      <c r="G218" s="65">
        <v>44027</v>
      </c>
      <c r="H218" s="65">
        <v>44033</v>
      </c>
    </row>
    <row r="219" spans="2:8" s="24" customFormat="1" outlineLevel="1" collapsed="1" x14ac:dyDescent="0.35">
      <c r="B219" s="26" t="s">
        <v>447</v>
      </c>
      <c r="C219" s="24">
        <v>1567</v>
      </c>
      <c r="D219" s="9">
        <f>SUBTOTAL(9,D216:D218)</f>
        <v>3</v>
      </c>
      <c r="E219" s="66">
        <v>169238</v>
      </c>
      <c r="F219" s="66">
        <f>SUBTOTAL(9,F216:F218)</f>
        <v>3614</v>
      </c>
      <c r="G219" s="65">
        <v>44007</v>
      </c>
      <c r="H219" s="65">
        <v>44033</v>
      </c>
    </row>
    <row r="220" spans="2:8" s="24" customFormat="1" hidden="1" outlineLevel="2" x14ac:dyDescent="0.35">
      <c r="B220" s="24" t="s">
        <v>197</v>
      </c>
      <c r="D220" s="9">
        <v>1</v>
      </c>
      <c r="E220" s="66">
        <v>64619</v>
      </c>
      <c r="F220" s="66">
        <v>1400</v>
      </c>
      <c r="G220" s="65">
        <v>44012</v>
      </c>
      <c r="H220" s="65">
        <v>44012</v>
      </c>
    </row>
    <row r="221" spans="2:8" s="24" customFormat="1" hidden="1" outlineLevel="2" x14ac:dyDescent="0.35">
      <c r="B221" s="24" t="s">
        <v>197</v>
      </c>
      <c r="D221" s="9">
        <v>1</v>
      </c>
      <c r="E221" s="66">
        <v>40000</v>
      </c>
      <c r="F221" s="66">
        <v>814</v>
      </c>
      <c r="G221" s="65">
        <v>44019</v>
      </c>
      <c r="H221" s="65">
        <v>44019</v>
      </c>
    </row>
    <row r="222" spans="2:8" s="24" customFormat="1" hidden="1" outlineLevel="2" x14ac:dyDescent="0.35">
      <c r="B222" s="24" t="s">
        <v>197</v>
      </c>
      <c r="D222" s="9">
        <v>1</v>
      </c>
      <c r="E222" s="66">
        <v>40000</v>
      </c>
      <c r="F222" s="66">
        <v>814</v>
      </c>
      <c r="G222" s="65">
        <v>44020</v>
      </c>
      <c r="H222" s="65">
        <v>44026</v>
      </c>
    </row>
    <row r="223" spans="2:8" s="24" customFormat="1" outlineLevel="1" collapsed="1" x14ac:dyDescent="0.35">
      <c r="B223" s="26" t="s">
        <v>448</v>
      </c>
      <c r="C223" s="24">
        <v>1338</v>
      </c>
      <c r="D223" s="9">
        <f>SUBTOTAL(9,D220:D222)</f>
        <v>3</v>
      </c>
      <c r="E223" s="66">
        <v>144619</v>
      </c>
      <c r="F223" s="66">
        <f>SUBTOTAL(9,F220:F222)</f>
        <v>3028</v>
      </c>
      <c r="G223" s="65">
        <v>44012</v>
      </c>
      <c r="H223" s="65">
        <v>44026</v>
      </c>
    </row>
    <row r="224" spans="2:8" s="24" customFormat="1" hidden="1" outlineLevel="2" x14ac:dyDescent="0.35">
      <c r="B224" s="24" t="s">
        <v>335</v>
      </c>
      <c r="D224" s="9">
        <v>1</v>
      </c>
      <c r="E224" s="66">
        <v>64619</v>
      </c>
      <c r="F224" s="66">
        <v>1400</v>
      </c>
      <c r="G224" s="65">
        <v>43970</v>
      </c>
      <c r="H224" s="65">
        <v>43970</v>
      </c>
    </row>
    <row r="225" spans="2:8" s="24" customFormat="1" hidden="1" outlineLevel="2" x14ac:dyDescent="0.35">
      <c r="B225" s="24" t="s">
        <v>335</v>
      </c>
      <c r="D225" s="9">
        <v>1</v>
      </c>
      <c r="E225" s="66">
        <v>64619</v>
      </c>
      <c r="F225" s="66">
        <v>1400</v>
      </c>
      <c r="G225" s="65">
        <v>43972</v>
      </c>
      <c r="H225" s="65">
        <v>43972</v>
      </c>
    </row>
    <row r="226" spans="2:8" s="24" customFormat="1" hidden="1" outlineLevel="2" x14ac:dyDescent="0.35">
      <c r="B226" s="24" t="s">
        <v>335</v>
      </c>
      <c r="D226" s="9">
        <v>1</v>
      </c>
      <c r="E226" s="66">
        <v>64619</v>
      </c>
      <c r="F226" s="66">
        <v>1400</v>
      </c>
      <c r="G226" s="65">
        <v>43979</v>
      </c>
      <c r="H226" s="65">
        <v>43979</v>
      </c>
    </row>
    <row r="227" spans="2:8" s="24" customFormat="1" hidden="1" outlineLevel="2" x14ac:dyDescent="0.35">
      <c r="B227" s="24" t="s">
        <v>335</v>
      </c>
      <c r="D227" s="9">
        <v>1</v>
      </c>
      <c r="E227" s="66">
        <v>64619</v>
      </c>
      <c r="F227" s="66">
        <v>1400</v>
      </c>
      <c r="G227" s="65">
        <v>43984</v>
      </c>
      <c r="H227" s="65">
        <v>43984</v>
      </c>
    </row>
    <row r="228" spans="2:8" s="24" customFormat="1" hidden="1" outlineLevel="2" x14ac:dyDescent="0.35">
      <c r="B228" s="24" t="s">
        <v>335</v>
      </c>
      <c r="D228" s="9">
        <v>1</v>
      </c>
      <c r="E228" s="66">
        <v>64619</v>
      </c>
      <c r="F228" s="66">
        <v>1400</v>
      </c>
      <c r="G228" s="65">
        <v>43986</v>
      </c>
      <c r="H228" s="65">
        <v>43986</v>
      </c>
    </row>
    <row r="229" spans="2:8" s="24" customFormat="1" outlineLevel="1" collapsed="1" x14ac:dyDescent="0.35">
      <c r="B229" s="26" t="s">
        <v>449</v>
      </c>
      <c r="C229" s="24">
        <v>1411</v>
      </c>
      <c r="D229" s="9">
        <f>SUBTOTAL(9,D224:D228)</f>
        <v>5</v>
      </c>
      <c r="E229" s="66">
        <v>323095</v>
      </c>
      <c r="F229" s="66">
        <f>SUBTOTAL(9,F224:F228)</f>
        <v>7000</v>
      </c>
      <c r="G229" s="65">
        <v>43970</v>
      </c>
      <c r="H229" s="65">
        <v>43986</v>
      </c>
    </row>
    <row r="230" spans="2:8" s="24" customFormat="1" hidden="1" outlineLevel="2" x14ac:dyDescent="0.35">
      <c r="B230" s="24" t="s">
        <v>83</v>
      </c>
      <c r="D230" s="9">
        <v>1</v>
      </c>
      <c r="E230" s="66">
        <v>64619</v>
      </c>
      <c r="F230" s="66">
        <v>1400</v>
      </c>
      <c r="G230" s="65">
        <v>43956</v>
      </c>
      <c r="H230" s="65">
        <v>43956</v>
      </c>
    </row>
    <row r="231" spans="2:8" s="24" customFormat="1" hidden="1" outlineLevel="2" x14ac:dyDescent="0.35">
      <c r="B231" s="24" t="s">
        <v>83</v>
      </c>
      <c r="D231" s="9">
        <v>1</v>
      </c>
      <c r="E231" s="66">
        <v>64619</v>
      </c>
      <c r="F231" s="66">
        <v>1400</v>
      </c>
      <c r="G231" s="65">
        <v>43963</v>
      </c>
      <c r="H231" s="65">
        <v>43963</v>
      </c>
    </row>
    <row r="232" spans="2:8" s="24" customFormat="1" hidden="1" outlineLevel="2" x14ac:dyDescent="0.35">
      <c r="B232" s="24" t="s">
        <v>83</v>
      </c>
      <c r="D232" s="9">
        <v>1</v>
      </c>
      <c r="E232" s="66">
        <v>64619</v>
      </c>
      <c r="F232" s="66">
        <v>1400</v>
      </c>
      <c r="G232" s="65">
        <v>44012</v>
      </c>
      <c r="H232" s="65">
        <v>44012</v>
      </c>
    </row>
    <row r="233" spans="2:8" s="24" customFormat="1" hidden="1" outlineLevel="2" x14ac:dyDescent="0.35">
      <c r="B233" s="24" t="s">
        <v>83</v>
      </c>
      <c r="D233" s="9">
        <v>1</v>
      </c>
      <c r="E233" s="66">
        <v>64619</v>
      </c>
      <c r="F233" s="66">
        <v>1400</v>
      </c>
      <c r="G233" s="9" t="s">
        <v>450</v>
      </c>
      <c r="H233" s="65">
        <v>44028</v>
      </c>
    </row>
    <row r="234" spans="2:8" s="24" customFormat="1" outlineLevel="1" collapsed="1" x14ac:dyDescent="0.35">
      <c r="B234" s="26" t="s">
        <v>451</v>
      </c>
      <c r="C234" s="24">
        <v>2243</v>
      </c>
      <c r="D234" s="9">
        <f>SUBTOTAL(9,D230:D233)</f>
        <v>4</v>
      </c>
      <c r="E234" s="66">
        <v>258476</v>
      </c>
      <c r="F234" s="66">
        <f>SUBTOTAL(9,F230:F233)</f>
        <v>5600</v>
      </c>
      <c r="G234" s="65">
        <v>43956</v>
      </c>
      <c r="H234" s="65">
        <v>44028</v>
      </c>
    </row>
    <row r="235" spans="2:8" s="24" customFormat="1" hidden="1" outlineLevel="2" x14ac:dyDescent="0.35">
      <c r="B235" s="24" t="s">
        <v>301</v>
      </c>
      <c r="D235" s="9">
        <v>1</v>
      </c>
      <c r="E235" s="66">
        <v>64619</v>
      </c>
      <c r="F235" s="66">
        <v>1400</v>
      </c>
      <c r="G235" s="65">
        <v>43952</v>
      </c>
      <c r="H235" s="65">
        <v>43952</v>
      </c>
    </row>
    <row r="236" spans="2:8" s="24" customFormat="1" hidden="1" outlineLevel="2" x14ac:dyDescent="0.35">
      <c r="B236" s="24" t="s">
        <v>301</v>
      </c>
      <c r="D236" s="9">
        <v>1</v>
      </c>
      <c r="E236" s="66">
        <v>64619</v>
      </c>
      <c r="F236" s="66">
        <v>1400</v>
      </c>
      <c r="G236" s="65">
        <v>43993</v>
      </c>
      <c r="H236" s="65">
        <v>43993</v>
      </c>
    </row>
    <row r="237" spans="2:8" s="24" customFormat="1" hidden="1" outlineLevel="2" x14ac:dyDescent="0.35">
      <c r="B237" s="24" t="s">
        <v>301</v>
      </c>
      <c r="D237" s="9">
        <v>1</v>
      </c>
      <c r="E237" s="66">
        <v>64619</v>
      </c>
      <c r="F237" s="66">
        <v>1400</v>
      </c>
      <c r="G237" s="65">
        <v>44000</v>
      </c>
      <c r="H237" s="65">
        <v>44000</v>
      </c>
    </row>
    <row r="238" spans="2:8" s="24" customFormat="1" hidden="1" outlineLevel="2" x14ac:dyDescent="0.35">
      <c r="B238" s="24" t="s">
        <v>301</v>
      </c>
      <c r="D238" s="9">
        <v>1</v>
      </c>
      <c r="E238" s="66">
        <v>64619</v>
      </c>
      <c r="F238" s="66">
        <v>1400</v>
      </c>
      <c r="G238" s="65">
        <v>44005</v>
      </c>
      <c r="H238" s="65">
        <v>44005</v>
      </c>
    </row>
    <row r="239" spans="2:8" s="24" customFormat="1" hidden="1" outlineLevel="2" x14ac:dyDescent="0.35">
      <c r="B239" s="24" t="s">
        <v>301</v>
      </c>
      <c r="D239" s="9">
        <v>1</v>
      </c>
      <c r="E239" s="66">
        <v>64619</v>
      </c>
      <c r="F239" s="66">
        <v>1400</v>
      </c>
      <c r="G239" s="65">
        <v>44007</v>
      </c>
      <c r="H239" s="65">
        <v>44007</v>
      </c>
    </row>
    <row r="240" spans="2:8" s="24" customFormat="1" hidden="1" outlineLevel="2" x14ac:dyDescent="0.35">
      <c r="B240" s="24" t="s">
        <v>301</v>
      </c>
      <c r="D240" s="9">
        <v>1</v>
      </c>
      <c r="E240" s="66">
        <v>64619</v>
      </c>
      <c r="F240" s="66">
        <v>1400</v>
      </c>
      <c r="G240" s="65">
        <v>44021</v>
      </c>
      <c r="H240" s="65">
        <v>44021</v>
      </c>
    </row>
    <row r="241" spans="2:8" s="24" customFormat="1" hidden="1" outlineLevel="2" x14ac:dyDescent="0.35">
      <c r="B241" s="24" t="s">
        <v>301</v>
      </c>
      <c r="D241" s="9">
        <v>1</v>
      </c>
      <c r="E241" s="66">
        <v>64619</v>
      </c>
      <c r="F241" s="66">
        <v>1400</v>
      </c>
      <c r="G241" s="65">
        <v>44026</v>
      </c>
      <c r="H241" s="65">
        <v>44026</v>
      </c>
    </row>
    <row r="242" spans="2:8" s="24" customFormat="1" hidden="1" outlineLevel="2" x14ac:dyDescent="0.35">
      <c r="B242" s="24" t="s">
        <v>301</v>
      </c>
      <c r="D242" s="9">
        <v>1</v>
      </c>
      <c r="E242" s="66">
        <v>64619</v>
      </c>
      <c r="F242" s="66">
        <v>1400</v>
      </c>
      <c r="G242" s="65">
        <v>44033</v>
      </c>
      <c r="H242" s="65">
        <v>44033</v>
      </c>
    </row>
    <row r="243" spans="2:8" s="24" customFormat="1" outlineLevel="1" collapsed="1" x14ac:dyDescent="0.35">
      <c r="B243" s="26" t="s">
        <v>452</v>
      </c>
      <c r="C243" s="24">
        <v>2473</v>
      </c>
      <c r="D243" s="9">
        <f>SUBTOTAL(9,D235:D242)</f>
        <v>8</v>
      </c>
      <c r="E243" s="66">
        <v>516952</v>
      </c>
      <c r="F243" s="66">
        <f>SUBTOTAL(9,F235:F242)</f>
        <v>11200</v>
      </c>
      <c r="G243" s="65">
        <v>43952</v>
      </c>
      <c r="H243" s="65">
        <v>44033</v>
      </c>
    </row>
    <row r="244" spans="2:8" s="24" customFormat="1" hidden="1" outlineLevel="2" x14ac:dyDescent="0.35">
      <c r="B244" s="24" t="s">
        <v>352</v>
      </c>
      <c r="D244" s="9">
        <v>1</v>
      </c>
      <c r="E244" s="66">
        <v>64619</v>
      </c>
      <c r="F244" s="66">
        <v>1400</v>
      </c>
      <c r="G244" s="65">
        <v>43951</v>
      </c>
      <c r="H244" s="65">
        <v>43951</v>
      </c>
    </row>
    <row r="245" spans="2:8" s="24" customFormat="1" hidden="1" outlineLevel="2" x14ac:dyDescent="0.35">
      <c r="B245" s="24" t="s">
        <v>352</v>
      </c>
      <c r="D245" s="9">
        <v>1</v>
      </c>
      <c r="E245" s="66">
        <v>64619</v>
      </c>
      <c r="F245" s="66">
        <v>1400</v>
      </c>
      <c r="G245" s="65">
        <v>43965</v>
      </c>
      <c r="H245" s="65">
        <v>43965</v>
      </c>
    </row>
    <row r="246" spans="2:8" s="24" customFormat="1" hidden="1" outlineLevel="2" x14ac:dyDescent="0.35">
      <c r="B246" s="24" t="s">
        <v>352</v>
      </c>
      <c r="D246" s="9">
        <v>1</v>
      </c>
      <c r="E246" s="66">
        <v>64619</v>
      </c>
      <c r="F246" s="66">
        <v>1400</v>
      </c>
      <c r="G246" s="65">
        <v>43977</v>
      </c>
      <c r="H246" s="65">
        <v>43977</v>
      </c>
    </row>
    <row r="247" spans="2:8" s="24" customFormat="1" hidden="1" outlineLevel="2" x14ac:dyDescent="0.35">
      <c r="B247" s="24" t="s">
        <v>352</v>
      </c>
      <c r="D247" s="9">
        <v>1</v>
      </c>
      <c r="E247" s="66">
        <v>64619</v>
      </c>
      <c r="F247" s="66">
        <v>1400</v>
      </c>
      <c r="G247" s="65">
        <v>44014</v>
      </c>
      <c r="H247" s="65">
        <v>44014</v>
      </c>
    </row>
    <row r="248" spans="2:8" s="24" customFormat="1" outlineLevel="1" collapsed="1" x14ac:dyDescent="0.35">
      <c r="B248" s="26" t="s">
        <v>453</v>
      </c>
      <c r="C248" s="24">
        <v>563</v>
      </c>
      <c r="D248" s="9">
        <f>SUBTOTAL(9,D244:D247)</f>
        <v>4</v>
      </c>
      <c r="E248" s="66">
        <v>258476</v>
      </c>
      <c r="F248" s="66">
        <f>SUBTOTAL(9,F244:F247)</f>
        <v>5600</v>
      </c>
      <c r="G248" s="65">
        <v>43951</v>
      </c>
      <c r="H248" s="65">
        <v>44014</v>
      </c>
    </row>
    <row r="249" spans="2:8" s="24" customFormat="1" hidden="1" outlineLevel="2" x14ac:dyDescent="0.35">
      <c r="B249" s="24" t="s">
        <v>306</v>
      </c>
      <c r="D249" s="9">
        <v>1</v>
      </c>
      <c r="E249" s="66">
        <v>64619</v>
      </c>
      <c r="F249" s="66">
        <v>1400</v>
      </c>
      <c r="G249" s="65">
        <v>43937</v>
      </c>
      <c r="H249" s="65">
        <v>43937</v>
      </c>
    </row>
    <row r="250" spans="2:8" s="24" customFormat="1" hidden="1" outlineLevel="2" x14ac:dyDescent="0.35">
      <c r="B250" s="24" t="s">
        <v>306</v>
      </c>
      <c r="D250" s="9">
        <v>1</v>
      </c>
      <c r="E250" s="66">
        <v>64619</v>
      </c>
      <c r="F250" s="66">
        <v>1400</v>
      </c>
      <c r="G250" s="65">
        <v>43942</v>
      </c>
      <c r="H250" s="65">
        <v>43942</v>
      </c>
    </row>
    <row r="251" spans="2:8" s="24" customFormat="1" hidden="1" outlineLevel="2" x14ac:dyDescent="0.35">
      <c r="B251" s="24" t="s">
        <v>306</v>
      </c>
      <c r="D251" s="9">
        <v>1</v>
      </c>
      <c r="E251" s="66">
        <v>64619</v>
      </c>
      <c r="F251" s="66">
        <v>1400</v>
      </c>
      <c r="G251" s="65">
        <v>43944</v>
      </c>
      <c r="H251" s="65">
        <v>43944</v>
      </c>
    </row>
    <row r="252" spans="2:8" s="24" customFormat="1" hidden="1" outlineLevel="2" x14ac:dyDescent="0.35">
      <c r="B252" s="24" t="s">
        <v>306</v>
      </c>
      <c r="D252" s="9">
        <v>1</v>
      </c>
      <c r="E252" s="66">
        <v>64619</v>
      </c>
      <c r="F252" s="66">
        <v>1400</v>
      </c>
      <c r="G252" s="65">
        <v>43949</v>
      </c>
      <c r="H252" s="65">
        <v>43949</v>
      </c>
    </row>
    <row r="253" spans="2:8" s="24" customFormat="1" hidden="1" outlineLevel="2" x14ac:dyDescent="0.35">
      <c r="B253" s="24" t="s">
        <v>306</v>
      </c>
      <c r="D253" s="9">
        <v>1</v>
      </c>
      <c r="E253" s="66">
        <v>64619</v>
      </c>
      <c r="F253" s="66">
        <v>1400</v>
      </c>
      <c r="G253" s="65">
        <v>43958</v>
      </c>
      <c r="H253" s="65">
        <v>43958</v>
      </c>
    </row>
    <row r="254" spans="2:8" s="24" customFormat="1" outlineLevel="1" collapsed="1" x14ac:dyDescent="0.35">
      <c r="B254" s="26" t="s">
        <v>454</v>
      </c>
      <c r="C254" s="24">
        <v>920</v>
      </c>
      <c r="D254" s="9">
        <f>SUBTOTAL(9,D249:D253)</f>
        <v>5</v>
      </c>
      <c r="E254" s="66">
        <v>323095</v>
      </c>
      <c r="F254" s="66">
        <f>SUBTOTAL(9,F249:F253)</f>
        <v>7000</v>
      </c>
      <c r="G254" s="65">
        <v>43937</v>
      </c>
      <c r="H254" s="65">
        <v>43958</v>
      </c>
    </row>
    <row r="255" spans="2:8" s="24" customFormat="1" hidden="1" outlineLevel="2" x14ac:dyDescent="0.35">
      <c r="B255" s="24" t="s">
        <v>348</v>
      </c>
      <c r="D255" s="9">
        <v>1</v>
      </c>
      <c r="E255" s="66">
        <v>64619</v>
      </c>
      <c r="F255" s="66">
        <v>1400</v>
      </c>
      <c r="G255" s="65">
        <v>43991</v>
      </c>
      <c r="H255" s="65">
        <v>43991</v>
      </c>
    </row>
    <row r="256" spans="2:8" s="24" customFormat="1" hidden="1" outlineLevel="2" x14ac:dyDescent="0.35">
      <c r="B256" s="24" t="s">
        <v>348</v>
      </c>
      <c r="D256" s="9">
        <v>1</v>
      </c>
      <c r="E256" s="66">
        <v>64619</v>
      </c>
      <c r="F256" s="66">
        <v>1400</v>
      </c>
      <c r="G256" s="65">
        <v>43998</v>
      </c>
      <c r="H256" s="65">
        <v>43998</v>
      </c>
    </row>
    <row r="257" spans="2:8" s="24" customFormat="1" hidden="1" outlineLevel="2" x14ac:dyDescent="0.35">
      <c r="B257" s="24" t="s">
        <v>348</v>
      </c>
      <c r="D257" s="9">
        <v>1</v>
      </c>
      <c r="E257" s="66">
        <v>64619</v>
      </c>
      <c r="F257" s="66">
        <v>1400</v>
      </c>
      <c r="G257" s="65">
        <v>44019</v>
      </c>
      <c r="H257" s="65">
        <v>44019</v>
      </c>
    </row>
    <row r="258" spans="2:8" s="24" customFormat="1" outlineLevel="1" collapsed="1" x14ac:dyDescent="0.35">
      <c r="B258" s="26" t="s">
        <v>455</v>
      </c>
      <c r="C258" s="24">
        <v>1362</v>
      </c>
      <c r="D258" s="9">
        <f>SUBTOTAL(9,D255:D257)</f>
        <v>3</v>
      </c>
      <c r="E258" s="66">
        <v>193857</v>
      </c>
      <c r="F258" s="66">
        <f>SUBTOTAL(9,F255:F257)</f>
        <v>4200</v>
      </c>
      <c r="G258" s="65">
        <v>43991</v>
      </c>
      <c r="H258" s="65">
        <v>44019</v>
      </c>
    </row>
    <row r="259" spans="2:8" s="24" customFormat="1" hidden="1" outlineLevel="2" x14ac:dyDescent="0.35">
      <c r="B259" s="27" t="s">
        <v>456</v>
      </c>
      <c r="D259" s="9">
        <v>1</v>
      </c>
      <c r="E259" s="66">
        <v>64619</v>
      </c>
      <c r="F259" s="66">
        <v>1400</v>
      </c>
      <c r="G259" s="65">
        <v>44105</v>
      </c>
      <c r="H259" s="65">
        <v>44105</v>
      </c>
    </row>
    <row r="260" spans="2:8" s="24" customFormat="1" hidden="1" outlineLevel="2" x14ac:dyDescent="0.35">
      <c r="B260" s="27" t="s">
        <v>456</v>
      </c>
      <c r="D260" s="9">
        <v>1</v>
      </c>
      <c r="E260" s="66">
        <v>40000</v>
      </c>
      <c r="F260" s="66">
        <v>814</v>
      </c>
      <c r="G260" s="65">
        <v>44116</v>
      </c>
      <c r="H260" s="65">
        <v>44120</v>
      </c>
    </row>
    <row r="261" spans="2:8" s="24" customFormat="1" hidden="1" outlineLevel="2" x14ac:dyDescent="0.35">
      <c r="B261" s="27" t="s">
        <v>456</v>
      </c>
      <c r="D261" s="9">
        <v>1</v>
      </c>
      <c r="E261" s="66">
        <v>40000</v>
      </c>
      <c r="F261" s="66">
        <v>814</v>
      </c>
      <c r="G261" s="65">
        <v>44119</v>
      </c>
      <c r="H261" s="65">
        <v>44125</v>
      </c>
    </row>
    <row r="262" spans="2:8" s="24" customFormat="1" hidden="1" outlineLevel="2" x14ac:dyDescent="0.35">
      <c r="B262" s="27" t="s">
        <v>456</v>
      </c>
      <c r="D262" s="9">
        <v>1</v>
      </c>
      <c r="E262" s="66">
        <v>40000</v>
      </c>
      <c r="F262" s="66">
        <v>814</v>
      </c>
      <c r="G262" s="9" t="s">
        <v>457</v>
      </c>
      <c r="H262" s="65">
        <v>44125</v>
      </c>
    </row>
    <row r="263" spans="2:8" s="24" customFormat="1" hidden="1" outlineLevel="2" x14ac:dyDescent="0.35">
      <c r="B263" s="27" t="s">
        <v>456</v>
      </c>
      <c r="D263" s="9">
        <v>1</v>
      </c>
      <c r="E263" s="66">
        <v>40000</v>
      </c>
      <c r="F263" s="66">
        <v>814</v>
      </c>
      <c r="G263" s="65">
        <v>44123</v>
      </c>
      <c r="H263" s="65">
        <v>44127</v>
      </c>
    </row>
    <row r="264" spans="2:8" s="24" customFormat="1" hidden="1" outlineLevel="2" x14ac:dyDescent="0.35">
      <c r="B264" s="27" t="s">
        <v>456</v>
      </c>
      <c r="D264" s="9">
        <v>1</v>
      </c>
      <c r="E264" s="66">
        <v>40000</v>
      </c>
      <c r="F264" s="66">
        <v>814</v>
      </c>
      <c r="G264" s="65">
        <v>44126</v>
      </c>
      <c r="H264" s="65">
        <v>44139</v>
      </c>
    </row>
    <row r="265" spans="2:8" s="24" customFormat="1" outlineLevel="1" collapsed="1" x14ac:dyDescent="0.35">
      <c r="B265" s="28" t="s">
        <v>458</v>
      </c>
      <c r="C265" s="24">
        <v>2096</v>
      </c>
      <c r="D265" s="9">
        <f>SUBTOTAL(9,D259:D264)</f>
        <v>6</v>
      </c>
      <c r="E265" s="66">
        <v>264619</v>
      </c>
      <c r="F265" s="66">
        <f>SUBTOTAL(9,F259:F264)</f>
        <v>5470</v>
      </c>
      <c r="G265" s="65">
        <v>44105</v>
      </c>
      <c r="H265" s="65">
        <v>44139</v>
      </c>
    </row>
    <row r="266" spans="2:8" s="24" customFormat="1" hidden="1" outlineLevel="2" x14ac:dyDescent="0.35">
      <c r="B266" s="27" t="s">
        <v>459</v>
      </c>
      <c r="D266" s="9">
        <v>1</v>
      </c>
      <c r="E266" s="66">
        <v>40000</v>
      </c>
      <c r="F266" s="66">
        <v>814</v>
      </c>
      <c r="G266" s="65">
        <v>44126</v>
      </c>
      <c r="H266" s="65">
        <v>44139</v>
      </c>
    </row>
    <row r="267" spans="2:8" s="24" customFormat="1" hidden="1" outlineLevel="2" x14ac:dyDescent="0.35">
      <c r="B267" s="27" t="s">
        <v>459</v>
      </c>
      <c r="D267" s="9">
        <v>1</v>
      </c>
      <c r="E267" s="66">
        <v>40000</v>
      </c>
      <c r="F267" s="66">
        <v>814</v>
      </c>
      <c r="G267" s="65">
        <v>44137</v>
      </c>
      <c r="H267" s="65">
        <v>44141</v>
      </c>
    </row>
    <row r="268" spans="2:8" s="24" customFormat="1" hidden="1" outlineLevel="2" x14ac:dyDescent="0.35">
      <c r="B268" s="27" t="s">
        <v>459</v>
      </c>
      <c r="D268" s="9">
        <v>1</v>
      </c>
      <c r="E268" s="66">
        <v>40000</v>
      </c>
      <c r="F268" s="66">
        <v>814</v>
      </c>
      <c r="G268" s="65">
        <v>44140</v>
      </c>
      <c r="H268" s="65">
        <v>44146</v>
      </c>
    </row>
    <row r="269" spans="2:8" s="24" customFormat="1" hidden="1" outlineLevel="2" x14ac:dyDescent="0.35">
      <c r="B269" s="27" t="s">
        <v>459</v>
      </c>
      <c r="D269" s="9">
        <v>1</v>
      </c>
      <c r="E269" s="66">
        <v>40000</v>
      </c>
      <c r="F269" s="66">
        <v>814</v>
      </c>
      <c r="G269" s="65">
        <v>44140</v>
      </c>
      <c r="H269" s="65">
        <v>44146</v>
      </c>
    </row>
    <row r="270" spans="2:8" s="24" customFormat="1" hidden="1" outlineLevel="2" x14ac:dyDescent="0.35">
      <c r="B270" s="27" t="s">
        <v>459</v>
      </c>
      <c r="D270" s="9">
        <v>1</v>
      </c>
      <c r="E270" s="66">
        <v>40000</v>
      </c>
      <c r="F270" s="66">
        <v>814</v>
      </c>
      <c r="G270" s="65">
        <v>44144</v>
      </c>
      <c r="H270" s="65">
        <v>44148</v>
      </c>
    </row>
    <row r="271" spans="2:8" s="24" customFormat="1" outlineLevel="1" collapsed="1" x14ac:dyDescent="0.35">
      <c r="B271" s="28" t="s">
        <v>460</v>
      </c>
      <c r="C271" s="24">
        <v>1653</v>
      </c>
      <c r="D271" s="9">
        <f>SUBTOTAL(9,D266:D270)</f>
        <v>5</v>
      </c>
      <c r="E271" s="66">
        <v>200000</v>
      </c>
      <c r="F271" s="66">
        <f>SUBTOTAL(9,F266:F270)</f>
        <v>4070</v>
      </c>
      <c r="G271" s="65">
        <v>44126</v>
      </c>
      <c r="H271" s="65">
        <v>44148</v>
      </c>
    </row>
    <row r="272" spans="2:8" s="24" customFormat="1" hidden="1" outlineLevel="2" x14ac:dyDescent="0.35">
      <c r="B272" s="27" t="s">
        <v>461</v>
      </c>
      <c r="D272" s="9">
        <v>1</v>
      </c>
      <c r="E272" s="66">
        <v>64619</v>
      </c>
      <c r="F272" s="66">
        <v>1400</v>
      </c>
      <c r="G272" s="65">
        <v>44110</v>
      </c>
      <c r="H272" s="65">
        <v>44110</v>
      </c>
    </row>
    <row r="273" spans="2:8" s="24" customFormat="1" hidden="1" outlineLevel="2" x14ac:dyDescent="0.35">
      <c r="B273" s="27" t="s">
        <v>461</v>
      </c>
      <c r="D273" s="9">
        <v>1</v>
      </c>
      <c r="E273" s="66">
        <v>40000</v>
      </c>
      <c r="F273" s="66">
        <v>814</v>
      </c>
      <c r="G273" s="65">
        <v>44147</v>
      </c>
      <c r="H273" s="65">
        <v>44153</v>
      </c>
    </row>
    <row r="274" spans="2:8" s="24" customFormat="1" hidden="1" outlineLevel="2" x14ac:dyDescent="0.35">
      <c r="B274" s="27" t="s">
        <v>461</v>
      </c>
      <c r="D274" s="9">
        <v>1</v>
      </c>
      <c r="E274" s="66">
        <v>40000</v>
      </c>
      <c r="F274" s="66">
        <v>814</v>
      </c>
      <c r="G274" s="65">
        <v>44147</v>
      </c>
      <c r="H274" s="65">
        <v>44153</v>
      </c>
    </row>
    <row r="275" spans="2:8" s="24" customFormat="1" hidden="1" outlineLevel="2" x14ac:dyDescent="0.35">
      <c r="B275" s="27" t="s">
        <v>461</v>
      </c>
      <c r="D275" s="9">
        <v>1</v>
      </c>
      <c r="E275" s="66">
        <v>40000</v>
      </c>
      <c r="F275" s="66">
        <v>814</v>
      </c>
      <c r="G275" s="65">
        <v>44151</v>
      </c>
      <c r="H275" s="65">
        <v>44155</v>
      </c>
    </row>
    <row r="276" spans="2:8" s="24" customFormat="1" hidden="1" outlineLevel="2" x14ac:dyDescent="0.35">
      <c r="B276" s="27" t="s">
        <v>461</v>
      </c>
      <c r="D276" s="9">
        <v>1</v>
      </c>
      <c r="E276" s="66">
        <v>40000</v>
      </c>
      <c r="F276" s="66">
        <v>814</v>
      </c>
      <c r="G276" s="65">
        <v>44154</v>
      </c>
      <c r="H276" s="65">
        <v>44167</v>
      </c>
    </row>
    <row r="277" spans="2:8" s="24" customFormat="1" hidden="1" outlineLevel="2" x14ac:dyDescent="0.35">
      <c r="B277" s="27" t="s">
        <v>461</v>
      </c>
      <c r="D277" s="9">
        <v>1</v>
      </c>
      <c r="E277" s="66">
        <v>40000</v>
      </c>
      <c r="F277" s="66">
        <v>814</v>
      </c>
      <c r="G277" s="65">
        <v>44154</v>
      </c>
      <c r="H277" s="65">
        <v>44167</v>
      </c>
    </row>
    <row r="278" spans="2:8" s="24" customFormat="1" outlineLevel="1" collapsed="1" x14ac:dyDescent="0.35">
      <c r="B278" s="28" t="s">
        <v>462</v>
      </c>
      <c r="C278" s="24">
        <v>2126</v>
      </c>
      <c r="D278" s="9">
        <f>SUBTOTAL(9,D272:D277)</f>
        <v>6</v>
      </c>
      <c r="E278" s="66">
        <v>264619</v>
      </c>
      <c r="F278" s="66">
        <f>SUBTOTAL(9,F272:F277)</f>
        <v>5470</v>
      </c>
      <c r="G278" s="65">
        <v>44110</v>
      </c>
      <c r="H278" s="65">
        <v>44167</v>
      </c>
    </row>
    <row r="279" spans="2:8" s="24" customFormat="1" hidden="1" outlineLevel="2" x14ac:dyDescent="0.35">
      <c r="B279" s="27" t="s">
        <v>463</v>
      </c>
      <c r="D279" s="9">
        <v>1</v>
      </c>
      <c r="E279" s="66">
        <v>64619</v>
      </c>
      <c r="F279" s="66">
        <v>1400</v>
      </c>
      <c r="G279" s="65">
        <v>44112</v>
      </c>
      <c r="H279" s="65">
        <v>44112</v>
      </c>
    </row>
    <row r="280" spans="2:8" s="24" customFormat="1" hidden="1" outlineLevel="2" x14ac:dyDescent="0.35">
      <c r="B280" s="27" t="s">
        <v>463</v>
      </c>
      <c r="D280" s="9">
        <v>1</v>
      </c>
      <c r="E280" s="66">
        <v>64619</v>
      </c>
      <c r="F280" s="66">
        <v>1400</v>
      </c>
      <c r="G280" s="65">
        <v>44117</v>
      </c>
      <c r="H280" s="65">
        <v>44117</v>
      </c>
    </row>
    <row r="281" spans="2:8" s="24" customFormat="1" hidden="1" outlineLevel="2" x14ac:dyDescent="0.35">
      <c r="B281" s="27" t="s">
        <v>463</v>
      </c>
      <c r="D281" s="9">
        <v>1</v>
      </c>
      <c r="E281" s="66">
        <v>64619</v>
      </c>
      <c r="F281" s="66">
        <v>1400</v>
      </c>
      <c r="G281" s="65">
        <v>44119</v>
      </c>
      <c r="H281" s="65">
        <v>44119</v>
      </c>
    </row>
    <row r="282" spans="2:8" s="24" customFormat="1" hidden="1" outlineLevel="2" x14ac:dyDescent="0.35">
      <c r="B282" s="27" t="s">
        <v>463</v>
      </c>
      <c r="D282" s="9">
        <v>1</v>
      </c>
      <c r="E282" s="66">
        <v>64619</v>
      </c>
      <c r="F282" s="66">
        <v>1400</v>
      </c>
      <c r="G282" s="65">
        <v>44124</v>
      </c>
      <c r="H282" s="65">
        <v>44124</v>
      </c>
    </row>
    <row r="283" spans="2:8" s="24" customFormat="1" hidden="1" outlineLevel="2" x14ac:dyDescent="0.35">
      <c r="B283" s="27" t="s">
        <v>463</v>
      </c>
      <c r="D283" s="9">
        <v>1</v>
      </c>
      <c r="E283" s="66">
        <v>40000</v>
      </c>
      <c r="F283" s="66">
        <v>814</v>
      </c>
      <c r="G283" s="65">
        <v>44168</v>
      </c>
      <c r="H283" s="65">
        <v>44174</v>
      </c>
    </row>
    <row r="284" spans="2:8" s="24" customFormat="1" hidden="1" outlineLevel="2" x14ac:dyDescent="0.35">
      <c r="B284" s="27" t="s">
        <v>463</v>
      </c>
      <c r="D284" s="9">
        <v>1</v>
      </c>
      <c r="E284" s="66">
        <v>40000</v>
      </c>
      <c r="F284" s="66">
        <v>814</v>
      </c>
      <c r="G284" s="65">
        <v>44168</v>
      </c>
      <c r="H284" s="65">
        <v>44174</v>
      </c>
    </row>
    <row r="285" spans="2:8" s="24" customFormat="1" outlineLevel="1" collapsed="1" x14ac:dyDescent="0.35">
      <c r="B285" s="28" t="s">
        <v>464</v>
      </c>
      <c r="C285" s="24">
        <v>2354</v>
      </c>
      <c r="D285" s="9">
        <f>SUBTOTAL(9,D279:D284)</f>
        <v>6</v>
      </c>
      <c r="E285" s="66">
        <v>338476</v>
      </c>
      <c r="F285" s="66">
        <f>SUBTOTAL(9,F279:F284)</f>
        <v>7228</v>
      </c>
      <c r="G285" s="65">
        <v>44112</v>
      </c>
      <c r="H285" s="65">
        <v>44174</v>
      </c>
    </row>
    <row r="286" spans="2:8" s="24" customFormat="1" hidden="1" outlineLevel="2" x14ac:dyDescent="0.35">
      <c r="B286" s="27" t="s">
        <v>465</v>
      </c>
      <c r="D286" s="9">
        <v>1</v>
      </c>
      <c r="E286" s="66">
        <v>64619</v>
      </c>
      <c r="F286" s="66">
        <v>1400</v>
      </c>
      <c r="G286" s="65">
        <v>44126</v>
      </c>
      <c r="H286" s="65">
        <v>44126</v>
      </c>
    </row>
    <row r="287" spans="2:8" s="24" customFormat="1" hidden="1" outlineLevel="2" x14ac:dyDescent="0.35">
      <c r="B287" s="27" t="s">
        <v>465</v>
      </c>
      <c r="D287" s="9">
        <v>1</v>
      </c>
      <c r="E287" s="66">
        <v>40000</v>
      </c>
      <c r="F287" s="66">
        <v>814</v>
      </c>
      <c r="G287" s="65">
        <v>44165</v>
      </c>
      <c r="H287" s="65">
        <v>44169</v>
      </c>
    </row>
    <row r="288" spans="2:8" s="24" customFormat="1" hidden="1" outlineLevel="2" x14ac:dyDescent="0.35">
      <c r="B288" s="27" t="s">
        <v>465</v>
      </c>
      <c r="D288" s="9">
        <v>1</v>
      </c>
      <c r="E288" s="66">
        <v>40000</v>
      </c>
      <c r="F288" s="66">
        <v>814</v>
      </c>
      <c r="G288" s="65">
        <v>44172</v>
      </c>
      <c r="H288" s="65">
        <v>44176</v>
      </c>
    </row>
    <row r="289" spans="2:8" s="24" customFormat="1" hidden="1" outlineLevel="2" x14ac:dyDescent="0.35">
      <c r="B289" s="27" t="s">
        <v>465</v>
      </c>
      <c r="D289" s="9">
        <v>1</v>
      </c>
      <c r="E289" s="66">
        <v>40000</v>
      </c>
      <c r="F289" s="66">
        <v>814</v>
      </c>
      <c r="G289" s="65">
        <v>44175</v>
      </c>
      <c r="H289" s="65">
        <v>44181</v>
      </c>
    </row>
    <row r="290" spans="2:8" s="24" customFormat="1" hidden="1" outlineLevel="2" x14ac:dyDescent="0.35">
      <c r="B290" s="27" t="s">
        <v>465</v>
      </c>
      <c r="D290" s="9">
        <v>1</v>
      </c>
      <c r="E290" s="66">
        <v>40000</v>
      </c>
      <c r="F290" s="66">
        <v>814</v>
      </c>
      <c r="G290" s="65">
        <v>44179</v>
      </c>
      <c r="H290" s="65">
        <v>44183</v>
      </c>
    </row>
    <row r="291" spans="2:8" s="24" customFormat="1" outlineLevel="1" collapsed="1" x14ac:dyDescent="0.35">
      <c r="B291" s="28" t="s">
        <v>466</v>
      </c>
      <c r="C291" s="24">
        <v>1805</v>
      </c>
      <c r="D291" s="9">
        <f>SUBTOTAL(9,D286:D290)</f>
        <v>5</v>
      </c>
      <c r="E291" s="66">
        <v>224619</v>
      </c>
      <c r="F291" s="66">
        <f>SUBTOTAL(9,F286:F290)</f>
        <v>4656</v>
      </c>
      <c r="G291" s="65">
        <v>44126</v>
      </c>
      <c r="H291" s="65">
        <v>44183</v>
      </c>
    </row>
    <row r="292" spans="2:8" s="24" customFormat="1" hidden="1" outlineLevel="2" x14ac:dyDescent="0.35">
      <c r="B292" s="27" t="s">
        <v>177</v>
      </c>
      <c r="D292" s="9">
        <v>1</v>
      </c>
      <c r="E292" s="66">
        <v>64619</v>
      </c>
      <c r="F292" s="66">
        <v>1400</v>
      </c>
      <c r="G292" s="65">
        <v>44112</v>
      </c>
      <c r="H292" s="65">
        <v>44118</v>
      </c>
    </row>
    <row r="293" spans="2:8" s="24" customFormat="1" outlineLevel="1" collapsed="1" x14ac:dyDescent="0.35">
      <c r="B293" s="28" t="s">
        <v>467</v>
      </c>
      <c r="C293" s="24">
        <v>1667</v>
      </c>
      <c r="D293" s="9">
        <f>SUBTOTAL(9,D292:D292)</f>
        <v>1</v>
      </c>
      <c r="E293" s="66">
        <v>64619</v>
      </c>
      <c r="F293" s="66">
        <f>SUBTOTAL(9,F292:F292)</f>
        <v>1400</v>
      </c>
      <c r="G293" s="65">
        <v>44112</v>
      </c>
      <c r="H293" s="65">
        <v>44118</v>
      </c>
    </row>
    <row r="294" spans="2:8" s="24" customFormat="1" hidden="1" outlineLevel="2" x14ac:dyDescent="0.35">
      <c r="B294" s="24" t="s">
        <v>468</v>
      </c>
      <c r="D294" s="9">
        <v>1</v>
      </c>
      <c r="E294" s="66">
        <v>64619</v>
      </c>
      <c r="F294" s="66">
        <v>1400</v>
      </c>
      <c r="G294" s="9" t="s">
        <v>443</v>
      </c>
      <c r="H294" s="65">
        <v>43938</v>
      </c>
    </row>
    <row r="295" spans="2:8" s="24" customFormat="1" outlineLevel="1" collapsed="1" x14ac:dyDescent="0.35">
      <c r="B295" s="26" t="s">
        <v>469</v>
      </c>
      <c r="C295" s="24">
        <v>1886</v>
      </c>
      <c r="D295" s="9">
        <f>SUBTOTAL(9,D294:D294)</f>
        <v>1</v>
      </c>
      <c r="E295" s="66">
        <v>64619</v>
      </c>
      <c r="F295" s="66">
        <f>SUBTOTAL(9,F294:F294)</f>
        <v>1400</v>
      </c>
      <c r="G295" s="9" t="s">
        <v>443</v>
      </c>
      <c r="H295" s="65">
        <v>43938</v>
      </c>
    </row>
    <row r="296" spans="2:8" s="24" customFormat="1" hidden="1" outlineLevel="2" x14ac:dyDescent="0.35">
      <c r="B296" s="24" t="s">
        <v>470</v>
      </c>
      <c r="D296" s="9">
        <v>1</v>
      </c>
      <c r="E296" s="66">
        <v>64619</v>
      </c>
      <c r="F296" s="66">
        <v>1400</v>
      </c>
      <c r="G296" s="9" t="s">
        <v>37</v>
      </c>
      <c r="H296" s="65">
        <v>43927</v>
      </c>
    </row>
    <row r="297" spans="2:8" s="24" customFormat="1" hidden="1" outlineLevel="2" x14ac:dyDescent="0.35">
      <c r="B297" s="24" t="s">
        <v>470</v>
      </c>
      <c r="D297" s="9">
        <v>1</v>
      </c>
      <c r="E297" s="66">
        <v>40000</v>
      </c>
      <c r="F297" s="66">
        <v>814</v>
      </c>
      <c r="G297" s="9" t="s">
        <v>29</v>
      </c>
      <c r="H297" s="9" t="s">
        <v>471</v>
      </c>
    </row>
    <row r="298" spans="2:8" s="24" customFormat="1" outlineLevel="1" collapsed="1" x14ac:dyDescent="0.35">
      <c r="B298" s="26" t="s">
        <v>472</v>
      </c>
      <c r="C298" s="24">
        <v>974</v>
      </c>
      <c r="D298" s="9">
        <f>SUBTOTAL(9,D296:D297)</f>
        <v>2</v>
      </c>
      <c r="E298" s="66">
        <v>104619</v>
      </c>
      <c r="F298" s="66">
        <f>SUBTOTAL(9,F296:F297)</f>
        <v>2214</v>
      </c>
      <c r="G298" s="9" t="s">
        <v>29</v>
      </c>
      <c r="H298" s="65">
        <v>43927</v>
      </c>
    </row>
    <row r="299" spans="2:8" s="24" customFormat="1" hidden="1" outlineLevel="2" x14ac:dyDescent="0.35">
      <c r="B299" s="24" t="s">
        <v>290</v>
      </c>
      <c r="D299" s="9">
        <v>1</v>
      </c>
      <c r="E299" s="66">
        <v>64619</v>
      </c>
      <c r="F299" s="66">
        <v>1400</v>
      </c>
      <c r="G299" s="65">
        <v>44014</v>
      </c>
      <c r="H299" s="65">
        <v>44014</v>
      </c>
    </row>
    <row r="300" spans="2:8" s="24" customFormat="1" hidden="1" outlineLevel="2" x14ac:dyDescent="0.35">
      <c r="B300" s="24" t="s">
        <v>290</v>
      </c>
      <c r="D300" s="9">
        <v>1</v>
      </c>
      <c r="E300" s="66">
        <v>64619</v>
      </c>
      <c r="F300" s="66">
        <v>1400</v>
      </c>
      <c r="G300" s="65">
        <v>44019</v>
      </c>
      <c r="H300" s="65">
        <v>44019</v>
      </c>
    </row>
    <row r="301" spans="2:8" s="24" customFormat="1" hidden="1" outlineLevel="2" x14ac:dyDescent="0.35">
      <c r="B301" s="24" t="s">
        <v>314</v>
      </c>
      <c r="D301" s="9">
        <v>1</v>
      </c>
      <c r="E301" s="66">
        <v>64619</v>
      </c>
      <c r="F301" s="66">
        <v>1400</v>
      </c>
      <c r="G301" s="65">
        <v>44028</v>
      </c>
      <c r="H301" s="65">
        <v>44028</v>
      </c>
    </row>
    <row r="302" spans="2:8" s="24" customFormat="1" hidden="1" outlineLevel="2" x14ac:dyDescent="0.35">
      <c r="B302" s="24" t="s">
        <v>290</v>
      </c>
      <c r="D302" s="9">
        <v>1</v>
      </c>
      <c r="E302" s="66">
        <v>64619</v>
      </c>
      <c r="F302" s="66">
        <v>1400</v>
      </c>
      <c r="G302" s="65">
        <v>44033</v>
      </c>
      <c r="H302" s="65">
        <v>44033</v>
      </c>
    </row>
    <row r="303" spans="2:8" s="24" customFormat="1" outlineLevel="1" collapsed="1" x14ac:dyDescent="0.35">
      <c r="B303" s="26" t="s">
        <v>473</v>
      </c>
      <c r="C303" s="24">
        <v>1325</v>
      </c>
      <c r="D303" s="9">
        <f>SUBTOTAL(9,D299:D302)</f>
        <v>4</v>
      </c>
      <c r="E303" s="66">
        <v>258476</v>
      </c>
      <c r="F303" s="66">
        <f>SUBTOTAL(9,F299:F302)</f>
        <v>5600</v>
      </c>
      <c r="G303" s="65">
        <v>44014</v>
      </c>
      <c r="H303" s="65">
        <v>44033</v>
      </c>
    </row>
    <row r="304" spans="2:8" s="24" customFormat="1" hidden="1" outlineLevel="2" x14ac:dyDescent="0.35">
      <c r="B304" s="24" t="s">
        <v>264</v>
      </c>
      <c r="D304" s="9">
        <v>1</v>
      </c>
      <c r="E304" s="66">
        <v>40000</v>
      </c>
      <c r="F304" s="66">
        <v>814</v>
      </c>
      <c r="G304" s="65">
        <v>44035</v>
      </c>
      <c r="H304" s="65">
        <v>44041</v>
      </c>
    </row>
    <row r="305" spans="2:8" s="24" customFormat="1" outlineLevel="1" collapsed="1" x14ac:dyDescent="0.35">
      <c r="B305" s="26" t="s">
        <v>474</v>
      </c>
      <c r="C305" s="24">
        <v>336</v>
      </c>
      <c r="D305" s="9">
        <f>SUBTOTAL(9,D304:D304)</f>
        <v>1</v>
      </c>
      <c r="E305" s="66">
        <v>40000</v>
      </c>
      <c r="F305" s="66">
        <f>SUBTOTAL(9,F304:F304)</f>
        <v>814</v>
      </c>
      <c r="G305" s="65">
        <v>44035</v>
      </c>
      <c r="H305" s="65">
        <v>44041</v>
      </c>
    </row>
    <row r="306" spans="2:8" s="24" customFormat="1" hidden="1" outlineLevel="2" x14ac:dyDescent="0.35">
      <c r="B306" s="24" t="s">
        <v>262</v>
      </c>
      <c r="D306" s="9">
        <v>1</v>
      </c>
      <c r="E306" s="66">
        <v>64619</v>
      </c>
      <c r="F306" s="66">
        <v>1400</v>
      </c>
      <c r="G306" s="65">
        <v>43993</v>
      </c>
      <c r="H306" s="65">
        <v>43993</v>
      </c>
    </row>
    <row r="307" spans="2:8" s="24" customFormat="1" hidden="1" outlineLevel="2" x14ac:dyDescent="0.35">
      <c r="B307" s="24" t="s">
        <v>262</v>
      </c>
      <c r="D307" s="9">
        <v>1</v>
      </c>
      <c r="E307" s="66">
        <v>64619</v>
      </c>
      <c r="F307" s="66">
        <v>1400</v>
      </c>
      <c r="G307" s="65">
        <v>44012</v>
      </c>
      <c r="H307" s="65">
        <v>44012</v>
      </c>
    </row>
    <row r="308" spans="2:8" s="24" customFormat="1" hidden="1" outlineLevel="2" x14ac:dyDescent="0.35">
      <c r="B308" s="24" t="s">
        <v>262</v>
      </c>
      <c r="D308" s="9">
        <v>1</v>
      </c>
      <c r="E308" s="66">
        <v>64619</v>
      </c>
      <c r="F308" s="66">
        <v>1400</v>
      </c>
      <c r="G308" s="65">
        <v>44021</v>
      </c>
      <c r="H308" s="65">
        <v>44021</v>
      </c>
    </row>
    <row r="309" spans="2:8" s="24" customFormat="1" hidden="1" outlineLevel="2" x14ac:dyDescent="0.35">
      <c r="B309" s="24" t="s">
        <v>262</v>
      </c>
      <c r="D309" s="9">
        <v>1</v>
      </c>
      <c r="E309" s="66">
        <v>64619</v>
      </c>
      <c r="F309" s="66">
        <v>1400</v>
      </c>
      <c r="G309" s="65">
        <v>44035</v>
      </c>
      <c r="H309" s="65">
        <v>44035</v>
      </c>
    </row>
    <row r="310" spans="2:8" s="24" customFormat="1" hidden="1" outlineLevel="2" x14ac:dyDescent="0.35">
      <c r="B310" s="24" t="s">
        <v>262</v>
      </c>
      <c r="D310" s="9">
        <v>1</v>
      </c>
      <c r="E310" s="66">
        <v>64619</v>
      </c>
      <c r="F310" s="66">
        <v>1400</v>
      </c>
      <c r="G310" s="65">
        <v>44040</v>
      </c>
      <c r="H310" s="65">
        <v>44040</v>
      </c>
    </row>
    <row r="311" spans="2:8" s="24" customFormat="1" hidden="1" outlineLevel="2" x14ac:dyDescent="0.35">
      <c r="B311" s="24" t="s">
        <v>262</v>
      </c>
      <c r="D311" s="9">
        <v>1</v>
      </c>
      <c r="E311" s="66">
        <v>64619</v>
      </c>
      <c r="F311" s="66">
        <v>1400</v>
      </c>
      <c r="G311" s="65">
        <v>44042</v>
      </c>
      <c r="H311" s="65">
        <v>44042</v>
      </c>
    </row>
    <row r="312" spans="2:8" s="24" customFormat="1" hidden="1" outlineLevel="2" x14ac:dyDescent="0.35">
      <c r="B312" s="24" t="s">
        <v>262</v>
      </c>
      <c r="D312" s="9">
        <v>1</v>
      </c>
      <c r="E312" s="66">
        <v>40000</v>
      </c>
      <c r="F312" s="66">
        <v>814</v>
      </c>
      <c r="G312" s="65">
        <v>44025</v>
      </c>
      <c r="H312" s="65">
        <v>44029</v>
      </c>
    </row>
    <row r="313" spans="2:8" s="24" customFormat="1" hidden="1" outlineLevel="2" x14ac:dyDescent="0.35">
      <c r="B313" s="24" t="s">
        <v>262</v>
      </c>
      <c r="D313" s="9">
        <v>1</v>
      </c>
      <c r="E313" s="66">
        <v>40000</v>
      </c>
      <c r="F313" s="66">
        <v>814</v>
      </c>
      <c r="G313" s="65">
        <v>44063</v>
      </c>
      <c r="H313" s="65">
        <v>44076</v>
      </c>
    </row>
    <row r="314" spans="2:8" s="24" customFormat="1" outlineLevel="1" collapsed="1" x14ac:dyDescent="0.35">
      <c r="B314" s="26" t="s">
        <v>475</v>
      </c>
      <c r="C314" s="24">
        <v>2131</v>
      </c>
      <c r="D314" s="9">
        <f>SUBTOTAL(9,D306:D313)</f>
        <v>8</v>
      </c>
      <c r="E314" s="66">
        <v>467714</v>
      </c>
      <c r="F314" s="66">
        <f>SUBTOTAL(9,F306:F313)</f>
        <v>10028</v>
      </c>
      <c r="G314" s="65">
        <v>43993</v>
      </c>
      <c r="H314" s="65">
        <v>44076</v>
      </c>
    </row>
    <row r="315" spans="2:8" s="24" customFormat="1" hidden="1" outlineLevel="2" x14ac:dyDescent="0.35">
      <c r="B315" s="24" t="s">
        <v>261</v>
      </c>
      <c r="D315" s="9">
        <v>1</v>
      </c>
      <c r="E315" s="66">
        <v>40000</v>
      </c>
      <c r="F315" s="66">
        <v>814</v>
      </c>
      <c r="G315" s="65">
        <v>44021</v>
      </c>
      <c r="H315" s="65">
        <v>44027</v>
      </c>
    </row>
    <row r="316" spans="2:8" s="24" customFormat="1" hidden="1" outlineLevel="2" x14ac:dyDescent="0.35">
      <c r="B316" s="24" t="s">
        <v>263</v>
      </c>
      <c r="D316" s="9">
        <v>1</v>
      </c>
      <c r="E316" s="66">
        <v>40000</v>
      </c>
      <c r="F316" s="66">
        <v>814</v>
      </c>
      <c r="G316" s="65">
        <v>44028</v>
      </c>
      <c r="H316" s="65">
        <v>44034</v>
      </c>
    </row>
    <row r="317" spans="2:8" s="24" customFormat="1" hidden="1" outlineLevel="2" x14ac:dyDescent="0.35">
      <c r="B317" s="24" t="s">
        <v>263</v>
      </c>
      <c r="D317" s="9">
        <v>1</v>
      </c>
      <c r="E317" s="66">
        <v>40000</v>
      </c>
      <c r="F317" s="66">
        <v>814</v>
      </c>
      <c r="G317" s="65">
        <v>44042</v>
      </c>
      <c r="H317" s="65">
        <v>44048</v>
      </c>
    </row>
    <row r="318" spans="2:8" s="24" customFormat="1" hidden="1" outlineLevel="2" x14ac:dyDescent="0.35">
      <c r="B318" s="24" t="s">
        <v>263</v>
      </c>
      <c r="D318" s="9">
        <v>1</v>
      </c>
      <c r="E318" s="66">
        <v>40000</v>
      </c>
      <c r="F318" s="66">
        <v>814</v>
      </c>
      <c r="G318" s="65">
        <v>44049</v>
      </c>
      <c r="H318" s="65">
        <v>44055</v>
      </c>
    </row>
    <row r="319" spans="2:8" s="24" customFormat="1" hidden="1" outlineLevel="2" x14ac:dyDescent="0.35">
      <c r="B319" s="24" t="s">
        <v>263</v>
      </c>
      <c r="D319" s="9">
        <v>1</v>
      </c>
      <c r="E319" s="66">
        <v>40000</v>
      </c>
      <c r="F319" s="66">
        <v>814</v>
      </c>
      <c r="G319" s="65">
        <v>44056</v>
      </c>
      <c r="H319" s="65">
        <v>44062</v>
      </c>
    </row>
    <row r="320" spans="2:8" s="24" customFormat="1" hidden="1" outlineLevel="2" x14ac:dyDescent="0.35">
      <c r="B320" s="24" t="s">
        <v>263</v>
      </c>
      <c r="D320" s="9">
        <v>1</v>
      </c>
      <c r="E320" s="66">
        <v>40000</v>
      </c>
      <c r="F320" s="66">
        <v>814</v>
      </c>
      <c r="G320" s="65">
        <v>44085</v>
      </c>
      <c r="H320" s="65">
        <v>44091</v>
      </c>
    </row>
    <row r="321" spans="2:8" s="24" customFormat="1" hidden="1" outlineLevel="2" x14ac:dyDescent="0.35">
      <c r="B321" s="24" t="s">
        <v>261</v>
      </c>
      <c r="D321" s="9">
        <v>1</v>
      </c>
      <c r="E321" s="66">
        <v>40000</v>
      </c>
      <c r="F321" s="66">
        <v>814</v>
      </c>
      <c r="G321" s="65">
        <v>44106</v>
      </c>
      <c r="H321" s="65">
        <v>44112</v>
      </c>
    </row>
    <row r="322" spans="2:8" s="24" customFormat="1" hidden="1" outlineLevel="2" x14ac:dyDescent="0.35">
      <c r="B322" s="24" t="s">
        <v>261</v>
      </c>
      <c r="D322" s="9">
        <v>1</v>
      </c>
      <c r="E322" s="66">
        <v>40000</v>
      </c>
      <c r="F322" s="66">
        <v>814</v>
      </c>
      <c r="G322" s="65">
        <v>44113</v>
      </c>
      <c r="H322" s="65">
        <v>44119</v>
      </c>
    </row>
    <row r="323" spans="2:8" s="24" customFormat="1" outlineLevel="1" collapsed="1" x14ac:dyDescent="0.35">
      <c r="B323" s="26" t="s">
        <v>476</v>
      </c>
      <c r="C323" s="24">
        <v>2501</v>
      </c>
      <c r="D323" s="9">
        <f>SUBTOTAL(9,D315:D322)</f>
        <v>8</v>
      </c>
      <c r="E323" s="66">
        <v>320000</v>
      </c>
      <c r="F323" s="66">
        <f>SUBTOTAL(9,F315:F322)</f>
        <v>6512</v>
      </c>
      <c r="G323" s="65">
        <v>44021</v>
      </c>
      <c r="H323" s="65">
        <v>44119</v>
      </c>
    </row>
    <row r="324" spans="2:8" s="24" customFormat="1" hidden="1" outlineLevel="2" x14ac:dyDescent="0.35">
      <c r="B324" s="24" t="s">
        <v>259</v>
      </c>
      <c r="D324" s="9">
        <v>1</v>
      </c>
      <c r="E324" s="66">
        <v>64619</v>
      </c>
      <c r="F324" s="66">
        <v>1400</v>
      </c>
      <c r="G324" s="65">
        <v>44026</v>
      </c>
      <c r="H324" s="65">
        <v>44026</v>
      </c>
    </row>
    <row r="325" spans="2:8" s="24" customFormat="1" hidden="1" outlineLevel="2" x14ac:dyDescent="0.35">
      <c r="B325" s="24" t="s">
        <v>259</v>
      </c>
      <c r="D325" s="9">
        <v>1</v>
      </c>
      <c r="E325" s="66">
        <v>40000</v>
      </c>
      <c r="F325" s="66">
        <v>814</v>
      </c>
      <c r="G325" s="65">
        <v>44018</v>
      </c>
      <c r="H325" s="65">
        <v>44022</v>
      </c>
    </row>
    <row r="326" spans="2:8" s="24" customFormat="1" hidden="1" outlineLevel="2" x14ac:dyDescent="0.35">
      <c r="B326" s="24" t="s">
        <v>259</v>
      </c>
      <c r="D326" s="9">
        <v>1</v>
      </c>
      <c r="E326" s="66">
        <v>40000</v>
      </c>
      <c r="F326" s="66">
        <v>814</v>
      </c>
      <c r="G326" s="65">
        <v>44063</v>
      </c>
      <c r="H326" s="65">
        <v>44076</v>
      </c>
    </row>
    <row r="327" spans="2:8" s="24" customFormat="1" hidden="1" outlineLevel="2" x14ac:dyDescent="0.35">
      <c r="B327" s="24" t="s">
        <v>259</v>
      </c>
      <c r="D327" s="9">
        <v>1</v>
      </c>
      <c r="E327" s="66">
        <v>40000</v>
      </c>
      <c r="F327" s="66">
        <v>814</v>
      </c>
      <c r="G327" s="65">
        <v>44077</v>
      </c>
      <c r="H327" s="65">
        <v>44084</v>
      </c>
    </row>
    <row r="328" spans="2:8" s="24" customFormat="1" hidden="1" outlineLevel="2" x14ac:dyDescent="0.35">
      <c r="B328" s="24" t="s">
        <v>259</v>
      </c>
      <c r="D328" s="9">
        <v>1</v>
      </c>
      <c r="E328" s="66">
        <v>40000</v>
      </c>
      <c r="F328" s="66">
        <v>814</v>
      </c>
      <c r="G328" s="65">
        <v>44092</v>
      </c>
      <c r="H328" s="65">
        <v>44105</v>
      </c>
    </row>
    <row r="329" spans="2:8" s="24" customFormat="1" outlineLevel="1" collapsed="1" x14ac:dyDescent="0.35">
      <c r="B329" s="26" t="s">
        <v>477</v>
      </c>
      <c r="C329" s="24">
        <v>2035</v>
      </c>
      <c r="D329" s="9">
        <f>SUBTOTAL(9,D324:D328)</f>
        <v>5</v>
      </c>
      <c r="E329" s="66">
        <v>224619</v>
      </c>
      <c r="F329" s="66">
        <f>SUBTOTAL(9,F324:F328)</f>
        <v>4656</v>
      </c>
      <c r="G329" s="65">
        <v>44018</v>
      </c>
      <c r="H329" s="65">
        <v>44105</v>
      </c>
    </row>
    <row r="330" spans="2:8" s="24" customFormat="1" hidden="1" outlineLevel="2" x14ac:dyDescent="0.35">
      <c r="B330" s="24" t="s">
        <v>260</v>
      </c>
      <c r="D330" s="9">
        <v>1</v>
      </c>
      <c r="E330" s="66">
        <v>64619</v>
      </c>
      <c r="F330" s="66">
        <v>1400</v>
      </c>
      <c r="G330" s="65">
        <v>44007</v>
      </c>
      <c r="H330" s="65">
        <v>44007</v>
      </c>
    </row>
    <row r="331" spans="2:8" s="24" customFormat="1" hidden="1" outlineLevel="2" x14ac:dyDescent="0.35">
      <c r="B331" s="24" t="s">
        <v>260</v>
      </c>
      <c r="D331" s="9">
        <v>1</v>
      </c>
      <c r="E331" s="66">
        <v>64619</v>
      </c>
      <c r="F331" s="66">
        <v>1400</v>
      </c>
      <c r="G331" s="65">
        <v>44047</v>
      </c>
      <c r="H331" s="65">
        <v>44047</v>
      </c>
    </row>
    <row r="332" spans="2:8" s="24" customFormat="1" hidden="1" outlineLevel="2" x14ac:dyDescent="0.35">
      <c r="B332" s="24" t="s">
        <v>260</v>
      </c>
      <c r="D332" s="9">
        <v>1</v>
      </c>
      <c r="E332" s="66">
        <v>64619</v>
      </c>
      <c r="F332" s="66">
        <v>1400</v>
      </c>
      <c r="G332" s="65">
        <v>44049</v>
      </c>
      <c r="H332" s="65">
        <v>44049</v>
      </c>
    </row>
    <row r="333" spans="2:8" s="24" customFormat="1" hidden="1" outlineLevel="2" x14ac:dyDescent="0.35">
      <c r="B333" s="24" t="s">
        <v>260</v>
      </c>
      <c r="D333" s="9">
        <v>1</v>
      </c>
      <c r="E333" s="66">
        <v>40000</v>
      </c>
      <c r="F333" s="66">
        <v>814</v>
      </c>
      <c r="G333" s="65">
        <v>44021</v>
      </c>
      <c r="H333" s="65">
        <v>44027</v>
      </c>
    </row>
    <row r="334" spans="2:8" s="24" customFormat="1" outlineLevel="1" collapsed="1" x14ac:dyDescent="0.35">
      <c r="B334" s="26" t="s">
        <v>478</v>
      </c>
      <c r="C334" s="24">
        <v>1383</v>
      </c>
      <c r="D334" s="9">
        <f>SUBTOTAL(9,D330:D333)</f>
        <v>4</v>
      </c>
      <c r="E334" s="66">
        <v>233857</v>
      </c>
      <c r="F334" s="66">
        <f>SUBTOTAL(9,F330:F333)</f>
        <v>5014</v>
      </c>
      <c r="G334" s="65">
        <v>44007</v>
      </c>
      <c r="H334" s="65">
        <v>44049</v>
      </c>
    </row>
    <row r="335" spans="2:8" s="24" customFormat="1" hidden="1" outlineLevel="2" x14ac:dyDescent="0.35">
      <c r="B335" s="24" t="s">
        <v>113</v>
      </c>
      <c r="D335" s="9">
        <v>1</v>
      </c>
      <c r="E335" s="66">
        <v>64619</v>
      </c>
      <c r="F335" s="66">
        <v>1400</v>
      </c>
      <c r="G335" s="65">
        <v>44000</v>
      </c>
      <c r="H335" s="65">
        <v>44000</v>
      </c>
    </row>
    <row r="336" spans="2:8" s="24" customFormat="1" outlineLevel="1" collapsed="1" x14ac:dyDescent="0.35">
      <c r="B336" s="26" t="s">
        <v>479</v>
      </c>
      <c r="C336" s="24">
        <v>1187</v>
      </c>
      <c r="D336" s="9">
        <f>SUBTOTAL(9,D335:D335)</f>
        <v>1</v>
      </c>
      <c r="E336" s="66">
        <v>64619</v>
      </c>
      <c r="F336" s="66">
        <f>SUBTOTAL(9,F335:F335)</f>
        <v>1400</v>
      </c>
      <c r="G336" s="65">
        <v>44000</v>
      </c>
      <c r="H336" s="65">
        <v>44000</v>
      </c>
    </row>
    <row r="337" spans="2:8" s="24" customFormat="1" hidden="1" outlineLevel="2" x14ac:dyDescent="0.35">
      <c r="B337" s="24" t="s">
        <v>327</v>
      </c>
      <c r="D337" s="9">
        <v>1</v>
      </c>
      <c r="E337" s="66">
        <v>64619</v>
      </c>
      <c r="F337" s="66">
        <v>1400</v>
      </c>
      <c r="G337" s="65">
        <v>44005</v>
      </c>
      <c r="H337" s="65">
        <v>44005</v>
      </c>
    </row>
    <row r="338" spans="2:8" s="24" customFormat="1" hidden="1" outlineLevel="2" x14ac:dyDescent="0.35">
      <c r="B338" s="24" t="s">
        <v>327</v>
      </c>
      <c r="D338" s="9">
        <v>1</v>
      </c>
      <c r="E338" s="66">
        <v>64619</v>
      </c>
      <c r="F338" s="66">
        <v>1400</v>
      </c>
      <c r="G338" s="65">
        <v>44007</v>
      </c>
      <c r="H338" s="65">
        <v>44007</v>
      </c>
    </row>
    <row r="339" spans="2:8" s="24" customFormat="1" hidden="1" outlineLevel="2" x14ac:dyDescent="0.35">
      <c r="B339" s="24" t="s">
        <v>327</v>
      </c>
      <c r="D339" s="9">
        <v>1</v>
      </c>
      <c r="E339" s="66">
        <v>64619</v>
      </c>
      <c r="F339" s="66">
        <v>1400</v>
      </c>
      <c r="G339" s="65">
        <v>44021</v>
      </c>
      <c r="H339" s="65">
        <v>44021</v>
      </c>
    </row>
    <row r="340" spans="2:8" s="24" customFormat="1" hidden="1" outlineLevel="2" x14ac:dyDescent="0.35">
      <c r="B340" s="24" t="s">
        <v>327</v>
      </c>
      <c r="D340" s="9">
        <v>1</v>
      </c>
      <c r="E340" s="66">
        <v>64619</v>
      </c>
      <c r="F340" s="66">
        <v>1400</v>
      </c>
      <c r="G340" s="65">
        <v>44026</v>
      </c>
      <c r="H340" s="65">
        <v>44026</v>
      </c>
    </row>
    <row r="341" spans="2:8" s="24" customFormat="1" hidden="1" outlineLevel="2" x14ac:dyDescent="0.35">
      <c r="B341" s="24" t="s">
        <v>327</v>
      </c>
      <c r="D341" s="9">
        <v>1</v>
      </c>
      <c r="E341" s="66">
        <v>64619</v>
      </c>
      <c r="F341" s="66">
        <v>1400</v>
      </c>
      <c r="G341" s="65">
        <v>44040</v>
      </c>
      <c r="H341" s="65">
        <v>44040</v>
      </c>
    </row>
    <row r="342" spans="2:8" s="24" customFormat="1" hidden="1" outlineLevel="2" x14ac:dyDescent="0.35">
      <c r="B342" s="24" t="s">
        <v>327</v>
      </c>
      <c r="D342" s="9">
        <v>1</v>
      </c>
      <c r="E342" s="66">
        <v>64619</v>
      </c>
      <c r="F342" s="66">
        <v>1400</v>
      </c>
      <c r="G342" s="65">
        <v>44042</v>
      </c>
      <c r="H342" s="65">
        <v>44042</v>
      </c>
    </row>
    <row r="343" spans="2:8" s="24" customFormat="1" outlineLevel="1" collapsed="1" x14ac:dyDescent="0.35">
      <c r="B343" s="26" t="s">
        <v>480</v>
      </c>
      <c r="C343" s="24">
        <v>1938</v>
      </c>
      <c r="D343" s="9">
        <f>SUBTOTAL(9,D337:D342)</f>
        <v>6</v>
      </c>
      <c r="E343" s="66">
        <v>387714</v>
      </c>
      <c r="F343" s="66">
        <f>SUBTOTAL(9,F337:F342)</f>
        <v>8400</v>
      </c>
      <c r="G343" s="65">
        <v>44005</v>
      </c>
      <c r="H343" s="65">
        <v>44042</v>
      </c>
    </row>
    <row r="344" spans="2:8" s="24" customFormat="1" hidden="1" outlineLevel="2" x14ac:dyDescent="0.35">
      <c r="B344" s="24" t="s">
        <v>313</v>
      </c>
      <c r="D344" s="9">
        <v>1</v>
      </c>
      <c r="E344" s="66">
        <v>64619</v>
      </c>
      <c r="F344" s="66">
        <v>1400</v>
      </c>
      <c r="G344" s="65">
        <v>43984</v>
      </c>
      <c r="H344" s="65">
        <v>43984</v>
      </c>
    </row>
    <row r="345" spans="2:8" s="24" customFormat="1" hidden="1" outlineLevel="2" x14ac:dyDescent="0.35">
      <c r="B345" s="24" t="s">
        <v>313</v>
      </c>
      <c r="D345" s="9">
        <v>1</v>
      </c>
      <c r="E345" s="66">
        <v>64619</v>
      </c>
      <c r="F345" s="66">
        <v>1400</v>
      </c>
      <c r="G345" s="65">
        <v>43986</v>
      </c>
      <c r="H345" s="65">
        <v>43986</v>
      </c>
    </row>
    <row r="346" spans="2:8" s="24" customFormat="1" hidden="1" outlineLevel="2" x14ac:dyDescent="0.35">
      <c r="B346" s="24" t="s">
        <v>313</v>
      </c>
      <c r="D346" s="9">
        <v>1</v>
      </c>
      <c r="E346" s="66">
        <v>64619</v>
      </c>
      <c r="F346" s="66">
        <v>1400</v>
      </c>
      <c r="G346" s="65">
        <v>43991</v>
      </c>
      <c r="H346" s="65">
        <v>43991</v>
      </c>
    </row>
    <row r="347" spans="2:8" s="24" customFormat="1" hidden="1" outlineLevel="2" x14ac:dyDescent="0.35">
      <c r="B347" s="24" t="s">
        <v>313</v>
      </c>
      <c r="D347" s="9">
        <v>1</v>
      </c>
      <c r="E347" s="66">
        <v>64619</v>
      </c>
      <c r="F347" s="66">
        <v>1400</v>
      </c>
      <c r="G347" s="65">
        <v>43993</v>
      </c>
      <c r="H347" s="65">
        <v>43993</v>
      </c>
    </row>
    <row r="348" spans="2:8" s="24" customFormat="1" hidden="1" outlineLevel="2" x14ac:dyDescent="0.35">
      <c r="B348" s="24" t="s">
        <v>313</v>
      </c>
      <c r="D348" s="9">
        <v>1</v>
      </c>
      <c r="E348" s="66">
        <v>64619</v>
      </c>
      <c r="F348" s="66">
        <v>1400</v>
      </c>
      <c r="G348" s="65">
        <v>43998</v>
      </c>
      <c r="H348" s="65">
        <v>43998</v>
      </c>
    </row>
    <row r="349" spans="2:8" s="24" customFormat="1" hidden="1" outlineLevel="2" x14ac:dyDescent="0.35">
      <c r="B349" s="24" t="s">
        <v>331</v>
      </c>
      <c r="D349" s="9">
        <v>1</v>
      </c>
      <c r="E349" s="66">
        <v>64619</v>
      </c>
      <c r="F349" s="66">
        <v>1400</v>
      </c>
      <c r="G349" s="65">
        <v>44028</v>
      </c>
      <c r="H349" s="65">
        <v>44028</v>
      </c>
    </row>
    <row r="350" spans="2:8" s="24" customFormat="1" hidden="1" outlineLevel="2" x14ac:dyDescent="0.35">
      <c r="B350" s="24" t="s">
        <v>331</v>
      </c>
      <c r="D350" s="9">
        <v>1</v>
      </c>
      <c r="E350" s="66">
        <v>64619</v>
      </c>
      <c r="F350" s="66">
        <v>1400</v>
      </c>
      <c r="G350" s="65">
        <v>44033</v>
      </c>
      <c r="H350" s="65">
        <v>44033</v>
      </c>
    </row>
    <row r="351" spans="2:8" s="24" customFormat="1" hidden="1" outlineLevel="2" x14ac:dyDescent="0.35">
      <c r="B351" s="24" t="s">
        <v>331</v>
      </c>
      <c r="D351" s="9">
        <v>1</v>
      </c>
      <c r="E351" s="66">
        <v>64619</v>
      </c>
      <c r="F351" s="66">
        <v>1400</v>
      </c>
      <c r="G351" s="65">
        <v>44035</v>
      </c>
      <c r="H351" s="65">
        <v>44035</v>
      </c>
    </row>
    <row r="352" spans="2:8" s="24" customFormat="1" outlineLevel="1" collapsed="1" x14ac:dyDescent="0.35">
      <c r="B352" s="26" t="s">
        <v>481</v>
      </c>
      <c r="C352" s="24">
        <v>1826</v>
      </c>
      <c r="D352" s="9">
        <f>SUBTOTAL(9,D344:D351)</f>
        <v>8</v>
      </c>
      <c r="E352" s="66">
        <v>516952</v>
      </c>
      <c r="F352" s="66">
        <f>SUBTOTAL(9,F344:F351)</f>
        <v>11200</v>
      </c>
      <c r="G352" s="65">
        <v>43984</v>
      </c>
      <c r="H352" s="65">
        <v>44035</v>
      </c>
    </row>
    <row r="353" spans="2:8" s="24" customFormat="1" hidden="1" outlineLevel="2" x14ac:dyDescent="0.35">
      <c r="B353" s="24" t="s">
        <v>308</v>
      </c>
      <c r="D353" s="9">
        <v>1</v>
      </c>
      <c r="E353" s="66">
        <v>64619</v>
      </c>
      <c r="F353" s="66">
        <v>1400</v>
      </c>
      <c r="G353" s="65">
        <v>43977</v>
      </c>
      <c r="H353" s="65">
        <v>43977</v>
      </c>
    </row>
    <row r="354" spans="2:8" s="24" customFormat="1" hidden="1" outlineLevel="2" x14ac:dyDescent="0.35">
      <c r="B354" s="24" t="s">
        <v>308</v>
      </c>
      <c r="D354" s="9">
        <v>1</v>
      </c>
      <c r="E354" s="66">
        <v>64619</v>
      </c>
      <c r="F354" s="66">
        <v>1400</v>
      </c>
      <c r="G354" s="65">
        <v>44012</v>
      </c>
      <c r="H354" s="65">
        <v>44012</v>
      </c>
    </row>
    <row r="355" spans="2:8" s="24" customFormat="1" hidden="1" outlineLevel="2" x14ac:dyDescent="0.35">
      <c r="B355" s="24" t="s">
        <v>308</v>
      </c>
      <c r="D355" s="9">
        <v>1</v>
      </c>
      <c r="E355" s="66">
        <v>64619</v>
      </c>
      <c r="F355" s="66">
        <v>1400</v>
      </c>
      <c r="G355" s="65">
        <v>44014</v>
      </c>
      <c r="H355" s="65">
        <v>44014</v>
      </c>
    </row>
    <row r="356" spans="2:8" s="24" customFormat="1" hidden="1" outlineLevel="2" x14ac:dyDescent="0.35">
      <c r="B356" s="24" t="s">
        <v>308</v>
      </c>
      <c r="D356" s="9">
        <v>1</v>
      </c>
      <c r="E356" s="66">
        <v>64619</v>
      </c>
      <c r="F356" s="66">
        <v>1400</v>
      </c>
      <c r="G356" s="65">
        <v>44019</v>
      </c>
      <c r="H356" s="65">
        <v>44019</v>
      </c>
    </row>
    <row r="357" spans="2:8" s="24" customFormat="1" hidden="1" outlineLevel="2" x14ac:dyDescent="0.35">
      <c r="B357" s="24" t="s">
        <v>308</v>
      </c>
      <c r="D357" s="9">
        <v>1</v>
      </c>
      <c r="E357" s="66">
        <v>64619</v>
      </c>
      <c r="F357" s="66">
        <v>1400</v>
      </c>
      <c r="G357" s="65">
        <v>44054</v>
      </c>
      <c r="H357" s="65">
        <v>44054</v>
      </c>
    </row>
    <row r="358" spans="2:8" s="24" customFormat="1" outlineLevel="1" collapsed="1" x14ac:dyDescent="0.35">
      <c r="B358" s="26" t="s">
        <v>482</v>
      </c>
      <c r="C358" s="24">
        <v>2276</v>
      </c>
      <c r="D358" s="9">
        <f>SUBTOTAL(9,D353:D357)</f>
        <v>5</v>
      </c>
      <c r="E358" s="66">
        <v>323095</v>
      </c>
      <c r="F358" s="66">
        <f>SUBTOTAL(9,F353:F357)</f>
        <v>7000</v>
      </c>
      <c r="G358" s="65">
        <v>43977</v>
      </c>
      <c r="H358" s="65">
        <v>44054</v>
      </c>
    </row>
    <row r="359" spans="2:8" s="24" customFormat="1" hidden="1" outlineLevel="2" x14ac:dyDescent="0.35">
      <c r="B359" s="24" t="s">
        <v>311</v>
      </c>
      <c r="D359" s="9">
        <v>1</v>
      </c>
      <c r="E359" s="66">
        <v>64619</v>
      </c>
      <c r="F359" s="66">
        <v>1400</v>
      </c>
      <c r="G359" s="65">
        <v>43979</v>
      </c>
      <c r="H359" s="65">
        <v>43979</v>
      </c>
    </row>
    <row r="360" spans="2:8" s="24" customFormat="1" hidden="1" outlineLevel="2" x14ac:dyDescent="0.35">
      <c r="B360" s="24" t="s">
        <v>311</v>
      </c>
      <c r="D360" s="9">
        <v>1</v>
      </c>
      <c r="E360" s="66">
        <v>64619</v>
      </c>
      <c r="F360" s="66">
        <v>1400</v>
      </c>
      <c r="G360" s="65">
        <v>44047</v>
      </c>
      <c r="H360" s="65">
        <v>44047</v>
      </c>
    </row>
    <row r="361" spans="2:8" s="24" customFormat="1" hidden="1" outlineLevel="2" x14ac:dyDescent="0.35">
      <c r="B361" s="24" t="s">
        <v>311</v>
      </c>
      <c r="D361" s="9">
        <v>1</v>
      </c>
      <c r="E361" s="66">
        <v>64619</v>
      </c>
      <c r="F361" s="66">
        <v>1400</v>
      </c>
      <c r="G361" s="65">
        <v>44049</v>
      </c>
      <c r="H361" s="65">
        <v>44049</v>
      </c>
    </row>
    <row r="362" spans="2:8" s="24" customFormat="1" hidden="1" outlineLevel="2" x14ac:dyDescent="0.35">
      <c r="B362" s="24" t="s">
        <v>311</v>
      </c>
      <c r="D362" s="9">
        <v>1</v>
      </c>
      <c r="E362" s="66">
        <v>64619</v>
      </c>
      <c r="F362" s="66">
        <v>1400</v>
      </c>
      <c r="G362" s="65">
        <v>44056</v>
      </c>
      <c r="H362" s="65">
        <v>44056</v>
      </c>
    </row>
    <row r="363" spans="2:8" s="24" customFormat="1" outlineLevel="1" collapsed="1" x14ac:dyDescent="0.35">
      <c r="B363" s="26" t="s">
        <v>483</v>
      </c>
      <c r="C363" s="24">
        <v>1147</v>
      </c>
      <c r="D363" s="9">
        <f>SUBTOTAL(9,D359:D362)</f>
        <v>4</v>
      </c>
      <c r="E363" s="66">
        <v>258476</v>
      </c>
      <c r="F363" s="66">
        <f>SUBTOTAL(9,F359:F362)</f>
        <v>5600</v>
      </c>
      <c r="G363" s="65">
        <v>43979</v>
      </c>
      <c r="H363" s="65">
        <v>44056</v>
      </c>
    </row>
    <row r="364" spans="2:8" s="24" customFormat="1" hidden="1" outlineLevel="2" x14ac:dyDescent="0.35">
      <c r="B364" s="24" t="s">
        <v>274</v>
      </c>
      <c r="D364" s="9">
        <v>1</v>
      </c>
      <c r="E364" s="66">
        <v>64619</v>
      </c>
      <c r="F364" s="66">
        <v>1400</v>
      </c>
      <c r="G364" s="9" t="s">
        <v>484</v>
      </c>
      <c r="H364" s="65">
        <v>43915</v>
      </c>
    </row>
    <row r="365" spans="2:8" s="24" customFormat="1" hidden="1" outlineLevel="2" x14ac:dyDescent="0.35">
      <c r="B365" s="24" t="s">
        <v>274</v>
      </c>
      <c r="D365" s="9">
        <v>1</v>
      </c>
      <c r="E365" s="66">
        <v>64619</v>
      </c>
      <c r="F365" s="66">
        <v>1400</v>
      </c>
      <c r="G365" s="65">
        <v>43957</v>
      </c>
      <c r="H365" s="65">
        <v>43957</v>
      </c>
    </row>
    <row r="366" spans="2:8" s="24" customFormat="1" hidden="1" outlineLevel="2" x14ac:dyDescent="0.35">
      <c r="B366" s="24" t="s">
        <v>274</v>
      </c>
      <c r="D366" s="9">
        <v>1</v>
      </c>
      <c r="E366" s="66">
        <v>64619</v>
      </c>
      <c r="F366" s="66">
        <v>1400</v>
      </c>
      <c r="G366" s="65">
        <v>43957</v>
      </c>
      <c r="H366" s="65">
        <v>43957</v>
      </c>
    </row>
    <row r="367" spans="2:8" s="24" customFormat="1" hidden="1" outlineLevel="2" x14ac:dyDescent="0.35">
      <c r="B367" s="24" t="s">
        <v>274</v>
      </c>
      <c r="D367" s="9">
        <v>1</v>
      </c>
      <c r="E367" s="66">
        <v>64619</v>
      </c>
      <c r="F367" s="66">
        <v>1400</v>
      </c>
      <c r="G367" s="65">
        <v>43964</v>
      </c>
      <c r="H367" s="65">
        <v>43964</v>
      </c>
    </row>
    <row r="368" spans="2:8" s="24" customFormat="1" outlineLevel="1" collapsed="1" x14ac:dyDescent="0.35">
      <c r="B368" s="26" t="s">
        <v>485</v>
      </c>
      <c r="C368" s="24">
        <v>1686</v>
      </c>
      <c r="D368" s="9">
        <f>SUBTOTAL(9,D364:D367)</f>
        <v>4</v>
      </c>
      <c r="E368" s="66">
        <v>258476</v>
      </c>
      <c r="F368" s="66">
        <f>SUBTOTAL(9,F364:F367)</f>
        <v>5600</v>
      </c>
      <c r="G368" s="9" t="s">
        <v>484</v>
      </c>
      <c r="H368" s="65">
        <v>43964</v>
      </c>
    </row>
    <row r="369" spans="2:8" s="24" customFormat="1" hidden="1" outlineLevel="2" x14ac:dyDescent="0.35">
      <c r="B369" s="24" t="s">
        <v>286</v>
      </c>
      <c r="D369" s="9">
        <v>1</v>
      </c>
      <c r="E369" s="66">
        <v>64619</v>
      </c>
      <c r="F369" s="66">
        <v>1400</v>
      </c>
      <c r="G369" s="9" t="s">
        <v>384</v>
      </c>
      <c r="H369" s="9" t="s">
        <v>384</v>
      </c>
    </row>
    <row r="370" spans="2:8" s="24" customFormat="1" hidden="1" outlineLevel="2" x14ac:dyDescent="0.35">
      <c r="B370" s="24" t="s">
        <v>286</v>
      </c>
      <c r="D370" s="9">
        <v>1</v>
      </c>
      <c r="E370" s="66">
        <v>64619</v>
      </c>
      <c r="F370" s="66">
        <v>1400</v>
      </c>
      <c r="G370" s="65">
        <v>43929</v>
      </c>
      <c r="H370" s="65">
        <v>43929</v>
      </c>
    </row>
    <row r="371" spans="2:8" s="24" customFormat="1" outlineLevel="1" collapsed="1" x14ac:dyDescent="0.35">
      <c r="B371" s="26" t="s">
        <v>486</v>
      </c>
      <c r="C371" s="24">
        <v>1300</v>
      </c>
      <c r="D371" s="9">
        <f>SUBTOTAL(9,D369:D370)</f>
        <v>2</v>
      </c>
      <c r="E371" s="66">
        <v>129238</v>
      </c>
      <c r="F371" s="66">
        <f>SUBTOTAL(9,F369:F370)</f>
        <v>2800</v>
      </c>
      <c r="G371" s="9" t="s">
        <v>384</v>
      </c>
      <c r="H371" s="65">
        <v>43929</v>
      </c>
    </row>
    <row r="372" spans="2:8" s="24" customFormat="1" hidden="1" outlineLevel="2" x14ac:dyDescent="0.35">
      <c r="B372" s="24" t="s">
        <v>349</v>
      </c>
      <c r="D372" s="9">
        <v>1</v>
      </c>
      <c r="E372" s="66">
        <v>64619</v>
      </c>
      <c r="F372" s="66">
        <v>1400</v>
      </c>
      <c r="G372" s="65">
        <v>44090</v>
      </c>
      <c r="H372" s="65">
        <v>44090</v>
      </c>
    </row>
    <row r="373" spans="2:8" s="24" customFormat="1" outlineLevel="1" collapsed="1" x14ac:dyDescent="0.35">
      <c r="B373" s="26" t="s">
        <v>487</v>
      </c>
      <c r="C373" s="24">
        <v>2647</v>
      </c>
      <c r="D373" s="9">
        <f>SUBTOTAL(9,D372:D372)</f>
        <v>1</v>
      </c>
      <c r="E373" s="66">
        <v>64619</v>
      </c>
      <c r="F373" s="66">
        <f>SUBTOTAL(9,F372:F372)</f>
        <v>1400</v>
      </c>
      <c r="G373" s="65">
        <v>44090</v>
      </c>
      <c r="H373" s="65">
        <v>44090</v>
      </c>
    </row>
    <row r="374" spans="2:8" s="24" customFormat="1" hidden="1" outlineLevel="2" x14ac:dyDescent="0.35">
      <c r="B374" s="24" t="s">
        <v>336</v>
      </c>
      <c r="D374" s="9">
        <v>1</v>
      </c>
      <c r="E374" s="66">
        <v>64619</v>
      </c>
      <c r="F374" s="66">
        <v>1400</v>
      </c>
      <c r="G374" s="65">
        <v>44048</v>
      </c>
      <c r="H374" s="65">
        <v>44048</v>
      </c>
    </row>
    <row r="375" spans="2:8" s="24" customFormat="1" hidden="1" outlineLevel="2" x14ac:dyDescent="0.35">
      <c r="B375" s="24" t="s">
        <v>336</v>
      </c>
      <c r="D375" s="9">
        <v>1</v>
      </c>
      <c r="E375" s="66">
        <v>64619</v>
      </c>
      <c r="F375" s="66">
        <v>1400</v>
      </c>
      <c r="G375" s="65">
        <v>44055</v>
      </c>
      <c r="H375" s="65">
        <v>44055</v>
      </c>
    </row>
    <row r="376" spans="2:8" s="24" customFormat="1" hidden="1" outlineLevel="2" x14ac:dyDescent="0.35">
      <c r="B376" s="24" t="s">
        <v>336</v>
      </c>
      <c r="D376" s="9">
        <v>1</v>
      </c>
      <c r="E376" s="66">
        <v>64619</v>
      </c>
      <c r="F376" s="66">
        <v>1400</v>
      </c>
      <c r="G376" s="65">
        <v>44062</v>
      </c>
      <c r="H376" s="65">
        <v>44062</v>
      </c>
    </row>
    <row r="377" spans="2:8" s="24" customFormat="1" hidden="1" outlineLevel="2" x14ac:dyDescent="0.35">
      <c r="B377" s="24" t="s">
        <v>336</v>
      </c>
      <c r="D377" s="9">
        <v>1</v>
      </c>
      <c r="E377" s="66">
        <v>64619</v>
      </c>
      <c r="F377" s="66">
        <v>1400</v>
      </c>
      <c r="G377" s="65">
        <v>44067</v>
      </c>
      <c r="H377" s="65">
        <v>44067</v>
      </c>
    </row>
    <row r="378" spans="2:8" s="24" customFormat="1" hidden="1" outlineLevel="2" x14ac:dyDescent="0.35">
      <c r="B378" s="24" t="s">
        <v>336</v>
      </c>
      <c r="D378" s="9">
        <v>1</v>
      </c>
      <c r="E378" s="66">
        <v>64619</v>
      </c>
      <c r="F378" s="66">
        <v>1400</v>
      </c>
      <c r="G378" s="65">
        <v>44076</v>
      </c>
      <c r="H378" s="65">
        <v>44076</v>
      </c>
    </row>
    <row r="379" spans="2:8" s="24" customFormat="1" hidden="1" outlineLevel="2" x14ac:dyDescent="0.35">
      <c r="B379" s="24" t="s">
        <v>336</v>
      </c>
      <c r="D379" s="9">
        <v>1</v>
      </c>
      <c r="E379" s="66">
        <v>64619</v>
      </c>
      <c r="F379" s="66">
        <v>1400</v>
      </c>
      <c r="G379" s="65">
        <v>44083</v>
      </c>
      <c r="H379" s="65">
        <v>44083</v>
      </c>
    </row>
    <row r="380" spans="2:8" s="24" customFormat="1" outlineLevel="1" collapsed="1" x14ac:dyDescent="0.35">
      <c r="B380" s="26" t="s">
        <v>488</v>
      </c>
      <c r="C380" s="24">
        <v>1966</v>
      </c>
      <c r="D380" s="9">
        <f>SUBTOTAL(9,D374:D379)</f>
        <v>6</v>
      </c>
      <c r="E380" s="66">
        <v>387714</v>
      </c>
      <c r="F380" s="66">
        <f>SUBTOTAL(9,F374:F379)</f>
        <v>8400</v>
      </c>
      <c r="G380" s="65">
        <v>44048</v>
      </c>
      <c r="H380" s="65">
        <v>44083</v>
      </c>
    </row>
    <row r="381" spans="2:8" s="24" customFormat="1" hidden="1" outlineLevel="2" x14ac:dyDescent="0.35">
      <c r="B381" s="24" t="s">
        <v>332</v>
      </c>
      <c r="D381" s="9">
        <v>1</v>
      </c>
      <c r="E381" s="66">
        <v>64619</v>
      </c>
      <c r="F381" s="66">
        <v>1400</v>
      </c>
      <c r="G381" s="65">
        <v>44034</v>
      </c>
      <c r="H381" s="65">
        <v>44034</v>
      </c>
    </row>
    <row r="382" spans="2:8" s="24" customFormat="1" hidden="1" outlineLevel="2" x14ac:dyDescent="0.35">
      <c r="B382" s="24" t="s">
        <v>332</v>
      </c>
      <c r="D382" s="9">
        <v>1</v>
      </c>
      <c r="E382" s="66">
        <v>64619</v>
      </c>
      <c r="F382" s="66">
        <v>1400</v>
      </c>
      <c r="G382" s="65">
        <v>44041</v>
      </c>
      <c r="H382" s="65">
        <v>44041</v>
      </c>
    </row>
    <row r="383" spans="2:8" s="24" customFormat="1" outlineLevel="1" collapsed="1" x14ac:dyDescent="0.35">
      <c r="B383" s="26" t="s">
        <v>489</v>
      </c>
      <c r="C383" s="24">
        <v>1440</v>
      </c>
      <c r="D383" s="9">
        <f>SUBTOTAL(9,D381:D382)</f>
        <v>2</v>
      </c>
      <c r="E383" s="66">
        <v>129238</v>
      </c>
      <c r="F383" s="66">
        <f>SUBTOTAL(9,F381:F382)</f>
        <v>2800</v>
      </c>
      <c r="G383" s="65">
        <v>44034</v>
      </c>
      <c r="H383" s="65">
        <v>44041</v>
      </c>
    </row>
    <row r="384" spans="2:8" s="24" customFormat="1" hidden="1" outlineLevel="2" x14ac:dyDescent="0.35">
      <c r="B384" s="24" t="s">
        <v>317</v>
      </c>
      <c r="D384" s="9">
        <v>1</v>
      </c>
      <c r="E384" s="66">
        <v>64619</v>
      </c>
      <c r="F384" s="66">
        <v>1400</v>
      </c>
      <c r="G384" s="65">
        <v>43985</v>
      </c>
      <c r="H384" s="65">
        <v>43985</v>
      </c>
    </row>
    <row r="385" spans="2:8" s="24" customFormat="1" hidden="1" outlineLevel="2" x14ac:dyDescent="0.35">
      <c r="B385" s="24" t="s">
        <v>317</v>
      </c>
      <c r="D385" s="9">
        <v>1</v>
      </c>
      <c r="E385" s="66">
        <v>64619</v>
      </c>
      <c r="F385" s="66">
        <v>1400</v>
      </c>
      <c r="G385" s="65">
        <v>43992</v>
      </c>
      <c r="H385" s="65">
        <v>43992</v>
      </c>
    </row>
    <row r="386" spans="2:8" s="24" customFormat="1" outlineLevel="1" collapsed="1" x14ac:dyDescent="0.35">
      <c r="B386" s="26" t="s">
        <v>490</v>
      </c>
      <c r="C386" s="24">
        <v>1395</v>
      </c>
      <c r="D386" s="9">
        <f>SUBTOTAL(9,D384:D385)</f>
        <v>2</v>
      </c>
      <c r="E386" s="66">
        <v>129238</v>
      </c>
      <c r="F386" s="66">
        <f>SUBTOTAL(9,F384:F385)</f>
        <v>2800</v>
      </c>
      <c r="G386" s="65">
        <v>43985</v>
      </c>
      <c r="H386" s="65">
        <v>43992</v>
      </c>
    </row>
    <row r="387" spans="2:8" s="24" customFormat="1" hidden="1" outlineLevel="2" x14ac:dyDescent="0.35">
      <c r="B387" s="24" t="s">
        <v>320</v>
      </c>
      <c r="D387" s="9">
        <v>1</v>
      </c>
      <c r="E387" s="66">
        <v>64619</v>
      </c>
      <c r="F387" s="66">
        <v>1400</v>
      </c>
      <c r="G387" s="65">
        <v>43999</v>
      </c>
      <c r="H387" s="65">
        <v>43999</v>
      </c>
    </row>
    <row r="388" spans="2:8" s="24" customFormat="1" hidden="1" outlineLevel="2" x14ac:dyDescent="0.35">
      <c r="B388" s="24" t="s">
        <v>320</v>
      </c>
      <c r="D388" s="9">
        <v>1</v>
      </c>
      <c r="E388" s="66">
        <v>64619</v>
      </c>
      <c r="F388" s="66">
        <v>1400</v>
      </c>
      <c r="G388" s="65">
        <v>44013</v>
      </c>
      <c r="H388" s="65">
        <v>44013</v>
      </c>
    </row>
    <row r="389" spans="2:8" s="24" customFormat="1" hidden="1" outlineLevel="2" x14ac:dyDescent="0.35">
      <c r="B389" s="24" t="s">
        <v>320</v>
      </c>
      <c r="D389" s="9">
        <v>1</v>
      </c>
      <c r="E389" s="66">
        <v>64619</v>
      </c>
      <c r="F389" s="66">
        <v>1400</v>
      </c>
      <c r="G389" s="65">
        <v>44020</v>
      </c>
      <c r="H389" s="65">
        <v>44020</v>
      </c>
    </row>
    <row r="390" spans="2:8" s="24" customFormat="1" hidden="1" outlineLevel="2" x14ac:dyDescent="0.35">
      <c r="B390" s="24" t="s">
        <v>320</v>
      </c>
      <c r="D390" s="9">
        <v>1</v>
      </c>
      <c r="E390" s="66">
        <v>64619</v>
      </c>
      <c r="F390" s="66">
        <v>1400</v>
      </c>
      <c r="G390" s="65">
        <v>44027</v>
      </c>
      <c r="H390" s="65">
        <v>44027</v>
      </c>
    </row>
    <row r="391" spans="2:8" s="24" customFormat="1" outlineLevel="1" collapsed="1" x14ac:dyDescent="0.35">
      <c r="B391" s="26" t="s">
        <v>491</v>
      </c>
      <c r="C391" s="24">
        <v>1921</v>
      </c>
      <c r="D391" s="9">
        <f>SUBTOTAL(9,D387:D390)</f>
        <v>4</v>
      </c>
      <c r="E391" s="66">
        <v>258476</v>
      </c>
      <c r="F391" s="66">
        <f>SUBTOTAL(9,F387:F390)</f>
        <v>5600</v>
      </c>
      <c r="G391" s="65">
        <v>43999</v>
      </c>
      <c r="H391" s="65">
        <v>44027</v>
      </c>
    </row>
    <row r="392" spans="2:8" s="24" customFormat="1" hidden="1" outlineLevel="2" x14ac:dyDescent="0.35">
      <c r="B392" s="24" t="s">
        <v>324</v>
      </c>
      <c r="D392" s="9">
        <v>1</v>
      </c>
      <c r="E392" s="66">
        <v>64619</v>
      </c>
      <c r="F392" s="66">
        <v>1400</v>
      </c>
      <c r="G392" s="65">
        <v>44006</v>
      </c>
      <c r="H392" s="65">
        <v>44006</v>
      </c>
    </row>
    <row r="393" spans="2:8" s="24" customFormat="1" outlineLevel="1" collapsed="1" x14ac:dyDescent="0.35">
      <c r="B393" s="26" t="s">
        <v>492</v>
      </c>
      <c r="C393" s="24">
        <v>356</v>
      </c>
      <c r="D393" s="9">
        <f>SUBTOTAL(9,D392:D392)</f>
        <v>1</v>
      </c>
      <c r="E393" s="66">
        <v>64619</v>
      </c>
      <c r="F393" s="66">
        <f>SUBTOTAL(9,F392:F392)</f>
        <v>1400</v>
      </c>
      <c r="G393" s="65">
        <v>44006</v>
      </c>
      <c r="H393" s="65">
        <v>44006</v>
      </c>
    </row>
    <row r="394" spans="2:8" s="24" customFormat="1" hidden="1" outlineLevel="2" x14ac:dyDescent="0.35">
      <c r="B394" s="24" t="s">
        <v>493</v>
      </c>
      <c r="D394" s="9">
        <v>1</v>
      </c>
      <c r="E394" s="66">
        <v>64619</v>
      </c>
      <c r="F394" s="66">
        <v>1400</v>
      </c>
      <c r="G394" s="65">
        <v>44111</v>
      </c>
      <c r="H394" s="65">
        <v>44111</v>
      </c>
    </row>
    <row r="395" spans="2:8" s="24" customFormat="1" hidden="1" outlineLevel="2" x14ac:dyDescent="0.35">
      <c r="B395" s="24" t="s">
        <v>493</v>
      </c>
      <c r="D395" s="9">
        <v>1</v>
      </c>
      <c r="E395" s="66">
        <v>64619</v>
      </c>
      <c r="F395" s="66">
        <v>1400</v>
      </c>
      <c r="G395" s="65">
        <v>44118</v>
      </c>
      <c r="H395" s="65">
        <v>44118</v>
      </c>
    </row>
    <row r="396" spans="2:8" s="24" customFormat="1" hidden="1" outlineLevel="2" x14ac:dyDescent="0.35">
      <c r="B396" s="24" t="s">
        <v>493</v>
      </c>
      <c r="D396" s="9">
        <v>1</v>
      </c>
      <c r="E396" s="66">
        <v>64619</v>
      </c>
      <c r="F396" s="66">
        <v>1400</v>
      </c>
      <c r="G396" s="65">
        <v>44139</v>
      </c>
      <c r="H396" s="65">
        <v>44139</v>
      </c>
    </row>
    <row r="397" spans="2:8" s="24" customFormat="1" hidden="1" outlineLevel="2" x14ac:dyDescent="0.35">
      <c r="B397" s="24" t="s">
        <v>493</v>
      </c>
      <c r="D397" s="9">
        <v>1</v>
      </c>
      <c r="E397" s="66">
        <v>64619</v>
      </c>
      <c r="F397" s="66">
        <v>1400</v>
      </c>
      <c r="G397" s="65">
        <v>44146</v>
      </c>
      <c r="H397" s="65">
        <v>44146</v>
      </c>
    </row>
    <row r="398" spans="2:8" s="24" customFormat="1" hidden="1" outlineLevel="2" x14ac:dyDescent="0.35">
      <c r="B398" s="24" t="s">
        <v>493</v>
      </c>
      <c r="D398" s="9">
        <v>1</v>
      </c>
      <c r="E398" s="66">
        <v>64619</v>
      </c>
      <c r="F398" s="66">
        <v>1400</v>
      </c>
      <c r="G398" s="65">
        <v>44167</v>
      </c>
      <c r="H398" s="65">
        <v>44167</v>
      </c>
    </row>
    <row r="399" spans="2:8" s="24" customFormat="1" outlineLevel="1" collapsed="1" x14ac:dyDescent="0.35">
      <c r="B399" s="26" t="s">
        <v>494</v>
      </c>
      <c r="C399" s="24">
        <v>1922</v>
      </c>
      <c r="D399" s="9">
        <f>SUBTOTAL(9,D394:D398)</f>
        <v>5</v>
      </c>
      <c r="E399" s="66">
        <v>323095</v>
      </c>
      <c r="F399" s="66">
        <f>SUBTOTAL(9,F394:F398)</f>
        <v>7000</v>
      </c>
      <c r="G399" s="65">
        <v>44111</v>
      </c>
      <c r="H399" s="65">
        <v>44167</v>
      </c>
    </row>
    <row r="400" spans="2:8" s="24" customFormat="1" hidden="1" outlineLevel="2" x14ac:dyDescent="0.35">
      <c r="B400" s="24" t="s">
        <v>495</v>
      </c>
      <c r="D400" s="9">
        <v>1</v>
      </c>
      <c r="E400" s="66">
        <v>64619</v>
      </c>
      <c r="F400" s="66">
        <v>1400</v>
      </c>
      <c r="G400" s="65">
        <v>44125</v>
      </c>
      <c r="H400" s="65">
        <v>44125</v>
      </c>
    </row>
    <row r="401" spans="2:8" s="24" customFormat="1" hidden="1" outlineLevel="2" x14ac:dyDescent="0.35">
      <c r="B401" s="24" t="s">
        <v>495</v>
      </c>
      <c r="D401" s="9">
        <v>1</v>
      </c>
      <c r="E401" s="66">
        <v>64619</v>
      </c>
      <c r="F401" s="66">
        <v>1400</v>
      </c>
      <c r="G401" s="65">
        <v>44153</v>
      </c>
      <c r="H401" s="65">
        <v>44153</v>
      </c>
    </row>
    <row r="402" spans="2:8" s="24" customFormat="1" hidden="1" outlineLevel="2" x14ac:dyDescent="0.35">
      <c r="B402" s="24" t="s">
        <v>495</v>
      </c>
      <c r="D402" s="9">
        <v>1</v>
      </c>
      <c r="E402" s="66">
        <v>64619</v>
      </c>
      <c r="F402" s="66">
        <v>1400</v>
      </c>
      <c r="G402" s="65">
        <v>44165</v>
      </c>
      <c r="H402" s="65">
        <v>44165</v>
      </c>
    </row>
    <row r="403" spans="2:8" s="24" customFormat="1" hidden="1" outlineLevel="2" x14ac:dyDescent="0.35">
      <c r="B403" s="24" t="s">
        <v>495</v>
      </c>
      <c r="D403" s="9">
        <v>1</v>
      </c>
      <c r="E403" s="66">
        <v>64619</v>
      </c>
      <c r="F403" s="66">
        <v>1400</v>
      </c>
      <c r="G403" s="65">
        <v>44174</v>
      </c>
      <c r="H403" s="65">
        <v>44174</v>
      </c>
    </row>
    <row r="404" spans="2:8" s="24" customFormat="1" hidden="1" outlineLevel="2" x14ac:dyDescent="0.35">
      <c r="B404" s="24" t="s">
        <v>495</v>
      </c>
      <c r="D404" s="9">
        <v>1</v>
      </c>
      <c r="E404" s="66">
        <v>40000</v>
      </c>
      <c r="F404" s="66">
        <v>814</v>
      </c>
      <c r="G404" s="65">
        <v>44175</v>
      </c>
      <c r="H404" s="65">
        <v>44181</v>
      </c>
    </row>
    <row r="405" spans="2:8" s="24" customFormat="1" outlineLevel="1" collapsed="1" x14ac:dyDescent="0.35">
      <c r="B405" s="26" t="s">
        <v>496</v>
      </c>
      <c r="C405" s="24">
        <v>1809</v>
      </c>
      <c r="D405" s="9">
        <f>SUBTOTAL(9,D400:D404)</f>
        <v>5</v>
      </c>
      <c r="E405" s="66">
        <v>298476</v>
      </c>
      <c r="F405" s="66">
        <f>SUBTOTAL(9,F400:F404)</f>
        <v>6414</v>
      </c>
      <c r="G405" s="65">
        <v>44175</v>
      </c>
      <c r="H405" s="65">
        <v>44181</v>
      </c>
    </row>
    <row r="406" spans="2:8" s="24" customFormat="1" hidden="1" outlineLevel="2" x14ac:dyDescent="0.35">
      <c r="B406" s="24" t="s">
        <v>497</v>
      </c>
      <c r="D406" s="9">
        <v>1</v>
      </c>
      <c r="E406" s="66">
        <v>64619</v>
      </c>
      <c r="F406" s="66">
        <v>1400</v>
      </c>
      <c r="G406" s="65">
        <v>44019</v>
      </c>
      <c r="H406" s="65">
        <v>44019</v>
      </c>
    </row>
    <row r="407" spans="2:8" s="24" customFormat="1" outlineLevel="1" collapsed="1" x14ac:dyDescent="0.35">
      <c r="B407" s="26" t="s">
        <v>498</v>
      </c>
      <c r="C407" s="24">
        <v>1463</v>
      </c>
      <c r="D407" s="9">
        <f>SUBTOTAL(9,D406:D406)</f>
        <v>1</v>
      </c>
      <c r="E407" s="66">
        <v>64619</v>
      </c>
      <c r="F407" s="66">
        <f>SUBTOTAL(9,F406:F406)</f>
        <v>1400</v>
      </c>
      <c r="G407" s="65">
        <v>44019</v>
      </c>
      <c r="H407" s="65">
        <v>44019</v>
      </c>
    </row>
    <row r="408" spans="2:8" s="24" customFormat="1" hidden="1" outlineLevel="2" x14ac:dyDescent="0.35">
      <c r="B408" s="24" t="s">
        <v>499</v>
      </c>
      <c r="D408" s="9">
        <v>1</v>
      </c>
      <c r="E408" s="66">
        <v>64619</v>
      </c>
      <c r="F408" s="66">
        <v>1400</v>
      </c>
      <c r="G408" s="9" t="s">
        <v>50</v>
      </c>
      <c r="H408" s="9" t="s">
        <v>51</v>
      </c>
    </row>
    <row r="409" spans="2:8" s="24" customFormat="1" outlineLevel="1" collapsed="1" x14ac:dyDescent="0.35">
      <c r="B409" s="26" t="s">
        <v>500</v>
      </c>
      <c r="C409" s="24">
        <v>1401</v>
      </c>
      <c r="D409" s="9">
        <f>SUBTOTAL(9,D408:D408)</f>
        <v>1</v>
      </c>
      <c r="E409" s="66">
        <v>64619</v>
      </c>
      <c r="F409" s="66">
        <f>SUBTOTAL(9,F408:F408)</f>
        <v>1400</v>
      </c>
      <c r="G409" s="9" t="s">
        <v>50</v>
      </c>
      <c r="H409" s="9" t="s">
        <v>51</v>
      </c>
    </row>
    <row r="410" spans="2:8" s="24" customFormat="1" hidden="1" outlineLevel="2" x14ac:dyDescent="0.35">
      <c r="B410" s="24" t="s">
        <v>67</v>
      </c>
      <c r="D410" s="9">
        <v>1</v>
      </c>
      <c r="E410" s="66">
        <v>64619</v>
      </c>
      <c r="F410" s="66">
        <v>1400</v>
      </c>
      <c r="G410" s="9" t="s">
        <v>402</v>
      </c>
      <c r="H410" s="65">
        <v>43935</v>
      </c>
    </row>
    <row r="411" spans="2:8" s="24" customFormat="1" outlineLevel="1" collapsed="1" x14ac:dyDescent="0.35">
      <c r="B411" s="26" t="s">
        <v>501</v>
      </c>
      <c r="C411" s="24">
        <v>1414</v>
      </c>
      <c r="D411" s="9">
        <f>SUBTOTAL(9,D410:D410)</f>
        <v>1</v>
      </c>
      <c r="E411" s="66">
        <v>64619</v>
      </c>
      <c r="F411" s="66">
        <f>SUBTOTAL(9,F410:F410)</f>
        <v>1400</v>
      </c>
      <c r="G411" s="9" t="s">
        <v>402</v>
      </c>
      <c r="H411" s="65">
        <v>43935</v>
      </c>
    </row>
    <row r="412" spans="2:8" s="24" customFormat="1" hidden="1" outlineLevel="2" x14ac:dyDescent="0.35">
      <c r="B412" s="24" t="s">
        <v>129</v>
      </c>
      <c r="D412" s="9">
        <v>1</v>
      </c>
      <c r="E412" s="66">
        <v>64619</v>
      </c>
      <c r="F412" s="66">
        <v>1400</v>
      </c>
      <c r="G412" s="9" t="s">
        <v>51</v>
      </c>
      <c r="H412" s="9" t="s">
        <v>51</v>
      </c>
    </row>
    <row r="413" spans="2:8" s="24" customFormat="1" hidden="1" outlineLevel="2" x14ac:dyDescent="0.35">
      <c r="B413" s="24" t="s">
        <v>129</v>
      </c>
      <c r="D413" s="9">
        <v>1</v>
      </c>
      <c r="E413" s="66">
        <v>64619</v>
      </c>
      <c r="F413" s="66">
        <v>1400</v>
      </c>
      <c r="G413" s="9" t="s">
        <v>51</v>
      </c>
      <c r="H413" s="9" t="s">
        <v>52</v>
      </c>
    </row>
    <row r="414" spans="2:8" s="24" customFormat="1" outlineLevel="1" collapsed="1" x14ac:dyDescent="0.35">
      <c r="B414" s="26" t="s">
        <v>502</v>
      </c>
      <c r="C414" s="24">
        <v>1545</v>
      </c>
      <c r="D414" s="9">
        <f>SUBTOTAL(9,D412:D413)</f>
        <v>2</v>
      </c>
      <c r="E414" s="66">
        <v>129238</v>
      </c>
      <c r="F414" s="66">
        <f>SUBTOTAL(9,F412:F413)</f>
        <v>2800</v>
      </c>
      <c r="G414" s="9" t="s">
        <v>51</v>
      </c>
      <c r="H414" s="9" t="s">
        <v>52</v>
      </c>
    </row>
    <row r="415" spans="2:8" s="24" customFormat="1" hidden="1" outlineLevel="2" x14ac:dyDescent="0.35">
      <c r="B415" s="24" t="s">
        <v>333</v>
      </c>
      <c r="D415" s="9">
        <v>1</v>
      </c>
      <c r="E415" s="66">
        <v>64619</v>
      </c>
      <c r="F415" s="66">
        <v>1400</v>
      </c>
      <c r="G415" s="65">
        <v>43997</v>
      </c>
      <c r="H415" s="65">
        <v>43997</v>
      </c>
    </row>
    <row r="416" spans="2:8" s="24" customFormat="1" hidden="1" outlineLevel="2" x14ac:dyDescent="0.35">
      <c r="B416" s="24" t="s">
        <v>333</v>
      </c>
      <c r="D416" s="9">
        <v>1</v>
      </c>
      <c r="E416" s="66">
        <v>64619</v>
      </c>
      <c r="F416" s="66">
        <v>1400</v>
      </c>
      <c r="G416" s="65">
        <v>44006</v>
      </c>
      <c r="H416" s="65">
        <v>44006</v>
      </c>
    </row>
    <row r="417" spans="2:8" s="24" customFormat="1" hidden="1" outlineLevel="2" x14ac:dyDescent="0.35">
      <c r="B417" s="24" t="s">
        <v>333</v>
      </c>
      <c r="D417" s="9">
        <v>1</v>
      </c>
      <c r="E417" s="66">
        <v>64619</v>
      </c>
      <c r="F417" s="66">
        <v>1400</v>
      </c>
      <c r="G417" s="65">
        <v>44008</v>
      </c>
      <c r="H417" s="65">
        <v>44008</v>
      </c>
    </row>
    <row r="418" spans="2:8" s="24" customFormat="1" hidden="1" outlineLevel="2" x14ac:dyDescent="0.35">
      <c r="B418" s="24" t="s">
        <v>333</v>
      </c>
      <c r="D418" s="9">
        <v>1</v>
      </c>
      <c r="E418" s="66">
        <v>64619</v>
      </c>
      <c r="F418" s="66">
        <v>1400</v>
      </c>
      <c r="G418" s="65">
        <v>44011</v>
      </c>
      <c r="H418" s="65">
        <v>44011</v>
      </c>
    </row>
    <row r="419" spans="2:8" s="24" customFormat="1" hidden="1" outlineLevel="2" x14ac:dyDescent="0.35">
      <c r="B419" s="24" t="s">
        <v>333</v>
      </c>
      <c r="D419" s="9">
        <v>1</v>
      </c>
      <c r="E419" s="66">
        <v>64619</v>
      </c>
      <c r="F419" s="66">
        <v>1400</v>
      </c>
      <c r="G419" s="65">
        <v>44013</v>
      </c>
      <c r="H419" s="65">
        <v>44013</v>
      </c>
    </row>
    <row r="420" spans="2:8" s="24" customFormat="1" hidden="1" outlineLevel="2" x14ac:dyDescent="0.35">
      <c r="B420" s="24" t="s">
        <v>333</v>
      </c>
      <c r="D420" s="9">
        <v>1</v>
      </c>
      <c r="E420" s="66">
        <v>64619</v>
      </c>
      <c r="F420" s="66">
        <v>1400</v>
      </c>
      <c r="G420" s="65">
        <v>44014</v>
      </c>
      <c r="H420" s="65">
        <v>44014</v>
      </c>
    </row>
    <row r="421" spans="2:8" s="24" customFormat="1" outlineLevel="1" collapsed="1" x14ac:dyDescent="0.35">
      <c r="B421" s="26" t="s">
        <v>503</v>
      </c>
      <c r="C421" s="24">
        <v>1190</v>
      </c>
      <c r="D421" s="9">
        <f>SUBTOTAL(9,D415:D420)</f>
        <v>6</v>
      </c>
      <c r="E421" s="66">
        <v>387714</v>
      </c>
      <c r="F421" s="66">
        <f>SUBTOTAL(9,F415:F420)</f>
        <v>8400</v>
      </c>
      <c r="G421" s="65">
        <v>43997</v>
      </c>
      <c r="H421" s="65">
        <v>44014</v>
      </c>
    </row>
    <row r="422" spans="2:8" s="24" customFormat="1" hidden="1" outlineLevel="2" x14ac:dyDescent="0.35">
      <c r="B422" s="24" t="s">
        <v>326</v>
      </c>
      <c r="D422" s="9">
        <v>1</v>
      </c>
      <c r="E422" s="66">
        <v>64619</v>
      </c>
      <c r="F422" s="66">
        <v>1400</v>
      </c>
      <c r="G422" s="65">
        <v>43999</v>
      </c>
      <c r="H422" s="65">
        <v>43999</v>
      </c>
    </row>
    <row r="423" spans="2:8" s="24" customFormat="1" hidden="1" outlineLevel="2" x14ac:dyDescent="0.35">
      <c r="B423" s="24" t="s">
        <v>326</v>
      </c>
      <c r="D423" s="9">
        <v>1</v>
      </c>
      <c r="E423" s="66">
        <v>64619</v>
      </c>
      <c r="F423" s="66">
        <v>1400</v>
      </c>
      <c r="G423" s="65">
        <v>44001</v>
      </c>
      <c r="H423" s="65">
        <v>44001</v>
      </c>
    </row>
    <row r="424" spans="2:8" s="24" customFormat="1" hidden="1" outlineLevel="2" x14ac:dyDescent="0.35">
      <c r="B424" s="24" t="s">
        <v>326</v>
      </c>
      <c r="D424" s="9">
        <v>1</v>
      </c>
      <c r="E424" s="66">
        <v>64619</v>
      </c>
      <c r="F424" s="66">
        <v>1400</v>
      </c>
      <c r="G424" s="65">
        <v>44004</v>
      </c>
      <c r="H424" s="65">
        <v>44004</v>
      </c>
    </row>
    <row r="425" spans="2:8" s="24" customFormat="1" outlineLevel="1" collapsed="1" x14ac:dyDescent="0.35">
      <c r="B425" s="26" t="s">
        <v>504</v>
      </c>
      <c r="C425" s="24">
        <v>1182</v>
      </c>
      <c r="D425" s="9">
        <f>SUBTOTAL(9,D422:D424)</f>
        <v>3</v>
      </c>
      <c r="E425" s="66">
        <v>193857</v>
      </c>
      <c r="F425" s="66">
        <f>SUBTOTAL(9,F422:F424)</f>
        <v>4200</v>
      </c>
      <c r="G425" s="65">
        <v>43999</v>
      </c>
      <c r="H425" s="65">
        <v>44004</v>
      </c>
    </row>
    <row r="426" spans="2:8" s="24" customFormat="1" hidden="1" outlineLevel="2" x14ac:dyDescent="0.35">
      <c r="B426" s="24" t="s">
        <v>294</v>
      </c>
      <c r="D426" s="9">
        <v>1</v>
      </c>
      <c r="E426" s="66">
        <v>64619</v>
      </c>
      <c r="F426" s="66">
        <v>1400</v>
      </c>
      <c r="G426" s="9" t="s">
        <v>505</v>
      </c>
      <c r="H426" s="65">
        <v>43930</v>
      </c>
    </row>
    <row r="427" spans="2:8" s="24" customFormat="1" hidden="1" outlineLevel="2" x14ac:dyDescent="0.35">
      <c r="B427" s="24" t="s">
        <v>294</v>
      </c>
      <c r="D427" s="9">
        <v>1</v>
      </c>
      <c r="E427" s="66">
        <v>64619</v>
      </c>
      <c r="F427" s="66">
        <v>1400</v>
      </c>
      <c r="G427" s="65">
        <v>43937</v>
      </c>
      <c r="H427" s="65">
        <v>43937</v>
      </c>
    </row>
    <row r="428" spans="2:8" s="24" customFormat="1" hidden="1" outlineLevel="2" x14ac:dyDescent="0.35">
      <c r="B428" s="24" t="s">
        <v>294</v>
      </c>
      <c r="D428" s="9">
        <v>1</v>
      </c>
      <c r="E428" s="66">
        <v>64619</v>
      </c>
      <c r="F428" s="66">
        <v>1400</v>
      </c>
      <c r="G428" s="65">
        <v>43942</v>
      </c>
      <c r="H428" s="65">
        <v>43942</v>
      </c>
    </row>
    <row r="429" spans="2:8" s="24" customFormat="1" hidden="1" outlineLevel="2" x14ac:dyDescent="0.35">
      <c r="B429" s="24" t="s">
        <v>294</v>
      </c>
      <c r="D429" s="9">
        <v>1</v>
      </c>
      <c r="E429" s="66">
        <v>64619</v>
      </c>
      <c r="F429" s="66">
        <v>1400</v>
      </c>
      <c r="G429" s="65">
        <v>43963</v>
      </c>
      <c r="H429" s="65">
        <v>43963</v>
      </c>
    </row>
    <row r="430" spans="2:8" s="24" customFormat="1" outlineLevel="1" collapsed="1" x14ac:dyDescent="0.35">
      <c r="B430" s="26" t="s">
        <v>506</v>
      </c>
      <c r="C430" s="24">
        <v>569</v>
      </c>
      <c r="D430" s="9">
        <f>SUBTOTAL(9,D426:D429)</f>
        <v>4</v>
      </c>
      <c r="E430" s="66">
        <v>258476</v>
      </c>
      <c r="F430" s="66">
        <f>SUBTOTAL(9,F426:F429)</f>
        <v>5600</v>
      </c>
      <c r="G430" s="9" t="s">
        <v>505</v>
      </c>
      <c r="H430" s="65">
        <v>43963</v>
      </c>
    </row>
    <row r="431" spans="2:8" s="24" customFormat="1" hidden="1" outlineLevel="2" x14ac:dyDescent="0.35">
      <c r="B431" s="24" t="s">
        <v>115</v>
      </c>
      <c r="D431" s="9">
        <v>1</v>
      </c>
      <c r="E431" s="66">
        <v>64619</v>
      </c>
      <c r="F431" s="66">
        <v>1400</v>
      </c>
      <c r="G431" s="65">
        <v>43935</v>
      </c>
      <c r="H431" s="65">
        <v>43935</v>
      </c>
    </row>
    <row r="432" spans="2:8" s="24" customFormat="1" hidden="1" outlineLevel="2" x14ac:dyDescent="0.35">
      <c r="B432" s="24" t="s">
        <v>115</v>
      </c>
      <c r="D432" s="9">
        <v>1</v>
      </c>
      <c r="E432" s="66">
        <v>64619</v>
      </c>
      <c r="F432" s="66">
        <v>1400</v>
      </c>
      <c r="G432" s="65">
        <v>43952</v>
      </c>
      <c r="H432" s="65">
        <v>43952</v>
      </c>
    </row>
    <row r="433" spans="2:8" s="24" customFormat="1" hidden="1" outlineLevel="2" x14ac:dyDescent="0.35">
      <c r="B433" s="24" t="s">
        <v>115</v>
      </c>
      <c r="D433" s="9">
        <v>1</v>
      </c>
      <c r="E433" s="66">
        <v>64619</v>
      </c>
      <c r="F433" s="66">
        <v>1400</v>
      </c>
      <c r="G433" s="65">
        <v>43958</v>
      </c>
      <c r="H433" s="65">
        <v>43958</v>
      </c>
    </row>
    <row r="434" spans="2:8" s="24" customFormat="1" outlineLevel="1" collapsed="1" x14ac:dyDescent="0.35">
      <c r="B434" s="26" t="s">
        <v>507</v>
      </c>
      <c r="C434" s="24">
        <v>1166</v>
      </c>
      <c r="D434" s="9">
        <f>SUBTOTAL(9,D431:D433)</f>
        <v>3</v>
      </c>
      <c r="E434" s="66">
        <v>193857</v>
      </c>
      <c r="F434" s="66">
        <f>SUBTOTAL(9,F431:F433)</f>
        <v>4200</v>
      </c>
      <c r="G434" s="65">
        <v>43935</v>
      </c>
      <c r="H434" s="65">
        <v>43958</v>
      </c>
    </row>
    <row r="435" spans="2:8" s="24" customFormat="1" hidden="1" outlineLevel="2" x14ac:dyDescent="0.35">
      <c r="B435" s="24" t="s">
        <v>296</v>
      </c>
      <c r="D435" s="9">
        <v>1</v>
      </c>
      <c r="E435" s="66">
        <v>64619</v>
      </c>
      <c r="F435" s="66">
        <v>1400</v>
      </c>
      <c r="G435" s="65">
        <v>43944</v>
      </c>
      <c r="H435" s="65">
        <v>43944</v>
      </c>
    </row>
    <row r="436" spans="2:8" s="24" customFormat="1" hidden="1" outlineLevel="2" x14ac:dyDescent="0.35">
      <c r="B436" s="24" t="s">
        <v>296</v>
      </c>
      <c r="D436" s="9">
        <v>1</v>
      </c>
      <c r="E436" s="66">
        <v>64619</v>
      </c>
      <c r="F436" s="66">
        <v>1400</v>
      </c>
      <c r="G436" s="65">
        <v>43956</v>
      </c>
      <c r="H436" s="65">
        <v>43956</v>
      </c>
    </row>
    <row r="437" spans="2:8" s="24" customFormat="1" outlineLevel="1" collapsed="1" x14ac:dyDescent="0.35">
      <c r="B437" s="26" t="s">
        <v>508</v>
      </c>
      <c r="C437" s="24">
        <v>836</v>
      </c>
      <c r="D437" s="9">
        <f>SUBTOTAL(9,D435:D436)</f>
        <v>2</v>
      </c>
      <c r="E437" s="66">
        <v>129238</v>
      </c>
      <c r="F437" s="66">
        <f>SUBTOTAL(9,F435:F436)</f>
        <v>2800</v>
      </c>
      <c r="G437" s="65">
        <v>43944</v>
      </c>
      <c r="H437" s="65">
        <v>43956</v>
      </c>
    </row>
    <row r="438" spans="2:8" s="24" customFormat="1" hidden="1" outlineLevel="2" x14ac:dyDescent="0.35">
      <c r="B438" s="24" t="s">
        <v>299</v>
      </c>
      <c r="D438" s="9">
        <v>1</v>
      </c>
      <c r="E438" s="66">
        <v>64619</v>
      </c>
      <c r="F438" s="66">
        <v>1400</v>
      </c>
      <c r="G438" s="65">
        <v>43949</v>
      </c>
      <c r="H438" s="65">
        <v>43949</v>
      </c>
    </row>
    <row r="439" spans="2:8" s="24" customFormat="1" hidden="1" outlineLevel="2" x14ac:dyDescent="0.35">
      <c r="B439" s="24" t="s">
        <v>299</v>
      </c>
      <c r="D439" s="9">
        <v>1</v>
      </c>
      <c r="E439" s="66">
        <v>64619</v>
      </c>
      <c r="F439" s="66">
        <v>1400</v>
      </c>
      <c r="G439" s="65">
        <v>43951</v>
      </c>
      <c r="H439" s="65">
        <v>43951</v>
      </c>
    </row>
    <row r="440" spans="2:8" s="24" customFormat="1" hidden="1" outlineLevel="2" x14ac:dyDescent="0.35">
      <c r="B440" s="24" t="s">
        <v>299</v>
      </c>
      <c r="D440" s="9">
        <v>1</v>
      </c>
      <c r="E440" s="66">
        <v>64619</v>
      </c>
      <c r="F440" s="66">
        <v>1400</v>
      </c>
      <c r="G440" s="65">
        <v>43965</v>
      </c>
      <c r="H440" s="65">
        <v>43965</v>
      </c>
    </row>
    <row r="441" spans="2:8" s="24" customFormat="1" outlineLevel="1" collapsed="1" x14ac:dyDescent="0.35">
      <c r="B441" s="26" t="s">
        <v>509</v>
      </c>
      <c r="C441" s="24">
        <v>1315</v>
      </c>
      <c r="D441" s="9">
        <f>SUBTOTAL(9,D438:D440)</f>
        <v>3</v>
      </c>
      <c r="E441" s="66">
        <v>193857</v>
      </c>
      <c r="F441" s="66">
        <f>SUBTOTAL(9,F438:F440)</f>
        <v>4200</v>
      </c>
      <c r="G441" s="65">
        <v>43949</v>
      </c>
      <c r="H441" s="65">
        <v>43965</v>
      </c>
    </row>
    <row r="442" spans="2:8" s="24" customFormat="1" hidden="1" outlineLevel="2" x14ac:dyDescent="0.35">
      <c r="B442" s="24" t="s">
        <v>94</v>
      </c>
      <c r="D442" s="9">
        <v>1</v>
      </c>
      <c r="E442" s="66">
        <v>64619</v>
      </c>
      <c r="F442" s="66">
        <v>1400</v>
      </c>
      <c r="G442" s="65">
        <v>44112</v>
      </c>
      <c r="H442" s="65">
        <v>44112</v>
      </c>
    </row>
    <row r="443" spans="2:8" s="24" customFormat="1" hidden="1" outlineLevel="2" x14ac:dyDescent="0.35">
      <c r="B443" s="24" t="s">
        <v>94</v>
      </c>
      <c r="D443" s="9">
        <v>1</v>
      </c>
      <c r="E443" s="66">
        <v>64619</v>
      </c>
      <c r="F443" s="66">
        <v>1400</v>
      </c>
      <c r="G443" s="65">
        <v>44117</v>
      </c>
      <c r="H443" s="65">
        <v>44117</v>
      </c>
    </row>
    <row r="444" spans="2:8" s="24" customFormat="1" hidden="1" outlineLevel="2" x14ac:dyDescent="0.35">
      <c r="B444" s="24" t="s">
        <v>94</v>
      </c>
      <c r="D444" s="9">
        <v>1</v>
      </c>
      <c r="E444" s="66">
        <v>64619</v>
      </c>
      <c r="F444" s="66">
        <v>1400</v>
      </c>
      <c r="G444" s="65">
        <v>44119</v>
      </c>
      <c r="H444" s="65">
        <v>44119</v>
      </c>
    </row>
    <row r="445" spans="2:8" s="24" customFormat="1" hidden="1" outlineLevel="2" x14ac:dyDescent="0.35">
      <c r="B445" s="24" t="s">
        <v>94</v>
      </c>
      <c r="D445" s="9">
        <v>1</v>
      </c>
      <c r="E445" s="66">
        <v>64619</v>
      </c>
      <c r="F445" s="66">
        <v>1400</v>
      </c>
      <c r="G445" s="65">
        <v>44124</v>
      </c>
      <c r="H445" s="65">
        <v>44124</v>
      </c>
    </row>
    <row r="446" spans="2:8" s="24" customFormat="1" hidden="1" outlineLevel="2" x14ac:dyDescent="0.35">
      <c r="B446" s="24" t="s">
        <v>94</v>
      </c>
      <c r="D446" s="9">
        <v>1</v>
      </c>
      <c r="E446" s="66">
        <v>64619</v>
      </c>
      <c r="F446" s="66">
        <v>1400</v>
      </c>
      <c r="G446" s="65">
        <v>44126</v>
      </c>
      <c r="H446" s="65">
        <v>44126</v>
      </c>
    </row>
    <row r="447" spans="2:8" s="24" customFormat="1" hidden="1" outlineLevel="2" x14ac:dyDescent="0.35">
      <c r="B447" s="24" t="s">
        <v>94</v>
      </c>
      <c r="D447" s="9">
        <v>1</v>
      </c>
      <c r="E447" s="66">
        <v>64619</v>
      </c>
      <c r="F447" s="66">
        <v>1400</v>
      </c>
      <c r="G447" s="65">
        <v>44138</v>
      </c>
      <c r="H447" s="65">
        <v>44138</v>
      </c>
    </row>
    <row r="448" spans="2:8" s="24" customFormat="1" outlineLevel="1" collapsed="1" x14ac:dyDescent="0.35">
      <c r="B448" s="26" t="s">
        <v>510</v>
      </c>
      <c r="C448" s="24">
        <v>2163</v>
      </c>
      <c r="D448" s="9">
        <f>SUBTOTAL(9,D442:D447)</f>
        <v>6</v>
      </c>
      <c r="E448" s="66">
        <v>387714</v>
      </c>
      <c r="F448" s="66">
        <f>SUBTOTAL(9,F442:F447)</f>
        <v>8400</v>
      </c>
      <c r="G448" s="65">
        <v>44112</v>
      </c>
      <c r="H448" s="65">
        <v>44138</v>
      </c>
    </row>
    <row r="449" spans="2:8" s="24" customFormat="1" hidden="1" outlineLevel="2" x14ac:dyDescent="0.35">
      <c r="B449" s="24" t="s">
        <v>342</v>
      </c>
      <c r="D449" s="9">
        <v>1</v>
      </c>
      <c r="E449" s="66">
        <v>64619</v>
      </c>
      <c r="F449" s="66">
        <v>1400</v>
      </c>
      <c r="G449" s="65">
        <v>44063</v>
      </c>
      <c r="H449" s="65">
        <v>44063</v>
      </c>
    </row>
    <row r="450" spans="2:8" s="24" customFormat="1" hidden="1" outlineLevel="2" x14ac:dyDescent="0.35">
      <c r="B450" s="24" t="s">
        <v>342</v>
      </c>
      <c r="D450" s="9">
        <v>1</v>
      </c>
      <c r="E450" s="66">
        <v>64619</v>
      </c>
      <c r="F450" s="66">
        <v>1400</v>
      </c>
      <c r="G450" s="65">
        <v>44152</v>
      </c>
      <c r="H450" s="65">
        <v>44152</v>
      </c>
    </row>
    <row r="451" spans="2:8" s="24" customFormat="1" hidden="1" outlineLevel="2" x14ac:dyDescent="0.35">
      <c r="B451" s="24" t="s">
        <v>342</v>
      </c>
      <c r="D451" s="9">
        <v>1</v>
      </c>
      <c r="E451" s="66">
        <v>64619</v>
      </c>
      <c r="F451" s="66">
        <v>1400</v>
      </c>
      <c r="G451" s="65">
        <v>44154</v>
      </c>
      <c r="H451" s="65">
        <v>44154</v>
      </c>
    </row>
    <row r="452" spans="2:8" s="24" customFormat="1" hidden="1" outlineLevel="2" x14ac:dyDescent="0.35">
      <c r="B452" s="24" t="s">
        <v>342</v>
      </c>
      <c r="D452" s="9">
        <v>1</v>
      </c>
      <c r="E452" s="66">
        <v>64619</v>
      </c>
      <c r="F452" s="66">
        <v>1400</v>
      </c>
      <c r="G452" s="65">
        <v>44168</v>
      </c>
      <c r="H452" s="65">
        <v>44168</v>
      </c>
    </row>
    <row r="453" spans="2:8" s="24" customFormat="1" hidden="1" outlineLevel="2" x14ac:dyDescent="0.35">
      <c r="B453" s="24" t="s">
        <v>342</v>
      </c>
      <c r="D453" s="9">
        <v>1</v>
      </c>
      <c r="E453" s="66">
        <v>64619</v>
      </c>
      <c r="F453" s="66">
        <v>1400</v>
      </c>
      <c r="G453" s="65">
        <v>44173</v>
      </c>
      <c r="H453" s="65">
        <v>44173</v>
      </c>
    </row>
    <row r="454" spans="2:8" s="24" customFormat="1" outlineLevel="1" collapsed="1" x14ac:dyDescent="0.35">
      <c r="B454" s="26" t="s">
        <v>511</v>
      </c>
      <c r="C454" s="24">
        <v>2355</v>
      </c>
      <c r="D454" s="9">
        <f>SUBTOTAL(9,D449:D453)</f>
        <v>5</v>
      </c>
      <c r="E454" s="66">
        <v>323095</v>
      </c>
      <c r="F454" s="66">
        <f>SUBTOTAL(9,F449:F453)</f>
        <v>7000</v>
      </c>
      <c r="G454" s="65">
        <v>44063</v>
      </c>
      <c r="H454" s="65">
        <v>44173</v>
      </c>
    </row>
    <row r="455" spans="2:8" s="24" customFormat="1" hidden="1" outlineLevel="2" x14ac:dyDescent="0.35">
      <c r="B455" s="24" t="s">
        <v>339</v>
      </c>
      <c r="D455" s="9">
        <v>1</v>
      </c>
      <c r="E455" s="66">
        <v>64619</v>
      </c>
      <c r="F455" s="66">
        <v>1400</v>
      </c>
      <c r="G455" s="65">
        <v>44061</v>
      </c>
      <c r="H455" s="65">
        <v>44061</v>
      </c>
    </row>
    <row r="456" spans="2:8" s="24" customFormat="1" hidden="1" outlineLevel="2" x14ac:dyDescent="0.35">
      <c r="B456" s="24" t="s">
        <v>339</v>
      </c>
      <c r="D456" s="9">
        <v>1</v>
      </c>
      <c r="E456" s="66">
        <v>64619</v>
      </c>
      <c r="F456" s="66">
        <v>1400</v>
      </c>
      <c r="G456" s="65">
        <v>44089</v>
      </c>
      <c r="H456" s="65">
        <v>44089</v>
      </c>
    </row>
    <row r="457" spans="2:8" s="24" customFormat="1" hidden="1" outlineLevel="2" x14ac:dyDescent="0.35">
      <c r="B457" s="24" t="s">
        <v>339</v>
      </c>
      <c r="D457" s="9">
        <v>1</v>
      </c>
      <c r="E457" s="66">
        <v>64619</v>
      </c>
      <c r="F457" s="66">
        <v>1400</v>
      </c>
      <c r="G457" s="65">
        <v>44165</v>
      </c>
      <c r="H457" s="65">
        <v>44165</v>
      </c>
    </row>
    <row r="458" spans="2:8" s="24" customFormat="1" hidden="1" outlineLevel="2" x14ac:dyDescent="0.35">
      <c r="B458" s="24" t="s">
        <v>339</v>
      </c>
      <c r="D458" s="9">
        <v>1</v>
      </c>
      <c r="E458" s="66">
        <v>64619</v>
      </c>
      <c r="F458" s="66">
        <v>1400</v>
      </c>
      <c r="G458" s="65">
        <v>44166</v>
      </c>
      <c r="H458" s="65">
        <v>44166</v>
      </c>
    </row>
    <row r="459" spans="2:8" s="24" customFormat="1" hidden="1" outlineLevel="2" x14ac:dyDescent="0.35">
      <c r="B459" s="24" t="s">
        <v>339</v>
      </c>
      <c r="D459" s="9">
        <v>1</v>
      </c>
      <c r="E459" s="66">
        <v>64619</v>
      </c>
      <c r="F459" s="66">
        <v>1400</v>
      </c>
      <c r="G459" s="65">
        <v>44175</v>
      </c>
      <c r="H459" s="65">
        <v>44175</v>
      </c>
    </row>
    <row r="460" spans="2:8" s="24" customFormat="1" hidden="1" outlineLevel="2" x14ac:dyDescent="0.35">
      <c r="B460" s="24" t="s">
        <v>339</v>
      </c>
      <c r="D460" s="9">
        <v>1</v>
      </c>
      <c r="E460" s="66">
        <v>64619</v>
      </c>
      <c r="F460" s="66">
        <v>1400</v>
      </c>
      <c r="G460" s="65">
        <v>44180</v>
      </c>
      <c r="H460" s="65">
        <v>44180</v>
      </c>
    </row>
    <row r="461" spans="2:8" s="24" customFormat="1" hidden="1" outlineLevel="2" x14ac:dyDescent="0.35">
      <c r="B461" s="24" t="s">
        <v>339</v>
      </c>
      <c r="D461" s="9">
        <v>1</v>
      </c>
      <c r="E461" s="66">
        <v>64619</v>
      </c>
      <c r="F461" s="66">
        <v>1400</v>
      </c>
      <c r="G461" s="65">
        <v>44182</v>
      </c>
      <c r="H461" s="65">
        <v>44182</v>
      </c>
    </row>
    <row r="462" spans="2:8" s="24" customFormat="1" hidden="1" outlineLevel="2" x14ac:dyDescent="0.35">
      <c r="B462" s="24" t="s">
        <v>339</v>
      </c>
      <c r="D462" s="9">
        <v>1</v>
      </c>
      <c r="E462" s="66">
        <v>64619</v>
      </c>
      <c r="F462" s="66">
        <v>1400</v>
      </c>
      <c r="G462" s="65">
        <v>44182</v>
      </c>
      <c r="H462" s="65">
        <v>44182</v>
      </c>
    </row>
    <row r="463" spans="2:8" s="24" customFormat="1" outlineLevel="1" collapsed="1" x14ac:dyDescent="0.35">
      <c r="B463" s="26" t="s">
        <v>512</v>
      </c>
      <c r="C463" s="24">
        <v>2268</v>
      </c>
      <c r="D463" s="9">
        <f>SUBTOTAL(9,D455:D462)</f>
        <v>8</v>
      </c>
      <c r="E463" s="66">
        <v>516952</v>
      </c>
      <c r="F463" s="66">
        <f>SUBTOTAL(9,F455:F462)</f>
        <v>11200</v>
      </c>
      <c r="G463" s="65">
        <v>44061</v>
      </c>
      <c r="H463" s="65">
        <v>44182</v>
      </c>
    </row>
    <row r="464" spans="2:8" s="24" customFormat="1" hidden="1" outlineLevel="2" x14ac:dyDescent="0.35">
      <c r="B464" s="24" t="s">
        <v>329</v>
      </c>
      <c r="D464" s="9">
        <v>1</v>
      </c>
      <c r="E464" s="66">
        <v>64619</v>
      </c>
      <c r="F464" s="66">
        <v>1400</v>
      </c>
      <c r="G464" s="65">
        <v>44082</v>
      </c>
      <c r="H464" s="65">
        <v>44082</v>
      </c>
    </row>
    <row r="465" spans="2:8" s="24" customFormat="1" hidden="1" outlineLevel="2" x14ac:dyDescent="0.35">
      <c r="B465" s="24" t="s">
        <v>329</v>
      </c>
      <c r="D465" s="9">
        <v>1</v>
      </c>
      <c r="E465" s="66">
        <v>64619</v>
      </c>
      <c r="F465" s="66">
        <v>1400</v>
      </c>
      <c r="G465" s="65">
        <v>44084</v>
      </c>
      <c r="H465" s="65">
        <v>44084</v>
      </c>
    </row>
    <row r="466" spans="2:8" s="24" customFormat="1" hidden="1" outlineLevel="2" x14ac:dyDescent="0.35">
      <c r="B466" s="24" t="s">
        <v>329</v>
      </c>
      <c r="D466" s="9">
        <v>1</v>
      </c>
      <c r="E466" s="66">
        <v>64619</v>
      </c>
      <c r="F466" s="66">
        <v>1400</v>
      </c>
      <c r="G466" s="65">
        <v>44096</v>
      </c>
      <c r="H466" s="65">
        <v>44096</v>
      </c>
    </row>
    <row r="467" spans="2:8" s="24" customFormat="1" ht="14.15" hidden="1" customHeight="1" outlineLevel="2" x14ac:dyDescent="0.35">
      <c r="B467" s="24" t="s">
        <v>329</v>
      </c>
      <c r="D467" s="9">
        <v>1</v>
      </c>
      <c r="E467" s="66">
        <v>64619</v>
      </c>
      <c r="F467" s="66">
        <v>1400</v>
      </c>
      <c r="G467" s="65">
        <v>44077</v>
      </c>
      <c r="H467" s="65">
        <v>44077</v>
      </c>
    </row>
    <row r="468" spans="2:8" s="24" customFormat="1" hidden="1" outlineLevel="2" x14ac:dyDescent="0.35">
      <c r="B468" s="24" t="s">
        <v>329</v>
      </c>
      <c r="D468" s="9">
        <v>1</v>
      </c>
      <c r="E468" s="66">
        <v>64619</v>
      </c>
      <c r="F468" s="66">
        <v>1400</v>
      </c>
      <c r="G468" s="65">
        <v>44145</v>
      </c>
      <c r="H468" s="65">
        <v>44145</v>
      </c>
    </row>
    <row r="469" spans="2:8" s="24" customFormat="1" hidden="1" outlineLevel="2" x14ac:dyDescent="0.35">
      <c r="B469" s="24" t="s">
        <v>329</v>
      </c>
      <c r="D469" s="9">
        <v>1</v>
      </c>
      <c r="E469" s="66">
        <v>64619</v>
      </c>
      <c r="F469" s="66">
        <v>1400</v>
      </c>
      <c r="G469" s="65">
        <v>44147</v>
      </c>
      <c r="H469" s="65">
        <v>44147</v>
      </c>
    </row>
    <row r="470" spans="2:8" s="24" customFormat="1" outlineLevel="1" collapsed="1" x14ac:dyDescent="0.35">
      <c r="B470" s="26" t="s">
        <v>513</v>
      </c>
      <c r="C470" s="24">
        <v>2310</v>
      </c>
      <c r="D470" s="9">
        <f>SUBTOTAL(9,D464:D469)</f>
        <v>6</v>
      </c>
      <c r="E470" s="66">
        <v>387714</v>
      </c>
      <c r="F470" s="66">
        <f>SUBTOTAL(9,F464:F469)</f>
        <v>8400</v>
      </c>
      <c r="G470" s="65">
        <v>44082</v>
      </c>
      <c r="H470" s="65">
        <v>44147</v>
      </c>
    </row>
    <row r="471" spans="2:8" s="24" customFormat="1" hidden="1" outlineLevel="2" x14ac:dyDescent="0.35">
      <c r="B471" s="24" t="s">
        <v>346</v>
      </c>
      <c r="D471" s="9">
        <v>1</v>
      </c>
      <c r="E471" s="66">
        <v>64619</v>
      </c>
      <c r="F471" s="66">
        <v>1400</v>
      </c>
      <c r="G471" s="65">
        <v>44075</v>
      </c>
      <c r="H471" s="65">
        <v>44075</v>
      </c>
    </row>
    <row r="472" spans="2:8" s="24" customFormat="1" hidden="1" outlineLevel="2" x14ac:dyDescent="0.35">
      <c r="B472" s="24" t="s">
        <v>346</v>
      </c>
      <c r="D472" s="9">
        <v>1</v>
      </c>
      <c r="E472" s="66">
        <v>64619</v>
      </c>
      <c r="F472" s="66">
        <v>1400</v>
      </c>
      <c r="G472" s="65">
        <v>44075</v>
      </c>
      <c r="H472" s="65">
        <v>44075</v>
      </c>
    </row>
    <row r="473" spans="2:8" s="24" customFormat="1" hidden="1" outlineLevel="2" x14ac:dyDescent="0.35">
      <c r="B473" s="24" t="s">
        <v>346</v>
      </c>
      <c r="D473" s="9">
        <v>1</v>
      </c>
      <c r="E473" s="66">
        <v>64619</v>
      </c>
      <c r="F473" s="66">
        <v>1400</v>
      </c>
      <c r="G473" s="65">
        <v>44089</v>
      </c>
      <c r="H473" s="65">
        <v>44089</v>
      </c>
    </row>
    <row r="474" spans="2:8" s="24" customFormat="1" hidden="1" outlineLevel="2" x14ac:dyDescent="0.35">
      <c r="B474" s="24" t="s">
        <v>346</v>
      </c>
      <c r="D474" s="9">
        <v>1</v>
      </c>
      <c r="E474" s="66">
        <v>64619</v>
      </c>
      <c r="F474" s="66">
        <v>1400</v>
      </c>
      <c r="G474" s="65">
        <v>44140</v>
      </c>
      <c r="H474" s="65">
        <v>44140</v>
      </c>
    </row>
    <row r="475" spans="2:8" s="24" customFormat="1" hidden="1" outlineLevel="2" x14ac:dyDescent="0.35">
      <c r="B475" s="24" t="s">
        <v>346</v>
      </c>
      <c r="D475" s="9">
        <v>1</v>
      </c>
      <c r="E475" s="66">
        <v>64619</v>
      </c>
      <c r="F475" s="66">
        <v>1400</v>
      </c>
      <c r="G475" s="65">
        <v>44091</v>
      </c>
      <c r="H475" s="65">
        <v>44091</v>
      </c>
    </row>
    <row r="476" spans="2:8" s="24" customFormat="1" hidden="1" outlineLevel="2" x14ac:dyDescent="0.35">
      <c r="B476" s="24" t="s">
        <v>346</v>
      </c>
      <c r="D476" s="9">
        <v>1</v>
      </c>
      <c r="E476" s="66">
        <v>64619</v>
      </c>
      <c r="F476" s="66">
        <v>1400</v>
      </c>
      <c r="G476" s="65">
        <v>44105</v>
      </c>
      <c r="H476" s="65">
        <v>44105</v>
      </c>
    </row>
    <row r="477" spans="2:8" s="24" customFormat="1" outlineLevel="1" collapsed="1" x14ac:dyDescent="0.35">
      <c r="B477" s="26" t="s">
        <v>514</v>
      </c>
      <c r="C477" s="24">
        <v>2380</v>
      </c>
      <c r="D477" s="9">
        <f>SUBTOTAL(9,D471:D476)</f>
        <v>6</v>
      </c>
      <c r="E477" s="66">
        <v>387714</v>
      </c>
      <c r="F477" s="66">
        <f>SUBTOTAL(9,F471:F476)</f>
        <v>8400</v>
      </c>
      <c r="G477" s="65">
        <v>44075</v>
      </c>
      <c r="H477" s="65">
        <v>44105</v>
      </c>
    </row>
    <row r="478" spans="2:8" s="24" customFormat="1" hidden="1" outlineLevel="2" x14ac:dyDescent="0.35">
      <c r="B478" s="24" t="s">
        <v>340</v>
      </c>
      <c r="D478" s="9">
        <v>1</v>
      </c>
      <c r="E478" s="66">
        <v>64619</v>
      </c>
      <c r="F478" s="66">
        <v>1400</v>
      </c>
      <c r="G478" s="65">
        <v>44056</v>
      </c>
      <c r="H478" s="65">
        <v>44056</v>
      </c>
    </row>
    <row r="479" spans="2:8" s="24" customFormat="1" hidden="1" outlineLevel="2" x14ac:dyDescent="0.35">
      <c r="B479" s="24" t="s">
        <v>340</v>
      </c>
      <c r="D479" s="9">
        <v>1</v>
      </c>
      <c r="E479" s="66">
        <v>64619</v>
      </c>
      <c r="F479" s="66">
        <v>1400</v>
      </c>
      <c r="G479" s="65">
        <v>44077</v>
      </c>
      <c r="H479" s="65">
        <v>44077</v>
      </c>
    </row>
    <row r="480" spans="2:8" s="24" customFormat="1" hidden="1" outlineLevel="2" x14ac:dyDescent="0.35">
      <c r="B480" s="24" t="s">
        <v>340</v>
      </c>
      <c r="D480" s="9">
        <v>1</v>
      </c>
      <c r="E480" s="66">
        <v>64619</v>
      </c>
      <c r="F480" s="66">
        <v>1400</v>
      </c>
      <c r="G480" s="65">
        <v>44082</v>
      </c>
      <c r="H480" s="65">
        <v>44082</v>
      </c>
    </row>
    <row r="481" spans="2:8" s="24" customFormat="1" hidden="1" outlineLevel="2" x14ac:dyDescent="0.35">
      <c r="B481" s="24" t="s">
        <v>340</v>
      </c>
      <c r="D481" s="9">
        <v>1</v>
      </c>
      <c r="E481" s="66">
        <v>64619</v>
      </c>
      <c r="F481" s="66">
        <v>1400</v>
      </c>
      <c r="G481" s="65">
        <v>44084</v>
      </c>
      <c r="H481" s="65">
        <v>44084</v>
      </c>
    </row>
    <row r="482" spans="2:8" s="24" customFormat="1" hidden="1" outlineLevel="2" x14ac:dyDescent="0.35">
      <c r="B482" s="24" t="s">
        <v>340</v>
      </c>
      <c r="D482" s="9">
        <v>1</v>
      </c>
      <c r="E482" s="66">
        <v>64619</v>
      </c>
      <c r="F482" s="66">
        <v>1400</v>
      </c>
      <c r="G482" s="65">
        <v>44084</v>
      </c>
      <c r="H482" s="65">
        <v>44084</v>
      </c>
    </row>
    <row r="483" spans="2:8" s="24" customFormat="1" outlineLevel="1" collapsed="1" x14ac:dyDescent="0.35">
      <c r="B483" s="26" t="s">
        <v>515</v>
      </c>
      <c r="C483" s="24">
        <v>2932</v>
      </c>
      <c r="D483" s="9">
        <f>SUBTOTAL(9,D478:D482)</f>
        <v>5</v>
      </c>
      <c r="E483" s="66">
        <v>323095</v>
      </c>
      <c r="F483" s="66">
        <f>SUBTOTAL(9,F478:F482)</f>
        <v>7000</v>
      </c>
      <c r="G483" s="65">
        <v>44056</v>
      </c>
      <c r="H483" s="65">
        <v>44084</v>
      </c>
    </row>
    <row r="484" spans="2:8" s="24" customFormat="1" hidden="1" outlineLevel="2" x14ac:dyDescent="0.35">
      <c r="B484" s="24" t="s">
        <v>344</v>
      </c>
      <c r="D484" s="9">
        <v>1</v>
      </c>
      <c r="E484" s="66">
        <v>64619</v>
      </c>
      <c r="F484" s="66">
        <v>1400</v>
      </c>
      <c r="G484" s="65">
        <v>44067</v>
      </c>
      <c r="H484" s="65">
        <v>44067</v>
      </c>
    </row>
    <row r="485" spans="2:8" s="24" customFormat="1" hidden="1" outlineLevel="2" x14ac:dyDescent="0.35">
      <c r="B485" s="24" t="s">
        <v>344</v>
      </c>
      <c r="D485" s="9">
        <v>1</v>
      </c>
      <c r="E485" s="66">
        <v>64619</v>
      </c>
      <c r="F485" s="66">
        <v>1400</v>
      </c>
      <c r="G485" s="65">
        <v>44110</v>
      </c>
      <c r="H485" s="65">
        <v>44110</v>
      </c>
    </row>
    <row r="486" spans="2:8" s="24" customFormat="1" outlineLevel="1" collapsed="1" x14ac:dyDescent="0.35">
      <c r="B486" s="26" t="s">
        <v>516</v>
      </c>
      <c r="C486" s="24">
        <v>2187</v>
      </c>
      <c r="D486" s="9">
        <f>SUBTOTAL(9,D484:D485)</f>
        <v>2</v>
      </c>
      <c r="E486" s="66">
        <v>129238</v>
      </c>
      <c r="F486" s="66">
        <f>SUBTOTAL(9,F484:F485)</f>
        <v>2800</v>
      </c>
      <c r="G486" s="65">
        <v>44067</v>
      </c>
      <c r="H486" s="65">
        <v>44110</v>
      </c>
    </row>
    <row r="487" spans="2:8" s="24" customFormat="1" hidden="1" outlineLevel="2" x14ac:dyDescent="0.35">
      <c r="B487" s="24" t="s">
        <v>284</v>
      </c>
      <c r="D487" s="9">
        <v>1</v>
      </c>
      <c r="E487" s="66">
        <v>64619</v>
      </c>
      <c r="F487" s="66">
        <v>1400</v>
      </c>
      <c r="G487" s="65">
        <v>43928</v>
      </c>
      <c r="H487" s="65">
        <v>43928</v>
      </c>
    </row>
    <row r="488" spans="2:8" s="24" customFormat="1" hidden="1" outlineLevel="2" x14ac:dyDescent="0.35">
      <c r="B488" s="24" t="s">
        <v>284</v>
      </c>
      <c r="D488" s="9">
        <v>1</v>
      </c>
      <c r="E488" s="66">
        <v>64619</v>
      </c>
      <c r="F488" s="66">
        <v>1400</v>
      </c>
      <c r="G488" s="65">
        <v>43935</v>
      </c>
      <c r="H488" s="65">
        <v>43935</v>
      </c>
    </row>
    <row r="489" spans="2:8" s="24" customFormat="1" hidden="1" outlineLevel="2" x14ac:dyDescent="0.35">
      <c r="B489" s="24" t="s">
        <v>284</v>
      </c>
      <c r="D489" s="9">
        <v>1</v>
      </c>
      <c r="E489" s="66">
        <v>64619</v>
      </c>
      <c r="F489" s="66">
        <v>1400</v>
      </c>
      <c r="G489" s="9" t="s">
        <v>517</v>
      </c>
      <c r="H489" s="65">
        <v>43943</v>
      </c>
    </row>
    <row r="490" spans="2:8" s="24" customFormat="1" hidden="1" outlineLevel="2" x14ac:dyDescent="0.35">
      <c r="B490" s="24" t="s">
        <v>284</v>
      </c>
      <c r="D490" s="9">
        <v>1</v>
      </c>
      <c r="E490" s="66">
        <v>64619</v>
      </c>
      <c r="F490" s="66">
        <v>1400</v>
      </c>
      <c r="G490" s="65">
        <v>43952</v>
      </c>
      <c r="H490" s="65">
        <v>43952</v>
      </c>
    </row>
    <row r="491" spans="2:8" s="24" customFormat="1" hidden="1" outlineLevel="2" x14ac:dyDescent="0.35">
      <c r="B491" s="24" t="s">
        <v>284</v>
      </c>
      <c r="D491" s="9">
        <v>1</v>
      </c>
      <c r="E491" s="66">
        <v>64619</v>
      </c>
      <c r="F491" s="66">
        <v>1400</v>
      </c>
      <c r="G491" s="65">
        <v>43956</v>
      </c>
      <c r="H491" s="65">
        <v>43956</v>
      </c>
    </row>
    <row r="492" spans="2:8" s="24" customFormat="1" hidden="1" outlineLevel="2" x14ac:dyDescent="0.35">
      <c r="B492" s="24" t="s">
        <v>284</v>
      </c>
      <c r="D492" s="9">
        <v>1</v>
      </c>
      <c r="E492" s="66">
        <v>64619</v>
      </c>
      <c r="F492" s="66">
        <v>1400</v>
      </c>
      <c r="G492" s="65">
        <v>43957</v>
      </c>
      <c r="H492" s="65">
        <v>43957</v>
      </c>
    </row>
    <row r="493" spans="2:8" s="24" customFormat="1" outlineLevel="1" collapsed="1" x14ac:dyDescent="0.35">
      <c r="B493" s="26" t="s">
        <v>518</v>
      </c>
      <c r="C493" s="24">
        <v>2782</v>
      </c>
      <c r="D493" s="9">
        <f>SUBTOTAL(9,D487:D492)</f>
        <v>6</v>
      </c>
      <c r="E493" s="66">
        <v>387714</v>
      </c>
      <c r="F493" s="66">
        <f>SUBTOTAL(9,F487:F492)</f>
        <v>8400</v>
      </c>
      <c r="G493" s="65">
        <v>43928</v>
      </c>
      <c r="H493" s="65">
        <v>43957</v>
      </c>
    </row>
    <row r="494" spans="2:8" s="24" customFormat="1" hidden="1" outlineLevel="2" x14ac:dyDescent="0.35">
      <c r="B494" s="24" t="s">
        <v>273</v>
      </c>
      <c r="D494" s="9">
        <v>1</v>
      </c>
      <c r="E494" s="66">
        <v>64619</v>
      </c>
      <c r="F494" s="66">
        <v>1400</v>
      </c>
      <c r="G494" s="9" t="s">
        <v>383</v>
      </c>
      <c r="H494" s="9" t="s">
        <v>383</v>
      </c>
    </row>
    <row r="495" spans="2:8" s="24" customFormat="1" hidden="1" outlineLevel="2" x14ac:dyDescent="0.35">
      <c r="B495" s="24" t="s">
        <v>273</v>
      </c>
      <c r="D495" s="9">
        <v>1</v>
      </c>
      <c r="E495" s="66">
        <v>64619</v>
      </c>
      <c r="F495" s="66">
        <v>1400</v>
      </c>
      <c r="G495" s="65">
        <v>43930</v>
      </c>
      <c r="H495" s="65">
        <v>43930</v>
      </c>
    </row>
    <row r="496" spans="2:8" s="24" customFormat="1" hidden="1" outlineLevel="2" x14ac:dyDescent="0.35">
      <c r="B496" s="24" t="s">
        <v>273</v>
      </c>
      <c r="D496" s="9">
        <v>1</v>
      </c>
      <c r="E496" s="66">
        <v>64619</v>
      </c>
      <c r="F496" s="66">
        <v>1400</v>
      </c>
      <c r="G496" s="65">
        <v>43930</v>
      </c>
      <c r="H496" s="65">
        <v>43930</v>
      </c>
    </row>
    <row r="497" spans="2:8" s="24" customFormat="1" hidden="1" outlineLevel="2" x14ac:dyDescent="0.35">
      <c r="B497" s="24" t="s">
        <v>273</v>
      </c>
      <c r="D497" s="9">
        <v>1</v>
      </c>
      <c r="E497" s="66">
        <v>64619</v>
      </c>
      <c r="F497" s="66">
        <v>1400</v>
      </c>
      <c r="G497" s="9" t="s">
        <v>519</v>
      </c>
      <c r="H497" s="65">
        <v>43936</v>
      </c>
    </row>
    <row r="498" spans="2:8" s="24" customFormat="1" hidden="1" outlineLevel="2" x14ac:dyDescent="0.35">
      <c r="B498" s="24" t="s">
        <v>273</v>
      </c>
      <c r="D498" s="9">
        <v>1</v>
      </c>
      <c r="E498" s="66">
        <v>64619</v>
      </c>
      <c r="F498" s="66">
        <v>1400</v>
      </c>
      <c r="G498" s="65">
        <v>43937</v>
      </c>
      <c r="H498" s="65">
        <v>43937</v>
      </c>
    </row>
    <row r="499" spans="2:8" s="24" customFormat="1" hidden="1" outlineLevel="2" x14ac:dyDescent="0.35">
      <c r="B499" s="24" t="s">
        <v>273</v>
      </c>
      <c r="D499" s="9">
        <v>1</v>
      </c>
      <c r="E499" s="66">
        <v>64619</v>
      </c>
      <c r="F499" s="66">
        <v>1400</v>
      </c>
      <c r="G499" s="65">
        <v>43942</v>
      </c>
      <c r="H499" s="65">
        <v>43942</v>
      </c>
    </row>
    <row r="500" spans="2:8" s="24" customFormat="1" hidden="1" outlineLevel="2" x14ac:dyDescent="0.35">
      <c r="B500" s="2" t="s">
        <v>273</v>
      </c>
      <c r="D500" s="9">
        <v>1</v>
      </c>
      <c r="E500" s="66">
        <v>64619</v>
      </c>
      <c r="F500" s="66">
        <v>1400</v>
      </c>
      <c r="G500" s="65">
        <v>43949</v>
      </c>
      <c r="H500" s="65">
        <v>43949</v>
      </c>
    </row>
    <row r="501" spans="2:8" s="24" customFormat="1" hidden="1" outlineLevel="2" x14ac:dyDescent="0.35">
      <c r="B501" s="24" t="s">
        <v>273</v>
      </c>
      <c r="D501" s="9">
        <v>1</v>
      </c>
      <c r="E501" s="66">
        <v>64619</v>
      </c>
      <c r="F501" s="66">
        <v>1400</v>
      </c>
      <c r="G501" s="65">
        <v>43950</v>
      </c>
      <c r="H501" s="65">
        <v>43950</v>
      </c>
    </row>
    <row r="502" spans="2:8" s="24" customFormat="1" outlineLevel="1" collapsed="1" x14ac:dyDescent="0.35">
      <c r="B502" s="26" t="s">
        <v>520</v>
      </c>
      <c r="C502" s="24">
        <v>2565</v>
      </c>
      <c r="D502" s="9">
        <f>SUBTOTAL(9,D494:D501)</f>
        <v>8</v>
      </c>
      <c r="E502" s="66">
        <v>516952</v>
      </c>
      <c r="F502" s="66">
        <f>SUBTOTAL(9,F494:F501)</f>
        <v>11200</v>
      </c>
      <c r="G502" s="9" t="s">
        <v>383</v>
      </c>
      <c r="H502" s="65">
        <v>43950</v>
      </c>
    </row>
    <row r="503" spans="2:8" s="24" customFormat="1" hidden="1" outlineLevel="2" x14ac:dyDescent="0.35">
      <c r="B503" s="24" t="s">
        <v>275</v>
      </c>
      <c r="D503" s="9">
        <v>1</v>
      </c>
      <c r="E503" s="66">
        <v>64619</v>
      </c>
      <c r="F503" s="66">
        <v>1400</v>
      </c>
      <c r="G503" s="9" t="s">
        <v>389</v>
      </c>
      <c r="H503" s="9" t="s">
        <v>389</v>
      </c>
    </row>
    <row r="504" spans="2:8" s="24" customFormat="1" hidden="1" outlineLevel="2" x14ac:dyDescent="0.35">
      <c r="B504" s="24" t="s">
        <v>275</v>
      </c>
      <c r="D504" s="9">
        <v>1</v>
      </c>
      <c r="E504" s="66">
        <v>64619</v>
      </c>
      <c r="F504" s="66">
        <v>1400</v>
      </c>
      <c r="G504" s="9" t="s">
        <v>521</v>
      </c>
      <c r="H504" s="9" t="s">
        <v>521</v>
      </c>
    </row>
    <row r="505" spans="2:8" s="24" customFormat="1" hidden="1" outlineLevel="2" x14ac:dyDescent="0.35">
      <c r="B505" s="24" t="s">
        <v>275</v>
      </c>
      <c r="D505" s="9">
        <v>1</v>
      </c>
      <c r="E505" s="66">
        <v>64619</v>
      </c>
      <c r="F505" s="66">
        <v>1400</v>
      </c>
      <c r="G505" s="9" t="s">
        <v>522</v>
      </c>
      <c r="H505" s="65">
        <v>43928</v>
      </c>
    </row>
    <row r="506" spans="2:8" s="24" customFormat="1" outlineLevel="1" collapsed="1" x14ac:dyDescent="0.35">
      <c r="B506" s="26" t="s">
        <v>523</v>
      </c>
      <c r="C506" s="24">
        <v>1253</v>
      </c>
      <c r="D506" s="9">
        <f>SUBTOTAL(9,D503:D505)</f>
        <v>3</v>
      </c>
      <c r="E506" s="66">
        <v>193857</v>
      </c>
      <c r="F506" s="66">
        <f>SUBTOTAL(9,F503:F505)</f>
        <v>4200</v>
      </c>
      <c r="G506" s="9" t="s">
        <v>389</v>
      </c>
      <c r="H506" s="65">
        <v>43928</v>
      </c>
    </row>
    <row r="507" spans="2:8" s="24" customFormat="1" hidden="1" outlineLevel="2" x14ac:dyDescent="0.35">
      <c r="B507" s="24" t="s">
        <v>280</v>
      </c>
      <c r="D507" s="9">
        <v>1</v>
      </c>
      <c r="E507" s="66">
        <v>64619</v>
      </c>
      <c r="F507" s="66">
        <v>1400</v>
      </c>
      <c r="G507" s="9" t="s">
        <v>524</v>
      </c>
      <c r="H507" s="9" t="s">
        <v>524</v>
      </c>
    </row>
    <row r="508" spans="2:8" s="24" customFormat="1" hidden="1" outlineLevel="2" x14ac:dyDescent="0.35">
      <c r="B508" s="24" t="s">
        <v>280</v>
      </c>
      <c r="D508" s="9">
        <v>1</v>
      </c>
      <c r="E508" s="66">
        <v>64619</v>
      </c>
      <c r="F508" s="66">
        <v>1400</v>
      </c>
      <c r="G508" s="65">
        <v>43935</v>
      </c>
      <c r="H508" s="65">
        <v>43935</v>
      </c>
    </row>
    <row r="509" spans="2:8" s="24" customFormat="1" hidden="1" outlineLevel="2" x14ac:dyDescent="0.35">
      <c r="B509" s="25" t="s">
        <v>280</v>
      </c>
      <c r="D509" s="9">
        <v>1</v>
      </c>
      <c r="E509" s="66">
        <v>64619</v>
      </c>
      <c r="F509" s="66">
        <v>1400</v>
      </c>
      <c r="G509" s="65">
        <v>43951</v>
      </c>
      <c r="H509" s="65">
        <v>43951</v>
      </c>
    </row>
    <row r="510" spans="2:8" s="24" customFormat="1" outlineLevel="1" collapsed="1" x14ac:dyDescent="0.35">
      <c r="B510" s="67" t="s">
        <v>525</v>
      </c>
      <c r="C510" s="24">
        <v>2389</v>
      </c>
      <c r="D510" s="9">
        <f>SUBTOTAL(9,D507:D509)</f>
        <v>3</v>
      </c>
      <c r="E510" s="66">
        <v>193857</v>
      </c>
      <c r="F510" s="66">
        <f>SUBTOTAL(9,F507:F509)</f>
        <v>4200</v>
      </c>
      <c r="G510" s="9" t="s">
        <v>524</v>
      </c>
      <c r="H510" s="65">
        <v>43951</v>
      </c>
    </row>
    <row r="511" spans="2:8" s="24" customFormat="1" hidden="1" outlineLevel="2" x14ac:dyDescent="0.35">
      <c r="B511" s="24" t="s">
        <v>277</v>
      </c>
      <c r="D511" s="9">
        <v>1</v>
      </c>
      <c r="E511" s="66">
        <v>64619</v>
      </c>
      <c r="F511" s="66">
        <v>1400</v>
      </c>
      <c r="G511" s="65">
        <v>43923</v>
      </c>
      <c r="H511" s="65">
        <v>43923</v>
      </c>
    </row>
    <row r="512" spans="2:8" s="24" customFormat="1" hidden="1" outlineLevel="2" x14ac:dyDescent="0.35">
      <c r="B512" s="24" t="s">
        <v>277</v>
      </c>
      <c r="D512" s="9">
        <v>1</v>
      </c>
      <c r="E512" s="66">
        <v>64619</v>
      </c>
      <c r="F512" s="66">
        <v>1400</v>
      </c>
      <c r="G512" s="65">
        <v>43930</v>
      </c>
      <c r="H512" s="65">
        <v>43930</v>
      </c>
    </row>
    <row r="513" spans="2:8" s="24" customFormat="1" hidden="1" outlineLevel="2" x14ac:dyDescent="0.35">
      <c r="B513" s="24" t="s">
        <v>277</v>
      </c>
      <c r="D513" s="9">
        <v>1</v>
      </c>
      <c r="E513" s="66">
        <v>64619</v>
      </c>
      <c r="F513" s="66">
        <v>1400</v>
      </c>
      <c r="G513" s="65">
        <v>43935</v>
      </c>
      <c r="H513" s="65">
        <v>43935</v>
      </c>
    </row>
    <row r="514" spans="2:8" s="24" customFormat="1" hidden="1" outlineLevel="2" x14ac:dyDescent="0.35">
      <c r="B514" s="24" t="s">
        <v>277</v>
      </c>
      <c r="D514" s="9">
        <v>1</v>
      </c>
      <c r="E514" s="66">
        <v>64619</v>
      </c>
      <c r="F514" s="66">
        <v>1400</v>
      </c>
      <c r="G514" s="65">
        <v>43937</v>
      </c>
      <c r="H514" s="65">
        <v>43937</v>
      </c>
    </row>
    <row r="515" spans="2:8" s="24" customFormat="1" hidden="1" outlineLevel="2" x14ac:dyDescent="0.35">
      <c r="B515" s="24" t="s">
        <v>277</v>
      </c>
      <c r="D515" s="9">
        <v>1</v>
      </c>
      <c r="E515" s="66">
        <v>64619</v>
      </c>
      <c r="F515" s="66">
        <v>1400</v>
      </c>
      <c r="G515" s="65">
        <v>43944</v>
      </c>
      <c r="H515" s="65">
        <v>43944</v>
      </c>
    </row>
    <row r="516" spans="2:8" s="24" customFormat="1" outlineLevel="1" collapsed="1" x14ac:dyDescent="0.35">
      <c r="B516" s="26" t="s">
        <v>526</v>
      </c>
      <c r="C516" s="24">
        <v>2257</v>
      </c>
      <c r="D516" s="9">
        <f>SUBTOTAL(9,D511:D515)</f>
        <v>5</v>
      </c>
      <c r="E516" s="66">
        <v>323095</v>
      </c>
      <c r="F516" s="66">
        <f>SUBTOTAL(9,F511:F515)</f>
        <v>7000</v>
      </c>
      <c r="G516" s="65">
        <v>43923</v>
      </c>
      <c r="H516" s="65">
        <v>43944</v>
      </c>
    </row>
    <row r="517" spans="2:8" s="24" customFormat="1" hidden="1" outlineLevel="2" x14ac:dyDescent="0.35">
      <c r="B517" s="24" t="s">
        <v>190</v>
      </c>
      <c r="D517" s="9">
        <v>1</v>
      </c>
      <c r="E517" s="66">
        <v>64619</v>
      </c>
      <c r="F517" s="66">
        <v>1400</v>
      </c>
      <c r="G517" s="9" t="s">
        <v>527</v>
      </c>
      <c r="H517" s="65">
        <v>43977</v>
      </c>
    </row>
    <row r="518" spans="2:8" s="24" customFormat="1" hidden="1" outlineLevel="2" x14ac:dyDescent="0.35">
      <c r="B518" s="25" t="s">
        <v>190</v>
      </c>
      <c r="D518" s="9">
        <v>1</v>
      </c>
      <c r="E518" s="66">
        <v>64619</v>
      </c>
      <c r="F518" s="66">
        <v>1400</v>
      </c>
      <c r="G518" s="65">
        <v>43984</v>
      </c>
      <c r="H518" s="65">
        <v>43984</v>
      </c>
    </row>
    <row r="519" spans="2:8" s="24" customFormat="1" hidden="1" outlineLevel="2" x14ac:dyDescent="0.35">
      <c r="B519" s="24" t="s">
        <v>190</v>
      </c>
      <c r="D519" s="9">
        <v>1</v>
      </c>
      <c r="E519" s="66">
        <v>64619</v>
      </c>
      <c r="F519" s="66">
        <v>1400</v>
      </c>
      <c r="G519" s="65">
        <v>43986</v>
      </c>
      <c r="H519" s="65">
        <v>43986</v>
      </c>
    </row>
    <row r="520" spans="2:8" s="24" customFormat="1" hidden="1" outlineLevel="2" x14ac:dyDescent="0.35">
      <c r="B520" s="24" t="s">
        <v>190</v>
      </c>
      <c r="D520" s="9">
        <v>1</v>
      </c>
      <c r="E520" s="66">
        <v>64619</v>
      </c>
      <c r="F520" s="66">
        <v>1400</v>
      </c>
      <c r="G520" s="65">
        <v>43993</v>
      </c>
      <c r="H520" s="65">
        <v>43993</v>
      </c>
    </row>
    <row r="521" spans="2:8" s="24" customFormat="1" outlineLevel="1" collapsed="1" x14ac:dyDescent="0.35">
      <c r="B521" s="26" t="s">
        <v>528</v>
      </c>
      <c r="C521" s="24">
        <v>3052</v>
      </c>
      <c r="D521" s="9">
        <f>SUBTOTAL(9,D517:D520)</f>
        <v>4</v>
      </c>
      <c r="E521" s="66">
        <v>258476</v>
      </c>
      <c r="F521" s="66">
        <f>SUBTOTAL(9,F517:F520)</f>
        <v>5600</v>
      </c>
      <c r="G521" s="9" t="s">
        <v>527</v>
      </c>
      <c r="H521" s="65">
        <v>43993</v>
      </c>
    </row>
    <row r="522" spans="2:8" s="24" customFormat="1" hidden="1" outlineLevel="2" x14ac:dyDescent="0.35">
      <c r="B522" s="2" t="s">
        <v>298</v>
      </c>
      <c r="D522" s="9">
        <v>1</v>
      </c>
      <c r="E522" s="66">
        <v>64619</v>
      </c>
      <c r="F522" s="66">
        <v>1400</v>
      </c>
      <c r="G522" s="9" t="s">
        <v>43</v>
      </c>
      <c r="H522" s="65">
        <v>43977</v>
      </c>
    </row>
    <row r="523" spans="2:8" s="24" customFormat="1" hidden="1" outlineLevel="2" x14ac:dyDescent="0.35">
      <c r="B523" s="24" t="s">
        <v>298</v>
      </c>
      <c r="D523" s="9">
        <v>1</v>
      </c>
      <c r="E523" s="66">
        <v>64619</v>
      </c>
      <c r="F523" s="66">
        <v>1400</v>
      </c>
      <c r="G523" s="65">
        <v>43978</v>
      </c>
      <c r="H523" s="65">
        <v>43978</v>
      </c>
    </row>
    <row r="524" spans="2:8" s="24" customFormat="1" hidden="1" outlineLevel="2" x14ac:dyDescent="0.35">
      <c r="B524" s="24" t="s">
        <v>298</v>
      </c>
      <c r="D524" s="9">
        <v>1</v>
      </c>
      <c r="E524" s="66">
        <v>64619</v>
      </c>
      <c r="F524" s="66">
        <v>1400</v>
      </c>
      <c r="G524" s="65">
        <v>43984</v>
      </c>
      <c r="H524" s="65">
        <v>43984</v>
      </c>
    </row>
    <row r="525" spans="2:8" s="24" customFormat="1" hidden="1" outlineLevel="2" x14ac:dyDescent="0.35">
      <c r="B525" s="24" t="s">
        <v>298</v>
      </c>
      <c r="D525" s="9">
        <v>1</v>
      </c>
      <c r="E525" s="66">
        <v>64619</v>
      </c>
      <c r="F525" s="66">
        <v>1400</v>
      </c>
      <c r="G525" s="65">
        <v>44000</v>
      </c>
      <c r="H525" s="65">
        <v>44000</v>
      </c>
    </row>
    <row r="526" spans="2:8" s="24" customFormat="1" hidden="1" outlineLevel="2" x14ac:dyDescent="0.35">
      <c r="B526" s="24" t="s">
        <v>298</v>
      </c>
      <c r="D526" s="9">
        <v>1</v>
      </c>
      <c r="E526" s="66">
        <v>64619</v>
      </c>
      <c r="F526" s="66">
        <v>1400</v>
      </c>
      <c r="G526" s="65">
        <v>44028</v>
      </c>
      <c r="H526" s="65">
        <v>44028</v>
      </c>
    </row>
    <row r="527" spans="2:8" s="24" customFormat="1" outlineLevel="1" collapsed="1" x14ac:dyDescent="0.35">
      <c r="B527" s="26" t="s">
        <v>529</v>
      </c>
      <c r="C527" s="24">
        <v>2127</v>
      </c>
      <c r="D527" s="9">
        <f>SUBTOTAL(9,D522:D526)</f>
        <v>5</v>
      </c>
      <c r="E527" s="66">
        <v>323095</v>
      </c>
      <c r="F527" s="66">
        <f>SUBTOTAL(9,F522:F526)</f>
        <v>7000</v>
      </c>
      <c r="G527" s="9" t="s">
        <v>43</v>
      </c>
      <c r="H527" s="65">
        <v>44028</v>
      </c>
    </row>
    <row r="528" spans="2:8" s="24" customFormat="1" hidden="1" outlineLevel="2" x14ac:dyDescent="0.35">
      <c r="B528" s="24" t="s">
        <v>297</v>
      </c>
      <c r="D528" s="9">
        <v>1</v>
      </c>
      <c r="E528" s="66">
        <v>64619</v>
      </c>
      <c r="F528" s="66">
        <v>1400</v>
      </c>
      <c r="G528" s="9" t="s">
        <v>52</v>
      </c>
      <c r="H528" s="65">
        <v>43993</v>
      </c>
    </row>
    <row r="529" spans="2:8" s="24" customFormat="1" hidden="1" outlineLevel="2" x14ac:dyDescent="0.35">
      <c r="B529" s="24" t="s">
        <v>297</v>
      </c>
      <c r="D529" s="9">
        <v>1</v>
      </c>
      <c r="E529" s="66">
        <v>64619</v>
      </c>
      <c r="F529" s="66">
        <v>1400</v>
      </c>
      <c r="G529" s="9" t="s">
        <v>527</v>
      </c>
      <c r="H529" s="65">
        <v>43979</v>
      </c>
    </row>
    <row r="530" spans="2:8" s="24" customFormat="1" hidden="1" outlineLevel="2" x14ac:dyDescent="0.35">
      <c r="B530" s="24" t="s">
        <v>297</v>
      </c>
      <c r="D530" s="9">
        <v>1</v>
      </c>
      <c r="E530" s="66">
        <v>64619</v>
      </c>
      <c r="F530" s="66">
        <v>1400</v>
      </c>
      <c r="G530" s="65">
        <v>43978</v>
      </c>
      <c r="H530" s="65">
        <v>43978</v>
      </c>
    </row>
    <row r="531" spans="2:8" s="24" customFormat="1" hidden="1" outlineLevel="2" x14ac:dyDescent="0.35">
      <c r="B531" s="25" t="s">
        <v>297</v>
      </c>
      <c r="D531" s="9">
        <v>1</v>
      </c>
      <c r="E531" s="66">
        <v>64619</v>
      </c>
      <c r="F531" s="66">
        <v>1400</v>
      </c>
      <c r="G531" s="65">
        <v>43991</v>
      </c>
      <c r="H531" s="65">
        <v>43991</v>
      </c>
    </row>
    <row r="532" spans="2:8" s="24" customFormat="1" outlineLevel="1" collapsed="1" x14ac:dyDescent="0.35">
      <c r="B532" s="67" t="s">
        <v>530</v>
      </c>
      <c r="C532" s="24">
        <v>2279</v>
      </c>
      <c r="D532" s="9">
        <f>SUBTOTAL(9,D528:D531)</f>
        <v>4</v>
      </c>
      <c r="E532" s="66">
        <v>258476</v>
      </c>
      <c r="F532" s="66">
        <f>SUBTOTAL(9,F528:F531)</f>
        <v>5600</v>
      </c>
      <c r="G532" s="9" t="s">
        <v>52</v>
      </c>
      <c r="H532" s="65">
        <v>43991</v>
      </c>
    </row>
    <row r="533" spans="2:8" s="24" customFormat="1" hidden="1" outlineLevel="2" x14ac:dyDescent="0.35">
      <c r="B533" s="24" t="s">
        <v>132</v>
      </c>
      <c r="D533" s="9">
        <v>1</v>
      </c>
      <c r="E533" s="66">
        <v>64619</v>
      </c>
      <c r="F533" s="66">
        <v>1400</v>
      </c>
      <c r="G533" s="9" t="s">
        <v>43</v>
      </c>
      <c r="H533" s="65">
        <v>43986</v>
      </c>
    </row>
    <row r="534" spans="2:8" s="24" customFormat="1" hidden="1" outlineLevel="2" x14ac:dyDescent="0.35">
      <c r="B534" s="2" t="s">
        <v>132</v>
      </c>
      <c r="D534" s="9">
        <v>1</v>
      </c>
      <c r="E534" s="66">
        <v>64619</v>
      </c>
      <c r="F534" s="66">
        <v>1400</v>
      </c>
      <c r="G534" s="65">
        <v>43986</v>
      </c>
      <c r="H534" s="65">
        <v>43986</v>
      </c>
    </row>
    <row r="535" spans="2:8" s="24" customFormat="1" hidden="1" outlineLevel="2" x14ac:dyDescent="0.35">
      <c r="B535" s="24" t="s">
        <v>132</v>
      </c>
      <c r="D535" s="9">
        <v>1</v>
      </c>
      <c r="E535" s="66">
        <v>64619</v>
      </c>
      <c r="F535" s="66">
        <v>1400</v>
      </c>
      <c r="G535" s="65">
        <v>43991</v>
      </c>
      <c r="H535" s="65">
        <v>43991</v>
      </c>
    </row>
    <row r="536" spans="2:8" s="24" customFormat="1" hidden="1" outlineLevel="2" x14ac:dyDescent="0.35">
      <c r="B536" s="24" t="s">
        <v>132</v>
      </c>
      <c r="D536" s="9">
        <v>1</v>
      </c>
      <c r="E536" s="66">
        <v>64619</v>
      </c>
      <c r="F536" s="66">
        <v>1400</v>
      </c>
      <c r="G536" s="65">
        <v>43998</v>
      </c>
      <c r="H536" s="65">
        <v>43998</v>
      </c>
    </row>
    <row r="537" spans="2:8" s="24" customFormat="1" outlineLevel="1" collapsed="1" x14ac:dyDescent="0.35">
      <c r="B537" s="26" t="s">
        <v>531</v>
      </c>
      <c r="C537" s="24">
        <v>1708</v>
      </c>
      <c r="D537" s="9">
        <f>SUBTOTAL(9,D533:D536)</f>
        <v>4</v>
      </c>
      <c r="E537" s="66">
        <v>258476</v>
      </c>
      <c r="F537" s="66">
        <f>SUBTOTAL(9,F533:F536)</f>
        <v>5600</v>
      </c>
      <c r="G537" s="9" t="s">
        <v>43</v>
      </c>
      <c r="H537" s="65">
        <v>43998</v>
      </c>
    </row>
    <row r="538" spans="2:8" s="24" customFormat="1" hidden="1" outlineLevel="2" x14ac:dyDescent="0.35">
      <c r="B538" s="25" t="s">
        <v>303</v>
      </c>
      <c r="D538" s="9">
        <v>1</v>
      </c>
      <c r="E538" s="66">
        <v>64619</v>
      </c>
      <c r="F538" s="66">
        <v>1400</v>
      </c>
      <c r="G538" s="65">
        <v>43986</v>
      </c>
      <c r="H538" s="65">
        <v>43986</v>
      </c>
    </row>
    <row r="539" spans="2:8" s="24" customFormat="1" hidden="1" outlineLevel="2" x14ac:dyDescent="0.35">
      <c r="B539" s="24" t="s">
        <v>303</v>
      </c>
      <c r="D539" s="9">
        <v>1</v>
      </c>
      <c r="E539" s="66">
        <v>64619</v>
      </c>
      <c r="F539" s="66">
        <v>1400</v>
      </c>
      <c r="G539" s="65">
        <v>43993</v>
      </c>
      <c r="H539" s="65">
        <v>43993</v>
      </c>
    </row>
    <row r="540" spans="2:8" s="24" customFormat="1" hidden="1" outlineLevel="2" x14ac:dyDescent="0.35">
      <c r="B540" s="24" t="s">
        <v>303</v>
      </c>
      <c r="D540" s="9">
        <v>1</v>
      </c>
      <c r="E540" s="66">
        <v>64619</v>
      </c>
      <c r="F540" s="66">
        <v>1400</v>
      </c>
      <c r="G540" s="65">
        <v>43998</v>
      </c>
      <c r="H540" s="65">
        <v>43998</v>
      </c>
    </row>
    <row r="541" spans="2:8" s="24" customFormat="1" hidden="1" outlineLevel="2" x14ac:dyDescent="0.35">
      <c r="B541" s="24" t="s">
        <v>303</v>
      </c>
      <c r="D541" s="9">
        <v>1</v>
      </c>
      <c r="E541" s="66">
        <v>64619</v>
      </c>
      <c r="F541" s="66">
        <v>1400</v>
      </c>
      <c r="G541" s="65">
        <v>44000</v>
      </c>
      <c r="H541" s="65">
        <v>44000</v>
      </c>
    </row>
    <row r="542" spans="2:8" s="24" customFormat="1" hidden="1" outlineLevel="2" x14ac:dyDescent="0.35">
      <c r="B542" s="24" t="s">
        <v>303</v>
      </c>
      <c r="D542" s="9">
        <v>1</v>
      </c>
      <c r="E542" s="66">
        <v>64619</v>
      </c>
      <c r="F542" s="66">
        <v>1400</v>
      </c>
      <c r="G542" s="65">
        <v>44012</v>
      </c>
      <c r="H542" s="65">
        <v>44012</v>
      </c>
    </row>
    <row r="543" spans="2:8" s="24" customFormat="1" outlineLevel="1" collapsed="1" x14ac:dyDescent="0.35">
      <c r="B543" s="26" t="s">
        <v>532</v>
      </c>
      <c r="C543" s="24">
        <v>2129</v>
      </c>
      <c r="D543" s="9">
        <f>SUBTOTAL(9,D538:D542)</f>
        <v>5</v>
      </c>
      <c r="E543" s="66">
        <v>323095</v>
      </c>
      <c r="F543" s="66">
        <f>SUBTOTAL(9,F538:F542)</f>
        <v>7000</v>
      </c>
      <c r="G543" s="65">
        <v>43986</v>
      </c>
      <c r="H543" s="65">
        <v>44012</v>
      </c>
    </row>
    <row r="544" spans="2:8" s="24" customFormat="1" hidden="1" outlineLevel="2" x14ac:dyDescent="0.35">
      <c r="B544" s="24" t="s">
        <v>318</v>
      </c>
      <c r="D544" s="9">
        <v>1</v>
      </c>
      <c r="E544" s="66">
        <v>64619</v>
      </c>
      <c r="F544" s="66">
        <v>1400</v>
      </c>
      <c r="G544" s="65">
        <v>43991</v>
      </c>
      <c r="H544" s="65">
        <v>43991</v>
      </c>
    </row>
    <row r="545" spans="2:8" s="24" customFormat="1" hidden="1" outlineLevel="2" x14ac:dyDescent="0.35">
      <c r="B545" s="2" t="s">
        <v>318</v>
      </c>
      <c r="D545" s="9">
        <v>1</v>
      </c>
      <c r="E545" s="66">
        <v>64619</v>
      </c>
      <c r="F545" s="66">
        <v>1400</v>
      </c>
      <c r="G545" s="65">
        <v>43991</v>
      </c>
      <c r="H545" s="65">
        <v>43991</v>
      </c>
    </row>
    <row r="546" spans="2:8" s="24" customFormat="1" hidden="1" outlineLevel="2" x14ac:dyDescent="0.35">
      <c r="B546" s="24" t="s">
        <v>318</v>
      </c>
      <c r="D546" s="9">
        <v>1</v>
      </c>
      <c r="E546" s="66">
        <v>64619</v>
      </c>
      <c r="F546" s="66">
        <v>1400</v>
      </c>
      <c r="G546" s="65">
        <v>44005</v>
      </c>
      <c r="H546" s="65">
        <v>44005</v>
      </c>
    </row>
    <row r="547" spans="2:8" s="24" customFormat="1" hidden="1" outlineLevel="2" x14ac:dyDescent="0.35">
      <c r="B547" s="24" t="s">
        <v>318</v>
      </c>
      <c r="D547" s="9">
        <v>1</v>
      </c>
      <c r="E547" s="66">
        <v>64619</v>
      </c>
      <c r="F547" s="66">
        <v>1400</v>
      </c>
      <c r="G547" s="65">
        <v>44007</v>
      </c>
      <c r="H547" s="65">
        <v>44007</v>
      </c>
    </row>
    <row r="548" spans="2:8" s="24" customFormat="1" hidden="1" outlineLevel="2" x14ac:dyDescent="0.35">
      <c r="B548" s="24" t="s">
        <v>318</v>
      </c>
      <c r="D548" s="9">
        <v>1</v>
      </c>
      <c r="E548" s="66">
        <v>64619</v>
      </c>
      <c r="F548" s="66">
        <v>1400</v>
      </c>
      <c r="G548" s="65">
        <v>44014</v>
      </c>
      <c r="H548" s="65">
        <v>44014</v>
      </c>
    </row>
    <row r="549" spans="2:8" s="24" customFormat="1" hidden="1" outlineLevel="2" x14ac:dyDescent="0.35">
      <c r="B549" s="24" t="s">
        <v>318</v>
      </c>
      <c r="D549" s="9">
        <v>1</v>
      </c>
      <c r="E549" s="66">
        <v>64619</v>
      </c>
      <c r="F549" s="66">
        <v>1400</v>
      </c>
      <c r="G549" s="65">
        <v>44019</v>
      </c>
      <c r="H549" s="65">
        <v>44019</v>
      </c>
    </row>
    <row r="550" spans="2:8" s="24" customFormat="1" hidden="1" outlineLevel="2" x14ac:dyDescent="0.35">
      <c r="B550" s="24" t="s">
        <v>318</v>
      </c>
      <c r="D550" s="9">
        <v>1</v>
      </c>
      <c r="E550" s="66">
        <v>64619</v>
      </c>
      <c r="F550" s="66">
        <v>1400</v>
      </c>
      <c r="G550" s="65">
        <v>44026</v>
      </c>
      <c r="H550" s="65">
        <v>44026</v>
      </c>
    </row>
    <row r="551" spans="2:8" s="24" customFormat="1" outlineLevel="1" collapsed="1" x14ac:dyDescent="0.35">
      <c r="B551" s="26" t="s">
        <v>533</v>
      </c>
      <c r="C551" s="24">
        <v>2597</v>
      </c>
      <c r="D551" s="9">
        <f>SUBTOTAL(9,D544:D550)</f>
        <v>7</v>
      </c>
      <c r="E551" s="66">
        <v>452333</v>
      </c>
      <c r="F551" s="66">
        <f>SUBTOTAL(9,F544:F550)</f>
        <v>9800</v>
      </c>
      <c r="G551" s="65">
        <v>43991</v>
      </c>
      <c r="H551" s="65">
        <v>44026</v>
      </c>
    </row>
    <row r="552" spans="2:8" s="24" customFormat="1" hidden="1" outlineLevel="2" x14ac:dyDescent="0.35">
      <c r="B552" s="24" t="s">
        <v>330</v>
      </c>
      <c r="D552" s="9">
        <v>1</v>
      </c>
      <c r="E552" s="66">
        <v>64619</v>
      </c>
      <c r="F552" s="66">
        <v>1400</v>
      </c>
      <c r="G552" s="65">
        <v>43986</v>
      </c>
      <c r="H552" s="65">
        <v>43986</v>
      </c>
    </row>
    <row r="553" spans="2:8" s="24" customFormat="1" hidden="1" outlineLevel="2" x14ac:dyDescent="0.35">
      <c r="B553" s="24" t="s">
        <v>330</v>
      </c>
      <c r="D553" s="9">
        <v>1</v>
      </c>
      <c r="E553" s="66">
        <v>64619</v>
      </c>
      <c r="F553" s="66">
        <v>1400</v>
      </c>
      <c r="G553" s="65">
        <v>43991</v>
      </c>
      <c r="H553" s="65">
        <v>43991</v>
      </c>
    </row>
    <row r="554" spans="2:8" s="24" customFormat="1" hidden="1" outlineLevel="2" x14ac:dyDescent="0.35">
      <c r="B554" s="24" t="s">
        <v>330</v>
      </c>
      <c r="D554" s="9">
        <v>1</v>
      </c>
      <c r="E554" s="66">
        <v>64619</v>
      </c>
      <c r="F554" s="66">
        <v>1400</v>
      </c>
      <c r="G554" s="65">
        <v>43993</v>
      </c>
      <c r="H554" s="65">
        <v>43993</v>
      </c>
    </row>
    <row r="555" spans="2:8" s="24" customFormat="1" hidden="1" outlineLevel="2" x14ac:dyDescent="0.35">
      <c r="B555" s="24" t="s">
        <v>330</v>
      </c>
      <c r="D555" s="9">
        <v>1</v>
      </c>
      <c r="E555" s="66">
        <v>64619</v>
      </c>
      <c r="F555" s="66">
        <v>1400</v>
      </c>
      <c r="G555" s="65">
        <v>44021</v>
      </c>
      <c r="H555" s="65">
        <v>44021</v>
      </c>
    </row>
    <row r="556" spans="2:8" s="24" customFormat="1" outlineLevel="1" collapsed="1" x14ac:dyDescent="0.35">
      <c r="B556" s="26" t="s">
        <v>534</v>
      </c>
      <c r="C556" s="24">
        <v>2824</v>
      </c>
      <c r="D556" s="9">
        <f>SUBTOTAL(9,D552:D555)</f>
        <v>4</v>
      </c>
      <c r="E556" s="66">
        <v>258476</v>
      </c>
      <c r="F556" s="66">
        <f>SUBTOTAL(9,F552:F555)</f>
        <v>5600</v>
      </c>
      <c r="G556" s="65">
        <v>43986</v>
      </c>
      <c r="H556" s="65">
        <v>44021</v>
      </c>
    </row>
    <row r="557" spans="2:8" s="24" customFormat="1" hidden="1" outlineLevel="2" x14ac:dyDescent="0.35">
      <c r="B557" s="24" t="s">
        <v>307</v>
      </c>
      <c r="D557" s="9">
        <v>1</v>
      </c>
      <c r="E557" s="66">
        <v>64619</v>
      </c>
      <c r="F557" s="66">
        <v>1400</v>
      </c>
      <c r="G557" s="65">
        <v>43963</v>
      </c>
      <c r="H557" s="65">
        <v>43963</v>
      </c>
    </row>
    <row r="558" spans="2:8" s="24" customFormat="1" hidden="1" outlineLevel="2" x14ac:dyDescent="0.35">
      <c r="B558" s="24" t="s">
        <v>307</v>
      </c>
      <c r="D558" s="9">
        <v>1</v>
      </c>
      <c r="E558" s="66">
        <v>64619</v>
      </c>
      <c r="F558" s="66">
        <v>1400</v>
      </c>
      <c r="G558" s="65">
        <v>44021</v>
      </c>
      <c r="H558" s="65">
        <v>44021</v>
      </c>
    </row>
    <row r="559" spans="2:8" s="24" customFormat="1" hidden="1" outlineLevel="2" x14ac:dyDescent="0.35">
      <c r="B559" s="24" t="s">
        <v>307</v>
      </c>
      <c r="D559" s="9">
        <v>1</v>
      </c>
      <c r="E559" s="66">
        <v>64619</v>
      </c>
      <c r="F559" s="66">
        <v>1400</v>
      </c>
      <c r="G559" s="65">
        <v>44042</v>
      </c>
      <c r="H559" s="65">
        <v>44042</v>
      </c>
    </row>
    <row r="560" spans="2:8" s="24" customFormat="1" outlineLevel="1" collapsed="1" x14ac:dyDescent="0.35">
      <c r="B560" s="26" t="s">
        <v>535</v>
      </c>
      <c r="C560" s="24">
        <v>2209</v>
      </c>
      <c r="D560" s="9">
        <f>SUBTOTAL(9,D557:D559)</f>
        <v>3</v>
      </c>
      <c r="E560" s="66">
        <v>193857</v>
      </c>
      <c r="F560" s="66">
        <f>SUBTOTAL(9,F557:F559)</f>
        <v>4200</v>
      </c>
      <c r="G560" s="65">
        <v>43963</v>
      </c>
      <c r="H560" s="65">
        <v>44042</v>
      </c>
    </row>
    <row r="561" spans="2:8" s="24" customFormat="1" hidden="1" outlineLevel="2" x14ac:dyDescent="0.35">
      <c r="B561" s="24" t="s">
        <v>323</v>
      </c>
      <c r="D561" s="9">
        <v>1</v>
      </c>
      <c r="E561" s="66">
        <v>64619</v>
      </c>
      <c r="F561" s="66">
        <v>1400</v>
      </c>
      <c r="G561" s="65">
        <v>43986</v>
      </c>
      <c r="H561" s="65">
        <v>43986</v>
      </c>
    </row>
    <row r="562" spans="2:8" s="24" customFormat="1" hidden="1" outlineLevel="2" x14ac:dyDescent="0.35">
      <c r="B562" s="24" t="s">
        <v>323</v>
      </c>
      <c r="D562" s="9">
        <v>1</v>
      </c>
      <c r="E562" s="66">
        <v>64619</v>
      </c>
      <c r="F562" s="66">
        <v>1400</v>
      </c>
      <c r="G562" s="65">
        <v>44007</v>
      </c>
      <c r="H562" s="65">
        <v>44007</v>
      </c>
    </row>
    <row r="563" spans="2:8" s="24" customFormat="1" hidden="1" outlineLevel="2" x14ac:dyDescent="0.35">
      <c r="B563" s="24" t="s">
        <v>323</v>
      </c>
      <c r="D563" s="9">
        <v>1</v>
      </c>
      <c r="E563" s="66">
        <v>64619</v>
      </c>
      <c r="F563" s="66">
        <v>1400</v>
      </c>
      <c r="G563" s="65">
        <v>44026</v>
      </c>
      <c r="H563" s="65">
        <v>44026</v>
      </c>
    </row>
    <row r="564" spans="2:8" s="24" customFormat="1" hidden="1" outlineLevel="2" x14ac:dyDescent="0.35">
      <c r="B564" s="24" t="s">
        <v>323</v>
      </c>
      <c r="D564" s="9">
        <v>1</v>
      </c>
      <c r="E564" s="66">
        <v>64619</v>
      </c>
      <c r="F564" s="66">
        <v>1400</v>
      </c>
      <c r="G564" s="65">
        <v>44035</v>
      </c>
      <c r="H564" s="65">
        <v>44035</v>
      </c>
    </row>
    <row r="565" spans="2:8" s="24" customFormat="1" outlineLevel="1" collapsed="1" x14ac:dyDescent="0.35">
      <c r="B565" s="26" t="s">
        <v>536</v>
      </c>
      <c r="C565" s="24">
        <v>2595</v>
      </c>
      <c r="D565" s="9">
        <f>SUBTOTAL(9,D561:D564)</f>
        <v>4</v>
      </c>
      <c r="E565" s="66">
        <v>258476</v>
      </c>
      <c r="F565" s="66">
        <f>SUBTOTAL(9,F561:F564)</f>
        <v>5600</v>
      </c>
      <c r="G565" s="65">
        <v>43986</v>
      </c>
      <c r="H565" s="65">
        <v>44035</v>
      </c>
    </row>
    <row r="566" spans="2:8" s="24" customFormat="1" hidden="1" outlineLevel="2" x14ac:dyDescent="0.35">
      <c r="B566" s="24" t="s">
        <v>304</v>
      </c>
      <c r="D566" s="9">
        <v>1</v>
      </c>
      <c r="E566" s="66">
        <v>64619</v>
      </c>
      <c r="F566" s="66">
        <v>1400</v>
      </c>
      <c r="G566" s="65">
        <v>43956</v>
      </c>
      <c r="H566" s="65">
        <v>43956</v>
      </c>
    </row>
    <row r="567" spans="2:8" s="24" customFormat="1" hidden="1" outlineLevel="2" x14ac:dyDescent="0.35">
      <c r="B567" s="24" t="s">
        <v>304</v>
      </c>
      <c r="D567" s="9">
        <v>1</v>
      </c>
      <c r="E567" s="66">
        <v>64619</v>
      </c>
      <c r="F567" s="66">
        <v>1400</v>
      </c>
      <c r="G567" s="65">
        <v>43970</v>
      </c>
      <c r="H567" s="65">
        <v>43970</v>
      </c>
    </row>
    <row r="568" spans="2:8" s="24" customFormat="1" hidden="1" outlineLevel="2" x14ac:dyDescent="0.35">
      <c r="B568" s="24" t="s">
        <v>304</v>
      </c>
      <c r="D568" s="9">
        <v>1</v>
      </c>
      <c r="E568" s="66">
        <v>64619</v>
      </c>
      <c r="F568" s="66">
        <v>1400</v>
      </c>
      <c r="G568" s="65">
        <v>43972</v>
      </c>
      <c r="H568" s="65">
        <v>43972</v>
      </c>
    </row>
    <row r="569" spans="2:8" s="24" customFormat="1" hidden="1" outlineLevel="2" x14ac:dyDescent="0.35">
      <c r="B569" s="24" t="s">
        <v>304</v>
      </c>
      <c r="D569" s="9">
        <v>1</v>
      </c>
      <c r="E569" s="66">
        <v>64619</v>
      </c>
      <c r="F569" s="66">
        <v>1400</v>
      </c>
      <c r="G569" s="65">
        <v>43979</v>
      </c>
      <c r="H569" s="65">
        <v>43979</v>
      </c>
    </row>
    <row r="570" spans="2:8" s="24" customFormat="1" outlineLevel="1" collapsed="1" x14ac:dyDescent="0.35">
      <c r="B570" s="26" t="s">
        <v>537</v>
      </c>
      <c r="C570" s="24">
        <v>2011</v>
      </c>
      <c r="D570" s="9">
        <f>SUBTOTAL(9,D566:D569)</f>
        <v>4</v>
      </c>
      <c r="E570" s="66">
        <v>258476</v>
      </c>
      <c r="F570" s="66">
        <f>SUBTOTAL(9,F566:F569)</f>
        <v>5600</v>
      </c>
      <c r="G570" s="65">
        <v>43956</v>
      </c>
      <c r="H570" s="65">
        <v>43979</v>
      </c>
    </row>
    <row r="571" spans="2:8" s="24" customFormat="1" hidden="1" outlineLevel="2" x14ac:dyDescent="0.35">
      <c r="B571" s="24" t="s">
        <v>325</v>
      </c>
      <c r="D571" s="9">
        <v>1</v>
      </c>
      <c r="E571" s="66">
        <v>64619</v>
      </c>
      <c r="F571" s="66">
        <v>1400</v>
      </c>
      <c r="G571" s="65">
        <v>43991</v>
      </c>
      <c r="H571" s="65">
        <v>43991</v>
      </c>
    </row>
    <row r="572" spans="2:8" s="24" customFormat="1" hidden="1" outlineLevel="2" x14ac:dyDescent="0.35">
      <c r="B572" s="24" t="s">
        <v>325</v>
      </c>
      <c r="D572" s="9">
        <v>1</v>
      </c>
      <c r="E572" s="66">
        <v>64619</v>
      </c>
      <c r="F572" s="66">
        <v>1400</v>
      </c>
      <c r="G572" s="65">
        <v>43998</v>
      </c>
      <c r="H572" s="65">
        <v>43998</v>
      </c>
    </row>
    <row r="573" spans="2:8" s="24" customFormat="1" hidden="1" outlineLevel="2" x14ac:dyDescent="0.35">
      <c r="B573" s="24" t="s">
        <v>325</v>
      </c>
      <c r="D573" s="9">
        <v>1</v>
      </c>
      <c r="E573" s="66">
        <v>64619</v>
      </c>
      <c r="F573" s="66">
        <v>1400</v>
      </c>
      <c r="G573" s="65">
        <v>44000</v>
      </c>
      <c r="H573" s="65">
        <v>44000</v>
      </c>
    </row>
    <row r="574" spans="2:8" s="24" customFormat="1" hidden="1" outlineLevel="2" x14ac:dyDescent="0.35">
      <c r="B574" s="24" t="s">
        <v>325</v>
      </c>
      <c r="D574" s="9">
        <v>1</v>
      </c>
      <c r="E574" s="66">
        <v>64619</v>
      </c>
      <c r="F574" s="66">
        <v>1400</v>
      </c>
      <c r="G574" s="65">
        <v>44012</v>
      </c>
      <c r="H574" s="65">
        <v>44012</v>
      </c>
    </row>
    <row r="575" spans="2:8" s="24" customFormat="1" hidden="1" outlineLevel="2" x14ac:dyDescent="0.35">
      <c r="B575" s="24" t="s">
        <v>325</v>
      </c>
      <c r="D575" s="9">
        <v>1</v>
      </c>
      <c r="E575" s="66">
        <v>64619</v>
      </c>
      <c r="F575" s="66">
        <v>1400</v>
      </c>
      <c r="G575" s="65">
        <v>44040</v>
      </c>
      <c r="H575" s="65">
        <v>44040</v>
      </c>
    </row>
    <row r="576" spans="2:8" s="24" customFormat="1" outlineLevel="1" collapsed="1" x14ac:dyDescent="0.35">
      <c r="B576" s="26" t="s">
        <v>538</v>
      </c>
      <c r="C576" s="24">
        <v>2835</v>
      </c>
      <c r="D576" s="9">
        <f>SUBTOTAL(9,D571:D575)</f>
        <v>5</v>
      </c>
      <c r="E576" s="66">
        <v>323095</v>
      </c>
      <c r="F576" s="66">
        <f>SUBTOTAL(9,F571:F575)</f>
        <v>7000</v>
      </c>
      <c r="G576" s="65">
        <v>43991</v>
      </c>
      <c r="H576" s="65">
        <v>44040</v>
      </c>
    </row>
    <row r="577" spans="2:8" s="24" customFormat="1" hidden="1" outlineLevel="2" x14ac:dyDescent="0.35">
      <c r="B577" s="24" t="s">
        <v>319</v>
      </c>
      <c r="D577" s="9">
        <v>1</v>
      </c>
      <c r="E577" s="66">
        <v>64619</v>
      </c>
      <c r="F577" s="66">
        <v>1400</v>
      </c>
      <c r="G577" s="65">
        <v>43958</v>
      </c>
      <c r="H577" s="65">
        <v>43958</v>
      </c>
    </row>
    <row r="578" spans="2:8" s="24" customFormat="1" hidden="1" outlineLevel="2" x14ac:dyDescent="0.35">
      <c r="B578" s="24" t="s">
        <v>319</v>
      </c>
      <c r="D578" s="9">
        <v>1</v>
      </c>
      <c r="E578" s="66">
        <v>64619</v>
      </c>
      <c r="F578" s="66">
        <v>1400</v>
      </c>
      <c r="G578" s="65">
        <v>43977</v>
      </c>
      <c r="H578" s="65">
        <v>43977</v>
      </c>
    </row>
    <row r="579" spans="2:8" s="24" customFormat="1" hidden="1" outlineLevel="2" x14ac:dyDescent="0.35">
      <c r="B579" s="24" t="s">
        <v>319</v>
      </c>
      <c r="D579" s="9">
        <v>1</v>
      </c>
      <c r="E579" s="66">
        <v>64619</v>
      </c>
      <c r="F579" s="66">
        <v>1400</v>
      </c>
      <c r="G579" s="65">
        <v>43993</v>
      </c>
      <c r="H579" s="65">
        <v>43993</v>
      </c>
    </row>
    <row r="580" spans="2:8" s="24" customFormat="1" hidden="1" outlineLevel="2" x14ac:dyDescent="0.35">
      <c r="B580" s="24" t="s">
        <v>319</v>
      </c>
      <c r="D580" s="9">
        <v>1</v>
      </c>
      <c r="E580" s="66">
        <v>64619</v>
      </c>
      <c r="F580" s="66">
        <v>1400</v>
      </c>
      <c r="G580" s="65">
        <v>44014</v>
      </c>
      <c r="H580" s="65">
        <v>44014</v>
      </c>
    </row>
    <row r="581" spans="2:8" s="24" customFormat="1" outlineLevel="1" collapsed="1" x14ac:dyDescent="0.35">
      <c r="B581" s="26" t="s">
        <v>539</v>
      </c>
      <c r="C581" s="24">
        <v>1953</v>
      </c>
      <c r="D581" s="9">
        <f>SUBTOTAL(9,D577:D580)</f>
        <v>4</v>
      </c>
      <c r="E581" s="66">
        <v>258476</v>
      </c>
      <c r="F581" s="66">
        <f>SUBTOTAL(9,F577:F580)</f>
        <v>5600</v>
      </c>
      <c r="G581" s="65">
        <v>43958</v>
      </c>
      <c r="H581" s="65">
        <v>44014</v>
      </c>
    </row>
    <row r="582" spans="2:8" s="24" customFormat="1" hidden="1" outlineLevel="2" x14ac:dyDescent="0.35">
      <c r="B582" s="24" t="s">
        <v>310</v>
      </c>
      <c r="D582" s="9">
        <v>1</v>
      </c>
      <c r="E582" s="66">
        <v>64619</v>
      </c>
      <c r="F582" s="66">
        <v>1400</v>
      </c>
      <c r="G582" s="65">
        <v>43965</v>
      </c>
      <c r="H582" s="65">
        <v>43965</v>
      </c>
    </row>
    <row r="583" spans="2:8" s="24" customFormat="1" outlineLevel="1" collapsed="1" x14ac:dyDescent="0.35">
      <c r="B583" s="26" t="s">
        <v>540</v>
      </c>
      <c r="C583" s="24">
        <v>549</v>
      </c>
      <c r="D583" s="9">
        <f>SUBTOTAL(9,D582:D582)</f>
        <v>1</v>
      </c>
      <c r="E583" s="66">
        <v>64619</v>
      </c>
      <c r="F583" s="66">
        <f>SUBTOTAL(9,F582:F582)</f>
        <v>1400</v>
      </c>
      <c r="G583" s="65">
        <v>43965</v>
      </c>
      <c r="H583" s="65">
        <v>43965</v>
      </c>
    </row>
    <row r="584" spans="2:8" s="24" customFormat="1" hidden="1" outlineLevel="2" x14ac:dyDescent="0.35">
      <c r="B584" s="24" t="s">
        <v>321</v>
      </c>
      <c r="D584" s="9">
        <v>1</v>
      </c>
      <c r="E584" s="66">
        <v>64619</v>
      </c>
      <c r="F584" s="66">
        <v>1400</v>
      </c>
      <c r="G584" s="65">
        <v>43984</v>
      </c>
      <c r="H584" s="65">
        <v>43984</v>
      </c>
    </row>
    <row r="585" spans="2:8" s="24" customFormat="1" hidden="1" outlineLevel="2" x14ac:dyDescent="0.35">
      <c r="B585" s="24" t="s">
        <v>321</v>
      </c>
      <c r="D585" s="9">
        <v>1</v>
      </c>
      <c r="E585" s="66">
        <v>64619</v>
      </c>
      <c r="F585" s="66">
        <v>1400</v>
      </c>
      <c r="G585" s="65">
        <v>44005</v>
      </c>
      <c r="H585" s="65">
        <v>44005</v>
      </c>
    </row>
    <row r="586" spans="2:8" s="24" customFormat="1" hidden="1" outlineLevel="2" x14ac:dyDescent="0.35">
      <c r="B586" s="24" t="s">
        <v>321</v>
      </c>
      <c r="D586" s="9">
        <v>1</v>
      </c>
      <c r="E586" s="66">
        <v>64619</v>
      </c>
      <c r="F586" s="66">
        <v>1400</v>
      </c>
      <c r="G586" s="65">
        <v>44019</v>
      </c>
      <c r="H586" s="65">
        <v>44019</v>
      </c>
    </row>
    <row r="587" spans="2:8" s="24" customFormat="1" hidden="1" outlineLevel="2" x14ac:dyDescent="0.35">
      <c r="B587" s="24" t="s">
        <v>321</v>
      </c>
      <c r="D587" s="9">
        <v>1</v>
      </c>
      <c r="E587" s="66">
        <v>64619</v>
      </c>
      <c r="F587" s="66">
        <v>1400</v>
      </c>
      <c r="G587" s="65">
        <v>44028</v>
      </c>
      <c r="H587" s="65">
        <v>44028</v>
      </c>
    </row>
    <row r="588" spans="2:8" hidden="1" outlineLevel="2" x14ac:dyDescent="0.35">
      <c r="B588" s="24" t="s">
        <v>321</v>
      </c>
      <c r="C588" s="24"/>
      <c r="D588" s="9">
        <v>1</v>
      </c>
      <c r="E588" s="66">
        <v>64619</v>
      </c>
      <c r="F588" s="66">
        <v>1400</v>
      </c>
      <c r="G588" s="65">
        <v>44033</v>
      </c>
      <c r="H588" s="65">
        <v>44033</v>
      </c>
    </row>
    <row r="589" spans="2:8" s="24" customFormat="1" hidden="1" outlineLevel="2" x14ac:dyDescent="0.35">
      <c r="B589" s="24" t="s">
        <v>321</v>
      </c>
      <c r="D589" s="9">
        <v>1</v>
      </c>
      <c r="E589" s="66">
        <v>64619</v>
      </c>
      <c r="F589" s="66">
        <v>1400</v>
      </c>
      <c r="G589" s="65">
        <v>44047</v>
      </c>
      <c r="H589" s="65">
        <v>44047</v>
      </c>
    </row>
    <row r="590" spans="2:8" s="24" customFormat="1" outlineLevel="1" collapsed="1" x14ac:dyDescent="0.35">
      <c r="B590" s="26" t="s">
        <v>541</v>
      </c>
      <c r="C590" s="24">
        <v>2984</v>
      </c>
      <c r="D590" s="9">
        <f>SUBTOTAL(9,D584:D589)</f>
        <v>6</v>
      </c>
      <c r="E590" s="66">
        <v>387714</v>
      </c>
      <c r="F590" s="66">
        <f>SUBTOTAL(9,F584:F589)</f>
        <v>8400</v>
      </c>
      <c r="G590" s="65">
        <v>43984</v>
      </c>
      <c r="H590" s="65">
        <v>44047</v>
      </c>
    </row>
    <row r="591" spans="2:8" s="24" customFormat="1" hidden="1" outlineLevel="2" x14ac:dyDescent="0.35">
      <c r="B591" s="24" t="s">
        <v>295</v>
      </c>
      <c r="D591" s="9">
        <v>1</v>
      </c>
      <c r="E591" s="66">
        <v>64619</v>
      </c>
      <c r="F591" s="66">
        <v>1400</v>
      </c>
      <c r="G591" s="65">
        <v>43971</v>
      </c>
      <c r="H591" s="65">
        <v>43971</v>
      </c>
    </row>
    <row r="592" spans="2:8" s="24" customFormat="1" hidden="1" outlineLevel="2" x14ac:dyDescent="0.35">
      <c r="B592" s="24" t="s">
        <v>295</v>
      </c>
      <c r="D592" s="9">
        <v>1</v>
      </c>
      <c r="E592" s="66">
        <v>64619</v>
      </c>
      <c r="F592" s="66">
        <v>1400</v>
      </c>
      <c r="G592" s="65">
        <v>44012</v>
      </c>
      <c r="H592" s="65">
        <v>44012</v>
      </c>
    </row>
    <row r="593" spans="2:8" s="24" customFormat="1" hidden="1" outlineLevel="2" x14ac:dyDescent="0.35">
      <c r="B593" s="24" t="s">
        <v>295</v>
      </c>
      <c r="D593" s="9">
        <v>1</v>
      </c>
      <c r="E593" s="66">
        <v>64619</v>
      </c>
      <c r="F593" s="66">
        <v>1400</v>
      </c>
      <c r="G593" s="65">
        <v>44035</v>
      </c>
      <c r="H593" s="65">
        <v>44035</v>
      </c>
    </row>
    <row r="594" spans="2:8" s="24" customFormat="1" hidden="1" outlineLevel="2" x14ac:dyDescent="0.35">
      <c r="B594" s="24" t="s">
        <v>295</v>
      </c>
      <c r="D594" s="9">
        <v>1</v>
      </c>
      <c r="E594" s="66">
        <v>64619</v>
      </c>
      <c r="F594" s="66">
        <v>1400</v>
      </c>
      <c r="G594" s="65">
        <v>44054</v>
      </c>
      <c r="H594" s="65">
        <v>44054</v>
      </c>
    </row>
    <row r="595" spans="2:8" s="24" customFormat="1" hidden="1" outlineLevel="2" x14ac:dyDescent="0.35">
      <c r="B595" s="24" t="s">
        <v>295</v>
      </c>
      <c r="D595" s="9">
        <v>1</v>
      </c>
      <c r="E595" s="66">
        <v>64619</v>
      </c>
      <c r="F595" s="66">
        <v>1400</v>
      </c>
      <c r="G595" s="65">
        <v>44063</v>
      </c>
      <c r="H595" s="65">
        <v>44063</v>
      </c>
    </row>
    <row r="596" spans="2:8" s="24" customFormat="1" outlineLevel="1" collapsed="1" x14ac:dyDescent="0.35">
      <c r="B596" s="26" t="s">
        <v>542</v>
      </c>
      <c r="C596" s="24">
        <v>2095</v>
      </c>
      <c r="D596" s="9">
        <f>SUBTOTAL(9,D591:D595)</f>
        <v>5</v>
      </c>
      <c r="E596" s="66">
        <v>323095</v>
      </c>
      <c r="F596" s="66">
        <f>SUBTOTAL(9,F591:F595)</f>
        <v>7000</v>
      </c>
      <c r="G596" s="65">
        <v>43971</v>
      </c>
      <c r="H596" s="65">
        <v>44063</v>
      </c>
    </row>
    <row r="597" spans="2:8" s="24" customFormat="1" hidden="1" outlineLevel="2" x14ac:dyDescent="0.35">
      <c r="B597" s="24" t="s">
        <v>288</v>
      </c>
      <c r="D597" s="9">
        <v>1</v>
      </c>
      <c r="E597" s="66">
        <v>64619</v>
      </c>
      <c r="F597" s="66">
        <v>1400</v>
      </c>
      <c r="G597" s="65">
        <v>43964</v>
      </c>
      <c r="H597" s="65">
        <v>43964</v>
      </c>
    </row>
    <row r="598" spans="2:8" s="24" customFormat="1" hidden="1" outlineLevel="2" x14ac:dyDescent="0.35">
      <c r="B598" s="24" t="s">
        <v>288</v>
      </c>
      <c r="D598" s="9">
        <v>1</v>
      </c>
      <c r="E598" s="66">
        <v>64619</v>
      </c>
      <c r="F598" s="66">
        <v>1400</v>
      </c>
      <c r="G598" s="65">
        <v>43970</v>
      </c>
      <c r="H598" s="65">
        <v>43970</v>
      </c>
    </row>
    <row r="599" spans="2:8" s="24" customFormat="1" hidden="1" outlineLevel="2" x14ac:dyDescent="0.35">
      <c r="B599" s="24" t="s">
        <v>288</v>
      </c>
      <c r="D599" s="9">
        <v>1</v>
      </c>
      <c r="E599" s="66">
        <v>64619</v>
      </c>
      <c r="F599" s="66">
        <v>1400</v>
      </c>
      <c r="G599" s="65">
        <v>44040</v>
      </c>
      <c r="H599" s="65">
        <v>44040</v>
      </c>
    </row>
    <row r="600" spans="2:8" s="24" customFormat="1" outlineLevel="1" collapsed="1" x14ac:dyDescent="0.35">
      <c r="B600" s="26" t="s">
        <v>543</v>
      </c>
      <c r="C600" s="24">
        <v>1886</v>
      </c>
      <c r="D600" s="9">
        <f>SUBTOTAL(9,D597:D599)</f>
        <v>3</v>
      </c>
      <c r="E600" s="66">
        <v>193857</v>
      </c>
      <c r="F600" s="66">
        <f>SUBTOTAL(9,F597:F599)</f>
        <v>4200</v>
      </c>
      <c r="G600" s="65">
        <v>43964</v>
      </c>
      <c r="H600" s="65">
        <v>44040</v>
      </c>
    </row>
    <row r="601" spans="2:8" s="24" customFormat="1" hidden="1" outlineLevel="2" x14ac:dyDescent="0.35">
      <c r="B601" s="24" t="s">
        <v>291</v>
      </c>
      <c r="D601" s="9">
        <v>1</v>
      </c>
      <c r="E601" s="66">
        <v>64619</v>
      </c>
      <c r="F601" s="66">
        <v>1400</v>
      </c>
      <c r="G601" s="65">
        <v>43969</v>
      </c>
      <c r="H601" s="65">
        <v>43969</v>
      </c>
    </row>
    <row r="602" spans="2:8" s="24" customFormat="1" hidden="1" outlineLevel="2" x14ac:dyDescent="0.35">
      <c r="B602" s="24" t="s">
        <v>291</v>
      </c>
      <c r="D602" s="9">
        <v>1</v>
      </c>
      <c r="E602" s="66">
        <v>64619</v>
      </c>
      <c r="F602" s="66">
        <v>1400</v>
      </c>
      <c r="G602" s="65">
        <v>43977</v>
      </c>
      <c r="H602" s="65">
        <v>43977</v>
      </c>
    </row>
    <row r="603" spans="2:8" s="24" customFormat="1" hidden="1" outlineLevel="2" x14ac:dyDescent="0.35">
      <c r="B603" s="24" t="s">
        <v>291</v>
      </c>
      <c r="D603" s="9">
        <v>1</v>
      </c>
      <c r="E603" s="66">
        <v>64619</v>
      </c>
      <c r="F603" s="66">
        <v>1400</v>
      </c>
      <c r="G603" s="65">
        <v>44026</v>
      </c>
      <c r="H603" s="65">
        <v>44026</v>
      </c>
    </row>
    <row r="604" spans="2:8" s="24" customFormat="1" hidden="1" outlineLevel="2" x14ac:dyDescent="0.35">
      <c r="B604" s="24" t="s">
        <v>291</v>
      </c>
      <c r="D604" s="9">
        <v>1</v>
      </c>
      <c r="E604" s="66">
        <v>64619</v>
      </c>
      <c r="F604" s="66">
        <v>1400</v>
      </c>
      <c r="G604" s="65">
        <v>44033</v>
      </c>
      <c r="H604" s="65">
        <v>44033</v>
      </c>
    </row>
    <row r="605" spans="2:8" s="24" customFormat="1" outlineLevel="1" collapsed="1" x14ac:dyDescent="0.35">
      <c r="B605" s="26" t="s">
        <v>544</v>
      </c>
      <c r="C605" s="24">
        <v>1913</v>
      </c>
      <c r="D605" s="9">
        <f>SUBTOTAL(9,D601:D604)</f>
        <v>4</v>
      </c>
      <c r="E605" s="66">
        <v>258476</v>
      </c>
      <c r="F605" s="66">
        <f>SUBTOTAL(9,F601:F604)</f>
        <v>5600</v>
      </c>
      <c r="G605" s="65">
        <v>43969</v>
      </c>
      <c r="H605" s="65">
        <v>44033</v>
      </c>
    </row>
    <row r="606" spans="2:8" s="24" customFormat="1" hidden="1" outlineLevel="2" x14ac:dyDescent="0.35">
      <c r="B606" s="24" t="s">
        <v>251</v>
      </c>
      <c r="D606" s="9">
        <v>1</v>
      </c>
      <c r="E606" s="66">
        <v>64619</v>
      </c>
      <c r="F606" s="66">
        <v>1400</v>
      </c>
      <c r="G606" s="65">
        <v>43970</v>
      </c>
      <c r="H606" s="65">
        <v>43970</v>
      </c>
    </row>
    <row r="607" spans="2:8" s="24" customFormat="1" hidden="1" outlineLevel="2" x14ac:dyDescent="0.35">
      <c r="B607" s="24" t="s">
        <v>251</v>
      </c>
      <c r="D607" s="9">
        <v>1</v>
      </c>
      <c r="E607" s="66">
        <v>64619</v>
      </c>
      <c r="F607" s="66">
        <v>1400</v>
      </c>
      <c r="G607" s="65">
        <v>44014</v>
      </c>
      <c r="H607" s="65">
        <v>44014</v>
      </c>
    </row>
    <row r="608" spans="2:8" s="24" customFormat="1" hidden="1" outlineLevel="2" x14ac:dyDescent="0.35">
      <c r="B608" s="24" t="s">
        <v>251</v>
      </c>
      <c r="D608" s="9">
        <v>1</v>
      </c>
      <c r="E608" s="66">
        <v>64619</v>
      </c>
      <c r="F608" s="66">
        <v>1400</v>
      </c>
      <c r="G608" s="65">
        <v>44019</v>
      </c>
      <c r="H608" s="65">
        <v>44019</v>
      </c>
    </row>
    <row r="609" spans="2:8" s="24" customFormat="1" hidden="1" outlineLevel="2" x14ac:dyDescent="0.35">
      <c r="B609" s="24" t="s">
        <v>251</v>
      </c>
      <c r="D609" s="9">
        <v>1</v>
      </c>
      <c r="E609" s="66">
        <v>64619</v>
      </c>
      <c r="F609" s="66">
        <v>1400</v>
      </c>
      <c r="G609" s="65">
        <v>44021</v>
      </c>
      <c r="H609" s="65">
        <v>44021</v>
      </c>
    </row>
    <row r="610" spans="2:8" s="24" customFormat="1" hidden="1" outlineLevel="2" x14ac:dyDescent="0.35">
      <c r="B610" s="24" t="s">
        <v>251</v>
      </c>
      <c r="D610" s="9">
        <v>1</v>
      </c>
      <c r="E610" s="66">
        <v>64619</v>
      </c>
      <c r="F610" s="66">
        <v>1400</v>
      </c>
      <c r="G610" s="65">
        <v>44056</v>
      </c>
      <c r="H610" s="65">
        <v>44056</v>
      </c>
    </row>
    <row r="611" spans="2:8" s="24" customFormat="1" outlineLevel="1" collapsed="1" x14ac:dyDescent="0.35">
      <c r="B611" s="26" t="s">
        <v>545</v>
      </c>
      <c r="C611" s="24">
        <v>2402</v>
      </c>
      <c r="D611" s="9">
        <f>SUBTOTAL(9,D606:D610)</f>
        <v>5</v>
      </c>
      <c r="E611" s="66">
        <v>323095</v>
      </c>
      <c r="F611" s="66">
        <f>SUBTOTAL(9,F606:F610)</f>
        <v>7000</v>
      </c>
      <c r="G611" s="65">
        <v>43970</v>
      </c>
      <c r="H611" s="65">
        <v>44056</v>
      </c>
    </row>
    <row r="612" spans="2:8" s="24" customFormat="1" hidden="1" outlineLevel="2" x14ac:dyDescent="0.35">
      <c r="B612" s="24" t="s">
        <v>293</v>
      </c>
      <c r="D612" s="9">
        <v>1</v>
      </c>
      <c r="E612" s="66">
        <v>64619</v>
      </c>
      <c r="F612" s="66">
        <v>1400</v>
      </c>
      <c r="G612" s="65">
        <v>44028</v>
      </c>
      <c r="H612" s="65">
        <v>44028</v>
      </c>
    </row>
    <row r="613" spans="2:8" s="24" customFormat="1" hidden="1" outlineLevel="2" x14ac:dyDescent="0.35">
      <c r="B613" s="24" t="s">
        <v>293</v>
      </c>
      <c r="D613" s="9">
        <v>1</v>
      </c>
      <c r="E613" s="66">
        <v>64619</v>
      </c>
      <c r="F613" s="66">
        <v>1400</v>
      </c>
      <c r="G613" s="65">
        <v>44042</v>
      </c>
      <c r="H613" s="65">
        <v>44042</v>
      </c>
    </row>
    <row r="614" spans="2:8" s="24" customFormat="1" hidden="1" outlineLevel="2" x14ac:dyDescent="0.35">
      <c r="B614" s="24" t="s">
        <v>293</v>
      </c>
      <c r="D614" s="9">
        <v>1</v>
      </c>
      <c r="E614" s="66">
        <v>64619</v>
      </c>
      <c r="F614" s="66">
        <v>1400</v>
      </c>
      <c r="G614" s="65">
        <v>44047</v>
      </c>
      <c r="H614" s="65">
        <v>44047</v>
      </c>
    </row>
    <row r="615" spans="2:8" s="24" customFormat="1" hidden="1" outlineLevel="2" x14ac:dyDescent="0.35">
      <c r="B615" s="24" t="s">
        <v>293</v>
      </c>
      <c r="D615" s="9">
        <v>1</v>
      </c>
      <c r="E615" s="66">
        <v>64619</v>
      </c>
      <c r="F615" s="66">
        <v>1400</v>
      </c>
      <c r="G615" s="65">
        <v>44049</v>
      </c>
      <c r="H615" s="65">
        <v>44049</v>
      </c>
    </row>
    <row r="616" spans="2:8" s="24" customFormat="1" hidden="1" outlineLevel="2" x14ac:dyDescent="0.35">
      <c r="B616" s="24" t="s">
        <v>293</v>
      </c>
      <c r="D616" s="9">
        <v>1</v>
      </c>
      <c r="E616" s="66">
        <v>64619</v>
      </c>
      <c r="F616" s="66">
        <v>1400</v>
      </c>
      <c r="G616" s="65">
        <v>44061</v>
      </c>
      <c r="H616" s="65">
        <v>44061</v>
      </c>
    </row>
    <row r="617" spans="2:8" s="24" customFormat="1" outlineLevel="1" collapsed="1" x14ac:dyDescent="0.35">
      <c r="B617" s="26" t="s">
        <v>546</v>
      </c>
      <c r="C617" s="24">
        <v>3479</v>
      </c>
      <c r="D617" s="9">
        <f>SUBTOTAL(9,D612:D616)</f>
        <v>5</v>
      </c>
      <c r="E617" s="66">
        <v>323095</v>
      </c>
      <c r="F617" s="66">
        <f>SUBTOTAL(9,F612:F616)</f>
        <v>7000</v>
      </c>
      <c r="G617" s="65">
        <v>44028</v>
      </c>
      <c r="H617" s="65">
        <v>44061</v>
      </c>
    </row>
    <row r="618" spans="2:8" s="24" customFormat="1" hidden="1" outlineLevel="2" x14ac:dyDescent="0.35">
      <c r="B618" s="24" t="s">
        <v>289</v>
      </c>
      <c r="D618" s="9">
        <v>1</v>
      </c>
      <c r="E618" s="66">
        <v>64619</v>
      </c>
      <c r="F618" s="66">
        <v>1400</v>
      </c>
      <c r="G618" s="65">
        <v>43966</v>
      </c>
      <c r="H618" s="65">
        <v>43966</v>
      </c>
    </row>
    <row r="619" spans="2:8" s="24" customFormat="1" hidden="1" outlineLevel="2" x14ac:dyDescent="0.35">
      <c r="B619" s="24" t="s">
        <v>289</v>
      </c>
      <c r="D619" s="9">
        <v>1</v>
      </c>
      <c r="E619" s="66">
        <v>64619</v>
      </c>
      <c r="F619" s="66">
        <v>1400</v>
      </c>
      <c r="G619" s="65">
        <v>43972</v>
      </c>
      <c r="H619" s="65">
        <v>43972</v>
      </c>
    </row>
    <row r="620" spans="2:8" s="24" customFormat="1" outlineLevel="1" collapsed="1" x14ac:dyDescent="0.35">
      <c r="B620" s="26" t="s">
        <v>547</v>
      </c>
      <c r="C620" s="24">
        <v>1961</v>
      </c>
      <c r="D620" s="9">
        <f>SUBTOTAL(9,D618:D619)</f>
        <v>2</v>
      </c>
      <c r="E620" s="66">
        <v>129238</v>
      </c>
      <c r="F620" s="66">
        <f>SUBTOTAL(9,F618:F619)</f>
        <v>2800</v>
      </c>
      <c r="G620" s="65">
        <v>43966</v>
      </c>
      <c r="H620" s="65">
        <v>43972</v>
      </c>
    </row>
    <row r="621" spans="2:8" s="24" customFormat="1" hidden="1" outlineLevel="2" x14ac:dyDescent="0.35">
      <c r="B621" s="24" t="s">
        <v>268</v>
      </c>
      <c r="D621" s="9">
        <v>1</v>
      </c>
      <c r="E621" s="66">
        <v>64619</v>
      </c>
      <c r="F621" s="66">
        <v>1400</v>
      </c>
      <c r="G621" s="65">
        <v>44077</v>
      </c>
      <c r="H621" s="65">
        <v>44077</v>
      </c>
    </row>
    <row r="622" spans="2:8" s="24" customFormat="1" hidden="1" outlineLevel="2" x14ac:dyDescent="0.35">
      <c r="B622" s="24" t="s">
        <v>268</v>
      </c>
      <c r="D622" s="9">
        <v>1</v>
      </c>
      <c r="E622" s="66">
        <v>64619</v>
      </c>
      <c r="F622" s="66">
        <v>1400</v>
      </c>
      <c r="G622" s="65">
        <v>44078</v>
      </c>
      <c r="H622" s="65">
        <v>44078</v>
      </c>
    </row>
    <row r="623" spans="2:8" s="24" customFormat="1" hidden="1" outlineLevel="2" x14ac:dyDescent="0.35">
      <c r="B623" s="24" t="s">
        <v>268</v>
      </c>
      <c r="D623" s="9">
        <v>1</v>
      </c>
      <c r="E623" s="66">
        <v>64619</v>
      </c>
      <c r="F623" s="66">
        <v>1400</v>
      </c>
      <c r="G623" s="65">
        <v>44082</v>
      </c>
      <c r="H623" s="65">
        <v>44082</v>
      </c>
    </row>
    <row r="624" spans="2:8" s="24" customFormat="1" hidden="1" outlineLevel="2" x14ac:dyDescent="0.35">
      <c r="B624" s="24" t="s">
        <v>268</v>
      </c>
      <c r="D624" s="9">
        <v>1</v>
      </c>
      <c r="E624" s="66">
        <v>64619</v>
      </c>
      <c r="F624" s="66">
        <v>1400</v>
      </c>
      <c r="G624" s="65">
        <v>44084</v>
      </c>
      <c r="H624" s="65">
        <v>44084</v>
      </c>
    </row>
    <row r="625" spans="2:8" s="24" customFormat="1" hidden="1" outlineLevel="2" x14ac:dyDescent="0.35">
      <c r="B625" s="24" t="s">
        <v>268</v>
      </c>
      <c r="D625" s="9">
        <v>1</v>
      </c>
      <c r="E625" s="66">
        <v>64619</v>
      </c>
      <c r="F625" s="66">
        <v>1400</v>
      </c>
      <c r="G625" s="65">
        <v>44096</v>
      </c>
      <c r="H625" s="65">
        <v>44096</v>
      </c>
    </row>
    <row r="626" spans="2:8" s="24" customFormat="1" hidden="1" outlineLevel="2" x14ac:dyDescent="0.35">
      <c r="B626" s="24" t="s">
        <v>268</v>
      </c>
      <c r="D626" s="9">
        <v>1</v>
      </c>
      <c r="E626" s="66">
        <v>64619</v>
      </c>
      <c r="F626" s="66">
        <v>1400</v>
      </c>
      <c r="G626" s="65">
        <v>44105</v>
      </c>
      <c r="H626" s="65">
        <v>44105</v>
      </c>
    </row>
    <row r="627" spans="2:8" s="24" customFormat="1" hidden="1" outlineLevel="2" x14ac:dyDescent="0.35">
      <c r="B627" s="24" t="s">
        <v>268</v>
      </c>
      <c r="D627" s="9">
        <v>1</v>
      </c>
      <c r="E627" s="66">
        <v>64619</v>
      </c>
      <c r="F627" s="66">
        <v>1400</v>
      </c>
      <c r="G627" s="65">
        <v>44110</v>
      </c>
      <c r="H627" s="65">
        <v>44110</v>
      </c>
    </row>
    <row r="628" spans="2:8" s="24" customFormat="1" hidden="1" outlineLevel="2" x14ac:dyDescent="0.35">
      <c r="B628" s="24" t="s">
        <v>268</v>
      </c>
      <c r="D628" s="9">
        <v>1</v>
      </c>
      <c r="E628" s="66">
        <v>64619</v>
      </c>
      <c r="F628" s="66">
        <v>1400</v>
      </c>
      <c r="G628" s="65">
        <v>44146</v>
      </c>
      <c r="H628" s="65">
        <v>44146</v>
      </c>
    </row>
    <row r="629" spans="2:8" s="24" customFormat="1" hidden="1" outlineLevel="2" x14ac:dyDescent="0.35">
      <c r="B629" s="24" t="s">
        <v>268</v>
      </c>
      <c r="D629" s="9">
        <v>1</v>
      </c>
      <c r="E629" s="66">
        <v>40000</v>
      </c>
      <c r="F629" s="66">
        <v>814</v>
      </c>
      <c r="G629" s="65">
        <v>44092</v>
      </c>
      <c r="H629" s="65">
        <v>44105</v>
      </c>
    </row>
    <row r="630" spans="2:8" s="24" customFormat="1" outlineLevel="1" collapsed="1" x14ac:dyDescent="0.35">
      <c r="B630" s="26" t="s">
        <v>548</v>
      </c>
      <c r="C630" s="24">
        <v>3359</v>
      </c>
      <c r="D630" s="9">
        <f>SUBTOTAL(9,D621:D629)</f>
        <v>9</v>
      </c>
      <c r="E630" s="66">
        <v>556952</v>
      </c>
      <c r="F630" s="66">
        <f>SUBTOTAL(9,F621:F629)</f>
        <v>12014</v>
      </c>
      <c r="G630" s="65">
        <v>44077</v>
      </c>
      <c r="H630" s="65">
        <v>44105</v>
      </c>
    </row>
    <row r="631" spans="2:8" s="24" customFormat="1" hidden="1" outlineLevel="2" x14ac:dyDescent="0.35">
      <c r="B631" s="24" t="s">
        <v>269</v>
      </c>
      <c r="D631" s="9">
        <v>1</v>
      </c>
      <c r="E631" s="66">
        <v>64619</v>
      </c>
      <c r="F631" s="66">
        <v>1400</v>
      </c>
      <c r="G631" s="65">
        <v>44021</v>
      </c>
      <c r="H631" s="65">
        <v>44021</v>
      </c>
    </row>
    <row r="632" spans="2:8" s="24" customFormat="1" hidden="1" outlineLevel="2" x14ac:dyDescent="0.35">
      <c r="B632" s="24" t="s">
        <v>269</v>
      </c>
      <c r="D632" s="9">
        <v>1</v>
      </c>
      <c r="E632" s="66">
        <v>64619</v>
      </c>
      <c r="F632" s="66">
        <v>1400</v>
      </c>
      <c r="G632" s="65">
        <v>44026</v>
      </c>
      <c r="H632" s="65">
        <v>44026</v>
      </c>
    </row>
    <row r="633" spans="2:8" s="24" customFormat="1" hidden="1" outlineLevel="2" x14ac:dyDescent="0.35">
      <c r="B633" s="24" t="s">
        <v>269</v>
      </c>
      <c r="D633" s="9">
        <v>1</v>
      </c>
      <c r="E633" s="66">
        <v>64619</v>
      </c>
      <c r="F633" s="66">
        <v>1400</v>
      </c>
      <c r="G633" s="65">
        <v>44089</v>
      </c>
      <c r="H633" s="65">
        <v>44089</v>
      </c>
    </row>
    <row r="634" spans="2:8" s="24" customFormat="1" hidden="1" outlineLevel="2" x14ac:dyDescent="0.35">
      <c r="B634" s="24" t="s">
        <v>269</v>
      </c>
      <c r="D634" s="9">
        <v>1</v>
      </c>
      <c r="E634" s="66">
        <v>64619</v>
      </c>
      <c r="F634" s="66">
        <v>1400</v>
      </c>
      <c r="G634" s="65">
        <v>44005</v>
      </c>
      <c r="H634" s="65">
        <v>44005</v>
      </c>
    </row>
    <row r="635" spans="2:8" s="24" customFormat="1" hidden="1" outlineLevel="2" x14ac:dyDescent="0.35">
      <c r="B635" s="24" t="s">
        <v>269</v>
      </c>
      <c r="D635" s="9">
        <v>1</v>
      </c>
      <c r="E635" s="66">
        <v>40000</v>
      </c>
      <c r="F635" s="66">
        <v>814</v>
      </c>
      <c r="G635" s="65">
        <v>44106</v>
      </c>
      <c r="H635" s="65">
        <v>44112</v>
      </c>
    </row>
    <row r="636" spans="2:8" s="24" customFormat="1" outlineLevel="1" collapsed="1" x14ac:dyDescent="0.35">
      <c r="B636" s="26" t="s">
        <v>549</v>
      </c>
      <c r="C636" s="24">
        <v>1926</v>
      </c>
      <c r="D636" s="9">
        <f>SUBTOTAL(9,D631:D635)</f>
        <v>5</v>
      </c>
      <c r="E636" s="66">
        <v>298476</v>
      </c>
      <c r="F636" s="66">
        <f>SUBTOTAL(9,F631:F635)</f>
        <v>6414</v>
      </c>
      <c r="G636" s="65">
        <v>44021</v>
      </c>
      <c r="H636" s="65">
        <v>44112</v>
      </c>
    </row>
    <row r="637" spans="2:8" s="24" customFormat="1" hidden="1" outlineLevel="2" x14ac:dyDescent="0.35">
      <c r="B637" s="24" t="s">
        <v>266</v>
      </c>
      <c r="D637" s="9">
        <v>1</v>
      </c>
      <c r="E637" s="66">
        <v>64619</v>
      </c>
      <c r="F637" s="66">
        <v>1400</v>
      </c>
      <c r="G637" s="65">
        <v>44033</v>
      </c>
      <c r="H637" s="65">
        <v>44033</v>
      </c>
    </row>
    <row r="638" spans="2:8" s="24" customFormat="1" hidden="1" outlineLevel="2" x14ac:dyDescent="0.35">
      <c r="B638" s="24" t="s">
        <v>266</v>
      </c>
      <c r="D638" s="9">
        <v>1</v>
      </c>
      <c r="E638" s="66">
        <v>64619</v>
      </c>
      <c r="F638" s="66">
        <v>1400</v>
      </c>
      <c r="G638" s="65">
        <v>44067</v>
      </c>
      <c r="H638" s="65">
        <v>44067</v>
      </c>
    </row>
    <row r="639" spans="2:8" s="24" customFormat="1" hidden="1" outlineLevel="2" x14ac:dyDescent="0.35">
      <c r="B639" s="24" t="s">
        <v>266</v>
      </c>
      <c r="D639" s="9">
        <v>1</v>
      </c>
      <c r="E639" s="66">
        <v>64619</v>
      </c>
      <c r="F639" s="66">
        <v>1400</v>
      </c>
      <c r="G639" s="65">
        <v>44091</v>
      </c>
      <c r="H639" s="65">
        <v>44091</v>
      </c>
    </row>
    <row r="640" spans="2:8" s="24" customFormat="1" hidden="1" outlineLevel="2" x14ac:dyDescent="0.35">
      <c r="B640" s="24" t="s">
        <v>266</v>
      </c>
      <c r="D640" s="9">
        <v>1</v>
      </c>
      <c r="E640" s="66">
        <v>64619</v>
      </c>
      <c r="F640" s="66">
        <v>1400</v>
      </c>
      <c r="G640" s="65">
        <v>44007</v>
      </c>
      <c r="H640" s="65">
        <v>44007</v>
      </c>
    </row>
    <row r="641" spans="2:8" s="24" customFormat="1" hidden="1" outlineLevel="2" x14ac:dyDescent="0.35">
      <c r="B641" s="24" t="s">
        <v>266</v>
      </c>
      <c r="D641" s="9">
        <v>1</v>
      </c>
      <c r="E641" s="66">
        <v>64619</v>
      </c>
      <c r="F641" s="66">
        <v>1400</v>
      </c>
      <c r="G641" s="65">
        <v>44112</v>
      </c>
      <c r="H641" s="65">
        <v>44112</v>
      </c>
    </row>
    <row r="642" spans="2:8" s="24" customFormat="1" hidden="1" outlineLevel="2" x14ac:dyDescent="0.35">
      <c r="B642" s="24" t="s">
        <v>266</v>
      </c>
      <c r="D642" s="9">
        <v>1</v>
      </c>
      <c r="E642" s="66">
        <v>64619</v>
      </c>
      <c r="F642" s="66">
        <v>1400</v>
      </c>
      <c r="G642" s="65">
        <v>44138</v>
      </c>
      <c r="H642" s="65">
        <v>44138</v>
      </c>
    </row>
    <row r="643" spans="2:8" s="24" customFormat="1" hidden="1" outlineLevel="2" x14ac:dyDescent="0.35">
      <c r="B643" s="24" t="s">
        <v>266</v>
      </c>
      <c r="D643" s="9">
        <v>1</v>
      </c>
      <c r="E643" s="66">
        <v>40000</v>
      </c>
      <c r="F643" s="66">
        <v>814</v>
      </c>
      <c r="G643" s="65">
        <v>44077</v>
      </c>
      <c r="H643" s="65">
        <v>44084</v>
      </c>
    </row>
    <row r="644" spans="2:8" s="24" customFormat="1" hidden="1" outlineLevel="2" x14ac:dyDescent="0.35">
      <c r="B644" s="24" t="s">
        <v>266</v>
      </c>
      <c r="D644" s="9">
        <v>1</v>
      </c>
      <c r="E644" s="66">
        <v>40000</v>
      </c>
      <c r="F644" s="66">
        <v>814</v>
      </c>
      <c r="G644" s="65">
        <v>44085</v>
      </c>
      <c r="H644" s="65">
        <v>44091</v>
      </c>
    </row>
    <row r="645" spans="2:8" s="24" customFormat="1" outlineLevel="1" collapsed="1" x14ac:dyDescent="0.35">
      <c r="B645" s="26" t="s">
        <v>550</v>
      </c>
      <c r="C645" s="24">
        <v>2987</v>
      </c>
      <c r="D645" s="9">
        <f>SUBTOTAL(9,D637:D644)</f>
        <v>8</v>
      </c>
      <c r="E645" s="66">
        <v>467714</v>
      </c>
      <c r="F645" s="66">
        <f>SUBTOTAL(9,F637:F644)</f>
        <v>10028</v>
      </c>
      <c r="G645" s="65">
        <v>44033</v>
      </c>
      <c r="H645" s="65">
        <v>44091</v>
      </c>
    </row>
    <row r="646" spans="2:8" s="24" customFormat="1" hidden="1" outlineLevel="2" x14ac:dyDescent="0.35">
      <c r="B646" s="24" t="s">
        <v>334</v>
      </c>
      <c r="D646" s="9">
        <v>1</v>
      </c>
      <c r="E646" s="66">
        <v>64619</v>
      </c>
      <c r="F646" s="66">
        <v>1400</v>
      </c>
      <c r="G646" s="65">
        <v>44117</v>
      </c>
      <c r="H646" s="65">
        <v>44117</v>
      </c>
    </row>
    <row r="647" spans="2:8" s="24" customFormat="1" hidden="1" outlineLevel="2" x14ac:dyDescent="0.35">
      <c r="B647" s="24" t="s">
        <v>334</v>
      </c>
      <c r="D647" s="9">
        <v>1</v>
      </c>
      <c r="E647" s="66">
        <v>64619</v>
      </c>
      <c r="F647" s="66">
        <v>1400</v>
      </c>
      <c r="G647" s="65">
        <v>44119</v>
      </c>
      <c r="H647" s="65">
        <v>44119</v>
      </c>
    </row>
    <row r="648" spans="2:8" s="24" customFormat="1" hidden="1" outlineLevel="2" x14ac:dyDescent="0.35">
      <c r="B648" s="24" t="s">
        <v>334</v>
      </c>
      <c r="D648" s="9">
        <v>1</v>
      </c>
      <c r="E648" s="66">
        <v>64619</v>
      </c>
      <c r="F648" s="66">
        <v>1400</v>
      </c>
      <c r="G648" s="65">
        <v>44124</v>
      </c>
      <c r="H648" s="65">
        <v>44124</v>
      </c>
    </row>
    <row r="649" spans="2:8" s="24" customFormat="1" hidden="1" outlineLevel="2" x14ac:dyDescent="0.35">
      <c r="B649" s="24" t="s">
        <v>334</v>
      </c>
      <c r="D649" s="9">
        <v>1</v>
      </c>
      <c r="E649" s="66">
        <v>64619</v>
      </c>
      <c r="F649" s="66">
        <v>1400</v>
      </c>
      <c r="G649" s="65">
        <v>44145</v>
      </c>
      <c r="H649" s="65">
        <v>44145</v>
      </c>
    </row>
    <row r="650" spans="2:8" s="24" customFormat="1" outlineLevel="1" collapsed="1" x14ac:dyDescent="0.35">
      <c r="B650" s="26" t="s">
        <v>551</v>
      </c>
      <c r="C650" s="24">
        <v>891</v>
      </c>
      <c r="D650" s="9">
        <f>SUBTOTAL(9,D646:D649)</f>
        <v>4</v>
      </c>
      <c r="E650" s="66">
        <v>258476</v>
      </c>
      <c r="F650" s="66">
        <f>SUBTOTAL(9,F646:F649)</f>
        <v>5600</v>
      </c>
      <c r="G650" s="65">
        <v>44117</v>
      </c>
      <c r="H650" s="65">
        <v>44145</v>
      </c>
    </row>
    <row r="651" spans="2:8" s="24" customFormat="1" hidden="1" outlineLevel="2" x14ac:dyDescent="0.35">
      <c r="B651" s="24" t="s">
        <v>322</v>
      </c>
      <c r="D651" s="9">
        <v>1</v>
      </c>
      <c r="E651" s="66">
        <v>64619</v>
      </c>
      <c r="F651" s="66">
        <v>1400</v>
      </c>
      <c r="G651" s="65">
        <v>44028</v>
      </c>
      <c r="H651" s="65">
        <v>44028</v>
      </c>
    </row>
    <row r="652" spans="2:8" s="24" customFormat="1" hidden="1" outlineLevel="2" x14ac:dyDescent="0.35">
      <c r="B652" s="24" t="s">
        <v>322</v>
      </c>
      <c r="D652" s="9">
        <v>1</v>
      </c>
      <c r="E652" s="66">
        <v>64619</v>
      </c>
      <c r="F652" s="66">
        <v>1400</v>
      </c>
      <c r="G652" s="65">
        <v>44005</v>
      </c>
      <c r="H652" s="65">
        <v>44005</v>
      </c>
    </row>
    <row r="653" spans="2:8" s="24" customFormat="1" hidden="1" outlineLevel="2" x14ac:dyDescent="0.35">
      <c r="B653" s="24" t="s">
        <v>322</v>
      </c>
      <c r="D653" s="9">
        <v>1</v>
      </c>
      <c r="E653" s="66">
        <v>64619</v>
      </c>
      <c r="F653" s="66">
        <v>1400</v>
      </c>
      <c r="G653" s="65">
        <v>44063</v>
      </c>
      <c r="H653" s="65">
        <v>44063</v>
      </c>
    </row>
    <row r="654" spans="2:8" s="24" customFormat="1" hidden="1" outlineLevel="2" x14ac:dyDescent="0.35">
      <c r="B654" s="24" t="s">
        <v>322</v>
      </c>
      <c r="D654" s="9">
        <v>1</v>
      </c>
      <c r="E654" s="66">
        <v>64619</v>
      </c>
      <c r="F654" s="66">
        <v>1400</v>
      </c>
      <c r="G654" s="65">
        <v>44075</v>
      </c>
      <c r="H654" s="65">
        <v>44075</v>
      </c>
    </row>
    <row r="655" spans="2:8" s="24" customFormat="1" outlineLevel="1" collapsed="1" x14ac:dyDescent="0.35">
      <c r="B655" s="26" t="s">
        <v>552</v>
      </c>
      <c r="C655" s="24">
        <v>2104</v>
      </c>
      <c r="D655" s="9">
        <f>SUBTOTAL(9,D651:D654)</f>
        <v>4</v>
      </c>
      <c r="E655" s="66">
        <v>258476</v>
      </c>
      <c r="F655" s="66">
        <f>SUBTOTAL(9,F651:F654)</f>
        <v>5600</v>
      </c>
      <c r="G655" s="65">
        <v>44028</v>
      </c>
      <c r="H655" s="65">
        <v>44075</v>
      </c>
    </row>
    <row r="656" spans="2:8" s="24" customFormat="1" hidden="1" outlineLevel="2" x14ac:dyDescent="0.35">
      <c r="B656" s="24" t="s">
        <v>338</v>
      </c>
      <c r="D656" s="9">
        <v>1</v>
      </c>
      <c r="E656" s="66">
        <v>64619</v>
      </c>
      <c r="F656" s="66">
        <v>1400</v>
      </c>
      <c r="G656" s="65">
        <v>44126</v>
      </c>
      <c r="H656" s="65">
        <v>44126</v>
      </c>
    </row>
    <row r="657" spans="2:8" s="24" customFormat="1" hidden="1" outlineLevel="2" x14ac:dyDescent="0.35">
      <c r="B657" s="24" t="s">
        <v>338</v>
      </c>
      <c r="D657" s="9">
        <v>1</v>
      </c>
      <c r="E657" s="66">
        <v>64619</v>
      </c>
      <c r="F657" s="66">
        <v>1400</v>
      </c>
      <c r="G657" s="65">
        <v>44140</v>
      </c>
      <c r="H657" s="65">
        <v>44140</v>
      </c>
    </row>
    <row r="658" spans="2:8" s="24" customFormat="1" outlineLevel="1" collapsed="1" x14ac:dyDescent="0.35">
      <c r="B658" s="26" t="s">
        <v>553</v>
      </c>
      <c r="C658" s="24">
        <v>2146</v>
      </c>
      <c r="D658" s="9">
        <f>SUBTOTAL(9,D656:D657)</f>
        <v>2</v>
      </c>
      <c r="E658" s="66">
        <v>129238</v>
      </c>
      <c r="F658" s="66">
        <f>SUBTOTAL(9,F656:F657)</f>
        <v>2800</v>
      </c>
      <c r="G658" s="65">
        <v>44126</v>
      </c>
      <c r="H658" s="65">
        <v>44140</v>
      </c>
    </row>
    <row r="659" spans="2:8" s="24" customFormat="1" hidden="1" outlineLevel="2" x14ac:dyDescent="0.35">
      <c r="B659" s="24" t="s">
        <v>282</v>
      </c>
      <c r="D659" s="9">
        <v>1</v>
      </c>
      <c r="E659" s="66">
        <v>64619</v>
      </c>
      <c r="F659" s="66">
        <v>1400</v>
      </c>
      <c r="G659" s="9" t="s">
        <v>554</v>
      </c>
      <c r="H659" s="65">
        <v>43969</v>
      </c>
    </row>
    <row r="660" spans="2:8" s="24" customFormat="1" outlineLevel="1" collapsed="1" x14ac:dyDescent="0.35">
      <c r="B660" s="26" t="s">
        <v>555</v>
      </c>
      <c r="C660" s="24">
        <v>3019</v>
      </c>
      <c r="D660" s="9">
        <f>SUBTOTAL(9,D659:D659)</f>
        <v>1</v>
      </c>
      <c r="E660" s="66">
        <v>64619</v>
      </c>
      <c r="F660" s="66">
        <f>SUBTOTAL(9,F659:F659)</f>
        <v>1400</v>
      </c>
      <c r="G660" s="9" t="s">
        <v>554</v>
      </c>
      <c r="H660" s="65">
        <v>43969</v>
      </c>
    </row>
    <row r="661" spans="2:8" s="24" customFormat="1" hidden="1" outlineLevel="2" x14ac:dyDescent="0.35">
      <c r="B661" s="24" t="s">
        <v>309</v>
      </c>
      <c r="D661" s="9">
        <v>1</v>
      </c>
      <c r="E661" s="66">
        <v>64619</v>
      </c>
      <c r="F661" s="66">
        <v>1400</v>
      </c>
      <c r="G661" s="65">
        <v>44021</v>
      </c>
      <c r="H661" s="65">
        <v>44021</v>
      </c>
    </row>
    <row r="662" spans="2:8" s="24" customFormat="1" outlineLevel="1" collapsed="1" x14ac:dyDescent="0.35">
      <c r="B662" s="26" t="s">
        <v>556</v>
      </c>
      <c r="C662" s="24">
        <v>579</v>
      </c>
      <c r="D662" s="9">
        <f>SUBTOTAL(9,D661:D661)</f>
        <v>1</v>
      </c>
      <c r="E662" s="66">
        <v>64619</v>
      </c>
      <c r="F662" s="66">
        <f>SUBTOTAL(9,F661:F661)</f>
        <v>1400</v>
      </c>
      <c r="G662" s="65">
        <v>44021</v>
      </c>
      <c r="H662" s="65">
        <v>44021</v>
      </c>
    </row>
    <row r="663" spans="2:8" s="24" customFormat="1" hidden="1" outlineLevel="2" x14ac:dyDescent="0.35">
      <c r="B663" s="24" t="s">
        <v>557</v>
      </c>
      <c r="D663" s="9">
        <v>1</v>
      </c>
      <c r="E663" s="66">
        <v>64619</v>
      </c>
      <c r="F663" s="66">
        <v>1400</v>
      </c>
      <c r="G663" s="9" t="s">
        <v>42</v>
      </c>
      <c r="H663" s="9" t="s">
        <v>43</v>
      </c>
    </row>
    <row r="664" spans="2:8" s="24" customFormat="1" outlineLevel="1" collapsed="1" x14ac:dyDescent="0.35">
      <c r="B664" s="26" t="s">
        <v>558</v>
      </c>
      <c r="C664" s="24">
        <v>1668</v>
      </c>
      <c r="D664" s="9">
        <f>SUBTOTAL(9,D663:D663)</f>
        <v>1</v>
      </c>
      <c r="E664" s="66">
        <v>64619</v>
      </c>
      <c r="F664" s="66">
        <f>SUBTOTAL(9,F663:F663)</f>
        <v>1400</v>
      </c>
      <c r="G664" s="9" t="s">
        <v>42</v>
      </c>
      <c r="H664" s="9" t="s">
        <v>43</v>
      </c>
    </row>
    <row r="665" spans="2:8" s="24" customFormat="1" hidden="1" outlineLevel="2" x14ac:dyDescent="0.35">
      <c r="B665" s="24" t="s">
        <v>300</v>
      </c>
      <c r="D665" s="9">
        <v>1</v>
      </c>
      <c r="E665" s="66">
        <v>64619</v>
      </c>
      <c r="F665" s="66">
        <v>1400</v>
      </c>
      <c r="G665" s="65">
        <v>43935</v>
      </c>
      <c r="H665" s="65">
        <v>43935</v>
      </c>
    </row>
    <row r="666" spans="2:8" s="24" customFormat="1" hidden="1" outlineLevel="2" x14ac:dyDescent="0.35">
      <c r="B666" s="24" t="s">
        <v>300</v>
      </c>
      <c r="D666" s="9">
        <v>1</v>
      </c>
      <c r="E666" s="66">
        <v>64619</v>
      </c>
      <c r="F666" s="66">
        <v>1400</v>
      </c>
      <c r="G666" s="65">
        <v>43963</v>
      </c>
      <c r="H666" s="65">
        <v>43963</v>
      </c>
    </row>
    <row r="667" spans="2:8" s="24" customFormat="1" hidden="1" outlineLevel="2" x14ac:dyDescent="0.35">
      <c r="B667" s="24" t="s">
        <v>300</v>
      </c>
      <c r="D667" s="9">
        <v>1</v>
      </c>
      <c r="E667" s="66">
        <v>64619</v>
      </c>
      <c r="F667" s="66">
        <v>1400</v>
      </c>
      <c r="G667" s="65">
        <v>43937</v>
      </c>
      <c r="H667" s="65">
        <v>43937</v>
      </c>
    </row>
    <row r="668" spans="2:8" s="24" customFormat="1" hidden="1" outlineLevel="2" x14ac:dyDescent="0.35">
      <c r="B668" s="24" t="s">
        <v>300</v>
      </c>
      <c r="D668" s="9">
        <v>1</v>
      </c>
      <c r="E668" s="66">
        <v>64619</v>
      </c>
      <c r="F668" s="66">
        <v>1400</v>
      </c>
      <c r="G668" s="65">
        <v>43958</v>
      </c>
      <c r="H668" s="65">
        <v>43958</v>
      </c>
    </row>
    <row r="669" spans="2:8" s="24" customFormat="1" outlineLevel="1" collapsed="1" x14ac:dyDescent="0.35">
      <c r="B669" s="26" t="s">
        <v>559</v>
      </c>
      <c r="C669" s="24">
        <v>1589</v>
      </c>
      <c r="D669" s="9">
        <f>SUBTOTAL(9,D665:D668)</f>
        <v>4</v>
      </c>
      <c r="E669" s="66">
        <v>258476</v>
      </c>
      <c r="F669" s="66">
        <f>SUBTOTAL(9,F665:F668)</f>
        <v>5600</v>
      </c>
      <c r="G669" s="65">
        <v>43935</v>
      </c>
      <c r="H669" s="65">
        <v>43958</v>
      </c>
    </row>
    <row r="670" spans="2:8" s="24" customFormat="1" hidden="1" outlineLevel="2" x14ac:dyDescent="0.35">
      <c r="B670" s="24" t="s">
        <v>302</v>
      </c>
      <c r="D670" s="9">
        <v>1</v>
      </c>
      <c r="E670" s="66">
        <v>64619</v>
      </c>
      <c r="F670" s="66">
        <v>1400</v>
      </c>
      <c r="G670" s="65">
        <v>43942</v>
      </c>
      <c r="H670" s="65">
        <v>43942</v>
      </c>
    </row>
    <row r="671" spans="2:8" s="24" customFormat="1" hidden="1" outlineLevel="2" x14ac:dyDescent="0.35">
      <c r="B671" s="24" t="s">
        <v>302</v>
      </c>
      <c r="D671" s="9">
        <v>1</v>
      </c>
      <c r="E671" s="66">
        <v>64619</v>
      </c>
      <c r="F671" s="66">
        <v>1400</v>
      </c>
      <c r="G671" s="65">
        <v>43956</v>
      </c>
      <c r="H671" s="65">
        <v>43956</v>
      </c>
    </row>
    <row r="672" spans="2:8" s="24" customFormat="1" hidden="1" outlineLevel="2" x14ac:dyDescent="0.35">
      <c r="B672" s="24" t="s">
        <v>302</v>
      </c>
      <c r="D672" s="9">
        <v>1</v>
      </c>
      <c r="E672" s="66">
        <v>64619</v>
      </c>
      <c r="F672" s="66">
        <v>1400</v>
      </c>
      <c r="G672" s="65">
        <v>43965</v>
      </c>
      <c r="H672" s="65">
        <v>43965</v>
      </c>
    </row>
    <row r="673" spans="2:8" s="24" customFormat="1" hidden="1" outlineLevel="2" x14ac:dyDescent="0.35">
      <c r="B673" s="24" t="s">
        <v>302</v>
      </c>
      <c r="D673" s="9">
        <v>1</v>
      </c>
      <c r="E673" s="66">
        <v>64619</v>
      </c>
      <c r="F673" s="66">
        <v>1400</v>
      </c>
      <c r="G673" s="65">
        <v>43970</v>
      </c>
      <c r="H673" s="65">
        <v>43970</v>
      </c>
    </row>
    <row r="674" spans="2:8" s="24" customFormat="1" hidden="1" outlineLevel="2" x14ac:dyDescent="0.35">
      <c r="B674" s="24" t="s">
        <v>302</v>
      </c>
      <c r="D674" s="9">
        <v>1</v>
      </c>
      <c r="E674" s="66">
        <v>64619</v>
      </c>
      <c r="F674" s="66">
        <v>1400</v>
      </c>
      <c r="G674" s="65">
        <v>43972</v>
      </c>
      <c r="H674" s="65">
        <v>43972</v>
      </c>
    </row>
    <row r="675" spans="2:8" s="24" customFormat="1" outlineLevel="1" collapsed="1" x14ac:dyDescent="0.35">
      <c r="B675" s="26" t="s">
        <v>560</v>
      </c>
      <c r="C675" s="24">
        <v>2466</v>
      </c>
      <c r="D675" s="9">
        <f>SUBTOTAL(9,D670:D674)</f>
        <v>5</v>
      </c>
      <c r="E675" s="66">
        <v>323095</v>
      </c>
      <c r="F675" s="66">
        <f>SUBTOTAL(9,F670:F674)</f>
        <v>7000</v>
      </c>
      <c r="G675" s="65">
        <v>43942</v>
      </c>
      <c r="H675" s="65">
        <v>43972</v>
      </c>
    </row>
    <row r="676" spans="2:8" s="24" customFormat="1" hidden="1" outlineLevel="2" x14ac:dyDescent="0.35">
      <c r="B676" s="27" t="s">
        <v>561</v>
      </c>
      <c r="D676" s="9">
        <v>1</v>
      </c>
      <c r="E676" s="66">
        <v>64619</v>
      </c>
      <c r="F676" s="66">
        <v>1400</v>
      </c>
      <c r="G676" s="65">
        <v>44124</v>
      </c>
      <c r="H676" s="65">
        <v>44124</v>
      </c>
    </row>
    <row r="677" spans="2:8" s="24" customFormat="1" hidden="1" outlineLevel="2" x14ac:dyDescent="0.35">
      <c r="B677" s="27" t="s">
        <v>561</v>
      </c>
      <c r="D677" s="9">
        <v>1</v>
      </c>
      <c r="E677" s="66">
        <v>64619</v>
      </c>
      <c r="F677" s="66">
        <v>1400</v>
      </c>
      <c r="G677" s="65">
        <v>44140</v>
      </c>
      <c r="H677" s="65">
        <v>44140</v>
      </c>
    </row>
    <row r="678" spans="2:8" s="24" customFormat="1" hidden="1" outlineLevel="2" x14ac:dyDescent="0.35">
      <c r="B678" s="27" t="s">
        <v>561</v>
      </c>
      <c r="D678" s="9">
        <v>1</v>
      </c>
      <c r="E678" s="66">
        <v>64619</v>
      </c>
      <c r="F678" s="66">
        <v>1400</v>
      </c>
      <c r="G678" s="65">
        <v>44145</v>
      </c>
      <c r="H678" s="65">
        <v>44145</v>
      </c>
    </row>
    <row r="679" spans="2:8" s="24" customFormat="1" hidden="1" outlineLevel="2" x14ac:dyDescent="0.35">
      <c r="B679" s="27" t="s">
        <v>561</v>
      </c>
      <c r="D679" s="9">
        <v>1</v>
      </c>
      <c r="E679" s="66">
        <v>40000</v>
      </c>
      <c r="F679" s="66">
        <v>814</v>
      </c>
      <c r="G679" s="65">
        <v>44174</v>
      </c>
      <c r="H679" s="65">
        <v>44180</v>
      </c>
    </row>
    <row r="680" spans="2:8" s="24" customFormat="1" hidden="1" outlineLevel="2" x14ac:dyDescent="0.35">
      <c r="B680" s="27" t="s">
        <v>561</v>
      </c>
      <c r="D680" s="9">
        <v>1</v>
      </c>
      <c r="E680" s="66">
        <v>64619</v>
      </c>
      <c r="F680" s="66">
        <v>1400</v>
      </c>
      <c r="G680" s="65">
        <v>44112</v>
      </c>
      <c r="H680" s="65">
        <v>44112</v>
      </c>
    </row>
    <row r="681" spans="2:8" s="24" customFormat="1" outlineLevel="1" collapsed="1" x14ac:dyDescent="0.35">
      <c r="B681" s="28" t="s">
        <v>562</v>
      </c>
      <c r="C681" s="24">
        <v>1605</v>
      </c>
      <c r="D681" s="9">
        <f>SUBTOTAL(9,D676:D680)</f>
        <v>5</v>
      </c>
      <c r="E681" s="66">
        <v>298476</v>
      </c>
      <c r="F681" s="66">
        <f>SUBTOTAL(9,F676:F680)</f>
        <v>6414</v>
      </c>
      <c r="G681" s="65">
        <v>44112</v>
      </c>
      <c r="H681" s="65">
        <v>44180</v>
      </c>
    </row>
    <row r="682" spans="2:8" s="24" customFormat="1" hidden="1" outlineLevel="2" x14ac:dyDescent="0.35">
      <c r="B682" s="68" t="s">
        <v>563</v>
      </c>
      <c r="D682" s="9">
        <v>1</v>
      </c>
      <c r="E682" s="66">
        <v>64619</v>
      </c>
      <c r="F682" s="66">
        <v>1400</v>
      </c>
      <c r="G682" s="65">
        <v>44117</v>
      </c>
      <c r="H682" s="65">
        <v>44117</v>
      </c>
    </row>
    <row r="683" spans="2:8" s="24" customFormat="1" hidden="1" outlineLevel="2" x14ac:dyDescent="0.35">
      <c r="B683" s="68" t="s">
        <v>563</v>
      </c>
      <c r="D683" s="9">
        <v>1</v>
      </c>
      <c r="E683" s="66">
        <v>64619</v>
      </c>
      <c r="F683" s="66">
        <v>1400</v>
      </c>
      <c r="G683" s="65">
        <v>44119</v>
      </c>
      <c r="H683" s="65">
        <v>44119</v>
      </c>
    </row>
    <row r="684" spans="2:8" s="24" customFormat="1" hidden="1" outlineLevel="2" x14ac:dyDescent="0.35">
      <c r="B684" s="68" t="s">
        <v>563</v>
      </c>
      <c r="D684" s="9">
        <v>1</v>
      </c>
      <c r="E684" s="66">
        <v>64619</v>
      </c>
      <c r="F684" s="66">
        <v>1400</v>
      </c>
      <c r="G684" s="65">
        <v>44126</v>
      </c>
      <c r="H684" s="65">
        <v>44126</v>
      </c>
    </row>
    <row r="685" spans="2:8" s="24" customFormat="1" hidden="1" outlineLevel="2" x14ac:dyDescent="0.35">
      <c r="B685" s="68" t="s">
        <v>563</v>
      </c>
      <c r="D685" s="9">
        <v>1</v>
      </c>
      <c r="E685" s="66">
        <v>64619</v>
      </c>
      <c r="F685" s="66">
        <v>1400</v>
      </c>
      <c r="G685" s="65">
        <v>44138</v>
      </c>
      <c r="H685" s="65">
        <v>44138</v>
      </c>
    </row>
    <row r="686" spans="2:8" s="24" customFormat="1" hidden="1" outlineLevel="2" x14ac:dyDescent="0.35">
      <c r="B686" s="68" t="s">
        <v>563</v>
      </c>
      <c r="D686" s="9">
        <v>1</v>
      </c>
      <c r="E686" s="66">
        <v>40000</v>
      </c>
      <c r="F686" s="66">
        <v>814</v>
      </c>
      <c r="G686" s="65">
        <v>44146</v>
      </c>
      <c r="H686" s="65">
        <v>44152</v>
      </c>
    </row>
    <row r="687" spans="2:8" s="24" customFormat="1" hidden="1" outlineLevel="2" x14ac:dyDescent="0.35">
      <c r="B687" s="68" t="s">
        <v>563</v>
      </c>
      <c r="D687" s="9">
        <v>1</v>
      </c>
      <c r="E687" s="66">
        <v>40000</v>
      </c>
      <c r="F687" s="66">
        <v>814</v>
      </c>
      <c r="G687" s="65">
        <v>44153</v>
      </c>
      <c r="H687" s="65">
        <v>44166</v>
      </c>
    </row>
    <row r="688" spans="2:8" s="24" customFormat="1" hidden="1" outlineLevel="2" x14ac:dyDescent="0.35">
      <c r="B688" s="68" t="s">
        <v>563</v>
      </c>
      <c r="D688" s="9">
        <v>1</v>
      </c>
      <c r="E688" s="66">
        <v>40000</v>
      </c>
      <c r="F688" s="66">
        <v>814</v>
      </c>
      <c r="G688" s="65">
        <v>44167</v>
      </c>
      <c r="H688" s="65">
        <v>44173</v>
      </c>
    </row>
    <row r="689" spans="2:8" s="24" customFormat="1" outlineLevel="1" collapsed="1" x14ac:dyDescent="0.35">
      <c r="B689" s="69" t="s">
        <v>564</v>
      </c>
      <c r="C689" s="24">
        <v>2504</v>
      </c>
      <c r="D689" s="9">
        <f>SUBTOTAL(9,D682:D688)</f>
        <v>7</v>
      </c>
      <c r="E689" s="66">
        <v>378476</v>
      </c>
      <c r="F689" s="66">
        <f>SUBTOTAL(9,F682:F688)</f>
        <v>8042</v>
      </c>
      <c r="G689" s="65">
        <v>44117</v>
      </c>
      <c r="H689" s="65">
        <v>44173</v>
      </c>
    </row>
    <row r="690" spans="2:8" s="24" customFormat="1" hidden="1" outlineLevel="2" x14ac:dyDescent="0.35">
      <c r="B690" s="24" t="s">
        <v>565</v>
      </c>
      <c r="D690" s="9">
        <v>1</v>
      </c>
      <c r="E690" s="66">
        <v>64619</v>
      </c>
      <c r="F690" s="66">
        <v>1400</v>
      </c>
      <c r="G690" s="65">
        <v>44140</v>
      </c>
      <c r="H690" s="65">
        <v>44140</v>
      </c>
    </row>
    <row r="691" spans="2:8" s="24" customFormat="1" hidden="1" outlineLevel="2" x14ac:dyDescent="0.35">
      <c r="B691" s="24" t="s">
        <v>565</v>
      </c>
      <c r="D691" s="9">
        <v>1</v>
      </c>
      <c r="E691" s="66">
        <v>64619</v>
      </c>
      <c r="F691" s="66">
        <v>1400</v>
      </c>
      <c r="G691" s="65">
        <v>44152</v>
      </c>
      <c r="H691" s="65">
        <v>44152</v>
      </c>
    </row>
    <row r="692" spans="2:8" s="24" customFormat="1" outlineLevel="1" collapsed="1" x14ac:dyDescent="0.35">
      <c r="B692" s="26" t="s">
        <v>566</v>
      </c>
      <c r="C692" s="24">
        <v>1161</v>
      </c>
      <c r="D692" s="9">
        <f>SUBTOTAL(9,D690:D691)</f>
        <v>2</v>
      </c>
      <c r="E692" s="66">
        <v>129238</v>
      </c>
      <c r="F692" s="66">
        <f>SUBTOTAL(9,F690:F691)</f>
        <v>2800</v>
      </c>
      <c r="G692" s="65">
        <v>44140</v>
      </c>
      <c r="H692" s="65">
        <v>44152</v>
      </c>
    </row>
    <row r="693" spans="2:8" s="24" customFormat="1" hidden="1" outlineLevel="2" x14ac:dyDescent="0.35">
      <c r="B693" s="24" t="s">
        <v>567</v>
      </c>
      <c r="D693" s="9">
        <v>1</v>
      </c>
      <c r="E693" s="66">
        <v>64619</v>
      </c>
      <c r="F693" s="66">
        <v>1400</v>
      </c>
      <c r="G693" s="65">
        <v>44105</v>
      </c>
      <c r="H693" s="65">
        <v>44105</v>
      </c>
    </row>
    <row r="694" spans="2:8" s="24" customFormat="1" hidden="1" outlineLevel="2" x14ac:dyDescent="0.35">
      <c r="B694" s="24" t="s">
        <v>567</v>
      </c>
      <c r="D694" s="9">
        <v>1</v>
      </c>
      <c r="E694" s="66">
        <v>64619</v>
      </c>
      <c r="F694" s="66">
        <v>1400</v>
      </c>
      <c r="G694" s="65">
        <v>44112</v>
      </c>
      <c r="H694" s="65">
        <v>44112</v>
      </c>
    </row>
    <row r="695" spans="2:8" s="24" customFormat="1" hidden="1" outlineLevel="2" x14ac:dyDescent="0.35">
      <c r="B695" s="2" t="s">
        <v>567</v>
      </c>
      <c r="D695" s="9">
        <v>1</v>
      </c>
      <c r="E695" s="66">
        <v>64619</v>
      </c>
      <c r="F695" s="66">
        <v>1400</v>
      </c>
      <c r="G695" s="65">
        <v>44140</v>
      </c>
      <c r="H695" s="65">
        <v>44140</v>
      </c>
    </row>
    <row r="696" spans="2:8" s="24" customFormat="1" hidden="1" outlineLevel="2" x14ac:dyDescent="0.35">
      <c r="B696" s="24" t="s">
        <v>567</v>
      </c>
      <c r="D696" s="9">
        <v>1</v>
      </c>
      <c r="E696" s="66">
        <v>64619</v>
      </c>
      <c r="F696" s="66">
        <v>1400</v>
      </c>
      <c r="G696" s="65">
        <v>44145</v>
      </c>
      <c r="H696" s="65">
        <v>44145</v>
      </c>
    </row>
    <row r="697" spans="2:8" s="24" customFormat="1" hidden="1" outlineLevel="2" x14ac:dyDescent="0.35">
      <c r="B697" s="2" t="s">
        <v>567</v>
      </c>
      <c r="D697" s="9">
        <v>1</v>
      </c>
      <c r="E697" s="66">
        <v>64619</v>
      </c>
      <c r="F697" s="66">
        <v>1400</v>
      </c>
      <c r="G697" s="65">
        <v>44154</v>
      </c>
      <c r="H697" s="65">
        <v>44154</v>
      </c>
    </row>
    <row r="698" spans="2:8" s="24" customFormat="1" outlineLevel="1" collapsed="1" x14ac:dyDescent="0.35">
      <c r="B698" s="67" t="s">
        <v>568</v>
      </c>
      <c r="C698" s="24">
        <v>1370</v>
      </c>
      <c r="D698" s="9">
        <f>SUBTOTAL(9,D693:D697)</f>
        <v>5</v>
      </c>
      <c r="E698" s="66">
        <v>323095</v>
      </c>
      <c r="F698" s="66">
        <f>SUBTOTAL(9,F693:F697)</f>
        <v>7000</v>
      </c>
      <c r="G698" s="65">
        <v>44105</v>
      </c>
      <c r="H698" s="65">
        <v>44154</v>
      </c>
    </row>
    <row r="699" spans="2:8" s="24" customFormat="1" hidden="1" outlineLevel="2" x14ac:dyDescent="0.35">
      <c r="B699" s="24" t="s">
        <v>216</v>
      </c>
      <c r="D699" s="9">
        <v>1</v>
      </c>
      <c r="E699" s="66">
        <v>64619</v>
      </c>
      <c r="F699" s="66">
        <v>1400</v>
      </c>
      <c r="G699" s="65">
        <v>44110</v>
      </c>
      <c r="H699" s="65">
        <v>44110</v>
      </c>
    </row>
    <row r="700" spans="2:8" s="24" customFormat="1" outlineLevel="1" collapsed="1" x14ac:dyDescent="0.35">
      <c r="B700" s="26" t="s">
        <v>569</v>
      </c>
      <c r="C700" s="24">
        <v>482</v>
      </c>
      <c r="D700" s="9">
        <f>SUBTOTAL(9,D699:D699)</f>
        <v>1</v>
      </c>
      <c r="E700" s="66">
        <v>64619</v>
      </c>
      <c r="F700" s="66">
        <f>SUBTOTAL(9,F699:F699)</f>
        <v>1400</v>
      </c>
      <c r="G700" s="65">
        <v>44110</v>
      </c>
      <c r="H700" s="65">
        <v>44110</v>
      </c>
    </row>
    <row r="701" spans="2:8" s="24" customFormat="1" hidden="1" outlineLevel="2" x14ac:dyDescent="0.35">
      <c r="B701" s="24" t="s">
        <v>570</v>
      </c>
      <c r="D701" s="9">
        <v>1</v>
      </c>
      <c r="E701" s="66">
        <v>64619</v>
      </c>
      <c r="F701" s="66">
        <v>1400</v>
      </c>
      <c r="G701" s="65">
        <v>44117</v>
      </c>
      <c r="H701" s="65">
        <v>44117</v>
      </c>
    </row>
    <row r="702" spans="2:8" s="24" customFormat="1" hidden="1" outlineLevel="2" x14ac:dyDescent="0.35">
      <c r="B702" s="25" t="s">
        <v>570</v>
      </c>
      <c r="D702" s="9">
        <v>1</v>
      </c>
      <c r="E702" s="66">
        <v>64619</v>
      </c>
      <c r="F702" s="66">
        <v>1400</v>
      </c>
      <c r="G702" s="65">
        <v>44119</v>
      </c>
      <c r="H702" s="65">
        <v>44119</v>
      </c>
    </row>
    <row r="703" spans="2:8" s="24" customFormat="1" hidden="1" outlineLevel="2" x14ac:dyDescent="0.35">
      <c r="B703" s="24" t="s">
        <v>570</v>
      </c>
      <c r="D703" s="9">
        <v>1</v>
      </c>
      <c r="E703" s="66">
        <v>64619</v>
      </c>
      <c r="F703" s="66">
        <v>1400</v>
      </c>
      <c r="G703" s="65">
        <v>44126</v>
      </c>
      <c r="H703" s="65">
        <v>44126</v>
      </c>
    </row>
    <row r="704" spans="2:8" s="24" customFormat="1" hidden="1" outlineLevel="2" x14ac:dyDescent="0.35">
      <c r="B704" s="24" t="s">
        <v>570</v>
      </c>
      <c r="D704" s="9">
        <v>1</v>
      </c>
      <c r="E704" s="66">
        <v>64619</v>
      </c>
      <c r="F704" s="66">
        <v>1400</v>
      </c>
      <c r="G704" s="65">
        <v>44145</v>
      </c>
      <c r="H704" s="65">
        <v>44145</v>
      </c>
    </row>
    <row r="705" spans="2:8" s="24" customFormat="1" hidden="1" outlineLevel="2" x14ac:dyDescent="0.35">
      <c r="B705" s="24" t="s">
        <v>570</v>
      </c>
      <c r="D705" s="9">
        <v>1</v>
      </c>
      <c r="E705" s="66">
        <v>64619</v>
      </c>
      <c r="F705" s="66">
        <v>1400</v>
      </c>
      <c r="G705" s="65">
        <v>44147</v>
      </c>
      <c r="H705" s="65">
        <v>44147</v>
      </c>
    </row>
    <row r="706" spans="2:8" s="24" customFormat="1" outlineLevel="1" collapsed="1" x14ac:dyDescent="0.35">
      <c r="B706" s="26" t="s">
        <v>571</v>
      </c>
      <c r="C706" s="24">
        <v>589</v>
      </c>
      <c r="D706" s="9">
        <f>SUBTOTAL(9,D701:D705)</f>
        <v>5</v>
      </c>
      <c r="E706" s="66">
        <v>323095</v>
      </c>
      <c r="F706" s="66">
        <f>SUBTOTAL(9,F701:F705)</f>
        <v>7000</v>
      </c>
      <c r="G706" s="65">
        <v>44117</v>
      </c>
      <c r="H706" s="65">
        <v>44147</v>
      </c>
    </row>
    <row r="707" spans="2:8" s="24" customFormat="1" hidden="1" outlineLevel="2" x14ac:dyDescent="0.35">
      <c r="B707" s="24" t="s">
        <v>572</v>
      </c>
      <c r="D707" s="9">
        <v>1</v>
      </c>
      <c r="E707" s="66">
        <v>64619</v>
      </c>
      <c r="F707" s="66">
        <v>1400</v>
      </c>
      <c r="G707" s="65">
        <v>44124</v>
      </c>
      <c r="H707" s="65">
        <v>44124</v>
      </c>
    </row>
    <row r="708" spans="2:8" s="24" customFormat="1" hidden="1" outlineLevel="2" x14ac:dyDescent="0.35">
      <c r="B708" s="24" t="s">
        <v>572</v>
      </c>
      <c r="D708" s="9">
        <v>1</v>
      </c>
      <c r="E708" s="66">
        <v>64619</v>
      </c>
      <c r="F708" s="66">
        <v>1400</v>
      </c>
      <c r="G708" s="65">
        <v>44138</v>
      </c>
      <c r="H708" s="65">
        <v>44138</v>
      </c>
    </row>
    <row r="709" spans="2:8" s="24" customFormat="1" hidden="1" outlineLevel="2" x14ac:dyDescent="0.35">
      <c r="B709" s="25" t="s">
        <v>572</v>
      </c>
      <c r="D709" s="9">
        <v>1</v>
      </c>
      <c r="E709" s="66">
        <v>64619</v>
      </c>
      <c r="F709" s="66">
        <v>1400</v>
      </c>
      <c r="G709" s="65">
        <v>44147</v>
      </c>
      <c r="H709" s="65">
        <v>44147</v>
      </c>
    </row>
    <row r="710" spans="2:8" s="24" customFormat="1" outlineLevel="1" collapsed="1" x14ac:dyDescent="0.35">
      <c r="B710" s="67" t="s">
        <v>573</v>
      </c>
      <c r="C710" s="24">
        <v>104</v>
      </c>
      <c r="D710" s="9">
        <f>SUBTOTAL(9,D707:D709)</f>
        <v>3</v>
      </c>
      <c r="E710" s="66">
        <v>193857</v>
      </c>
      <c r="F710" s="66">
        <f>SUBTOTAL(9,F707:F709)</f>
        <v>4200</v>
      </c>
      <c r="G710" s="65">
        <v>44124</v>
      </c>
      <c r="H710" s="65">
        <v>44147</v>
      </c>
    </row>
    <row r="711" spans="2:8" s="24" customFormat="1" hidden="1" outlineLevel="2" x14ac:dyDescent="0.35">
      <c r="B711" s="24" t="s">
        <v>574</v>
      </c>
      <c r="D711" s="9">
        <v>1</v>
      </c>
      <c r="E711" s="66">
        <v>64619</v>
      </c>
      <c r="F711" s="66">
        <v>1400</v>
      </c>
      <c r="G711" s="65">
        <v>44089</v>
      </c>
      <c r="H711" s="65">
        <v>44089</v>
      </c>
    </row>
    <row r="712" spans="2:8" s="24" customFormat="1" hidden="1" outlineLevel="2" x14ac:dyDescent="0.35">
      <c r="B712" s="24" t="s">
        <v>574</v>
      </c>
      <c r="D712" s="9">
        <v>1</v>
      </c>
      <c r="E712" s="66">
        <v>64619</v>
      </c>
      <c r="F712" s="66">
        <v>1400</v>
      </c>
      <c r="G712" s="65">
        <v>44091</v>
      </c>
      <c r="H712" s="65">
        <v>44091</v>
      </c>
    </row>
    <row r="713" spans="2:8" s="24" customFormat="1" hidden="1" outlineLevel="2" x14ac:dyDescent="0.35">
      <c r="B713" s="24" t="s">
        <v>574</v>
      </c>
      <c r="D713" s="9">
        <v>1</v>
      </c>
      <c r="E713" s="66">
        <v>64619</v>
      </c>
      <c r="F713" s="66">
        <v>1400</v>
      </c>
      <c r="G713" s="65">
        <v>44105</v>
      </c>
      <c r="H713" s="65">
        <v>44105</v>
      </c>
    </row>
    <row r="714" spans="2:8" s="24" customFormat="1" hidden="1" outlineLevel="2" x14ac:dyDescent="0.35">
      <c r="B714" s="24" t="s">
        <v>574</v>
      </c>
      <c r="D714" s="9">
        <v>1</v>
      </c>
      <c r="E714" s="66">
        <v>40000</v>
      </c>
      <c r="F714" s="66">
        <v>814</v>
      </c>
      <c r="G714" s="65">
        <v>44117</v>
      </c>
      <c r="H714" s="65">
        <v>44117</v>
      </c>
    </row>
    <row r="715" spans="2:8" s="24" customFormat="1" hidden="1" outlineLevel="2" x14ac:dyDescent="0.35">
      <c r="B715" s="25" t="s">
        <v>574</v>
      </c>
      <c r="D715" s="9">
        <v>1</v>
      </c>
      <c r="E715" s="66">
        <v>40000</v>
      </c>
      <c r="F715" s="66">
        <v>814</v>
      </c>
      <c r="G715" s="65">
        <v>44119</v>
      </c>
      <c r="H715" s="65">
        <v>44119</v>
      </c>
    </row>
    <row r="716" spans="2:8" s="24" customFormat="1" hidden="1" outlineLevel="2" x14ac:dyDescent="0.35">
      <c r="B716" s="24" t="s">
        <v>574</v>
      </c>
      <c r="D716" s="9">
        <v>1</v>
      </c>
      <c r="E716" s="66">
        <v>40000</v>
      </c>
      <c r="F716" s="66">
        <v>814</v>
      </c>
      <c r="G716" s="65">
        <v>44124</v>
      </c>
      <c r="H716" s="65">
        <v>44124</v>
      </c>
    </row>
    <row r="717" spans="2:8" s="24" customFormat="1" outlineLevel="1" collapsed="1" x14ac:dyDescent="0.35">
      <c r="B717" s="26" t="s">
        <v>575</v>
      </c>
      <c r="C717" s="24">
        <v>2799</v>
      </c>
      <c r="D717" s="9">
        <f>SUBTOTAL(9,D711:D716)</f>
        <v>6</v>
      </c>
      <c r="E717" s="66">
        <v>313857</v>
      </c>
      <c r="F717" s="66">
        <f>SUBTOTAL(9,F711:F716)</f>
        <v>6642</v>
      </c>
      <c r="G717" s="65">
        <v>44089</v>
      </c>
      <c r="H717" s="65">
        <v>44124</v>
      </c>
    </row>
    <row r="718" spans="2:8" s="24" customFormat="1" hidden="1" outlineLevel="2" x14ac:dyDescent="0.35">
      <c r="B718" s="24" t="s">
        <v>576</v>
      </c>
      <c r="D718" s="9">
        <v>1</v>
      </c>
      <c r="E718" s="66">
        <v>64619</v>
      </c>
      <c r="F718" s="66">
        <v>1400</v>
      </c>
      <c r="G718" s="65">
        <v>44096</v>
      </c>
      <c r="H718" s="65">
        <v>44096</v>
      </c>
    </row>
    <row r="719" spans="2:8" s="24" customFormat="1" hidden="1" outlineLevel="2" x14ac:dyDescent="0.35">
      <c r="B719" s="2" t="s">
        <v>576</v>
      </c>
      <c r="D719" s="9">
        <v>1</v>
      </c>
      <c r="E719" s="66">
        <v>64619</v>
      </c>
      <c r="F719" s="66">
        <v>1400</v>
      </c>
      <c r="G719" s="65">
        <v>44110</v>
      </c>
      <c r="H719" s="65">
        <v>44110</v>
      </c>
    </row>
    <row r="720" spans="2:8" s="24" customFormat="1" hidden="1" outlineLevel="2" x14ac:dyDescent="0.35">
      <c r="B720" s="24" t="s">
        <v>576</v>
      </c>
      <c r="D720" s="9">
        <v>1</v>
      </c>
      <c r="E720" s="66">
        <v>64619</v>
      </c>
      <c r="F720" s="66">
        <v>1400</v>
      </c>
      <c r="G720" s="65">
        <v>44112</v>
      </c>
      <c r="H720" s="65">
        <v>44112</v>
      </c>
    </row>
    <row r="721" spans="2:8" s="24" customFormat="1" hidden="1" outlineLevel="2" x14ac:dyDescent="0.35">
      <c r="B721" s="24" t="s">
        <v>576</v>
      </c>
      <c r="D721" s="9">
        <v>1</v>
      </c>
      <c r="E721" s="66">
        <v>40000</v>
      </c>
      <c r="F721" s="66">
        <v>814</v>
      </c>
      <c r="G721" s="65">
        <v>44089</v>
      </c>
      <c r="H721" s="65">
        <v>44110</v>
      </c>
    </row>
    <row r="722" spans="2:8" s="24" customFormat="1" hidden="1" outlineLevel="2" x14ac:dyDescent="0.35">
      <c r="B722" s="24" t="s">
        <v>576</v>
      </c>
      <c r="D722" s="9">
        <v>1</v>
      </c>
      <c r="E722" s="66">
        <v>40000</v>
      </c>
      <c r="F722" s="66">
        <v>814</v>
      </c>
      <c r="G722" s="65">
        <v>44112</v>
      </c>
      <c r="H722" s="65">
        <v>44126</v>
      </c>
    </row>
    <row r="723" spans="2:8" s="24" customFormat="1" hidden="1" outlineLevel="2" x14ac:dyDescent="0.35">
      <c r="B723" s="24" t="s">
        <v>576</v>
      </c>
      <c r="D723" s="9">
        <v>1</v>
      </c>
      <c r="E723" s="66">
        <v>40000</v>
      </c>
      <c r="F723" s="66">
        <v>814</v>
      </c>
      <c r="G723" s="65">
        <v>44126</v>
      </c>
      <c r="H723" s="65">
        <v>44126</v>
      </c>
    </row>
    <row r="724" spans="2:8" s="24" customFormat="1" outlineLevel="1" collapsed="1" x14ac:dyDescent="0.35">
      <c r="B724" s="26" t="s">
        <v>577</v>
      </c>
      <c r="C724" s="24">
        <v>1994</v>
      </c>
      <c r="D724" s="9">
        <f>SUBTOTAL(9,D718:D723)</f>
        <v>6</v>
      </c>
      <c r="E724" s="66">
        <v>313857</v>
      </c>
      <c r="F724" s="66">
        <f>SUBTOTAL(9,F718:F723)</f>
        <v>6642</v>
      </c>
      <c r="G724" s="65">
        <v>44096</v>
      </c>
      <c r="H724" s="65">
        <v>44126</v>
      </c>
    </row>
    <row r="725" spans="2:8" s="24" customFormat="1" hidden="1" outlineLevel="2" x14ac:dyDescent="0.35">
      <c r="B725" s="27" t="s">
        <v>578</v>
      </c>
      <c r="D725" s="9">
        <v>1</v>
      </c>
      <c r="E725" s="66">
        <v>64619</v>
      </c>
      <c r="F725" s="66">
        <v>1400</v>
      </c>
      <c r="G725" s="65">
        <v>44119</v>
      </c>
      <c r="H725" s="65">
        <v>44119</v>
      </c>
    </row>
    <row r="726" spans="2:8" s="24" customFormat="1" hidden="1" outlineLevel="2" x14ac:dyDescent="0.35">
      <c r="B726" s="27" t="s">
        <v>578</v>
      </c>
      <c r="D726" s="9">
        <v>1</v>
      </c>
      <c r="E726" s="66">
        <v>64619</v>
      </c>
      <c r="F726" s="66">
        <v>1400</v>
      </c>
      <c r="G726" s="65">
        <v>44137</v>
      </c>
      <c r="H726" s="65">
        <v>44137</v>
      </c>
    </row>
    <row r="727" spans="2:8" s="24" customFormat="1" hidden="1" outlineLevel="2" x14ac:dyDescent="0.35">
      <c r="B727" s="27" t="s">
        <v>578</v>
      </c>
      <c r="D727" s="9">
        <v>1</v>
      </c>
      <c r="E727" s="66">
        <v>64619</v>
      </c>
      <c r="F727" s="66">
        <v>1400</v>
      </c>
      <c r="G727" s="65">
        <v>44139</v>
      </c>
      <c r="H727" s="65">
        <v>44139</v>
      </c>
    </row>
    <row r="728" spans="2:8" s="24" customFormat="1" outlineLevel="1" collapsed="1" x14ac:dyDescent="0.35">
      <c r="B728" s="28" t="s">
        <v>579</v>
      </c>
      <c r="C728" s="24">
        <v>1368</v>
      </c>
      <c r="D728" s="9">
        <f>SUBTOTAL(9,D725:D727)</f>
        <v>3</v>
      </c>
      <c r="E728" s="66">
        <v>193857</v>
      </c>
      <c r="F728" s="66">
        <f>SUBTOTAL(9,F725:F727)</f>
        <v>4200</v>
      </c>
      <c r="G728" s="65">
        <v>44119</v>
      </c>
      <c r="H728" s="65">
        <v>44139</v>
      </c>
    </row>
    <row r="729" spans="2:8" s="24" customFormat="1" hidden="1" outlineLevel="2" x14ac:dyDescent="0.35">
      <c r="B729" s="23" t="s">
        <v>580</v>
      </c>
      <c r="D729" s="4">
        <v>1</v>
      </c>
      <c r="E729" s="66">
        <v>64619</v>
      </c>
      <c r="F729" s="66">
        <v>1400</v>
      </c>
      <c r="G729" s="65">
        <v>44126</v>
      </c>
      <c r="H729" s="65">
        <v>44126</v>
      </c>
    </row>
    <row r="730" spans="2:8" s="24" customFormat="1" hidden="1" outlineLevel="2" x14ac:dyDescent="0.35">
      <c r="B730" s="23" t="s">
        <v>580</v>
      </c>
      <c r="D730" s="9">
        <v>1</v>
      </c>
      <c r="E730" s="66">
        <v>40000</v>
      </c>
      <c r="F730" s="66">
        <v>814</v>
      </c>
      <c r="G730" s="65">
        <v>44105</v>
      </c>
      <c r="H730" s="65">
        <v>44105</v>
      </c>
    </row>
    <row r="731" spans="2:8" s="24" customFormat="1" hidden="1" outlineLevel="2" x14ac:dyDescent="0.35">
      <c r="B731" s="23" t="s">
        <v>580</v>
      </c>
      <c r="D731" s="9">
        <v>1</v>
      </c>
      <c r="E731" s="66">
        <v>40000</v>
      </c>
      <c r="F731" s="66">
        <v>814</v>
      </c>
      <c r="G731" s="65">
        <v>44112</v>
      </c>
      <c r="H731" s="65">
        <v>44112</v>
      </c>
    </row>
    <row r="732" spans="2:8" s="24" customFormat="1" outlineLevel="1" collapsed="1" x14ac:dyDescent="0.35">
      <c r="B732" s="19" t="s">
        <v>581</v>
      </c>
      <c r="C732" s="24">
        <v>1898</v>
      </c>
      <c r="D732" s="9">
        <f>SUBTOTAL(9,D729:D731)</f>
        <v>3</v>
      </c>
      <c r="E732" s="66">
        <v>144619</v>
      </c>
      <c r="F732" s="66">
        <f>SUBTOTAL(9,F729:F731)</f>
        <v>3028</v>
      </c>
      <c r="G732" s="65">
        <v>44126</v>
      </c>
      <c r="H732" s="65">
        <v>44112</v>
      </c>
    </row>
    <row r="733" spans="2:8" s="24" customFormat="1" hidden="1" outlineLevel="2" x14ac:dyDescent="0.35">
      <c r="B733" s="23" t="s">
        <v>177</v>
      </c>
      <c r="D733" s="4">
        <v>1</v>
      </c>
      <c r="E733" s="66">
        <v>55488</v>
      </c>
      <c r="F733" s="66">
        <f>1400+979</f>
        <v>2379</v>
      </c>
      <c r="G733" s="65">
        <v>44140</v>
      </c>
      <c r="H733" s="65">
        <v>44140</v>
      </c>
    </row>
    <row r="734" spans="2:8" s="24" customFormat="1" hidden="1" outlineLevel="2" x14ac:dyDescent="0.35">
      <c r="B734" s="23" t="s">
        <v>177</v>
      </c>
      <c r="D734" s="9">
        <v>1</v>
      </c>
      <c r="E734" s="66">
        <v>40000</v>
      </c>
      <c r="F734" s="66">
        <v>814</v>
      </c>
      <c r="G734" s="65">
        <v>44146</v>
      </c>
      <c r="H734" s="65">
        <v>44146</v>
      </c>
    </row>
    <row r="735" spans="2:8" s="24" customFormat="1" hidden="1" outlineLevel="2" x14ac:dyDescent="0.35">
      <c r="B735" s="23" t="s">
        <v>177</v>
      </c>
      <c r="D735" s="9">
        <v>1</v>
      </c>
      <c r="E735" s="66">
        <v>40000</v>
      </c>
      <c r="F735" s="66">
        <v>814</v>
      </c>
      <c r="G735" s="65">
        <v>44146</v>
      </c>
      <c r="H735" s="65">
        <v>44146</v>
      </c>
    </row>
    <row r="736" spans="2:8" s="24" customFormat="1" hidden="1" outlineLevel="2" x14ac:dyDescent="0.35">
      <c r="B736" s="23" t="s">
        <v>177</v>
      </c>
      <c r="D736" s="9">
        <v>1</v>
      </c>
      <c r="E736" s="66">
        <v>40000</v>
      </c>
      <c r="F736" s="66">
        <v>814</v>
      </c>
      <c r="G736" s="65">
        <v>44153</v>
      </c>
      <c r="H736" s="65">
        <v>44153</v>
      </c>
    </row>
    <row r="737" spans="2:8" s="24" customFormat="1" hidden="1" outlineLevel="2" x14ac:dyDescent="0.35">
      <c r="B737" s="23" t="s">
        <v>177</v>
      </c>
      <c r="D737" s="9">
        <v>1</v>
      </c>
      <c r="E737" s="66">
        <v>40000</v>
      </c>
      <c r="F737" s="66">
        <v>814</v>
      </c>
      <c r="G737" s="65">
        <v>44153</v>
      </c>
      <c r="H737" s="65">
        <v>44153</v>
      </c>
    </row>
    <row r="738" spans="2:8" s="24" customFormat="1" hidden="1" outlineLevel="2" x14ac:dyDescent="0.35">
      <c r="B738" s="23" t="s">
        <v>177</v>
      </c>
      <c r="D738" s="9">
        <v>1</v>
      </c>
      <c r="E738" s="66">
        <v>40000</v>
      </c>
      <c r="F738" s="66">
        <v>814</v>
      </c>
      <c r="G738" s="65">
        <v>44167</v>
      </c>
      <c r="H738" s="65">
        <v>44167</v>
      </c>
    </row>
    <row r="739" spans="2:8" s="24" customFormat="1" outlineLevel="1" collapsed="1" x14ac:dyDescent="0.35">
      <c r="B739" s="19" t="s">
        <v>467</v>
      </c>
      <c r="C739" s="24">
        <v>1667</v>
      </c>
      <c r="D739" s="9">
        <f>SUBTOTAL(9,D733:D738)</f>
        <v>6</v>
      </c>
      <c r="E739" s="66">
        <v>255488</v>
      </c>
      <c r="F739" s="66">
        <f>SUBTOTAL(9,F733:F738)</f>
        <v>6449</v>
      </c>
      <c r="G739" s="65">
        <v>44140</v>
      </c>
      <c r="H739" s="65">
        <v>44167</v>
      </c>
    </row>
    <row r="740" spans="2:8" s="24" customFormat="1" x14ac:dyDescent="0.35">
      <c r="B740" s="19" t="s">
        <v>582</v>
      </c>
      <c r="C740" s="70">
        <f>SUM(C4:C739)</f>
        <v>282629</v>
      </c>
      <c r="D740" s="9">
        <f>SUBTOTAL(9,D4:D738)</f>
        <v>580</v>
      </c>
      <c r="E740" s="64">
        <v>34860275</v>
      </c>
      <c r="F740" s="64">
        <f>SUBTOTAL(9,F4:F738)</f>
        <v>750863</v>
      </c>
      <c r="G740" s="65"/>
      <c r="H740" s="65"/>
    </row>
    <row r="741" spans="2:8" s="24" customFormat="1" x14ac:dyDescent="0.35">
      <c r="B741" s="6"/>
      <c r="C741" s="6"/>
      <c r="D741" s="6"/>
      <c r="E741" s="6"/>
      <c r="F741" s="6"/>
      <c r="G741" s="6"/>
      <c r="H741" s="6"/>
    </row>
  </sheetData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4"/>
  <sheetViews>
    <sheetView workbookViewId="0">
      <selection activeCell="C18" sqref="C18"/>
    </sheetView>
  </sheetViews>
  <sheetFormatPr defaultColWidth="9.1796875" defaultRowHeight="14.5" x14ac:dyDescent="0.35"/>
  <cols>
    <col min="1" max="1" width="9.1796875" style="2"/>
    <col min="2" max="2" width="34.7265625" style="2" bestFit="1" customWidth="1"/>
    <col min="3" max="3" width="19.54296875" style="2" bestFit="1" customWidth="1"/>
    <col min="4" max="4" width="15.453125" style="2" bestFit="1" customWidth="1"/>
    <col min="5" max="5" width="15" style="2" bestFit="1" customWidth="1"/>
    <col min="6" max="6" width="21.7265625" style="2" customWidth="1"/>
    <col min="7" max="7" width="22.7265625" style="2" bestFit="1" customWidth="1"/>
    <col min="8" max="8" width="11.81640625" style="2" bestFit="1" customWidth="1"/>
    <col min="9" max="9" width="13.1796875" style="2" bestFit="1" customWidth="1"/>
    <col min="10" max="16384" width="9.1796875" style="2"/>
  </cols>
  <sheetData>
    <row r="2" spans="2:9" ht="21" x14ac:dyDescent="0.5">
      <c r="B2" s="51" t="s">
        <v>623</v>
      </c>
      <c r="C2" s="51"/>
    </row>
    <row r="3" spans="2:9" s="15" customFormat="1" x14ac:dyDescent="0.35">
      <c r="B3" s="15" t="s">
        <v>354</v>
      </c>
      <c r="C3" s="15" t="s">
        <v>0</v>
      </c>
      <c r="D3" s="15" t="s">
        <v>359</v>
      </c>
      <c r="E3" s="15" t="s">
        <v>1</v>
      </c>
      <c r="F3" s="15" t="s">
        <v>4</v>
      </c>
      <c r="G3" s="15" t="s">
        <v>5</v>
      </c>
      <c r="H3" s="15" t="s">
        <v>2</v>
      </c>
      <c r="I3" s="15" t="s">
        <v>3</v>
      </c>
    </row>
    <row r="4" spans="2:9" x14ac:dyDescent="0.35">
      <c r="B4" s="2" t="s">
        <v>353</v>
      </c>
      <c r="C4" s="2" t="s">
        <v>622</v>
      </c>
      <c r="D4" s="2">
        <v>183</v>
      </c>
      <c r="E4" s="2">
        <v>24</v>
      </c>
      <c r="F4" s="56">
        <v>265000</v>
      </c>
      <c r="G4" s="2">
        <v>0</v>
      </c>
      <c r="H4" s="71">
        <v>43862</v>
      </c>
      <c r="I4" s="71">
        <v>43921</v>
      </c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40"/>
  <sheetViews>
    <sheetView workbookViewId="0">
      <selection activeCell="M21" sqref="M21"/>
    </sheetView>
  </sheetViews>
  <sheetFormatPr defaultColWidth="9.1796875" defaultRowHeight="14.5" x14ac:dyDescent="0.35"/>
  <cols>
    <col min="1" max="1" width="9.1796875" style="2"/>
    <col min="2" max="2" width="16.7265625" style="2" bestFit="1" customWidth="1"/>
    <col min="3" max="3" width="10.26953125" style="2" customWidth="1"/>
    <col min="4" max="4" width="14.54296875" style="2" customWidth="1"/>
    <col min="5" max="5" width="15" style="2" bestFit="1" customWidth="1"/>
    <col min="6" max="6" width="15.453125" style="2" bestFit="1" customWidth="1"/>
    <col min="7" max="7" width="19.54296875" style="2" bestFit="1" customWidth="1"/>
    <col min="8" max="8" width="22.7265625" style="2" bestFit="1" customWidth="1"/>
    <col min="9" max="9" width="11.81640625" style="2" bestFit="1" customWidth="1"/>
    <col min="10" max="10" width="13.1796875" style="2" bestFit="1" customWidth="1"/>
    <col min="11" max="16384" width="9.1796875" style="2"/>
  </cols>
  <sheetData>
    <row r="2" spans="2:10" ht="21" x14ac:dyDescent="0.5">
      <c r="B2" s="44"/>
      <c r="C2" s="51" t="s">
        <v>624</v>
      </c>
    </row>
    <row r="3" spans="2:10" s="15" customFormat="1" ht="29" x14ac:dyDescent="0.35">
      <c r="C3" s="15" t="s">
        <v>6</v>
      </c>
      <c r="D3" s="15" t="s">
        <v>0</v>
      </c>
      <c r="E3" s="15" t="s">
        <v>1</v>
      </c>
      <c r="F3" s="72" t="s">
        <v>360</v>
      </c>
      <c r="G3" s="15" t="s">
        <v>4</v>
      </c>
      <c r="H3" s="15" t="s">
        <v>5</v>
      </c>
      <c r="I3" s="15" t="s">
        <v>2</v>
      </c>
      <c r="J3" s="15" t="s">
        <v>3</v>
      </c>
    </row>
    <row r="4" spans="2:10" x14ac:dyDescent="0.35">
      <c r="B4" s="81" t="s">
        <v>7</v>
      </c>
      <c r="C4" s="82"/>
      <c r="D4" s="24" t="s">
        <v>8</v>
      </c>
      <c r="E4" s="24">
        <v>5</v>
      </c>
      <c r="F4" s="24">
        <v>105668</v>
      </c>
      <c r="G4" s="73">
        <f>E4*8135.59</f>
        <v>40677.949999999997</v>
      </c>
      <c r="H4" s="73">
        <f>G4*0.07</f>
        <v>2847.4565000000002</v>
      </c>
      <c r="I4" s="74">
        <v>43831</v>
      </c>
      <c r="J4" s="74">
        <v>43982</v>
      </c>
    </row>
    <row r="5" spans="2:10" x14ac:dyDescent="0.35">
      <c r="B5" s="82"/>
      <c r="C5" s="82"/>
      <c r="D5" s="24" t="s">
        <v>9</v>
      </c>
      <c r="E5" s="24">
        <v>15</v>
      </c>
      <c r="F5" s="24">
        <v>85601</v>
      </c>
      <c r="G5" s="73">
        <f t="shared" ref="G5:G21" si="0">E5*8135.59</f>
        <v>122033.85</v>
      </c>
      <c r="H5" s="73">
        <f t="shared" ref="H5:H40" si="1">G5*0.07</f>
        <v>8542.3695000000007</v>
      </c>
      <c r="I5" s="74">
        <v>43831</v>
      </c>
      <c r="J5" s="74">
        <v>44196</v>
      </c>
    </row>
    <row r="6" spans="2:10" x14ac:dyDescent="0.35">
      <c r="B6" s="82"/>
      <c r="C6" s="82"/>
      <c r="D6" s="24" t="s">
        <v>10</v>
      </c>
      <c r="E6" s="24">
        <v>14</v>
      </c>
      <c r="F6" s="24">
        <v>138613</v>
      </c>
      <c r="G6" s="73">
        <f t="shared" si="0"/>
        <v>113898.26000000001</v>
      </c>
      <c r="H6" s="73">
        <f t="shared" si="1"/>
        <v>7972.878200000001</v>
      </c>
      <c r="I6" s="74">
        <v>43831</v>
      </c>
      <c r="J6" s="74">
        <v>44196</v>
      </c>
    </row>
    <row r="7" spans="2:10" x14ac:dyDescent="0.35">
      <c r="B7" s="82"/>
      <c r="C7" s="82"/>
      <c r="D7" s="24" t="s">
        <v>11</v>
      </c>
      <c r="E7" s="24">
        <v>25</v>
      </c>
      <c r="F7" s="24">
        <v>92030</v>
      </c>
      <c r="G7" s="73">
        <f t="shared" si="0"/>
        <v>203389.75</v>
      </c>
      <c r="H7" s="73">
        <f t="shared" si="1"/>
        <v>14237.282500000001</v>
      </c>
      <c r="I7" s="74">
        <v>43831</v>
      </c>
      <c r="J7" s="74">
        <v>44196</v>
      </c>
    </row>
    <row r="8" spans="2:10" x14ac:dyDescent="0.35">
      <c r="B8" s="82"/>
      <c r="C8" s="82"/>
      <c r="D8" s="24" t="s">
        <v>12</v>
      </c>
      <c r="E8" s="11">
        <v>85</v>
      </c>
      <c r="F8" s="24">
        <v>79397</v>
      </c>
      <c r="G8" s="73">
        <f t="shared" si="0"/>
        <v>691525.15</v>
      </c>
      <c r="H8" s="73">
        <f t="shared" si="1"/>
        <v>48406.760500000004</v>
      </c>
      <c r="I8" s="74">
        <v>43831</v>
      </c>
      <c r="J8" s="74">
        <v>44196</v>
      </c>
    </row>
    <row r="9" spans="2:10" x14ac:dyDescent="0.35">
      <c r="B9" s="82"/>
      <c r="C9" s="82"/>
      <c r="D9" s="24" t="s">
        <v>13</v>
      </c>
      <c r="E9" s="11">
        <v>7</v>
      </c>
      <c r="F9" s="24">
        <v>58417</v>
      </c>
      <c r="G9" s="73">
        <f t="shared" si="0"/>
        <v>56949.130000000005</v>
      </c>
      <c r="H9" s="73">
        <f t="shared" si="1"/>
        <v>3986.4391000000005</v>
      </c>
      <c r="I9" s="74">
        <v>43831</v>
      </c>
      <c r="J9" s="74">
        <v>44043</v>
      </c>
    </row>
    <row r="10" spans="2:10" x14ac:dyDescent="0.35">
      <c r="B10" s="82"/>
      <c r="C10" s="82"/>
      <c r="D10" s="24" t="s">
        <v>14</v>
      </c>
      <c r="E10" s="11">
        <v>40</v>
      </c>
      <c r="F10" s="24">
        <v>80509</v>
      </c>
      <c r="G10" s="73">
        <f t="shared" si="0"/>
        <v>325423.59999999998</v>
      </c>
      <c r="H10" s="73">
        <f t="shared" si="1"/>
        <v>22779.652000000002</v>
      </c>
      <c r="I10" s="74">
        <v>43831</v>
      </c>
      <c r="J10" s="74">
        <v>44196</v>
      </c>
    </row>
    <row r="11" spans="2:10" x14ac:dyDescent="0.35">
      <c r="B11" s="82"/>
      <c r="C11" s="82"/>
      <c r="D11" s="24" t="s">
        <v>15</v>
      </c>
      <c r="E11" s="11">
        <v>122</v>
      </c>
      <c r="F11" s="24">
        <v>161275</v>
      </c>
      <c r="G11" s="73">
        <f t="shared" si="0"/>
        <v>992541.98</v>
      </c>
      <c r="H11" s="73">
        <f t="shared" si="1"/>
        <v>69477.938600000009</v>
      </c>
      <c r="I11" s="74">
        <v>43831</v>
      </c>
      <c r="J11" s="74">
        <v>44196</v>
      </c>
    </row>
    <row r="12" spans="2:10" x14ac:dyDescent="0.35">
      <c r="B12" s="82"/>
      <c r="C12" s="82"/>
      <c r="D12" s="24" t="s">
        <v>16</v>
      </c>
      <c r="E12" s="11">
        <v>74</v>
      </c>
      <c r="F12" s="24">
        <v>187524</v>
      </c>
      <c r="G12" s="73">
        <f t="shared" si="0"/>
        <v>602033.66</v>
      </c>
      <c r="H12" s="73">
        <f t="shared" si="1"/>
        <v>42142.356200000009</v>
      </c>
      <c r="I12" s="74">
        <v>43831</v>
      </c>
      <c r="J12" s="74">
        <v>44196</v>
      </c>
    </row>
    <row r="13" spans="2:10" x14ac:dyDescent="0.35">
      <c r="B13" s="82"/>
      <c r="C13" s="82"/>
      <c r="D13" s="24" t="s">
        <v>17</v>
      </c>
      <c r="E13" s="11">
        <v>98</v>
      </c>
      <c r="F13" s="24">
        <v>176058</v>
      </c>
      <c r="G13" s="73">
        <f t="shared" si="0"/>
        <v>797287.82000000007</v>
      </c>
      <c r="H13" s="73">
        <f t="shared" si="1"/>
        <v>55810.147400000009</v>
      </c>
      <c r="I13" s="74">
        <v>43831</v>
      </c>
      <c r="J13" s="74">
        <v>44196</v>
      </c>
    </row>
    <row r="14" spans="2:10" x14ac:dyDescent="0.35">
      <c r="B14" s="82"/>
      <c r="C14" s="82"/>
      <c r="D14" s="24" t="s">
        <v>18</v>
      </c>
      <c r="E14" s="11">
        <v>86</v>
      </c>
      <c r="F14" s="24">
        <v>156443</v>
      </c>
      <c r="G14" s="73">
        <f t="shared" si="0"/>
        <v>699660.74</v>
      </c>
      <c r="H14" s="73">
        <f t="shared" si="1"/>
        <v>48976.251800000005</v>
      </c>
      <c r="I14" s="74">
        <v>43831</v>
      </c>
      <c r="J14" s="74">
        <v>44196</v>
      </c>
    </row>
    <row r="15" spans="2:10" x14ac:dyDescent="0.35">
      <c r="B15" s="82"/>
      <c r="C15" s="82"/>
      <c r="D15" s="24" t="s">
        <v>19</v>
      </c>
      <c r="E15" s="11">
        <v>12</v>
      </c>
      <c r="F15" s="24">
        <v>27764</v>
      </c>
      <c r="G15" s="73">
        <f t="shared" si="0"/>
        <v>97627.08</v>
      </c>
      <c r="H15" s="73">
        <f>G15*0.07</f>
        <v>6833.8956000000007</v>
      </c>
      <c r="I15" s="74">
        <v>43831</v>
      </c>
      <c r="J15" s="74">
        <v>44196</v>
      </c>
    </row>
    <row r="16" spans="2:10" x14ac:dyDescent="0.35">
      <c r="B16" s="82"/>
      <c r="C16" s="82"/>
      <c r="D16" s="24" t="s">
        <v>20</v>
      </c>
      <c r="E16" s="11">
        <v>11</v>
      </c>
      <c r="F16" s="24">
        <v>135224</v>
      </c>
      <c r="G16" s="73">
        <f t="shared" si="0"/>
        <v>89491.49</v>
      </c>
      <c r="H16" s="73">
        <f t="shared" si="1"/>
        <v>6264.4043000000011</v>
      </c>
      <c r="I16" s="74">
        <v>43831</v>
      </c>
      <c r="J16" s="74">
        <v>44165</v>
      </c>
    </row>
    <row r="17" spans="2:10" x14ac:dyDescent="0.35">
      <c r="B17" s="82"/>
      <c r="C17" s="82"/>
      <c r="D17" s="24" t="s">
        <v>21</v>
      </c>
      <c r="E17" s="11">
        <v>9</v>
      </c>
      <c r="F17" s="24">
        <v>37129</v>
      </c>
      <c r="G17" s="73">
        <f t="shared" si="0"/>
        <v>73220.31</v>
      </c>
      <c r="H17" s="73">
        <f t="shared" si="1"/>
        <v>5125.4216999999999</v>
      </c>
      <c r="I17" s="74">
        <v>43831</v>
      </c>
      <c r="J17" s="75">
        <v>44104</v>
      </c>
    </row>
    <row r="18" spans="2:10" x14ac:dyDescent="0.35">
      <c r="B18" s="82"/>
      <c r="C18" s="82"/>
      <c r="D18" s="24" t="s">
        <v>22</v>
      </c>
      <c r="E18" s="11">
        <v>19</v>
      </c>
      <c r="F18" s="24">
        <v>57450</v>
      </c>
      <c r="G18" s="73">
        <f t="shared" si="0"/>
        <v>154576.21</v>
      </c>
      <c r="H18" s="73">
        <f t="shared" si="1"/>
        <v>10820.334700000001</v>
      </c>
      <c r="I18" s="74">
        <v>43831</v>
      </c>
      <c r="J18" s="74">
        <v>44196</v>
      </c>
    </row>
    <row r="19" spans="2:10" x14ac:dyDescent="0.35">
      <c r="B19" s="82"/>
      <c r="C19" s="82"/>
      <c r="D19" s="24" t="s">
        <v>23</v>
      </c>
      <c r="E19" s="11">
        <v>30</v>
      </c>
      <c r="F19" s="24">
        <v>114912</v>
      </c>
      <c r="G19" s="73">
        <f t="shared" si="0"/>
        <v>244067.7</v>
      </c>
      <c r="H19" s="73">
        <f t="shared" si="1"/>
        <v>17084.739000000001</v>
      </c>
      <c r="I19" s="74">
        <v>43831</v>
      </c>
      <c r="J19" s="74">
        <v>44196</v>
      </c>
    </row>
    <row r="20" spans="2:10" x14ac:dyDescent="0.35">
      <c r="B20" s="82"/>
      <c r="C20" s="82"/>
      <c r="D20" s="24" t="s">
        <v>24</v>
      </c>
      <c r="E20" s="11">
        <v>71</v>
      </c>
      <c r="F20" s="24">
        <v>94574</v>
      </c>
      <c r="G20" s="73">
        <f t="shared" si="0"/>
        <v>577626.89</v>
      </c>
      <c r="H20" s="73">
        <f t="shared" si="1"/>
        <v>40433.882300000005</v>
      </c>
      <c r="I20" s="74">
        <v>43831</v>
      </c>
      <c r="J20" s="74">
        <v>44196</v>
      </c>
    </row>
    <row r="21" spans="2:10" x14ac:dyDescent="0.35">
      <c r="B21" s="82"/>
      <c r="C21" s="82"/>
      <c r="D21" s="24" t="s">
        <v>25</v>
      </c>
      <c r="E21" s="11">
        <v>44</v>
      </c>
      <c r="F21" s="24">
        <v>85734</v>
      </c>
      <c r="G21" s="73">
        <f t="shared" si="0"/>
        <v>357965.96</v>
      </c>
      <c r="H21" s="73">
        <f t="shared" si="1"/>
        <v>25057.617200000004</v>
      </c>
      <c r="I21" s="74">
        <v>43831</v>
      </c>
      <c r="J21" s="74">
        <v>44196</v>
      </c>
    </row>
    <row r="22" spans="2:10" x14ac:dyDescent="0.35">
      <c r="B22" s="81" t="s">
        <v>26</v>
      </c>
      <c r="C22" s="82"/>
      <c r="D22" s="24" t="s">
        <v>8</v>
      </c>
      <c r="E22" s="11">
        <v>4</v>
      </c>
      <c r="F22" s="24">
        <v>105668</v>
      </c>
      <c r="G22" s="73">
        <f>E22*8328.77</f>
        <v>33315.08</v>
      </c>
      <c r="H22" s="73">
        <f t="shared" si="1"/>
        <v>2332.0556000000001</v>
      </c>
      <c r="I22" s="74">
        <v>43831</v>
      </c>
      <c r="J22" s="74">
        <v>44196</v>
      </c>
    </row>
    <row r="23" spans="2:10" x14ac:dyDescent="0.35">
      <c r="B23" s="82"/>
      <c r="C23" s="82"/>
      <c r="D23" s="24" t="s">
        <v>9</v>
      </c>
      <c r="E23" s="11">
        <v>219</v>
      </c>
      <c r="F23" s="24">
        <v>85601</v>
      </c>
      <c r="G23" s="73">
        <f t="shared" ref="G23:G39" si="2">E23*8328.77</f>
        <v>1824000.6300000001</v>
      </c>
      <c r="H23" s="73">
        <f t="shared" si="1"/>
        <v>127680.04410000001</v>
      </c>
      <c r="I23" s="74">
        <v>43831</v>
      </c>
      <c r="J23" s="74">
        <v>44196</v>
      </c>
    </row>
    <row r="24" spans="2:10" x14ac:dyDescent="0.35">
      <c r="B24" s="82"/>
      <c r="C24" s="82"/>
      <c r="D24" s="24" t="s">
        <v>10</v>
      </c>
      <c r="E24" s="11">
        <v>161</v>
      </c>
      <c r="F24" s="24">
        <v>138613</v>
      </c>
      <c r="G24" s="73">
        <f t="shared" si="2"/>
        <v>1340931.97</v>
      </c>
      <c r="H24" s="73">
        <f t="shared" si="1"/>
        <v>93865.237900000007</v>
      </c>
      <c r="I24" s="74">
        <v>43831</v>
      </c>
      <c r="J24" s="74">
        <v>44196</v>
      </c>
    </row>
    <row r="25" spans="2:10" x14ac:dyDescent="0.35">
      <c r="B25" s="82"/>
      <c r="C25" s="82"/>
      <c r="D25" s="24" t="s">
        <v>11</v>
      </c>
      <c r="E25" s="11">
        <v>105</v>
      </c>
      <c r="F25" s="24">
        <v>92030</v>
      </c>
      <c r="G25" s="73">
        <f t="shared" si="2"/>
        <v>874520.85000000009</v>
      </c>
      <c r="H25" s="73">
        <f t="shared" si="1"/>
        <v>61216.459500000012</v>
      </c>
      <c r="I25" s="74">
        <v>43831</v>
      </c>
      <c r="J25" s="74">
        <v>44196</v>
      </c>
    </row>
    <row r="26" spans="2:10" x14ac:dyDescent="0.35">
      <c r="B26" s="82"/>
      <c r="C26" s="82"/>
      <c r="D26" s="24" t="s">
        <v>12</v>
      </c>
      <c r="E26" s="2">
        <v>194</v>
      </c>
      <c r="F26" s="24">
        <v>79397</v>
      </c>
      <c r="G26" s="73">
        <f t="shared" si="2"/>
        <v>1615781.3800000001</v>
      </c>
      <c r="H26" s="73">
        <f t="shared" si="1"/>
        <v>113104.69660000002</v>
      </c>
      <c r="I26" s="74">
        <v>43831</v>
      </c>
      <c r="J26" s="74">
        <v>44196</v>
      </c>
    </row>
    <row r="27" spans="2:10" x14ac:dyDescent="0.35">
      <c r="B27" s="82"/>
      <c r="C27" s="82"/>
      <c r="D27" s="24" t="s">
        <v>13</v>
      </c>
      <c r="E27" s="2">
        <v>38</v>
      </c>
      <c r="F27" s="24">
        <v>58417</v>
      </c>
      <c r="G27" s="73">
        <f t="shared" si="2"/>
        <v>316493.26</v>
      </c>
      <c r="H27" s="73">
        <f t="shared" si="1"/>
        <v>22154.528200000004</v>
      </c>
      <c r="I27" s="74">
        <v>43831</v>
      </c>
      <c r="J27" s="74">
        <v>44196</v>
      </c>
    </row>
    <row r="28" spans="2:10" x14ac:dyDescent="0.35">
      <c r="B28" s="82"/>
      <c r="C28" s="82"/>
      <c r="D28" s="24" t="s">
        <v>14</v>
      </c>
      <c r="E28" s="2">
        <v>98</v>
      </c>
      <c r="F28" s="24">
        <v>80509</v>
      </c>
      <c r="G28" s="73">
        <f t="shared" si="2"/>
        <v>816219.46000000008</v>
      </c>
      <c r="H28" s="73">
        <f t="shared" si="1"/>
        <v>57135.36220000001</v>
      </c>
      <c r="I28" s="74">
        <v>43831</v>
      </c>
      <c r="J28" s="74">
        <v>44196</v>
      </c>
    </row>
    <row r="29" spans="2:10" x14ac:dyDescent="0.35">
      <c r="B29" s="82"/>
      <c r="C29" s="82"/>
      <c r="D29" s="24" t="s">
        <v>15</v>
      </c>
      <c r="E29" s="2">
        <v>104</v>
      </c>
      <c r="F29" s="24">
        <v>161275</v>
      </c>
      <c r="G29" s="73">
        <f t="shared" si="2"/>
        <v>866192.08000000007</v>
      </c>
      <c r="H29" s="73">
        <f t="shared" si="1"/>
        <v>60633.445600000014</v>
      </c>
      <c r="I29" s="74">
        <v>43831</v>
      </c>
      <c r="J29" s="74">
        <v>44196</v>
      </c>
    </row>
    <row r="30" spans="2:10" x14ac:dyDescent="0.35">
      <c r="B30" s="82"/>
      <c r="C30" s="82"/>
      <c r="D30" s="24" t="s">
        <v>16</v>
      </c>
      <c r="E30" s="2">
        <v>87</v>
      </c>
      <c r="F30" s="24">
        <v>187524</v>
      </c>
      <c r="G30" s="73">
        <f t="shared" si="2"/>
        <v>724602.99</v>
      </c>
      <c r="H30" s="73">
        <f t="shared" si="1"/>
        <v>50722.209300000002</v>
      </c>
      <c r="I30" s="74">
        <v>43831</v>
      </c>
      <c r="J30" s="74">
        <v>44196</v>
      </c>
    </row>
    <row r="31" spans="2:10" x14ac:dyDescent="0.35">
      <c r="B31" s="82"/>
      <c r="C31" s="82"/>
      <c r="D31" s="24" t="s">
        <v>17</v>
      </c>
      <c r="E31" s="2">
        <v>384</v>
      </c>
      <c r="F31" s="24">
        <v>176058</v>
      </c>
      <c r="G31" s="73">
        <f t="shared" si="2"/>
        <v>3198247.68</v>
      </c>
      <c r="H31" s="73">
        <f t="shared" si="1"/>
        <v>223877.33760000003</v>
      </c>
      <c r="I31" s="74">
        <v>43831</v>
      </c>
      <c r="J31" s="74">
        <v>44196</v>
      </c>
    </row>
    <row r="32" spans="2:10" x14ac:dyDescent="0.35">
      <c r="B32" s="82"/>
      <c r="C32" s="82"/>
      <c r="D32" s="24" t="s">
        <v>18</v>
      </c>
      <c r="E32" s="2">
        <v>91</v>
      </c>
      <c r="F32" s="24">
        <v>156443</v>
      </c>
      <c r="G32" s="73">
        <f t="shared" si="2"/>
        <v>757918.07000000007</v>
      </c>
      <c r="H32" s="73">
        <f t="shared" si="1"/>
        <v>53054.264900000009</v>
      </c>
      <c r="I32" s="74">
        <v>43831</v>
      </c>
      <c r="J32" s="74">
        <v>44196</v>
      </c>
    </row>
    <row r="33" spans="2:10" x14ac:dyDescent="0.35">
      <c r="B33" s="82"/>
      <c r="C33" s="82"/>
      <c r="D33" s="24" t="s">
        <v>19</v>
      </c>
      <c r="E33" s="2">
        <v>0</v>
      </c>
      <c r="F33" s="24">
        <v>27764</v>
      </c>
      <c r="G33" s="73">
        <f t="shared" si="2"/>
        <v>0</v>
      </c>
      <c r="H33" s="73">
        <f t="shared" si="1"/>
        <v>0</v>
      </c>
      <c r="I33" s="74">
        <v>43831</v>
      </c>
      <c r="J33" s="74">
        <v>44196</v>
      </c>
    </row>
    <row r="34" spans="2:10" x14ac:dyDescent="0.35">
      <c r="B34" s="82"/>
      <c r="C34" s="82"/>
      <c r="D34" s="24" t="s">
        <v>20</v>
      </c>
      <c r="E34" s="2">
        <v>33</v>
      </c>
      <c r="F34" s="24">
        <v>135224</v>
      </c>
      <c r="G34" s="73">
        <f t="shared" si="2"/>
        <v>274849.41000000003</v>
      </c>
      <c r="H34" s="73">
        <f t="shared" si="1"/>
        <v>19239.458700000003</v>
      </c>
      <c r="I34" s="74">
        <v>43831</v>
      </c>
      <c r="J34" s="74">
        <v>44196</v>
      </c>
    </row>
    <row r="35" spans="2:10" x14ac:dyDescent="0.35">
      <c r="B35" s="82"/>
      <c r="C35" s="82"/>
      <c r="D35" s="24" t="s">
        <v>21</v>
      </c>
      <c r="E35" s="2">
        <v>11</v>
      </c>
      <c r="F35" s="24">
        <v>37129</v>
      </c>
      <c r="G35" s="73">
        <f t="shared" si="2"/>
        <v>91616.47</v>
      </c>
      <c r="H35" s="73">
        <f t="shared" si="1"/>
        <v>6413.152900000001</v>
      </c>
      <c r="I35" s="74">
        <v>43831</v>
      </c>
      <c r="J35" s="74">
        <v>44196</v>
      </c>
    </row>
    <row r="36" spans="2:10" x14ac:dyDescent="0.35">
      <c r="B36" s="82"/>
      <c r="C36" s="82"/>
      <c r="D36" s="24" t="s">
        <v>22</v>
      </c>
      <c r="E36" s="2">
        <v>60</v>
      </c>
      <c r="F36" s="24">
        <v>57450</v>
      </c>
      <c r="G36" s="73">
        <f t="shared" si="2"/>
        <v>499726.2</v>
      </c>
      <c r="H36" s="73">
        <f t="shared" si="1"/>
        <v>34980.834000000003</v>
      </c>
      <c r="I36" s="74">
        <v>43831</v>
      </c>
      <c r="J36" s="74">
        <v>44196</v>
      </c>
    </row>
    <row r="37" spans="2:10" x14ac:dyDescent="0.35">
      <c r="B37" s="82"/>
      <c r="C37" s="82"/>
      <c r="D37" s="24" t="s">
        <v>23</v>
      </c>
      <c r="E37" s="2">
        <v>124</v>
      </c>
      <c r="F37" s="24">
        <v>114912</v>
      </c>
      <c r="G37" s="73">
        <f t="shared" si="2"/>
        <v>1032767.4800000001</v>
      </c>
      <c r="H37" s="73">
        <f t="shared" si="1"/>
        <v>72293.723600000012</v>
      </c>
      <c r="I37" s="74">
        <v>43831</v>
      </c>
      <c r="J37" s="74">
        <v>44196</v>
      </c>
    </row>
    <row r="38" spans="2:10" x14ac:dyDescent="0.35">
      <c r="B38" s="82"/>
      <c r="C38" s="82"/>
      <c r="D38" s="24" t="s">
        <v>24</v>
      </c>
      <c r="E38" s="2">
        <v>141</v>
      </c>
      <c r="F38" s="24">
        <v>94574</v>
      </c>
      <c r="G38" s="73">
        <f t="shared" si="2"/>
        <v>1174356.57</v>
      </c>
      <c r="H38" s="73">
        <f t="shared" si="1"/>
        <v>82204.959900000016</v>
      </c>
      <c r="I38" s="74">
        <v>43831</v>
      </c>
      <c r="J38" s="74">
        <v>44196</v>
      </c>
    </row>
    <row r="39" spans="2:10" x14ac:dyDescent="0.35">
      <c r="B39" s="82"/>
      <c r="C39" s="82"/>
      <c r="D39" s="24" t="s">
        <v>25</v>
      </c>
      <c r="E39" s="2">
        <v>47</v>
      </c>
      <c r="F39" s="24">
        <v>85734</v>
      </c>
      <c r="G39" s="73">
        <f t="shared" si="2"/>
        <v>391452.19</v>
      </c>
      <c r="H39" s="73">
        <f t="shared" si="1"/>
        <v>27401.653300000002</v>
      </c>
      <c r="I39" s="74">
        <v>43831</v>
      </c>
      <c r="J39" s="74">
        <v>44196</v>
      </c>
    </row>
    <row r="40" spans="2:10" x14ac:dyDescent="0.35">
      <c r="D40" s="2" t="s">
        <v>582</v>
      </c>
      <c r="E40" s="2">
        <f>SUM(E4:E39)</f>
        <v>2668</v>
      </c>
      <c r="G40" s="73">
        <f>SUM(G4:G39)</f>
        <v>22072989.300000004</v>
      </c>
      <c r="H40" s="73">
        <f t="shared" si="1"/>
        <v>1545109.2510000004</v>
      </c>
    </row>
  </sheetData>
  <mergeCells count="2">
    <mergeCell ref="B4:C21"/>
    <mergeCell ref="B22:C39"/>
  </mergeCells>
  <pageMargins left="0.7" right="0.7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8"/>
  <sheetViews>
    <sheetView tabSelected="1" workbookViewId="0">
      <selection activeCell="I24" sqref="I24"/>
    </sheetView>
  </sheetViews>
  <sheetFormatPr defaultColWidth="9.1796875" defaultRowHeight="14.5" x14ac:dyDescent="0.35"/>
  <cols>
    <col min="1" max="1" width="16.7265625" style="1" bestFit="1" customWidth="1"/>
    <col min="2" max="2" width="10.26953125" style="1" customWidth="1"/>
    <col min="3" max="3" width="14.54296875" style="1" customWidth="1"/>
    <col min="4" max="4" width="15" style="1" bestFit="1" customWidth="1"/>
    <col min="5" max="5" width="15" style="1" customWidth="1"/>
    <col min="6" max="6" width="32.54296875" style="1" customWidth="1"/>
    <col min="7" max="7" width="22.7265625" style="1" bestFit="1" customWidth="1"/>
    <col min="8" max="8" width="11.81640625" style="1" bestFit="1" customWidth="1"/>
    <col min="9" max="9" width="13.1796875" style="1" bestFit="1" customWidth="1"/>
    <col min="10" max="10" width="29.453125" style="1" customWidth="1"/>
    <col min="11" max="11" width="9.1796875" style="1"/>
    <col min="12" max="12" width="45.26953125" style="1" bestFit="1" customWidth="1"/>
    <col min="13" max="13" width="10.54296875" style="1" bestFit="1" customWidth="1"/>
    <col min="14" max="14" width="1.26953125" style="1" bestFit="1" customWidth="1"/>
    <col min="15" max="15" width="15.453125" style="1" bestFit="1" customWidth="1"/>
    <col min="16" max="16" width="11.453125" style="1" hidden="1" customWidth="1"/>
    <col min="17" max="17" width="10.1796875" style="1" hidden="1" customWidth="1"/>
    <col min="18" max="18" width="9.7265625" style="1" bestFit="1" customWidth="1"/>
    <col min="19" max="19" width="10.81640625" style="1" bestFit="1" customWidth="1"/>
    <col min="20" max="16384" width="9.1796875" style="1"/>
  </cols>
  <sheetData>
    <row r="2" spans="1:9" ht="21" x14ac:dyDescent="0.5">
      <c r="A2" s="7"/>
      <c r="B2" s="5" t="s">
        <v>625</v>
      </c>
    </row>
    <row r="3" spans="1:9" s="3" customFormat="1" x14ac:dyDescent="0.35">
      <c r="B3" s="3" t="s">
        <v>6</v>
      </c>
      <c r="C3" s="3" t="s">
        <v>0</v>
      </c>
      <c r="D3" s="3" t="s">
        <v>1</v>
      </c>
      <c r="E3" s="3" t="s">
        <v>359</v>
      </c>
      <c r="F3" s="3" t="s">
        <v>4</v>
      </c>
      <c r="G3" s="3" t="s">
        <v>5</v>
      </c>
      <c r="H3" s="3" t="s">
        <v>2</v>
      </c>
      <c r="I3" s="3" t="s">
        <v>3</v>
      </c>
    </row>
    <row r="4" spans="1:9" x14ac:dyDescent="0.35">
      <c r="A4" s="83" t="s">
        <v>27</v>
      </c>
      <c r="B4" s="84"/>
      <c r="C4" t="s">
        <v>8</v>
      </c>
      <c r="D4"/>
      <c r="E4" s="12">
        <v>105668</v>
      </c>
      <c r="H4" s="10"/>
      <c r="I4" s="10"/>
    </row>
    <row r="5" spans="1:9" x14ac:dyDescent="0.35">
      <c r="A5" s="84"/>
      <c r="B5" s="84"/>
      <c r="C5" t="s">
        <v>9</v>
      </c>
      <c r="D5"/>
      <c r="E5" s="12">
        <v>85601</v>
      </c>
      <c r="H5" s="10"/>
      <c r="I5" s="10"/>
    </row>
    <row r="6" spans="1:9" x14ac:dyDescent="0.35">
      <c r="A6" s="84"/>
      <c r="B6" s="84"/>
      <c r="C6" t="s">
        <v>10</v>
      </c>
      <c r="D6" s="20">
        <v>29224</v>
      </c>
      <c r="E6" s="21">
        <v>138613</v>
      </c>
      <c r="G6" s="8">
        <f>D6*39</f>
        <v>1139736</v>
      </c>
      <c r="H6" s="10">
        <v>43871</v>
      </c>
      <c r="I6" s="10">
        <v>44196</v>
      </c>
    </row>
    <row r="7" spans="1:9" x14ac:dyDescent="0.35">
      <c r="A7" s="84"/>
      <c r="B7" s="84"/>
      <c r="C7" t="s">
        <v>11</v>
      </c>
      <c r="D7" s="20">
        <v>13100</v>
      </c>
      <c r="E7" s="21">
        <v>92030</v>
      </c>
      <c r="G7" s="8">
        <f t="shared" ref="G7:G20" si="0">D7*39</f>
        <v>510900</v>
      </c>
      <c r="H7" s="10">
        <v>43871</v>
      </c>
      <c r="I7" s="10">
        <v>44196</v>
      </c>
    </row>
    <row r="8" spans="1:9" x14ac:dyDescent="0.35">
      <c r="A8" s="84"/>
      <c r="B8" s="84"/>
      <c r="C8" t="s">
        <v>12</v>
      </c>
      <c r="D8" s="20">
        <v>15116</v>
      </c>
      <c r="E8" s="21">
        <v>79397</v>
      </c>
      <c r="G8" s="8">
        <f t="shared" si="0"/>
        <v>589524</v>
      </c>
      <c r="H8" s="10">
        <v>43871</v>
      </c>
      <c r="I8" s="10">
        <v>44196</v>
      </c>
    </row>
    <row r="9" spans="1:9" x14ac:dyDescent="0.35">
      <c r="A9" s="84"/>
      <c r="B9" s="84"/>
      <c r="C9" t="s">
        <v>13</v>
      </c>
      <c r="D9" s="21"/>
      <c r="E9" s="21">
        <v>58417</v>
      </c>
      <c r="G9" s="8"/>
      <c r="H9" s="10"/>
      <c r="I9" s="10"/>
    </row>
    <row r="10" spans="1:9" x14ac:dyDescent="0.35">
      <c r="A10" s="84"/>
      <c r="B10" s="84"/>
      <c r="C10" t="s">
        <v>14</v>
      </c>
      <c r="D10" s="21">
        <v>504</v>
      </c>
      <c r="E10" s="21">
        <v>80509</v>
      </c>
      <c r="G10" s="8">
        <f t="shared" si="0"/>
        <v>19656</v>
      </c>
      <c r="H10" s="10">
        <v>43871</v>
      </c>
      <c r="I10" s="10">
        <v>44196</v>
      </c>
    </row>
    <row r="11" spans="1:9" x14ac:dyDescent="0.35">
      <c r="A11" s="84"/>
      <c r="B11" s="84"/>
      <c r="C11" t="s">
        <v>15</v>
      </c>
      <c r="D11" s="21">
        <v>8062</v>
      </c>
      <c r="E11" s="21">
        <v>161275</v>
      </c>
      <c r="G11" s="8">
        <f t="shared" si="0"/>
        <v>314418</v>
      </c>
      <c r="H11" s="10">
        <v>43871</v>
      </c>
      <c r="I11" s="10">
        <v>44196</v>
      </c>
    </row>
    <row r="12" spans="1:9" x14ac:dyDescent="0.35">
      <c r="A12" s="84"/>
      <c r="B12" s="84"/>
      <c r="C12" t="s">
        <v>16</v>
      </c>
      <c r="D12" s="21">
        <v>15116</v>
      </c>
      <c r="E12" s="21">
        <v>187524</v>
      </c>
      <c r="G12" s="8">
        <f t="shared" si="0"/>
        <v>589524</v>
      </c>
      <c r="H12" s="10">
        <v>43871</v>
      </c>
      <c r="I12" s="10">
        <v>44196</v>
      </c>
    </row>
    <row r="13" spans="1:9" x14ac:dyDescent="0.35">
      <c r="A13" s="84"/>
      <c r="B13" s="84"/>
      <c r="C13" t="s">
        <v>17</v>
      </c>
      <c r="D13" s="21"/>
      <c r="E13" s="21">
        <v>176058</v>
      </c>
      <c r="G13" s="8"/>
      <c r="H13" s="10"/>
      <c r="I13" s="10"/>
    </row>
    <row r="14" spans="1:9" x14ac:dyDescent="0.35">
      <c r="A14" s="84"/>
      <c r="B14" s="84"/>
      <c r="C14" t="s">
        <v>18</v>
      </c>
      <c r="D14" s="21"/>
      <c r="E14" s="21">
        <v>156443</v>
      </c>
      <c r="G14" s="8"/>
      <c r="H14" s="10"/>
      <c r="I14" s="10"/>
    </row>
    <row r="15" spans="1:9" x14ac:dyDescent="0.35">
      <c r="A15" s="84"/>
      <c r="B15" s="84"/>
      <c r="C15" t="s">
        <v>19</v>
      </c>
      <c r="D15" s="21"/>
      <c r="E15" s="21">
        <v>27764</v>
      </c>
      <c r="G15" s="8"/>
      <c r="H15" s="10"/>
      <c r="I15" s="10"/>
    </row>
    <row r="16" spans="1:9" x14ac:dyDescent="0.35">
      <c r="A16" s="84"/>
      <c r="B16" s="84"/>
      <c r="C16" t="s">
        <v>20</v>
      </c>
      <c r="D16" s="21"/>
      <c r="E16" s="21">
        <v>135224</v>
      </c>
      <c r="G16" s="8"/>
      <c r="H16" s="10"/>
      <c r="I16" s="10"/>
    </row>
    <row r="17" spans="1:10" x14ac:dyDescent="0.35">
      <c r="A17" s="84"/>
      <c r="B17" s="84"/>
      <c r="C17" t="s">
        <v>21</v>
      </c>
      <c r="D17" s="21"/>
      <c r="E17" s="21">
        <v>37129</v>
      </c>
      <c r="G17" s="8"/>
      <c r="H17" s="10"/>
      <c r="I17" s="10"/>
    </row>
    <row r="18" spans="1:10" x14ac:dyDescent="0.35">
      <c r="A18" s="84"/>
      <c r="B18" s="84"/>
      <c r="C18" t="s">
        <v>22</v>
      </c>
      <c r="D18" s="21"/>
      <c r="E18" s="21">
        <v>57450</v>
      </c>
      <c r="G18" s="8"/>
      <c r="H18" s="10"/>
      <c r="I18" s="10"/>
    </row>
    <row r="19" spans="1:10" x14ac:dyDescent="0.35">
      <c r="A19" s="84"/>
      <c r="B19" s="84"/>
      <c r="C19" t="s">
        <v>23</v>
      </c>
      <c r="D19" s="21"/>
      <c r="E19" s="21">
        <v>114912</v>
      </c>
      <c r="G19" s="8"/>
      <c r="H19" s="10"/>
      <c r="I19" s="10"/>
    </row>
    <row r="20" spans="1:10" x14ac:dyDescent="0.35">
      <c r="A20" s="84"/>
      <c r="B20" s="84"/>
      <c r="C20" t="s">
        <v>24</v>
      </c>
      <c r="D20" s="21">
        <v>19650</v>
      </c>
      <c r="E20" s="21">
        <v>94574</v>
      </c>
      <c r="G20" s="8">
        <f t="shared" si="0"/>
        <v>766350</v>
      </c>
      <c r="H20" s="10">
        <v>43871</v>
      </c>
      <c r="I20" s="10">
        <v>44196</v>
      </c>
    </row>
    <row r="21" spans="1:10" x14ac:dyDescent="0.35">
      <c r="A21" s="84"/>
      <c r="B21" s="84"/>
      <c r="C21" t="s">
        <v>25</v>
      </c>
      <c r="E21" s="22">
        <v>85734</v>
      </c>
      <c r="H21" s="10"/>
      <c r="I21" s="10"/>
    </row>
    <row r="25" spans="1:10" x14ac:dyDescent="0.35">
      <c r="C25" s="43" t="s">
        <v>618</v>
      </c>
      <c r="D25" s="3"/>
      <c r="E25" s="3"/>
      <c r="F25" s="3"/>
      <c r="G25" s="3"/>
      <c r="H25" s="3"/>
      <c r="I25" s="3"/>
      <c r="J25" s="3"/>
    </row>
    <row r="27" spans="1:10" x14ac:dyDescent="0.35">
      <c r="C27" s="33" t="s">
        <v>0</v>
      </c>
      <c r="D27" s="31" t="s">
        <v>1</v>
      </c>
      <c r="E27" s="31"/>
      <c r="F27" s="31" t="s">
        <v>359</v>
      </c>
      <c r="G27" s="31" t="s">
        <v>356</v>
      </c>
      <c r="H27" s="31" t="s">
        <v>357</v>
      </c>
      <c r="I27" s="31" t="s">
        <v>2</v>
      </c>
      <c r="J27" s="32" t="s">
        <v>3</v>
      </c>
    </row>
    <row r="28" spans="1:10" x14ac:dyDescent="0.35">
      <c r="C28" s="34" t="s">
        <v>10</v>
      </c>
      <c r="D28" s="76">
        <v>29224</v>
      </c>
      <c r="E28" s="76"/>
      <c r="F28" s="76">
        <f>E6</f>
        <v>138613</v>
      </c>
      <c r="G28" s="77">
        <v>0</v>
      </c>
      <c r="H28" s="77">
        <v>4000000</v>
      </c>
      <c r="I28" s="35">
        <v>43871</v>
      </c>
      <c r="J28" s="36">
        <v>44196</v>
      </c>
    </row>
    <row r="29" spans="1:10" x14ac:dyDescent="0.35">
      <c r="C29" s="34" t="s">
        <v>11</v>
      </c>
      <c r="D29" s="76">
        <v>13100</v>
      </c>
      <c r="E29" s="76"/>
      <c r="F29" s="76">
        <f>E7</f>
        <v>92030</v>
      </c>
      <c r="G29" s="78"/>
      <c r="H29" s="78"/>
      <c r="I29" s="35">
        <v>43871</v>
      </c>
      <c r="J29" s="36">
        <v>44196</v>
      </c>
    </row>
    <row r="30" spans="1:10" x14ac:dyDescent="0.35">
      <c r="C30" s="34" t="s">
        <v>12</v>
      </c>
      <c r="D30" s="76">
        <v>15116</v>
      </c>
      <c r="E30" s="76"/>
      <c r="F30" s="76">
        <f>E8</f>
        <v>79397</v>
      </c>
      <c r="G30" s="78"/>
      <c r="H30" s="78"/>
      <c r="I30" s="35">
        <v>43871</v>
      </c>
      <c r="J30" s="36">
        <v>44196</v>
      </c>
    </row>
    <row r="31" spans="1:10" x14ac:dyDescent="0.35">
      <c r="C31" s="34" t="s">
        <v>14</v>
      </c>
      <c r="D31" s="22">
        <v>504</v>
      </c>
      <c r="E31" s="22"/>
      <c r="F31" s="22">
        <f>E10</f>
        <v>80509</v>
      </c>
      <c r="G31" s="37"/>
      <c r="H31" s="37"/>
      <c r="I31" s="35">
        <v>43871</v>
      </c>
      <c r="J31" s="36">
        <v>44196</v>
      </c>
    </row>
    <row r="32" spans="1:10" x14ac:dyDescent="0.35">
      <c r="C32" s="34" t="s">
        <v>15</v>
      </c>
      <c r="D32" s="22">
        <v>8062</v>
      </c>
      <c r="E32" s="22"/>
      <c r="F32" s="22">
        <f>E11</f>
        <v>161275</v>
      </c>
      <c r="G32" s="37"/>
      <c r="H32" s="37"/>
      <c r="I32" s="35">
        <v>43871</v>
      </c>
      <c r="J32" s="36">
        <v>44196</v>
      </c>
    </row>
    <row r="33" spans="3:10" x14ac:dyDescent="0.35">
      <c r="C33" s="34" t="s">
        <v>16</v>
      </c>
      <c r="D33" s="22">
        <v>15116</v>
      </c>
      <c r="E33" s="22"/>
      <c r="F33" s="22">
        <f>E12</f>
        <v>187524</v>
      </c>
      <c r="G33" s="37"/>
      <c r="H33" s="37"/>
      <c r="I33" s="35">
        <v>43871</v>
      </c>
      <c r="J33" s="36">
        <v>44196</v>
      </c>
    </row>
    <row r="34" spans="3:10" x14ac:dyDescent="0.35">
      <c r="C34" s="38" t="s">
        <v>24</v>
      </c>
      <c r="D34" s="39">
        <v>19650</v>
      </c>
      <c r="E34" s="39"/>
      <c r="F34" s="39">
        <f>E20</f>
        <v>94574</v>
      </c>
      <c r="G34" s="40"/>
      <c r="H34" s="40"/>
      <c r="I34" s="41">
        <v>43871</v>
      </c>
      <c r="J34" s="42">
        <v>44196</v>
      </c>
    </row>
    <row r="36" spans="3:10" x14ac:dyDescent="0.35">
      <c r="C36" s="2" t="s">
        <v>358</v>
      </c>
    </row>
    <row r="38" spans="3:10" x14ac:dyDescent="0.35">
      <c r="C38" s="2" t="s">
        <v>619</v>
      </c>
      <c r="D38" s="79">
        <f>SUM(D28:D34)</f>
        <v>100772</v>
      </c>
      <c r="E38" s="79" t="s">
        <v>593</v>
      </c>
      <c r="F38" s="79">
        <f>SUM(F28:F34)</f>
        <v>833922</v>
      </c>
      <c r="G38" s="79" t="s">
        <v>593</v>
      </c>
      <c r="H38" s="80">
        <f>SUM(H28:H34)</f>
        <v>4000000</v>
      </c>
    </row>
  </sheetData>
  <mergeCells count="1">
    <mergeCell ref="A4:B21"/>
  </mergeCells>
  <pageMargins left="0.7" right="0.7" top="0.75" bottom="0.75" header="0.3" footer="0.3"/>
  <pageSetup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te_x0020_Cases xmlns="ccdfc1ff-34f2-47b9-b94a-943651cd2a45" xsi:nil="true"/>
    <Data_x0020_Work_x0020_Type xmlns="ac228fa6-c5a8-4c92-909d-b99c42fb26b7">Distribution</Data_x0020_Work_x0020_Type>
    <FLL_x0020_PSC_x0020_Reliability_x0020_Reports xmlns="ac228fa6-c5a8-4c92-909d-b99c42fb26b7">
      <Url xsi:nil="true"/>
      <Description xsi:nil="true"/>
    </FLL_x0020_PSC_x0020_Reliability_x0020_Repor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5F1D5503D31F45B7B4283A1D7A54DA" ma:contentTypeVersion="6" ma:contentTypeDescription="Create a new document." ma:contentTypeScope="" ma:versionID="874aef30bcfc34f9ddfd1ac9393c6afd">
  <xsd:schema xmlns:xsd="http://www.w3.org/2001/XMLSchema" xmlns:xs="http://www.w3.org/2001/XMLSchema" xmlns:p="http://schemas.microsoft.com/office/2006/metadata/properties" xmlns:ns2="ccdfc1ff-34f2-47b9-b94a-943651cd2a45" xmlns:ns3="c835748d-e043-474e-b924-2ef39112e9c7" xmlns:ns4="ac228fa6-c5a8-4c92-909d-b99c42fb26b7" targetNamespace="http://schemas.microsoft.com/office/2006/metadata/properties" ma:root="true" ma:fieldsID="0e5a94472c0eec139193961fe15947be" ns2:_="" ns3:_="" ns4:_="">
    <xsd:import namespace="ccdfc1ff-34f2-47b9-b94a-943651cd2a45"/>
    <xsd:import namespace="c835748d-e043-474e-b924-2ef39112e9c7"/>
    <xsd:import namespace="ac228fa6-c5a8-4c92-909d-b99c42fb26b7"/>
    <xsd:element name="properties">
      <xsd:complexType>
        <xsd:sequence>
          <xsd:element name="documentManagement">
            <xsd:complexType>
              <xsd:all>
                <xsd:element ref="ns2:Rate_x0020_Cases" minOccurs="0"/>
                <xsd:element ref="ns3:SharedWithUsers" minOccurs="0"/>
                <xsd:element ref="ns4:Data_x0020_Work_x0020_Type" minOccurs="0"/>
                <xsd:element ref="ns4:FLL_x0020_PSC_x0020_Reliability_x0020_Repor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dfc1ff-34f2-47b9-b94a-943651cd2a45" elementFormDefault="qualified">
    <xsd:import namespace="http://schemas.microsoft.com/office/2006/documentManagement/types"/>
    <xsd:import namespace="http://schemas.microsoft.com/office/infopath/2007/PartnerControls"/>
    <xsd:element name="Rate_x0020_Cases" ma:index="8" nillable="true" ma:displayName="Documents" ma:internalName="Rate_x0020_Case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5748d-e043-474e-b924-2ef39112e9c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28fa6-c5a8-4c92-909d-b99c42fb26b7" elementFormDefault="qualified">
    <xsd:import namespace="http://schemas.microsoft.com/office/2006/documentManagement/types"/>
    <xsd:import namespace="http://schemas.microsoft.com/office/infopath/2007/PartnerControls"/>
    <xsd:element name="Data_x0020_Work_x0020_Type" ma:index="11" nillable="true" ma:displayName="Data Work Type" ma:default="Distribution" ma:format="Dropdown" ma:internalName="Data_x0020_Work_x0020_Type">
      <xsd:simpleType>
        <xsd:union memberTypes="dms:Text">
          <xsd:simpleType>
            <xsd:restriction base="dms:Choice">
              <xsd:enumeration value="Distribution"/>
              <xsd:enumeration value="Transmission"/>
              <xsd:enumeration value="Veg. Mgmt."/>
            </xsd:restriction>
          </xsd:simpleType>
        </xsd:union>
      </xsd:simpleType>
    </xsd:element>
    <xsd:element name="FLL_x0020_PSC_x0020_Reliability_x0020_Reports" ma:index="12" nillable="true" ma:displayName="Resource Links" ma:format="Hyperlink" ma:internalName="FLL_x0020_PSC_x0020_Reliability_x0020_Repor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0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6D9E57-E7B8-40BC-81C6-8D9D54D049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91BA62-77F1-42B3-8464-F967D58CA7F6}">
  <ds:schemaRefs>
    <ds:schemaRef ds:uri="ccdfc1ff-34f2-47b9-b94a-943651cd2a45"/>
    <ds:schemaRef ds:uri="http://purl.org/dc/elements/1.1/"/>
    <ds:schemaRef ds:uri="http://schemas.microsoft.com/office/2006/metadata/properties"/>
    <ds:schemaRef ds:uri="ac228fa6-c5a8-4c92-909d-b99c42fb26b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835748d-e043-474e-b924-2ef39112e9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910B23-6367-412F-831F-2C1461059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dfc1ff-34f2-47b9-b94a-943651cd2a45"/>
    <ds:schemaRef ds:uri="c835748d-e043-474e-b924-2ef39112e9c7"/>
    <ds:schemaRef ds:uri="ac228fa6-c5a8-4c92-909d-b99c42fb2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TUG - 2020 </vt:lpstr>
      <vt:lpstr>Det Cond - 2020</vt:lpstr>
      <vt:lpstr>SOG - 2020</vt:lpstr>
      <vt:lpstr>Submersible UG-2020</vt:lpstr>
      <vt:lpstr>Poles Replacement - 2020</vt:lpstr>
      <vt:lpstr>Pole Inspection - 2020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Tinder, Jennifer</dc:creator>
  <dc:description/>
  <cp:lastModifiedBy>West, Monique</cp:lastModifiedBy>
  <cp:lastPrinted>2020-04-29T12:46:11Z</cp:lastPrinted>
  <dcterms:created xsi:type="dcterms:W3CDTF">2020-02-11T13:17:46Z</dcterms:created>
  <dcterms:modified xsi:type="dcterms:W3CDTF">2020-04-29T12:46:16Z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0x0101002C5F1D5503D31F45B7B4283A1D7A54DA</vt:lpwstr>
  </property>
</Properties>
</file>