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1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21" i="1"/>
  <c r="E21" i="1" s="1"/>
  <c r="D22" i="1"/>
  <c r="E22" i="1" s="1"/>
  <c r="G22" i="1" s="1"/>
  <c r="D23" i="1"/>
  <c r="E23" i="1" s="1"/>
  <c r="G23" i="1" s="1"/>
  <c r="D24" i="1"/>
  <c r="E24" i="1" s="1"/>
  <c r="G24" i="1" s="1"/>
  <c r="D25" i="1"/>
  <c r="E25" i="1" s="1"/>
  <c r="G25" i="1" s="1"/>
  <c r="D26" i="1"/>
  <c r="E26" i="1" s="1"/>
  <c r="G26" i="1" s="1"/>
  <c r="D27" i="1"/>
  <c r="E27" i="1" s="1"/>
  <c r="G27" i="1" s="1"/>
  <c r="B28" i="1"/>
  <c r="F28" i="1"/>
  <c r="G21" i="1" l="1"/>
  <c r="G28" i="1" s="1"/>
  <c r="E28" i="1"/>
  <c r="D28" i="1"/>
</calcChain>
</file>

<file path=xl/sharedStrings.xml><?xml version="1.0" encoding="utf-8"?>
<sst xmlns="http://schemas.openxmlformats.org/spreadsheetml/2006/main" count="40" uniqueCount="29">
  <si>
    <t>The $7,985,261 Total Estimated Unrecovered cost are the adjustments reflected on the bottom of Revised Sch. F 2019 Notes to exclude Unrecovered Depreciation and Net Salvage from the study.</t>
  </si>
  <si>
    <t>From the $1,591,879 investments retired, $709,551 associated Estimated Accumulated Depreciation is subtracted to arrive at the $882,328 Estimated Unrecovered Depreciation stated on Revised Sch. F 2019 Notes.</t>
  </si>
  <si>
    <t>The $1,591,879 total investments retired is the sum of the retirements reflected on Sch. F 18 Notes and Revised Sch. F 2019 Notes of $845,783 and $746,095, respectively.</t>
  </si>
  <si>
    <t>The $21,116,035 Plant Additions reflected on Revised Sch. F 2019 Notes is embedded in the Estimated 12/31/2019 Investment balances used to compute the Estimated 12/31/2019 Reserve Percent for each account above.</t>
  </si>
  <si>
    <t>Total</t>
  </si>
  <si>
    <t xml:space="preserve">(F) = (D)+(E) </t>
  </si>
  <si>
    <t xml:space="preserve">(E) </t>
  </si>
  <si>
    <t xml:space="preserve">(D) = (A) - (C) </t>
  </si>
  <si>
    <t>(C) = (A)*(B)</t>
  </si>
  <si>
    <t>(B)</t>
  </si>
  <si>
    <t>(A)</t>
  </si>
  <si>
    <t>Unrecovered</t>
  </si>
  <si>
    <t>Salvage</t>
  </si>
  <si>
    <t>Depreciation</t>
  </si>
  <si>
    <t>Reserve %</t>
  </si>
  <si>
    <t>Retired</t>
  </si>
  <si>
    <t>Acct.</t>
  </si>
  <si>
    <t xml:space="preserve">Total </t>
  </si>
  <si>
    <t xml:space="preserve">Net </t>
  </si>
  <si>
    <t>Recovered</t>
  </si>
  <si>
    <t>Investments</t>
  </si>
  <si>
    <t>Estimated</t>
  </si>
  <si>
    <t>(C) = (B)/(A)*100</t>
  </si>
  <si>
    <t>Reserve *</t>
  </si>
  <si>
    <t>Investment</t>
  </si>
  <si>
    <t>Calculation of Reserve %</t>
  </si>
  <si>
    <t>Calculation of Total Unrecovered Costs</t>
  </si>
  <si>
    <t>The $7,102,933 Net Salvage is the sum of the ($55,258) Gross Salvage and $7,158,191 COR reflected on Revised Sch. F 2019 Notes.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</si>
  <si>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The Estimated 12/31/2019 includes HM Net Salvage of $7,102,993 and reflects the reserve balance of each account prior to adjusting Total Unrecovered Cost.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</si>
</sst>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;[Red]#,##0"/>
    <numFmt numFmtId="166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2" fillId="0" borderId="0" xfId="0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164" fontId="6" fillId="0" borderId="1" xfId="2" applyNumberFormat="1" applyFont="1" applyBorder="1"/>
    <xf numFmtId="164" fontId="6" fillId="0" borderId="2" xfId="2" applyNumberFormat="1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164" fontId="4" fillId="0" borderId="4" xfId="2" applyNumberFormat="1" applyFont="1" applyBorder="1"/>
    <xf numFmtId="164" fontId="4" fillId="0" borderId="5" xfId="2" applyNumberFormat="1" applyFont="1" applyBorder="1"/>
    <xf numFmtId="166" fontId="4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7" xfId="2" applyNumberFormat="1" applyFont="1" applyBorder="1"/>
    <xf numFmtId="164" fontId="4" fillId="0" borderId="0" xfId="2" applyNumberFormat="1" applyFont="1" applyBorder="1"/>
    <xf numFmtId="37" fontId="6" fillId="0" borderId="7" xfId="0" applyNumberFormat="1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4" fillId="0" borderId="1" xfId="1" applyFont="1" applyBorder="1" applyAlignment="1">
      <alignment horizontal="center"/>
    </xf>
    <xf numFmtId="164" fontId="4" fillId="0" borderId="2" xfId="2" applyNumberFormat="1" applyFont="1" applyBorder="1"/>
    <xf numFmtId="0" fontId="4" fillId="0" borderId="3" xfId="0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2"/>
  <sheetViews>
    <sheetView tabSelected="1" topLeftCell="A14" workbookViewId="0">
      <selection activeCell="A14" sqref="A14:D14"/>
    </sheetView>
  </sheetViews>
  <sheetFormatPr defaultColWidth="8.85546875" defaultRowHeight="15.75" x14ac:dyDescent="0.25"/>
  <cols>
    <col min="1" max="1" width="6" style="1" bestFit="1" customWidth="1"/>
    <col min="2" max="2" width="13.42578125" style="1" bestFit="1" customWidth="1"/>
    <col min="3" max="3" width="13.7109375" style="1" bestFit="1" customWidth="1"/>
    <col min="4" max="4" width="17.85546875" style="1" bestFit="1" customWidth="1"/>
    <col min="5" max="5" width="15.28515625" style="1" bestFit="1" customWidth="1"/>
    <col min="6" max="6" width="13.42578125" style="1" bestFit="1" customWidth="1"/>
    <col min="7" max="7" width="14.140625" style="1" bestFit="1" customWidth="1"/>
    <col min="8" max="16384" width="8.85546875" style="1"/>
  </cols>
  <sheetData>
    <row r="2" spans="1:4" ht="16.149999999999999" thickBot="1" x14ac:dyDescent="0.35">
      <c r="A2" s="43" t="s">
        <v>25</v>
      </c>
    </row>
    <row r="3" spans="1:4" ht="15.6" x14ac:dyDescent="0.3">
      <c r="A3" s="32"/>
      <c r="B3" s="30" t="s">
        <v>21</v>
      </c>
      <c r="C3" s="30" t="s">
        <v>21</v>
      </c>
      <c r="D3" s="42" t="s">
        <v>21</v>
      </c>
    </row>
    <row r="4" spans="1:4" s="6" customFormat="1" ht="15.6" x14ac:dyDescent="0.3">
      <c r="A4" s="27"/>
      <c r="B4" s="20">
        <v>43830</v>
      </c>
      <c r="C4" s="20">
        <v>43830</v>
      </c>
      <c r="D4" s="41">
        <v>43830</v>
      </c>
    </row>
    <row r="5" spans="1:4" s="6" customFormat="1" ht="16.149999999999999" thickBot="1" x14ac:dyDescent="0.35">
      <c r="A5" s="25" t="s">
        <v>16</v>
      </c>
      <c r="B5" s="9" t="s">
        <v>24</v>
      </c>
      <c r="C5" s="9" t="s">
        <v>23</v>
      </c>
      <c r="D5" s="40" t="s">
        <v>14</v>
      </c>
    </row>
    <row r="6" spans="1:4" s="6" customFormat="1" ht="15.6" x14ac:dyDescent="0.3">
      <c r="A6" s="21"/>
      <c r="B6" s="19" t="s">
        <v>10</v>
      </c>
      <c r="C6" s="20" t="s">
        <v>9</v>
      </c>
      <c r="D6" s="26" t="s">
        <v>22</v>
      </c>
    </row>
    <row r="7" spans="1:4" ht="15.6" x14ac:dyDescent="0.3">
      <c r="A7" s="14">
        <v>364</v>
      </c>
      <c r="B7" s="16">
        <v>25869789.330000002</v>
      </c>
      <c r="C7" s="16">
        <v>3973955.0107974997</v>
      </c>
      <c r="D7" s="39">
        <f t="shared" ref="D7:D13" si="0">+C7/B7*100</f>
        <v>15.361373686136234</v>
      </c>
    </row>
    <row r="8" spans="1:4" ht="15.6" x14ac:dyDescent="0.3">
      <c r="A8" s="14">
        <v>365</v>
      </c>
      <c r="B8" s="16">
        <v>20427592.879999999</v>
      </c>
      <c r="C8" s="16">
        <v>8539023.1502975002</v>
      </c>
      <c r="D8" s="39">
        <f t="shared" si="0"/>
        <v>41.801416351203002</v>
      </c>
    </row>
    <row r="9" spans="1:4" ht="15.6" x14ac:dyDescent="0.3">
      <c r="A9" s="14">
        <v>368</v>
      </c>
      <c r="B9" s="16">
        <v>22458862.84</v>
      </c>
      <c r="C9" s="16">
        <v>15012607.205050003</v>
      </c>
      <c r="D9" s="39">
        <f t="shared" si="0"/>
        <v>66.844912460625736</v>
      </c>
    </row>
    <row r="10" spans="1:4" ht="15.6" x14ac:dyDescent="0.3">
      <c r="A10" s="14">
        <v>369</v>
      </c>
      <c r="B10" s="16">
        <v>14341344.319999997</v>
      </c>
      <c r="C10" s="16">
        <v>7928674.6975399991</v>
      </c>
      <c r="D10" s="39">
        <f t="shared" si="0"/>
        <v>55.285435734800082</v>
      </c>
    </row>
    <row r="11" spans="1:4" ht="15.6" x14ac:dyDescent="0.3">
      <c r="A11" s="14">
        <v>370</v>
      </c>
      <c r="B11" s="16">
        <v>5085098.6999999993</v>
      </c>
      <c r="C11" s="16">
        <v>2921603.8037087498</v>
      </c>
      <c r="D11" s="39">
        <f t="shared" si="0"/>
        <v>57.454220184728179</v>
      </c>
    </row>
    <row r="12" spans="1:4" ht="15.6" x14ac:dyDescent="0.3">
      <c r="A12" s="14">
        <v>371</v>
      </c>
      <c r="B12" s="16">
        <v>3263291.5</v>
      </c>
      <c r="C12" s="16">
        <v>1565668.02006875</v>
      </c>
      <c r="D12" s="39">
        <f t="shared" si="0"/>
        <v>47.978184604983959</v>
      </c>
    </row>
    <row r="13" spans="1:4" ht="16.149999999999999" thickBot="1" x14ac:dyDescent="0.35">
      <c r="A13" s="38">
        <v>373</v>
      </c>
      <c r="B13" s="37">
        <v>2725583.7250000006</v>
      </c>
      <c r="C13" s="37">
        <v>1389657.5628197915</v>
      </c>
      <c r="D13" s="36">
        <f t="shared" si="0"/>
        <v>50.985686114624542</v>
      </c>
    </row>
    <row r="14" spans="1:4" s="35" customFormat="1" ht="47.45" customHeight="1" x14ac:dyDescent="0.3">
      <c r="A14" s="45" t="s">
        <v>28</v>
      </c>
      <c r="B14" s="45"/>
      <c r="C14" s="45"/>
      <c r="D14" s="45"/>
    </row>
    <row r="15" spans="1:4" ht="15.6" x14ac:dyDescent="0.3">
      <c r="A15" s="4"/>
      <c r="B15" s="4"/>
      <c r="C15" s="4"/>
      <c r="D15" s="34"/>
    </row>
    <row r="16" spans="1:4" ht="16.149999999999999" thickBot="1" x14ac:dyDescent="0.35">
      <c r="A16" s="43" t="s">
        <v>26</v>
      </c>
      <c r="D16" s="33"/>
    </row>
    <row r="17" spans="1:7" ht="15.6" x14ac:dyDescent="0.3">
      <c r="A17" s="32"/>
      <c r="B17" s="31"/>
      <c r="C17" s="30" t="s">
        <v>21</v>
      </c>
      <c r="D17" s="29" t="s">
        <v>21</v>
      </c>
      <c r="E17" s="29" t="s">
        <v>21</v>
      </c>
      <c r="F17" s="29"/>
      <c r="G17" s="28"/>
    </row>
    <row r="18" spans="1:7" s="6" customFormat="1" ht="15.6" x14ac:dyDescent="0.3">
      <c r="A18" s="27"/>
      <c r="B18" s="19" t="s">
        <v>20</v>
      </c>
      <c r="C18" s="20">
        <v>43830</v>
      </c>
      <c r="D18" s="19" t="s">
        <v>19</v>
      </c>
      <c r="E18" s="19" t="s">
        <v>11</v>
      </c>
      <c r="F18" s="19" t="s">
        <v>18</v>
      </c>
      <c r="G18" s="26" t="s">
        <v>17</v>
      </c>
    </row>
    <row r="19" spans="1:7" s="6" customFormat="1" ht="16.149999999999999" thickBot="1" x14ac:dyDescent="0.35">
      <c r="A19" s="25" t="s">
        <v>16</v>
      </c>
      <c r="B19" s="9" t="s">
        <v>15</v>
      </c>
      <c r="C19" s="24" t="s">
        <v>14</v>
      </c>
      <c r="D19" s="9" t="s">
        <v>13</v>
      </c>
      <c r="E19" s="23" t="s">
        <v>13</v>
      </c>
      <c r="F19" s="23" t="s">
        <v>12</v>
      </c>
      <c r="G19" s="22" t="s">
        <v>11</v>
      </c>
    </row>
    <row r="20" spans="1:7" s="6" customFormat="1" ht="15.6" x14ac:dyDescent="0.3">
      <c r="A20" s="21"/>
      <c r="B20" s="19" t="s">
        <v>10</v>
      </c>
      <c r="C20" s="20" t="s">
        <v>9</v>
      </c>
      <c r="D20" s="19" t="s">
        <v>8</v>
      </c>
      <c r="E20" s="18" t="s">
        <v>7</v>
      </c>
      <c r="F20" s="18" t="s">
        <v>6</v>
      </c>
      <c r="G20" s="17" t="s">
        <v>5</v>
      </c>
    </row>
    <row r="21" spans="1:7" ht="15.6" x14ac:dyDescent="0.3">
      <c r="A21" s="14">
        <v>364</v>
      </c>
      <c r="B21" s="16">
        <v>-341872</v>
      </c>
      <c r="C21" s="13">
        <v>15.36</v>
      </c>
      <c r="D21" s="16">
        <f t="shared" ref="D21:D27" si="1">ROUND(C21/100*B21,0)</f>
        <v>-52512</v>
      </c>
      <c r="E21" s="16">
        <f t="shared" ref="E21:E27" si="2">+B21-D21</f>
        <v>-289360</v>
      </c>
      <c r="F21" s="16">
        <v>-5002646</v>
      </c>
      <c r="G21" s="15">
        <f t="shared" ref="G21:G27" si="3">+F21+E21</f>
        <v>-5292006</v>
      </c>
    </row>
    <row r="22" spans="1:7" ht="15.6" x14ac:dyDescent="0.3">
      <c r="A22" s="14">
        <v>365</v>
      </c>
      <c r="B22" s="16">
        <v>-280444</v>
      </c>
      <c r="C22" s="13">
        <v>41.8</v>
      </c>
      <c r="D22" s="16">
        <f t="shared" si="1"/>
        <v>-117226</v>
      </c>
      <c r="E22" s="16">
        <f t="shared" si="2"/>
        <v>-163218</v>
      </c>
      <c r="F22" s="16">
        <v>-1741652</v>
      </c>
      <c r="G22" s="15">
        <f t="shared" si="3"/>
        <v>-1904870</v>
      </c>
    </row>
    <row r="23" spans="1:7" ht="15.6" x14ac:dyDescent="0.3">
      <c r="A23" s="14">
        <v>368</v>
      </c>
      <c r="B23" s="16">
        <v>-322202</v>
      </c>
      <c r="C23" s="13">
        <v>66.84</v>
      </c>
      <c r="D23" s="16">
        <f t="shared" si="1"/>
        <v>-215360</v>
      </c>
      <c r="E23" s="16">
        <f t="shared" si="2"/>
        <v>-106842</v>
      </c>
      <c r="F23" s="16">
        <v>22578</v>
      </c>
      <c r="G23" s="15">
        <f t="shared" si="3"/>
        <v>-84264</v>
      </c>
    </row>
    <row r="24" spans="1:7" ht="15.6" x14ac:dyDescent="0.3">
      <c r="A24" s="14">
        <v>369</v>
      </c>
      <c r="B24" s="16">
        <v>-82847</v>
      </c>
      <c r="C24" s="13">
        <v>55.29</v>
      </c>
      <c r="D24" s="16">
        <f t="shared" si="1"/>
        <v>-45806</v>
      </c>
      <c r="E24" s="16">
        <f t="shared" si="2"/>
        <v>-37041</v>
      </c>
      <c r="F24" s="16">
        <v>-232415</v>
      </c>
      <c r="G24" s="15">
        <f t="shared" si="3"/>
        <v>-269456</v>
      </c>
    </row>
    <row r="25" spans="1:7" ht="15.6" x14ac:dyDescent="0.3">
      <c r="A25" s="14">
        <v>370</v>
      </c>
      <c r="B25" s="16">
        <v>-49089</v>
      </c>
      <c r="C25" s="13">
        <v>57.45</v>
      </c>
      <c r="D25" s="16">
        <f t="shared" si="1"/>
        <v>-28202</v>
      </c>
      <c r="E25" s="16">
        <f t="shared" si="2"/>
        <v>-20887</v>
      </c>
      <c r="F25" s="16">
        <v>-143064</v>
      </c>
      <c r="G25" s="15">
        <f t="shared" si="3"/>
        <v>-163951</v>
      </c>
    </row>
    <row r="26" spans="1:7" ht="15.6" x14ac:dyDescent="0.3">
      <c r="A26" s="14">
        <v>371</v>
      </c>
      <c r="B26" s="16">
        <v>-410969</v>
      </c>
      <c r="C26" s="13">
        <v>47.98</v>
      </c>
      <c r="D26" s="16">
        <f t="shared" si="1"/>
        <v>-197183</v>
      </c>
      <c r="E26" s="16">
        <f t="shared" si="2"/>
        <v>-213786</v>
      </c>
      <c r="F26" s="16">
        <v>-4590</v>
      </c>
      <c r="G26" s="15">
        <f t="shared" si="3"/>
        <v>-218376</v>
      </c>
    </row>
    <row r="27" spans="1:7" ht="15.6" x14ac:dyDescent="0.3">
      <c r="A27" s="14">
        <v>373</v>
      </c>
      <c r="B27" s="12">
        <v>-104456</v>
      </c>
      <c r="C27" s="13">
        <v>50.99</v>
      </c>
      <c r="D27" s="12">
        <f t="shared" si="1"/>
        <v>-53262</v>
      </c>
      <c r="E27" s="12">
        <f t="shared" si="2"/>
        <v>-51194</v>
      </c>
      <c r="F27" s="12">
        <v>-1144</v>
      </c>
      <c r="G27" s="11">
        <f t="shared" si="3"/>
        <v>-52338</v>
      </c>
    </row>
    <row r="28" spans="1:7" s="6" customFormat="1" ht="16.149999999999999" thickBot="1" x14ac:dyDescent="0.35">
      <c r="A28" s="10" t="s">
        <v>4</v>
      </c>
      <c r="B28" s="8">
        <f>SUM(B21:B27)</f>
        <v>-1591879</v>
      </c>
      <c r="C28" s="9"/>
      <c r="D28" s="8">
        <f>SUM(D21:D27)</f>
        <v>-709551</v>
      </c>
      <c r="E28" s="8">
        <f>SUM(E21:E27)</f>
        <v>-882328</v>
      </c>
      <c r="F28" s="8">
        <f>SUM(F21:F27)</f>
        <v>-7102933</v>
      </c>
      <c r="G28" s="7">
        <f>SUM(G21:G27)</f>
        <v>-7985261</v>
      </c>
    </row>
    <row r="29" spans="1:7" ht="15.6" x14ac:dyDescent="0.3">
      <c r="A29" s="4"/>
      <c r="B29" s="5"/>
      <c r="C29" s="5"/>
      <c r="D29" s="4"/>
      <c r="E29" s="4"/>
      <c r="F29" s="4"/>
      <c r="G29" s="4"/>
    </row>
    <row r="30" spans="1:7" ht="45" customHeight="1" x14ac:dyDescent="0.3">
      <c r="A30" s="44" t="s">
        <v>3</v>
      </c>
      <c r="B30" s="44"/>
      <c r="C30" s="44"/>
      <c r="D30" s="44"/>
      <c r="E30" s="44"/>
      <c r="F30" s="44"/>
      <c r="G30" s="44"/>
    </row>
    <row r="31" spans="1:7" ht="12.6" customHeight="1" x14ac:dyDescent="0.3">
      <c r="A31" s="4"/>
      <c r="B31" s="2"/>
      <c r="C31" s="2"/>
      <c r="D31" s="2"/>
      <c r="E31" s="2"/>
      <c r="F31" s="2"/>
      <c r="G31" s="2"/>
    </row>
    <row r="32" spans="1:7" ht="29.45" customHeight="1" x14ac:dyDescent="0.3">
      <c r="A32" s="44" t="s">
        <v>2</v>
      </c>
      <c r="B32" s="44"/>
      <c r="C32" s="44"/>
      <c r="D32" s="44"/>
      <c r="E32" s="44"/>
      <c r="F32" s="44"/>
      <c r="G32" s="44"/>
    </row>
    <row r="33" spans="1:7" ht="12.6" customHeight="1" x14ac:dyDescent="0.3">
      <c r="B33" s="2"/>
      <c r="C33" s="2"/>
      <c r="D33" s="2"/>
      <c r="E33" s="2"/>
      <c r="F33" s="2"/>
      <c r="G33" s="2"/>
    </row>
    <row r="34" spans="1:7" ht="29.45" customHeight="1" x14ac:dyDescent="0.3">
      <c r="A34" s="44" t="s">
        <v>1</v>
      </c>
      <c r="B34" s="44"/>
      <c r="C34" s="44"/>
      <c r="D34" s="44"/>
      <c r="E34" s="44"/>
      <c r="F34" s="44"/>
      <c r="G34" s="44"/>
    </row>
    <row r="35" spans="1:7" ht="12.6" customHeight="1" x14ac:dyDescent="0.3">
      <c r="A35" s="3"/>
      <c r="B35" s="2"/>
      <c r="C35" s="2"/>
      <c r="D35" s="2"/>
      <c r="E35" s="2"/>
      <c r="F35" s="2"/>
      <c r="G35" s="2"/>
    </row>
    <row r="36" spans="1:7" ht="29.45" customHeight="1" x14ac:dyDescent="0.3">
      <c r="A36" s="44" t="s">
        <v>27</v>
      </c>
      <c r="B36" s="44"/>
      <c r="C36" s="44"/>
      <c r="D36" s="44"/>
      <c r="E36" s="44"/>
      <c r="F36" s="44"/>
      <c r="G36" s="44"/>
    </row>
    <row r="37" spans="1:7" ht="12.6" customHeight="1" x14ac:dyDescent="0.3">
      <c r="A37" s="3"/>
      <c r="B37" s="2"/>
      <c r="C37" s="2"/>
      <c r="D37" s="2"/>
      <c r="E37" s="2"/>
      <c r="F37" s="2"/>
      <c r="G37" s="2"/>
    </row>
    <row r="38" spans="1:7" ht="29.45" customHeight="1" x14ac:dyDescent="0.3">
      <c r="A38" s="44" t="s">
        <v>0</v>
      </c>
      <c r="B38" s="44"/>
      <c r="C38" s="44"/>
      <c r="D38" s="44"/>
      <c r="E38" s="44"/>
      <c r="F38" s="44"/>
      <c r="G38" s="44"/>
    </row>
    <row r="39" spans="1:7" ht="15.6" x14ac:dyDescent="0.3">
      <c r="A39" s="3"/>
      <c r="B39" s="2"/>
      <c r="C39" s="2"/>
      <c r="D39" s="2"/>
      <c r="E39" s="2"/>
      <c r="F39" s="2"/>
      <c r="G39" s="2"/>
    </row>
    <row r="40" spans="1:7" x14ac:dyDescent="0.25">
      <c r="A40" s="3"/>
      <c r="B40" s="2"/>
      <c r="C40" s="2"/>
      <c r="D40" s="2"/>
      <c r="E40" s="2"/>
      <c r="F40" s="2"/>
      <c r="G40" s="2"/>
    </row>
    <row r="41" spans="1:7" x14ac:dyDescent="0.25">
      <c r="A41" s="3"/>
      <c r="B41" s="2"/>
      <c r="C41" s="2"/>
      <c r="D41" s="2"/>
      <c r="E41" s="2"/>
      <c r="F41" s="2"/>
      <c r="G41" s="2"/>
    </row>
    <row r="42" spans="1:7" x14ac:dyDescent="0.25">
      <c r="A42" s="3"/>
      <c r="B42" s="2"/>
      <c r="C42" s="2"/>
      <c r="D42" s="2"/>
      <c r="E42" s="2"/>
      <c r="F42" s="2"/>
      <c r="G42" s="2"/>
    </row>
  </sheetData>
  <mergeCells count="6">
    <mergeCell ref="A38:G38"/>
    <mergeCell ref="A14:D14"/>
    <mergeCell ref="A30:G30"/>
    <mergeCell ref="A32:G32"/>
    <mergeCell ref="A34:G34"/>
    <mergeCell ref="A36:G3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