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</Types>
</file>

<file path=_rels/.rels>&#65279;<?xml version="1.0" encoding="UTF-8" standalone="yes"?>
<Relationships xmlns="http://schemas.openxmlformats.org/package/2006/relationships">
  <Relationship Id="rId3" Type="http://schemas.openxmlformats.org/officeDocument/2006/relationships/extended-properties" Target="docProps/app.xml" />
  <Relationship Id="rId2" Type="http://schemas.openxmlformats.org/package/2006/relationships/metadata/core-properties" Target="docProps/core.xml" /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160" windowHeight="8760"/>
  </bookViews>
  <sheets>
    <sheet name="Revised Sch. 5" sheetId="1" r:id="rId1"/>
  </sheets>
  <definedNames>
    <definedName name="_xlnm.Database">#REF!</definedName>
    <definedName name="DEPRECIATION">#REF!</definedName>
    <definedName name="NET_SALVAGE">#REF!</definedName>
    <definedName name="PAGE2">#REF!</definedName>
    <definedName name="PAGE3">#REF!</definedName>
    <definedName name="PAGE4">#REF!</definedName>
    <definedName name="PLANT_BLANCE">#REF!</definedName>
    <definedName name="RESERVE_BALANCE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G8" i="1"/>
  <c r="E9" i="1"/>
  <c r="G9" i="1"/>
  <c r="E10" i="1"/>
  <c r="G10" i="1"/>
  <c r="E11" i="1"/>
  <c r="G11" i="1"/>
  <c r="C13" i="1"/>
  <c r="F13" i="1"/>
  <c r="G13" i="1"/>
  <c r="E19" i="1"/>
  <c r="F19" i="1"/>
  <c r="E20" i="1"/>
  <c r="E23" i="1" s="1"/>
  <c r="F20" i="1"/>
  <c r="F23" i="1" s="1"/>
  <c r="E21" i="1"/>
  <c r="F21" i="1"/>
  <c r="C23" i="1"/>
  <c r="D23" i="1"/>
</calcChain>
</file>

<file path=xl/sharedStrings.xml><?xml version="1.0" encoding="utf-8"?>
<sst xmlns="http://schemas.openxmlformats.org/spreadsheetml/2006/main" count="31" uniqueCount="23">
  <si>
    <t>Sch. F 2019</t>
  </si>
  <si>
    <t>*</t>
  </si>
  <si>
    <t>TOTAL</t>
  </si>
  <si>
    <t>Transportation-Heavy Trucks</t>
  </si>
  <si>
    <t>Transportation-Light Trucks &amp; Vans</t>
  </si>
  <si>
    <t>Transportation-Cars</t>
  </si>
  <si>
    <t>AMORTIZATION</t>
  </si>
  <si>
    <t>IMBALANCE</t>
  </si>
  <si>
    <t>RESERVE</t>
  </si>
  <si>
    <t>BOOK RESERVE*</t>
  </si>
  <si>
    <t>ACCOUNT</t>
  </si>
  <si>
    <t>4-YR.</t>
  </si>
  <si>
    <t>THEORETICAL</t>
  </si>
  <si>
    <t>Poles and Fixtures - Concrete</t>
  </si>
  <si>
    <t>Poles and Fixtures</t>
  </si>
  <si>
    <t>Towers and Fixtures</t>
  </si>
  <si>
    <t>Structures and Improvements</t>
  </si>
  <si>
    <t>ALLOCATIONS</t>
  </si>
  <si>
    <t xml:space="preserve">RESTATED </t>
  </si>
  <si>
    <t>PROPOSED</t>
  </si>
  <si>
    <t>PROPOSED RESERVE ALLOCATIONS</t>
  </si>
  <si>
    <t>2019 CONSOLIDATED ELECTRIC DIVISIONS</t>
  </si>
  <si>
    <t xml:space="preserve">FLORIDA PUBLIC UTILITIES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</si>
</sst>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b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57">
    <xf numFmtId="0" fontId="0" fillId="0" borderId="0" xfId="0"/>
    <xf numFmtId="0" fontId="1" fillId="0" borderId="0" xfId="1"/>
    <xf numFmtId="0" fontId="1" fillId="0" borderId="0" xfId="1" applyFont="1"/>
    <xf numFmtId="3" fontId="1" fillId="0" borderId="0" xfId="1" applyNumberFormat="1" applyFont="1"/>
    <xf numFmtId="3" fontId="2" fillId="0" borderId="0" xfId="1" applyNumberFormat="1" applyFont="1"/>
    <xf numFmtId="37" fontId="1" fillId="0" borderId="0" xfId="1" applyNumberFormat="1" applyFont="1"/>
    <xf numFmtId="37" fontId="3" fillId="0" borderId="0" xfId="1" applyNumberFormat="1" applyFont="1"/>
    <xf numFmtId="37" fontId="1" fillId="0" borderId="0" xfId="1" applyNumberFormat="1" applyFont="1" applyFill="1" applyBorder="1" applyAlignment="1">
      <alignment horizontal="right"/>
    </xf>
    <xf numFmtId="37" fontId="1" fillId="0" borderId="0" xfId="1" applyNumberFormat="1" applyFont="1" applyFill="1"/>
    <xf numFmtId="0" fontId="1" fillId="0" borderId="0" xfId="1" applyFont="1" applyFill="1" applyAlignment="1">
      <alignment horizontal="left" indent="6"/>
    </xf>
    <xf numFmtId="0" fontId="3" fillId="0" borderId="0" xfId="1" applyFont="1"/>
    <xf numFmtId="37" fontId="3" fillId="2" borderId="1" xfId="1" applyNumberFormat="1" applyFont="1" applyFill="1" applyBorder="1"/>
    <xf numFmtId="37" fontId="3" fillId="2" borderId="2" xfId="1" applyNumberFormat="1" applyFont="1" applyFill="1" applyBorder="1"/>
    <xf numFmtId="37" fontId="3" fillId="0" borderId="2" xfId="1" applyNumberFormat="1" applyFont="1" applyBorder="1"/>
    <xf numFmtId="0" fontId="3" fillId="3" borderId="2" xfId="1" applyFont="1" applyFill="1" applyBorder="1"/>
    <xf numFmtId="0" fontId="3" fillId="0" borderId="3" xfId="1" applyFont="1" applyBorder="1"/>
    <xf numFmtId="37" fontId="1" fillId="2" borderId="4" xfId="1" applyNumberFormat="1" applyFont="1" applyFill="1" applyBorder="1"/>
    <xf numFmtId="37" fontId="1" fillId="2" borderId="5" xfId="1" applyNumberFormat="1" applyFont="1" applyFill="1" applyBorder="1"/>
    <xf numFmtId="37" fontId="1" fillId="0" borderId="5" xfId="1" applyNumberFormat="1" applyFont="1" applyBorder="1"/>
    <xf numFmtId="0" fontId="1" fillId="0" borderId="5" xfId="1" applyFont="1" applyBorder="1"/>
    <xf numFmtId="3" fontId="1" fillId="0" borderId="6" xfId="1" applyNumberFormat="1" applyFont="1" applyBorder="1"/>
    <xf numFmtId="37" fontId="1" fillId="0" borderId="5" xfId="1" applyNumberFormat="1" applyFont="1" applyBorder="1" applyAlignment="1">
      <alignment horizontal="right"/>
    </xf>
    <xf numFmtId="37" fontId="1" fillId="2" borderId="7" xfId="1" applyNumberFormat="1" applyFont="1" applyFill="1" applyBorder="1" applyAlignment="1">
      <alignment horizontal="right"/>
    </xf>
    <xf numFmtId="0" fontId="1" fillId="0" borderId="6" xfId="1" applyFont="1" applyBorder="1"/>
    <xf numFmtId="37" fontId="1" fillId="2" borderId="8" xfId="1" applyNumberFormat="1" applyFont="1" applyFill="1" applyBorder="1"/>
    <xf numFmtId="37" fontId="1" fillId="2" borderId="7" xfId="1" applyNumberFormat="1" applyFont="1" applyFill="1" applyBorder="1"/>
    <xf numFmtId="37" fontId="1" fillId="0" borderId="7" xfId="1" applyNumberFormat="1" applyFont="1" applyBorder="1" applyAlignment="1">
      <alignment horizontal="right"/>
    </xf>
    <xf numFmtId="0" fontId="1" fillId="0" borderId="7" xfId="1" applyFont="1" applyBorder="1"/>
    <xf numFmtId="0" fontId="1" fillId="0" borderId="9" xfId="1" applyFont="1" applyBorder="1"/>
    <xf numFmtId="0" fontId="3" fillId="3" borderId="10" xfId="1" applyFont="1" applyFill="1" applyBorder="1" applyAlignment="1">
      <alignment horizontal="center"/>
    </xf>
    <xf numFmtId="0" fontId="3" fillId="3" borderId="11" xfId="1" applyFont="1" applyFill="1" applyBorder="1" applyAlignment="1">
      <alignment horizontal="center"/>
    </xf>
    <xf numFmtId="0" fontId="3" fillId="3" borderId="11" xfId="1" applyFont="1" applyFill="1" applyBorder="1"/>
    <xf numFmtId="0" fontId="3" fillId="3" borderId="12" xfId="1" applyFont="1" applyFill="1" applyBorder="1"/>
    <xf numFmtId="0" fontId="3" fillId="0" borderId="0" xfId="1" applyFont="1" applyAlignment="1">
      <alignment horizontal="center"/>
    </xf>
    <xf numFmtId="0" fontId="3" fillId="3" borderId="13" xfId="1" applyFont="1" applyFill="1" applyBorder="1" applyAlignment="1">
      <alignment horizontal="center"/>
    </xf>
    <xf numFmtId="0" fontId="3" fillId="3" borderId="14" xfId="1" applyFont="1" applyFill="1" applyBorder="1" applyAlignment="1">
      <alignment horizontal="center"/>
    </xf>
    <xf numFmtId="14" fontId="3" fillId="3" borderId="14" xfId="1" applyNumberFormat="1" applyFont="1" applyFill="1" applyBorder="1" applyAlignment="1">
      <alignment horizontal="center"/>
    </xf>
    <xf numFmtId="0" fontId="3" fillId="3" borderId="15" xfId="1" applyFont="1" applyFill="1" applyBorder="1" applyAlignment="1">
      <alignment horizontal="center"/>
    </xf>
    <xf numFmtId="0" fontId="4" fillId="0" borderId="0" xfId="1" applyFont="1"/>
    <xf numFmtId="37" fontId="3" fillId="0" borderId="1" xfId="1" applyNumberFormat="1" applyFont="1" applyBorder="1"/>
    <xf numFmtId="37" fontId="1" fillId="0" borderId="4" xfId="1" applyNumberFormat="1" applyFont="1" applyBorder="1"/>
    <xf numFmtId="37" fontId="1" fillId="0" borderId="8" xfId="1" applyNumberFormat="1" applyFont="1" applyBorder="1"/>
    <xf numFmtId="37" fontId="1" fillId="0" borderId="7" xfId="1" applyNumberFormat="1" applyFont="1" applyBorder="1"/>
    <xf numFmtId="0" fontId="3" fillId="3" borderId="16" xfId="1" applyFont="1" applyFill="1" applyBorder="1" applyAlignment="1">
      <alignment horizontal="center"/>
    </xf>
    <xf numFmtId="0" fontId="3" fillId="3" borderId="0" xfId="1" applyFont="1" applyFill="1" applyBorder="1" applyAlignment="1">
      <alignment horizontal="center"/>
    </xf>
    <xf numFmtId="14" fontId="3" fillId="3" borderId="0" xfId="1" applyNumberFormat="1" applyFont="1" applyFill="1" applyBorder="1" applyAlignment="1">
      <alignment horizontal="center"/>
    </xf>
    <xf numFmtId="0" fontId="3" fillId="3" borderId="0" xfId="1" applyFont="1" applyFill="1" applyBorder="1"/>
    <xf numFmtId="0" fontId="3" fillId="3" borderId="17" xfId="1" applyFont="1" applyFill="1" applyBorder="1"/>
    <xf numFmtId="0" fontId="3" fillId="3" borderId="13" xfId="1" applyFont="1" applyFill="1" applyBorder="1"/>
    <xf numFmtId="0" fontId="3" fillId="3" borderId="14" xfId="1" applyFont="1" applyFill="1" applyBorder="1"/>
    <xf numFmtId="0" fontId="3" fillId="3" borderId="15" xfId="1" applyFont="1" applyFill="1" applyBorder="1"/>
    <xf numFmtId="0" fontId="5" fillId="0" borderId="0" xfId="1" applyFont="1"/>
    <xf numFmtId="0" fontId="6" fillId="0" borderId="0" xfId="1" applyFont="1"/>
    <xf numFmtId="0" fontId="8" fillId="0" borderId="0" xfId="1" applyFont="1"/>
    <xf numFmtId="49" fontId="9" fillId="0" borderId="0" xfId="2" applyNumberFormat="1" applyFont="1" applyFill="1" applyBorder="1" applyAlignment="1">
      <alignment horizontal="center"/>
    </xf>
    <xf numFmtId="49" fontId="6" fillId="0" borderId="0" xfId="2" applyNumberFormat="1" applyFont="1" applyFill="1" applyBorder="1" applyAlignment="1">
      <alignment horizontal="center"/>
    </xf>
    <xf numFmtId="0" fontId="7" fillId="0" borderId="0" xfId="1" applyFont="1" applyAlignment="1">
      <alignment horizontal="center"/>
    </xf>
  </cellXfs>
  <cellStyles count="3">
    <cellStyle name="Normal" xfId="0" builtinId="0"/>
    <cellStyle name="Normal 2" xfId="1"/>
    <cellStyle name="Normal_Copy of Fpu0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styles" Target="styles.xml" />
  <Relationship Id="rId2" Type="http://schemas.openxmlformats.org/officeDocument/2006/relationships/theme" Target="theme/theme1.xml" />
  <Relationship Id="rId4" Type="http://schemas.openxmlformats.org/officeDocument/2006/relationships/sharedStrings" Target="sharedStrings.xml" />
  <Relationship Id="rId1" Type="http://schemas.openxmlformats.org/officeDocument/2006/relationships/worksheet" Target="worksheets/sheet1.xml" />
  <Relationship Id="rId5" Type="http://schemas.openxmlformats.org/officeDocument/2006/relationships/calcChain" Target="calcChain.xml" />
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rgb="FF00B050"/>
    <pageSetUpPr fitToPage="1"/>
  </sheetPr>
  <dimension ref="A1:L44"/>
  <sheetViews>
    <sheetView tabSelected="1" zoomScale="115" zoomScaleNormal="115" workbookViewId="0">
      <selection activeCell="I14" sqref="I14"/>
    </sheetView>
  </sheetViews>
  <sheetFormatPr defaultColWidth="8.7109375" defaultRowHeight="12.75" x14ac:dyDescent="0.2"/>
  <cols>
    <col min="1" max="1" width="10.140625" style="1" bestFit="1" customWidth="1"/>
    <col min="2" max="2" width="29.42578125" style="1" customWidth="1"/>
    <col min="3" max="3" width="16" style="1" bestFit="1" customWidth="1"/>
    <col min="4" max="4" width="14.28515625" style="1" bestFit="1" customWidth="1"/>
    <col min="5" max="5" width="11.7109375" style="1" bestFit="1" customWidth="1"/>
    <col min="6" max="6" width="15.140625" style="1" bestFit="1" customWidth="1"/>
    <col min="7" max="7" width="11.28515625" style="1" bestFit="1" customWidth="1"/>
    <col min="8" max="16384" width="8.7109375" style="1"/>
  </cols>
  <sheetData>
    <row r="1" spans="1:8" s="53" customFormat="1" ht="17.45" x14ac:dyDescent="0.3">
      <c r="A1" s="54" t="s">
        <v>22</v>
      </c>
      <c r="B1" s="54"/>
      <c r="C1" s="54"/>
      <c r="D1" s="54"/>
      <c r="E1" s="54"/>
      <c r="F1" s="54"/>
      <c r="G1" s="54"/>
    </row>
    <row r="2" spans="1:8" s="52" customFormat="1" ht="15" x14ac:dyDescent="0.25">
      <c r="A2" s="55" t="s">
        <v>21</v>
      </c>
      <c r="B2" s="55"/>
      <c r="C2" s="55"/>
      <c r="D2" s="55"/>
      <c r="E2" s="55"/>
      <c r="F2" s="55"/>
      <c r="G2" s="55"/>
    </row>
    <row r="3" spans="1:8" s="52" customFormat="1" ht="15.6" x14ac:dyDescent="0.3">
      <c r="A3" s="56" t="s">
        <v>20</v>
      </c>
      <c r="B3" s="56"/>
      <c r="C3" s="56"/>
      <c r="D3" s="56"/>
      <c r="E3" s="56"/>
      <c r="F3" s="56"/>
      <c r="G3" s="56"/>
    </row>
    <row r="4" spans="1:8" ht="13.9" thickBot="1" x14ac:dyDescent="0.3">
      <c r="A4" s="33"/>
      <c r="B4" s="33"/>
      <c r="C4" s="33"/>
      <c r="D4" s="33"/>
      <c r="E4" s="33"/>
      <c r="F4" s="33"/>
      <c r="G4" s="51"/>
    </row>
    <row r="5" spans="1:8" s="10" customFormat="1" ht="13.15" x14ac:dyDescent="0.25">
      <c r="A5" s="50"/>
      <c r="B5" s="49"/>
      <c r="C5" s="49"/>
      <c r="D5" s="49"/>
      <c r="E5" s="49"/>
      <c r="F5" s="35" t="s">
        <v>19</v>
      </c>
      <c r="G5" s="48"/>
    </row>
    <row r="6" spans="1:8" s="10" customFormat="1" ht="13.15" x14ac:dyDescent="0.25">
      <c r="A6" s="47"/>
      <c r="B6" s="46"/>
      <c r="C6" s="45">
        <v>43831</v>
      </c>
      <c r="D6" s="44" t="s">
        <v>12</v>
      </c>
      <c r="E6" s="44"/>
      <c r="F6" s="44" t="s">
        <v>8</v>
      </c>
      <c r="G6" s="43" t="s">
        <v>18</v>
      </c>
    </row>
    <row r="7" spans="1:8" s="10" customFormat="1" ht="13.9" thickBot="1" x14ac:dyDescent="0.3">
      <c r="A7" s="32" t="s">
        <v>10</v>
      </c>
      <c r="B7" s="31"/>
      <c r="C7" s="30" t="s">
        <v>9</v>
      </c>
      <c r="D7" s="30" t="s">
        <v>8</v>
      </c>
      <c r="E7" s="30" t="s">
        <v>7</v>
      </c>
      <c r="F7" s="30" t="s">
        <v>17</v>
      </c>
      <c r="G7" s="29" t="s">
        <v>8</v>
      </c>
    </row>
    <row r="8" spans="1:8" s="2" customFormat="1" ht="13.15" x14ac:dyDescent="0.25">
      <c r="A8" s="28">
        <v>352</v>
      </c>
      <c r="B8" s="27" t="s">
        <v>16</v>
      </c>
      <c r="C8" s="26">
        <v>96690</v>
      </c>
      <c r="D8" s="26">
        <v>59504</v>
      </c>
      <c r="E8" s="42">
        <f>C8-D8</f>
        <v>37186</v>
      </c>
      <c r="F8" s="26">
        <v>-37186</v>
      </c>
      <c r="G8" s="41">
        <f>C8+F8</f>
        <v>59504</v>
      </c>
    </row>
    <row r="9" spans="1:8" s="2" customFormat="1" ht="13.15" x14ac:dyDescent="0.25">
      <c r="A9" s="23">
        <v>354</v>
      </c>
      <c r="B9" s="19" t="s">
        <v>15</v>
      </c>
      <c r="C9" s="21">
        <v>214014</v>
      </c>
      <c r="D9" s="21">
        <v>197091</v>
      </c>
      <c r="E9" s="18">
        <f>C9-D9</f>
        <v>16923</v>
      </c>
      <c r="F9" s="21">
        <v>-16923</v>
      </c>
      <c r="G9" s="40">
        <f>C9+F9</f>
        <v>197091</v>
      </c>
    </row>
    <row r="10" spans="1:8" s="2" customFormat="1" ht="13.15" x14ac:dyDescent="0.25">
      <c r="A10" s="23">
        <v>355</v>
      </c>
      <c r="B10" s="19" t="s">
        <v>14</v>
      </c>
      <c r="C10" s="21">
        <v>189827</v>
      </c>
      <c r="D10" s="21">
        <v>1367019</v>
      </c>
      <c r="E10" s="18">
        <f>C10-D10</f>
        <v>-1177192</v>
      </c>
      <c r="F10" s="21">
        <v>297456</v>
      </c>
      <c r="G10" s="40">
        <f>C10+F10</f>
        <v>487283</v>
      </c>
    </row>
    <row r="11" spans="1:8" s="2" customFormat="1" ht="13.15" x14ac:dyDescent="0.25">
      <c r="A11" s="23">
        <v>355.1</v>
      </c>
      <c r="B11" s="19" t="s">
        <v>13</v>
      </c>
      <c r="C11" s="18">
        <v>921836</v>
      </c>
      <c r="D11" s="18">
        <v>678489</v>
      </c>
      <c r="E11" s="18">
        <f>C11-D11</f>
        <v>243347</v>
      </c>
      <c r="F11" s="18">
        <v>-243347</v>
      </c>
      <c r="G11" s="40">
        <f>C11+F11</f>
        <v>678489</v>
      </c>
    </row>
    <row r="12" spans="1:8" s="2" customFormat="1" ht="13.15" x14ac:dyDescent="0.25">
      <c r="A12" s="20"/>
      <c r="B12" s="19"/>
      <c r="C12" s="18"/>
      <c r="D12" s="18"/>
      <c r="E12" s="18"/>
      <c r="F12" s="18"/>
      <c r="G12" s="40"/>
    </row>
    <row r="13" spans="1:8" ht="13.9" thickBot="1" x14ac:dyDescent="0.3">
      <c r="A13" s="15"/>
      <c r="B13" s="14" t="s">
        <v>2</v>
      </c>
      <c r="C13" s="13">
        <f>SUM(C8:C12)</f>
        <v>1422367</v>
      </c>
      <c r="D13" s="13">
        <v>42311066</v>
      </c>
      <c r="E13" s="13">
        <v>42311066</v>
      </c>
      <c r="F13" s="13">
        <f>SUM(F8:F12)</f>
        <v>0</v>
      </c>
      <c r="G13" s="39">
        <f>SUM(G8:G12)</f>
        <v>1422367</v>
      </c>
      <c r="H13" s="10"/>
    </row>
    <row r="14" spans="1:8" ht="13.9" thickTop="1" x14ac:dyDescent="0.25">
      <c r="A14" s="38"/>
      <c r="B14" s="10"/>
      <c r="C14" s="6"/>
      <c r="D14" s="6"/>
      <c r="E14" s="6"/>
      <c r="F14" s="6"/>
      <c r="G14" s="6"/>
      <c r="H14" s="10"/>
    </row>
    <row r="15" spans="1:8" ht="13.15" x14ac:dyDescent="0.25">
      <c r="A15" s="2"/>
      <c r="B15" s="10"/>
      <c r="C15" s="6"/>
      <c r="D15" s="6"/>
      <c r="E15" s="6"/>
      <c r="F15" s="6"/>
      <c r="G15" s="6"/>
      <c r="H15" s="10"/>
    </row>
    <row r="16" spans="1:8" ht="13.9" thickBot="1" x14ac:dyDescent="0.3">
      <c r="A16" s="2"/>
      <c r="B16" s="10"/>
      <c r="C16" s="6"/>
      <c r="D16" s="6"/>
      <c r="E16" s="6"/>
      <c r="F16" s="6"/>
      <c r="G16" s="6"/>
      <c r="H16" s="10"/>
    </row>
    <row r="17" spans="1:12" s="33" customFormat="1" ht="13.15" x14ac:dyDescent="0.25">
      <c r="A17" s="37"/>
      <c r="B17" s="35"/>
      <c r="C17" s="36">
        <v>43831</v>
      </c>
      <c r="D17" s="35" t="s">
        <v>12</v>
      </c>
      <c r="E17" s="35"/>
      <c r="F17" s="34" t="s">
        <v>11</v>
      </c>
      <c r="G17" s="6"/>
    </row>
    <row r="18" spans="1:12" s="10" customFormat="1" ht="13.9" thickBot="1" x14ac:dyDescent="0.3">
      <c r="A18" s="32" t="s">
        <v>10</v>
      </c>
      <c r="B18" s="31"/>
      <c r="C18" s="30" t="s">
        <v>9</v>
      </c>
      <c r="D18" s="30" t="s">
        <v>8</v>
      </c>
      <c r="E18" s="30" t="s">
        <v>7</v>
      </c>
      <c r="F18" s="29" t="s">
        <v>6</v>
      </c>
      <c r="G18" s="6"/>
    </row>
    <row r="19" spans="1:12" s="2" customFormat="1" ht="13.15" x14ac:dyDescent="0.25">
      <c r="A19" s="28">
        <v>392.1</v>
      </c>
      <c r="B19" s="27" t="s">
        <v>5</v>
      </c>
      <c r="C19" s="22">
        <v>33548.229999999996</v>
      </c>
      <c r="D19" s="26">
        <v>10768</v>
      </c>
      <c r="E19" s="25">
        <f>C19-D19</f>
        <v>22780.229999999996</v>
      </c>
      <c r="F19" s="24">
        <f>-ROUND(E19/4,0)</f>
        <v>-5695</v>
      </c>
      <c r="G19" s="6"/>
    </row>
    <row r="20" spans="1:12" s="2" customFormat="1" ht="13.15" x14ac:dyDescent="0.25">
      <c r="A20" s="23">
        <v>392.2</v>
      </c>
      <c r="B20" s="19" t="s">
        <v>4</v>
      </c>
      <c r="C20" s="22">
        <v>630884.99876499991</v>
      </c>
      <c r="D20" s="21">
        <v>575092</v>
      </c>
      <c r="E20" s="17">
        <f>C20-D20</f>
        <v>55792.998764999909</v>
      </c>
      <c r="F20" s="16">
        <f>-ROUND(E20/4,0)</f>
        <v>-13948</v>
      </c>
      <c r="G20" s="6"/>
    </row>
    <row r="21" spans="1:12" s="2" customFormat="1" ht="13.15" x14ac:dyDescent="0.25">
      <c r="A21" s="23">
        <v>392.3</v>
      </c>
      <c r="B21" s="19" t="s">
        <v>3</v>
      </c>
      <c r="C21" s="22">
        <v>2440984.5289000003</v>
      </c>
      <c r="D21" s="21">
        <v>2005662</v>
      </c>
      <c r="E21" s="17">
        <f>C21-D21</f>
        <v>435322.52890000027</v>
      </c>
      <c r="F21" s="16">
        <f>-ROUND(E21/4,0)</f>
        <v>-108831</v>
      </c>
      <c r="G21" s="6"/>
    </row>
    <row r="22" spans="1:12" s="2" customFormat="1" ht="13.15" x14ac:dyDescent="0.25">
      <c r="A22" s="20"/>
      <c r="B22" s="19"/>
      <c r="C22" s="19"/>
      <c r="D22" s="18"/>
      <c r="E22" s="17"/>
      <c r="F22" s="16"/>
      <c r="G22" s="6"/>
    </row>
    <row r="23" spans="1:12" ht="13.9" thickBot="1" x14ac:dyDescent="0.3">
      <c r="A23" s="15"/>
      <c r="B23" s="14" t="s">
        <v>2</v>
      </c>
      <c r="C23" s="12">
        <f>SUM(C19:C21)</f>
        <v>3105417.7576649999</v>
      </c>
      <c r="D23" s="13">
        <f>SUM(D19:D21)</f>
        <v>2591522</v>
      </c>
      <c r="E23" s="12">
        <f>SUM(E19:E21)</f>
        <v>513895.75766500016</v>
      </c>
      <c r="F23" s="11">
        <f>SUM(F19:G21)</f>
        <v>-128474</v>
      </c>
      <c r="G23" s="6"/>
      <c r="H23" s="10"/>
    </row>
    <row r="24" spans="1:12" ht="13.9" thickTop="1" x14ac:dyDescent="0.25">
      <c r="A24" s="2"/>
      <c r="B24" s="2"/>
      <c r="C24" s="5"/>
      <c r="D24" s="5"/>
      <c r="E24" s="5"/>
      <c r="F24" s="5"/>
      <c r="G24" s="6"/>
      <c r="H24" s="2"/>
      <c r="I24" s="2"/>
      <c r="J24" s="2"/>
      <c r="K24" s="2"/>
      <c r="L24" s="2"/>
    </row>
    <row r="25" spans="1:12" ht="13.15" x14ac:dyDescent="0.25">
      <c r="A25" s="9" t="s">
        <v>1</v>
      </c>
      <c r="B25" s="3" t="s">
        <v>0</v>
      </c>
      <c r="C25" s="7"/>
      <c r="D25" s="7"/>
      <c r="E25" s="8"/>
      <c r="F25" s="7"/>
      <c r="G25" s="6"/>
      <c r="H25" s="2"/>
      <c r="I25" s="2"/>
      <c r="J25" s="2"/>
      <c r="K25" s="2"/>
      <c r="L25" s="2"/>
    </row>
    <row r="26" spans="1:12" ht="13.15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</row>
    <row r="27" spans="1:12" ht="13.15" x14ac:dyDescent="0.25">
      <c r="A27" s="2"/>
      <c r="B27" s="3"/>
      <c r="C27" s="5"/>
      <c r="D27" s="5"/>
      <c r="E27" s="5"/>
      <c r="F27" s="5"/>
      <c r="G27" s="2"/>
      <c r="H27" s="2"/>
      <c r="I27" s="2"/>
      <c r="J27" s="2"/>
      <c r="K27" s="2"/>
      <c r="L27" s="2"/>
    </row>
    <row r="28" spans="1:12" ht="13.15" x14ac:dyDescent="0.25">
      <c r="A28" s="2"/>
      <c r="B28" s="4"/>
      <c r="C28" s="2"/>
      <c r="D28" s="2"/>
      <c r="E28" s="2"/>
      <c r="F28" s="2"/>
      <c r="G28" s="2"/>
      <c r="H28" s="2"/>
      <c r="I28" s="2"/>
      <c r="J28" s="2"/>
      <c r="K28" s="2"/>
      <c r="L28" s="2"/>
    </row>
    <row r="29" spans="1:12" ht="13.15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</row>
    <row r="30" spans="1:12" ht="13.15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</row>
    <row r="31" spans="1:12" ht="13.15" x14ac:dyDescent="0.25">
      <c r="A31" s="2"/>
      <c r="B31" s="3"/>
      <c r="C31" s="2"/>
      <c r="D31" s="2"/>
      <c r="E31" s="2"/>
      <c r="F31" s="2"/>
      <c r="G31" s="2"/>
      <c r="H31" s="2"/>
      <c r="I31" s="2"/>
      <c r="J31" s="2"/>
      <c r="K31" s="2"/>
      <c r="L31" s="2"/>
    </row>
    <row r="32" spans="1:12" ht="13.15" x14ac:dyDescent="0.25">
      <c r="A32" s="2"/>
      <c r="B32" s="3"/>
      <c r="C32" s="2"/>
      <c r="D32" s="2"/>
      <c r="E32" s="2"/>
      <c r="F32" s="2"/>
      <c r="G32" s="2"/>
      <c r="H32" s="2"/>
      <c r="I32" s="2"/>
      <c r="J32" s="2"/>
      <c r="K32" s="2"/>
      <c r="L32" s="2"/>
    </row>
    <row r="33" spans="1:12" x14ac:dyDescent="0.2">
      <c r="A33" s="2"/>
      <c r="B33" s="4"/>
      <c r="C33" s="2"/>
      <c r="D33" s="2"/>
      <c r="E33" s="2"/>
      <c r="F33" s="2"/>
      <c r="G33" s="2"/>
      <c r="H33" s="2"/>
      <c r="I33" s="2"/>
      <c r="J33" s="2"/>
      <c r="K33" s="2"/>
      <c r="L33" s="2"/>
    </row>
    <row r="34" spans="1:12" x14ac:dyDescent="0.2">
      <c r="A34" s="2"/>
      <c r="B34" s="3"/>
      <c r="C34" s="2"/>
      <c r="D34" s="2"/>
      <c r="E34" s="2"/>
      <c r="F34" s="2"/>
      <c r="G34" s="2"/>
      <c r="H34" s="2"/>
      <c r="I34" s="2"/>
      <c r="J34" s="2"/>
      <c r="K34" s="2"/>
      <c r="L34" s="2"/>
    </row>
    <row r="35" spans="1:12" x14ac:dyDescent="0.2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</row>
    <row r="36" spans="1:12" x14ac:dyDescent="0.2">
      <c r="A36" s="2"/>
      <c r="B36" s="3"/>
      <c r="C36" s="2"/>
      <c r="D36" s="2"/>
      <c r="E36" s="2"/>
      <c r="F36" s="2"/>
      <c r="G36" s="2"/>
      <c r="H36" s="2"/>
      <c r="I36" s="2"/>
      <c r="J36" s="2"/>
      <c r="K36" s="2"/>
      <c r="L36" s="2"/>
    </row>
    <row r="37" spans="1:12" x14ac:dyDescent="0.2">
      <c r="A37" s="2"/>
      <c r="B37" s="3"/>
      <c r="C37" s="2"/>
      <c r="D37" s="2"/>
      <c r="E37" s="2"/>
      <c r="F37" s="2"/>
      <c r="G37" s="2"/>
      <c r="H37" s="2"/>
      <c r="I37" s="2"/>
      <c r="J37" s="2"/>
      <c r="K37" s="2"/>
      <c r="L37" s="2"/>
    </row>
    <row r="38" spans="1:12" x14ac:dyDescent="0.2">
      <c r="A38" s="2"/>
      <c r="B38" s="4"/>
      <c r="C38" s="2"/>
      <c r="D38" s="2"/>
      <c r="E38" s="2"/>
      <c r="F38" s="2"/>
      <c r="G38" s="2"/>
      <c r="H38" s="2"/>
      <c r="I38" s="2"/>
      <c r="J38" s="2"/>
      <c r="K38" s="2"/>
      <c r="L38" s="2"/>
    </row>
    <row r="39" spans="1:12" x14ac:dyDescent="0.2">
      <c r="A39" s="2"/>
      <c r="B39" s="3"/>
      <c r="C39" s="2"/>
      <c r="D39" s="2"/>
      <c r="E39" s="2"/>
      <c r="F39" s="2"/>
      <c r="G39" s="2"/>
      <c r="H39" s="2"/>
      <c r="I39" s="2"/>
      <c r="J39" s="2"/>
      <c r="K39" s="2"/>
      <c r="L39" s="2"/>
    </row>
    <row r="40" spans="1:12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</row>
    <row r="41" spans="1:12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</row>
    <row r="42" spans="1:12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</row>
    <row r="43" spans="1:12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</row>
    <row r="44" spans="1:12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</row>
  </sheetData>
  <mergeCells count="3">
    <mergeCell ref="A1:G1"/>
    <mergeCell ref="A2:G2"/>
    <mergeCell ref="A3:G3"/>
  </mergeCells>
  <printOptions horizontalCentered="1"/>
  <pageMargins left="0.75" right="0.75" top="0.75" bottom="0.75" header="0.2" footer="0.2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Revised Sch. 5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