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160" windowHeight="8760"/>
  </bookViews>
  <sheets>
    <sheet name="Revised Sch. J" sheetId="3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DEPRECIATION" localSheetId="0">'Revised Sch. J'!$A$1:$P$50</definedName>
    <definedName name="DEPRECIATION">#REF!</definedName>
    <definedName name="NET_SALVAGE" localSheetId="0">#REF!</definedName>
    <definedName name="NET_SALVAGE">#REF!</definedName>
    <definedName name="PAGE2" localSheetId="0">#REF!</definedName>
    <definedName name="PAGE2">#REF!</definedName>
    <definedName name="PAGE3" localSheetId="0">#REF!</definedName>
    <definedName name="PAGE3">#REF!</definedName>
    <definedName name="PAGE4" localSheetId="0">#REF!</definedName>
    <definedName name="PAGE4">#REF!</definedName>
    <definedName name="PLANT_BLANCE">#REF!</definedName>
    <definedName name="_xlnm.Print_Area" localSheetId="0">'Revised Sch. J'!$A$1:$P$49</definedName>
    <definedName name="RESERVE_BALANCE" localSheetId="0">#REF!</definedName>
    <definedName name="RESERVE_BALANCE">#REF!</definedName>
    <definedName name="SAL_COR">'[1]Revised Sch. I '!$A$1:$N$50</definedName>
    <definedName name="Z_FBBC4FDD_0ED1_43AB_94C4_EA5ABB112CA5_.wvu.Cols" localSheetId="0" hidden="1">'Revised Sch. J'!$Q:$Q</definedName>
    <definedName name="Z_FBBC4FDD_0ED1_43AB_94C4_EA5ABB112CA5_.wvu.PrintArea" localSheetId="0" hidden="1">'Revised Sch. J'!$A$1:$P$49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9" i="3" l="1"/>
  <c r="H49" i="3"/>
  <c r="G49" i="3"/>
  <c r="F49" i="3"/>
  <c r="E49" i="3"/>
  <c r="D49" i="3"/>
  <c r="P48" i="3"/>
  <c r="J47" i="3"/>
  <c r="K47" i="3" s="1"/>
  <c r="J46" i="3"/>
  <c r="P45" i="3"/>
  <c r="K44" i="3"/>
  <c r="J44" i="3"/>
  <c r="P43" i="3"/>
  <c r="L43" i="3"/>
  <c r="M43" i="3" s="1"/>
  <c r="N43" i="3" s="1"/>
  <c r="O43" i="3" s="1"/>
  <c r="J43" i="3"/>
  <c r="K43" i="3" s="1"/>
  <c r="J42" i="3"/>
  <c r="F41" i="3"/>
  <c r="P40" i="3"/>
  <c r="F40" i="3"/>
  <c r="F39" i="3"/>
  <c r="P38" i="3"/>
  <c r="K37" i="3"/>
  <c r="J37" i="3"/>
  <c r="P36" i="3"/>
  <c r="L36" i="3"/>
  <c r="M36" i="3" s="1"/>
  <c r="N36" i="3" s="1"/>
  <c r="O36" i="3" s="1"/>
  <c r="J36" i="3"/>
  <c r="K36" i="3" s="1"/>
  <c r="J35" i="3"/>
  <c r="J34" i="3"/>
  <c r="K33" i="3"/>
  <c r="J33" i="3"/>
  <c r="P32" i="3"/>
  <c r="P31" i="3"/>
  <c r="P30" i="3"/>
  <c r="P29" i="3"/>
  <c r="P28" i="3"/>
  <c r="P27" i="3"/>
  <c r="P26" i="3"/>
  <c r="P25" i="3"/>
  <c r="P24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37" i="3" l="1"/>
  <c r="L37" i="3"/>
  <c r="M37" i="3" s="1"/>
  <c r="N37" i="3" s="1"/>
  <c r="O37" i="3" s="1"/>
  <c r="P44" i="3"/>
  <c r="L44" i="3"/>
  <c r="M44" i="3" s="1"/>
  <c r="N44" i="3" s="1"/>
  <c r="O44" i="3" s="1"/>
  <c r="P23" i="3"/>
  <c r="L33" i="3"/>
  <c r="M33" i="3" s="1"/>
  <c r="N33" i="3" s="1"/>
  <c r="O33" i="3" s="1"/>
  <c r="O49" i="3" s="1"/>
  <c r="K34" i="3"/>
  <c r="L34" i="3" s="1"/>
  <c r="M34" i="3" s="1"/>
  <c r="N34" i="3" s="1"/>
  <c r="O34" i="3" s="1"/>
  <c r="P35" i="3"/>
  <c r="P41" i="3"/>
  <c r="L47" i="3"/>
  <c r="M47" i="3" s="1"/>
  <c r="N47" i="3" s="1"/>
  <c r="O47" i="3" s="1"/>
  <c r="J49" i="3"/>
  <c r="P39" i="3"/>
  <c r="K35" i="3"/>
  <c r="L35" i="3" s="1"/>
  <c r="M35" i="3" s="1"/>
  <c r="N35" i="3" s="1"/>
  <c r="O35" i="3" s="1"/>
  <c r="K42" i="3"/>
  <c r="L42" i="3" s="1"/>
  <c r="M42" i="3" s="1"/>
  <c r="N42" i="3" s="1"/>
  <c r="O42" i="3" s="1"/>
  <c r="K46" i="3"/>
  <c r="L46" i="3" s="1"/>
  <c r="M46" i="3" s="1"/>
  <c r="N46" i="3" s="1"/>
  <c r="O46" i="3" s="1"/>
  <c r="P33" i="3" l="1"/>
  <c r="L49" i="3"/>
  <c r="P42" i="3"/>
  <c r="P46" i="3"/>
  <c r="K49" i="3"/>
  <c r="P47" i="3"/>
  <c r="P34" i="3"/>
  <c r="M49" i="3"/>
  <c r="P50" i="3" s="1"/>
  <c r="N49" i="3"/>
  <c r="P49" i="3" l="1"/>
</calcChain>
</file>

<file path=xl/sharedStrings.xml><?xml version="1.0" encoding="utf-8"?>
<sst xmlns="http://schemas.openxmlformats.org/spreadsheetml/2006/main" count="89" uniqueCount="60">
  <si>
    <t>TOTAL</t>
  </si>
  <si>
    <t>FLORIDA PUBLIC UTILITIES COMPANY</t>
  </si>
  <si>
    <t xml:space="preserve"> </t>
  </si>
  <si>
    <t>ACCT</t>
  </si>
  <si>
    <t>DESCRIPTION</t>
  </si>
  <si>
    <t>ACTUAL</t>
  </si>
  <si>
    <t>PROJECTED</t>
  </si>
  <si>
    <t>RATE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</si>
  <si>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</si>
  <si>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</si>
  <si>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</si>
  <si>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</si>
  <si>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</si>
  <si>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</si>
  <si>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</si>
  <si>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</si>
  <si>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</si>
  <si>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</si>
  <si>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</si>
  <si>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</si>
  <si>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n/a</t>
  </si>
  <si>
    <t>Amort 7</t>
  </si>
  <si>
    <t>Amort 5</t>
  </si>
  <si>
    <t>Total</t>
  </si>
  <si>
    <t>2019 CONSOLIDATED ELECTRIC DIVISIONS</t>
  </si>
  <si>
    <t>2019 PROJECTED MONTHLY DEPRECIATION EXPENSE (ACTUAL THROUGH JUNE)</t>
  </si>
  <si>
    <t>Land</t>
  </si>
  <si>
    <t>Land Rights</t>
  </si>
  <si>
    <t>Structures &amp; Improvements</t>
  </si>
  <si>
    <t>Station Equipment</t>
  </si>
  <si>
    <t>Towers &amp; Fixtures</t>
  </si>
  <si>
    <t>Poles &amp; Fixtures</t>
  </si>
  <si>
    <t>Poles &amp; Fixtures - Concrete</t>
  </si>
  <si>
    <t>Overhead Conductors &amp; Devices</t>
  </si>
  <si>
    <t>Roads &amp; Trails</t>
  </si>
  <si>
    <t>Poles, Towers &amp; Fixtures</t>
  </si>
  <si>
    <t>Underground Conduit</t>
  </si>
  <si>
    <t>Underground Conductors &amp; Device</t>
  </si>
  <si>
    <t>Line Transformers</t>
  </si>
  <si>
    <t>Services</t>
  </si>
  <si>
    <t>Meters</t>
  </si>
  <si>
    <t>Installations on Customers' Premises</t>
  </si>
  <si>
    <t>Street Lighting &amp; Signal Systems</t>
  </si>
  <si>
    <t>Land &amp; Land Rights</t>
  </si>
  <si>
    <t>Office Furniture &amp; Equipment</t>
  </si>
  <si>
    <t>Computers &amp; Peripherals</t>
  </si>
  <si>
    <t>Computer Equipment</t>
  </si>
  <si>
    <t>Office Furniture &amp; Fixtures</t>
  </si>
  <si>
    <t>Software</t>
  </si>
  <si>
    <t>Transportation - Cars</t>
  </si>
  <si>
    <t>Transportation - Light Trucks &amp; Vans</t>
  </si>
  <si>
    <t>Transportation - Heavy Trucks</t>
  </si>
  <si>
    <t>Transportation - Trailers</t>
  </si>
  <si>
    <t>Stores Equipment</t>
  </si>
  <si>
    <t>Tools/Shop Equipment</t>
  </si>
  <si>
    <t>Lab Equipment</t>
  </si>
  <si>
    <t>Power Operated Equipment</t>
  </si>
  <si>
    <t>Communications Equipment</t>
  </si>
  <si>
    <t>Miscellaneous Equipment</t>
  </si>
  <si>
    <t>Misc Tangible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</si>
</sst>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3" formatCode="_(* #,##0.00_);_(* \(#,##0.00\);_(* &quot;-&quot;??_);_(@_)"/>
    <numFmt numFmtId="164" formatCode="0_)"/>
    <numFmt numFmtId="165" formatCode="0.0%"/>
    <numFmt numFmtId="166" formatCode="0_);\(0\)"/>
    <numFmt numFmtId="167" formatCode="_(* #,##0_);_(* \(#,##0\);_(* &quot;-&quot;??_);_(@_)"/>
  </numFmts>
  <fonts count="10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 MT"/>
    </font>
    <font>
      <sz val="12"/>
      <color indexed="12"/>
      <name val="Arial"/>
      <family val="2"/>
    </font>
    <font>
      <sz val="10"/>
      <name val="Arial MT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164" fontId="7" fillId="0" borderId="0"/>
  </cellStyleXfs>
  <cellXfs count="60">
    <xf numFmtId="0" fontId="0" fillId="0" borderId="0" xfId="0"/>
    <xf numFmtId="164" fontId="1" fillId="0" borderId="0" xfId="3" applyFont="1" applyBorder="1"/>
    <xf numFmtId="164" fontId="1" fillId="0" borderId="0" xfId="3" applyFont="1" applyAlignment="1">
      <alignment horizontal="centerContinuous"/>
    </xf>
    <xf numFmtId="164" fontId="1" fillId="0" borderId="0" xfId="3" applyFont="1"/>
    <xf numFmtId="164" fontId="3" fillId="0" borderId="0" xfId="3" applyFont="1" applyBorder="1"/>
    <xf numFmtId="164" fontId="3" fillId="0" borderId="0" xfId="3" applyFont="1"/>
    <xf numFmtId="164" fontId="6" fillId="0" borderId="0" xfId="3" applyFont="1"/>
    <xf numFmtId="164" fontId="4" fillId="0" borderId="0" xfId="3" applyFont="1"/>
    <xf numFmtId="43" fontId="2" fillId="0" borderId="0" xfId="3" applyNumberFormat="1" applyFont="1" applyFill="1" applyAlignment="1">
      <alignment horizontal="centerContinuous"/>
    </xf>
    <xf numFmtId="165" fontId="4" fillId="0" borderId="0" xfId="3" applyNumberFormat="1" applyFont="1" applyAlignment="1">
      <alignment horizontal="centerContinuous"/>
    </xf>
    <xf numFmtId="164" fontId="4" fillId="0" borderId="0" xfId="3" applyFont="1" applyAlignment="1">
      <alignment horizontal="centerContinuous"/>
    </xf>
    <xf numFmtId="41" fontId="4" fillId="0" borderId="0" xfId="3" applyNumberFormat="1" applyFont="1" applyFill="1" applyBorder="1" applyAlignment="1">
      <alignment horizontal="centerContinuous"/>
    </xf>
    <xf numFmtId="41" fontId="4" fillId="0" borderId="0" xfId="3" applyNumberFormat="1" applyFont="1" applyFill="1" applyBorder="1" applyAlignment="1" applyProtection="1">
      <alignment horizontal="centerContinuous"/>
    </xf>
    <xf numFmtId="43" fontId="1" fillId="0" borderId="0" xfId="3" applyNumberFormat="1" applyFont="1" applyFill="1" applyAlignment="1">
      <alignment horizontal="centerContinuous"/>
    </xf>
    <xf numFmtId="165" fontId="1" fillId="0" borderId="0" xfId="3" applyNumberFormat="1" applyFont="1" applyAlignment="1">
      <alignment horizontal="centerContinuous"/>
    </xf>
    <xf numFmtId="41" fontId="1" fillId="0" borderId="0" xfId="3" applyNumberFormat="1" applyFont="1" applyFill="1" applyBorder="1" applyAlignment="1">
      <alignment horizontal="centerContinuous"/>
    </xf>
    <xf numFmtId="41" fontId="8" fillId="0" borderId="0" xfId="3" applyNumberFormat="1" applyFont="1" applyFill="1" applyBorder="1" applyAlignment="1" applyProtection="1">
      <alignment horizontal="centerContinuous"/>
      <protection locked="0"/>
    </xf>
    <xf numFmtId="43" fontId="5" fillId="0" borderId="0" xfId="3" applyNumberFormat="1" applyFont="1" applyFill="1" applyAlignment="1">
      <alignment horizontal="centerContinuous"/>
    </xf>
    <xf numFmtId="165" fontId="1" fillId="0" borderId="0" xfId="3" applyNumberFormat="1" applyFont="1" applyFill="1" applyAlignment="1">
      <alignment horizontal="centerContinuous" wrapText="1"/>
    </xf>
    <xf numFmtId="41" fontId="1" fillId="0" borderId="0" xfId="3" applyNumberFormat="1" applyFont="1" applyFill="1" applyBorder="1" applyAlignment="1" applyProtection="1">
      <alignment horizontal="centerContinuous"/>
      <protection locked="0"/>
    </xf>
    <xf numFmtId="43" fontId="3" fillId="0" borderId="0" xfId="3" applyNumberFormat="1" applyFont="1" applyFill="1" applyBorder="1"/>
    <xf numFmtId="166" fontId="6" fillId="0" borderId="0" xfId="3" applyNumberFormat="1" applyFont="1" applyFill="1" applyAlignment="1">
      <alignment horizontal="centerContinuous" vertical="center"/>
    </xf>
    <xf numFmtId="43" fontId="6" fillId="0" borderId="0" xfId="3" applyNumberFormat="1" applyFont="1" applyFill="1" applyAlignment="1">
      <alignment horizontal="centerContinuous" wrapText="1"/>
    </xf>
    <xf numFmtId="165" fontId="6" fillId="0" borderId="0" xfId="3" applyNumberFormat="1" applyFont="1" applyFill="1" applyAlignment="1">
      <alignment horizontal="center" wrapText="1"/>
    </xf>
    <xf numFmtId="41" fontId="6" fillId="0" borderId="0" xfId="3" applyNumberFormat="1" applyFont="1" applyFill="1" applyBorder="1" applyAlignment="1">
      <alignment horizontal="centerContinuous"/>
    </xf>
    <xf numFmtId="166" fontId="6" fillId="3" borderId="1" xfId="3" applyNumberFormat="1" applyFont="1" applyFill="1" applyBorder="1" applyAlignment="1">
      <alignment horizontal="center" vertical="center"/>
    </xf>
    <xf numFmtId="0" fontId="6" fillId="3" borderId="6" xfId="3" applyNumberFormat="1" applyFont="1" applyFill="1" applyBorder="1" applyAlignment="1" applyProtection="1">
      <alignment horizontal="center" vertical="center" wrapText="1"/>
    </xf>
    <xf numFmtId="41" fontId="6" fillId="3" borderId="2" xfId="3" applyNumberFormat="1" applyFont="1" applyFill="1" applyBorder="1" applyAlignment="1" applyProtection="1">
      <alignment horizontal="center"/>
    </xf>
    <xf numFmtId="49" fontId="6" fillId="3" borderId="2" xfId="3" applyNumberFormat="1" applyFont="1" applyFill="1" applyBorder="1" applyAlignment="1">
      <alignment horizontal="center"/>
    </xf>
    <xf numFmtId="49" fontId="6" fillId="3" borderId="6" xfId="3" applyNumberFormat="1" applyFont="1" applyFill="1" applyBorder="1" applyAlignment="1">
      <alignment horizontal="center"/>
    </xf>
    <xf numFmtId="41" fontId="6" fillId="3" borderId="3" xfId="3" applyNumberFormat="1" applyFont="1" applyFill="1" applyBorder="1" applyAlignment="1">
      <alignment horizontal="center"/>
    </xf>
    <xf numFmtId="166" fontId="6" fillId="3" borderId="7" xfId="3" applyNumberFormat="1" applyFont="1" applyFill="1" applyBorder="1" applyAlignment="1" applyProtection="1">
      <alignment horizontal="center" vertical="center"/>
    </xf>
    <xf numFmtId="0" fontId="6" fillId="3" borderId="8" xfId="3" applyNumberFormat="1" applyFont="1" applyFill="1" applyBorder="1" applyAlignment="1" applyProtection="1">
      <alignment horizontal="center" vertical="center" wrapText="1"/>
    </xf>
    <xf numFmtId="41" fontId="6" fillId="3" borderId="9" xfId="3" applyNumberFormat="1" applyFont="1" applyFill="1" applyBorder="1" applyAlignment="1" applyProtection="1">
      <alignment horizontal="center"/>
    </xf>
    <xf numFmtId="41" fontId="6" fillId="3" borderId="8" xfId="3" applyNumberFormat="1" applyFont="1" applyFill="1" applyBorder="1" applyAlignment="1" applyProtection="1">
      <alignment horizontal="center"/>
    </xf>
    <xf numFmtId="41" fontId="6" fillId="3" borderId="10" xfId="3" applyNumberFormat="1" applyFont="1" applyFill="1" applyBorder="1" applyAlignment="1" applyProtection="1">
      <alignment horizontal="center"/>
    </xf>
    <xf numFmtId="166" fontId="6" fillId="0" borderId="4" xfId="3" applyNumberFormat="1" applyFont="1" applyFill="1" applyBorder="1" applyAlignment="1" applyProtection="1">
      <alignment horizontal="center" vertical="center"/>
    </xf>
    <xf numFmtId="49" fontId="3" fillId="0" borderId="0" xfId="3" applyNumberFormat="1" applyFont="1" applyFill="1" applyBorder="1" applyAlignment="1">
      <alignment horizontal="left" vertical="center" wrapText="1"/>
    </xf>
    <xf numFmtId="165" fontId="3" fillId="0" borderId="15" xfId="3" applyNumberFormat="1" applyFont="1" applyFill="1" applyBorder="1" applyAlignment="1">
      <alignment horizontal="center" vertical="center" wrapText="1"/>
    </xf>
    <xf numFmtId="41" fontId="3" fillId="0" borderId="0" xfId="3" applyNumberFormat="1" applyFont="1" applyFill="1" applyBorder="1" applyAlignment="1">
      <alignment vertical="center" wrapText="1"/>
    </xf>
    <xf numFmtId="167" fontId="9" fillId="0" borderId="16" xfId="1" applyNumberFormat="1" applyFont="1" applyBorder="1" applyAlignment="1">
      <alignment vertical="center"/>
    </xf>
    <xf numFmtId="164" fontId="7" fillId="0" borderId="0" xfId="3" applyAlignment="1">
      <alignment vertical="center"/>
    </xf>
    <xf numFmtId="41" fontId="3" fillId="2" borderId="0" xfId="3" applyNumberFormat="1" applyFont="1" applyFill="1" applyBorder="1" applyAlignment="1">
      <alignment vertical="center" wrapText="1"/>
    </xf>
    <xf numFmtId="166" fontId="6" fillId="0" borderId="11" xfId="3" applyNumberFormat="1" applyFont="1" applyFill="1" applyBorder="1" applyAlignment="1">
      <alignment horizontal="center" vertical="center"/>
    </xf>
    <xf numFmtId="49" fontId="6" fillId="0" borderId="13" xfId="3" applyNumberFormat="1" applyFont="1" applyFill="1" applyBorder="1" applyAlignment="1">
      <alignment horizontal="center" vertical="center" wrapText="1"/>
    </xf>
    <xf numFmtId="165" fontId="6" fillId="0" borderId="14" xfId="3" applyNumberFormat="1" applyFont="1" applyFill="1" applyBorder="1" applyAlignment="1">
      <alignment horizontal="center" wrapText="1"/>
    </xf>
    <xf numFmtId="41" fontId="6" fillId="0" borderId="11" xfId="3" applyNumberFormat="1" applyFont="1" applyFill="1" applyBorder="1" applyProtection="1"/>
    <xf numFmtId="41" fontId="6" fillId="0" borderId="13" xfId="3" applyNumberFormat="1" applyFont="1" applyFill="1" applyBorder="1" applyProtection="1"/>
    <xf numFmtId="41" fontId="6" fillId="0" borderId="12" xfId="3" applyNumberFormat="1" applyFont="1" applyFill="1" applyBorder="1" applyProtection="1"/>
    <xf numFmtId="167" fontId="6" fillId="0" borderId="5" xfId="1" applyNumberFormat="1" applyFont="1" applyFill="1" applyBorder="1" applyAlignment="1">
      <alignment vertical="center" wrapText="1"/>
    </xf>
    <xf numFmtId="166" fontId="6" fillId="0" borderId="0" xfId="3" applyNumberFormat="1" applyFont="1" applyFill="1" applyAlignment="1">
      <alignment horizontal="center" vertical="center"/>
    </xf>
    <xf numFmtId="43" fontId="6" fillId="0" borderId="0" xfId="3" applyNumberFormat="1" applyFont="1" applyFill="1" applyAlignment="1">
      <alignment wrapText="1"/>
    </xf>
    <xf numFmtId="41" fontId="6" fillId="0" borderId="0" xfId="3" applyNumberFormat="1" applyFont="1" applyFill="1" applyBorder="1"/>
    <xf numFmtId="167" fontId="3" fillId="0" borderId="17" xfId="1" applyNumberFormat="1" applyFont="1" applyFill="1" applyBorder="1" applyAlignment="1">
      <alignment vertical="center" wrapText="1"/>
    </xf>
    <xf numFmtId="165" fontId="6" fillId="0" borderId="0" xfId="3" applyNumberFormat="1" applyFont="1" applyAlignment="1">
      <alignment horizontal="center"/>
    </xf>
    <xf numFmtId="1" fontId="6" fillId="0" borderId="0" xfId="3" applyNumberFormat="1" applyFont="1"/>
    <xf numFmtId="164" fontId="5" fillId="0" borderId="0" xfId="3" applyFont="1"/>
    <xf numFmtId="165" fontId="3" fillId="0" borderId="0" xfId="3" applyNumberFormat="1" applyFont="1" applyAlignment="1">
      <alignment horizontal="center"/>
    </xf>
    <xf numFmtId="167" fontId="9" fillId="2" borderId="16" xfId="1" applyNumberFormat="1" applyFont="1" applyFill="1" applyBorder="1" applyAlignment="1">
      <alignment vertical="center"/>
    </xf>
    <xf numFmtId="43" fontId="6" fillId="0" borderId="0" xfId="3" applyNumberFormat="1" applyFont="1" applyFill="1" applyAlignment="1">
      <alignment horizontal="center"/>
    </xf>
  </cellXfs>
  <cellStyles count="4">
    <cellStyle name="Comma" xfId="1" builtinId="3"/>
    <cellStyle name="Normal" xfId="0" builtinId="0"/>
    <cellStyle name="Normal 2" xfId="2"/>
    <cellStyle name="Normal_1999 MONTHLY PROJECTION SCHEDULE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4" Type="http://schemas.openxmlformats.org/officeDocument/2006/relationships/styles" Target="styles.xml" />
  <Relationship Id="rId5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externalLink" Target="externalLinks/externalLink1.xml" />
  <Relationship Id="rId6" Type="http://schemas.openxmlformats.org/officeDocument/2006/relationships/calcChain" Target="calcChain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276225</xdr:colOff>
      <xdr:row>49</xdr:row>
      <xdr:rowOff>47625</xdr:rowOff>
    </xdr:from>
    <xdr:to>
      <xdr:col>15</xdr:col>
      <xdr:colOff>209550</xdr:colOff>
      <xdr:row>49</xdr:row>
      <xdr:rowOff>152400</xdr:rowOff>
    </xdr:to>
    <xdr:sp macro="" textlink="">
      <xdr:nvSpPr>
        <xdr:cNvPr id="2" name="Line 1">
          <a:extLst>
            <a:ext uri="{FF2B5EF4-FFF2-40B4-BE49-F238E27FC236}">
              <a16:creationId xmlns="" xmlns:a16="http://schemas.microsoft.com/office/drawing/2014/main" id="{00000000-0008-0000-1900-0000010C0000}"/>
            </a:ext>
          </a:extLst>
        </xdr:cNvPr>
        <xdr:cNvSpPr>
          <a:spLocks noChangeShapeType="1"/>
        </xdr:cNvSpPr>
      </xdr:nvSpPr>
      <xdr:spPr bwMode="auto">
        <a:xfrm flipH="1" flipV="1">
          <a:off x="12887325" y="10281285"/>
          <a:ext cx="802005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Attachment%20Revised%20Sch%20I.xlsx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ed Sch. I "/>
    </sheetNames>
    <sheetDataSet>
      <sheetData sheetId="0">
        <row r="1">
          <cell r="B1" t="str">
            <v>FLORIDA PUBLIC UTILITIES COMPANY</v>
          </cell>
        </row>
        <row r="2">
          <cell r="B2" t="str">
            <v>2019 CONSOLIDATED ELECTRIC DIVISIONS</v>
          </cell>
        </row>
        <row r="3">
          <cell r="B3" t="str">
            <v>2015 - 2019 Net Salvage (Excluding Hurricane Michael)</v>
          </cell>
        </row>
        <row r="4">
          <cell r="B4" t="str">
            <v>(NEGATIVE VALUES INDICATE SALVAGE)</v>
          </cell>
        </row>
        <row r="6">
          <cell r="C6">
            <v>2015</v>
          </cell>
          <cell r="D6">
            <v>2015</v>
          </cell>
          <cell r="E6">
            <v>2015</v>
          </cell>
          <cell r="F6">
            <v>2016</v>
          </cell>
          <cell r="G6">
            <v>2016</v>
          </cell>
          <cell r="H6">
            <v>2016</v>
          </cell>
          <cell r="I6">
            <v>2017</v>
          </cell>
          <cell r="J6">
            <v>2017</v>
          </cell>
          <cell r="K6">
            <v>2017</v>
          </cell>
          <cell r="L6">
            <v>2018</v>
          </cell>
          <cell r="M6">
            <v>2018</v>
          </cell>
          <cell r="N6">
            <v>2018</v>
          </cell>
        </row>
        <row r="7">
          <cell r="C7" t="str">
            <v>COR</v>
          </cell>
          <cell r="D7" t="str">
            <v>SALVAGE</v>
          </cell>
          <cell r="E7" t="str">
            <v>NET</v>
          </cell>
          <cell r="F7" t="str">
            <v>COR</v>
          </cell>
          <cell r="G7" t="str">
            <v>SALVAGE</v>
          </cell>
          <cell r="H7" t="str">
            <v>NET</v>
          </cell>
          <cell r="I7" t="str">
            <v>COR</v>
          </cell>
          <cell r="J7" t="str">
            <v>SALVAGE</v>
          </cell>
          <cell r="K7" t="str">
            <v>NET</v>
          </cell>
          <cell r="L7" t="str">
            <v>COR</v>
          </cell>
          <cell r="M7" t="str">
            <v>SALVAGE</v>
          </cell>
          <cell r="N7" t="str">
            <v>NET</v>
          </cell>
        </row>
        <row r="8">
          <cell r="A8" t="str">
            <v>ACCT</v>
          </cell>
          <cell r="B8" t="str">
            <v>DESCRIPTION</v>
          </cell>
          <cell r="C8" t="str">
            <v>DR.</v>
          </cell>
          <cell r="D8" t="str">
            <v>(CR.)</v>
          </cell>
          <cell r="F8" t="str">
            <v>DR.</v>
          </cell>
          <cell r="G8" t="str">
            <v>(CR.)</v>
          </cell>
          <cell r="I8" t="str">
            <v>DR.</v>
          </cell>
          <cell r="J8" t="str">
            <v>(CR.)</v>
          </cell>
          <cell r="L8" t="str">
            <v>DR.</v>
          </cell>
          <cell r="M8" t="str">
            <v>(CR.)</v>
          </cell>
        </row>
        <row r="9">
          <cell r="A9">
            <v>350</v>
          </cell>
          <cell r="B9" t="str">
            <v>Land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A10">
            <v>3501</v>
          </cell>
          <cell r="B10" t="str">
            <v>Land Rights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18.54</v>
          </cell>
          <cell r="J10">
            <v>-8586</v>
          </cell>
          <cell r="K10">
            <v>-8567.4599999999991</v>
          </cell>
          <cell r="L10">
            <v>890</v>
          </cell>
          <cell r="M10">
            <v>0</v>
          </cell>
          <cell r="N10">
            <v>890</v>
          </cell>
        </row>
        <row r="11">
          <cell r="A11">
            <v>352</v>
          </cell>
          <cell r="B11" t="str">
            <v>Structures &amp; Improvements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A12">
            <v>353</v>
          </cell>
          <cell r="B12" t="str">
            <v>Station Equipment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A13">
            <v>354</v>
          </cell>
          <cell r="B13" t="str">
            <v>Towers &amp; Fixtures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A14">
            <v>355</v>
          </cell>
          <cell r="B14" t="str">
            <v>Poles &amp; Fixtures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846307.29</v>
          </cell>
          <cell r="J14">
            <v>-48875.040000000001</v>
          </cell>
          <cell r="K14">
            <v>797432.25</v>
          </cell>
          <cell r="L14">
            <v>0</v>
          </cell>
          <cell r="M14">
            <v>0</v>
          </cell>
          <cell r="N14">
            <v>0</v>
          </cell>
        </row>
        <row r="15">
          <cell r="A15">
            <v>3551</v>
          </cell>
          <cell r="B15" t="str">
            <v>Poles &amp; Fixtures - Concrete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6993.1099999999769</v>
          </cell>
          <cell r="J15">
            <v>-471381.82</v>
          </cell>
          <cell r="K15">
            <v>-464388.71</v>
          </cell>
          <cell r="L15">
            <v>13942.18</v>
          </cell>
          <cell r="M15">
            <v>0</v>
          </cell>
          <cell r="N15">
            <v>13942.18</v>
          </cell>
        </row>
        <row r="16">
          <cell r="A16">
            <v>356</v>
          </cell>
          <cell r="B16" t="str">
            <v>Overhead Conductors &amp; Devices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-399169.02299999999</v>
          </cell>
          <cell r="K16">
            <v>-399169.02299999999</v>
          </cell>
          <cell r="L16">
            <v>14832.12</v>
          </cell>
          <cell r="M16">
            <v>0</v>
          </cell>
          <cell r="N16">
            <v>14832.12</v>
          </cell>
        </row>
        <row r="17">
          <cell r="A17">
            <v>359</v>
          </cell>
          <cell r="B17" t="str">
            <v>Roads &amp; Trails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>
            <v>360</v>
          </cell>
          <cell r="B18" t="str">
            <v>Land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>
            <v>3601</v>
          </cell>
          <cell r="B19" t="str">
            <v>Land Rights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>
            <v>361</v>
          </cell>
          <cell r="B20" t="str">
            <v>Structures &amp; Improvements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>
            <v>362</v>
          </cell>
          <cell r="B21" t="str">
            <v>Station Equipment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28927.449999999997</v>
          </cell>
          <cell r="J21">
            <v>0</v>
          </cell>
          <cell r="K21">
            <v>28927.449999999997</v>
          </cell>
          <cell r="L21">
            <v>0</v>
          </cell>
          <cell r="M21">
            <v>0</v>
          </cell>
          <cell r="N21">
            <v>0</v>
          </cell>
        </row>
        <row r="22">
          <cell r="A22">
            <v>364</v>
          </cell>
          <cell r="B22" t="str">
            <v>Poles, Towers &amp; Fixtures</v>
          </cell>
          <cell r="C22">
            <v>193720</v>
          </cell>
          <cell r="D22">
            <v>0</v>
          </cell>
          <cell r="E22">
            <v>193720</v>
          </cell>
          <cell r="F22">
            <v>179061.6</v>
          </cell>
          <cell r="G22">
            <v>0</v>
          </cell>
          <cell r="H22">
            <v>179061.6</v>
          </cell>
          <cell r="I22">
            <v>209333.7</v>
          </cell>
          <cell r="J22">
            <v>0</v>
          </cell>
          <cell r="K22">
            <v>209333.7</v>
          </cell>
          <cell r="L22">
            <v>115026.35</v>
          </cell>
          <cell r="M22">
            <v>0</v>
          </cell>
          <cell r="N22">
            <v>115026.35</v>
          </cell>
        </row>
        <row r="23">
          <cell r="A23">
            <v>365</v>
          </cell>
          <cell r="B23" t="str">
            <v>Overhead Conductors &amp; Devices</v>
          </cell>
          <cell r="C23">
            <v>41970</v>
          </cell>
          <cell r="D23">
            <v>-10416</v>
          </cell>
          <cell r="E23">
            <v>31554</v>
          </cell>
          <cell r="F23">
            <v>35196.89</v>
          </cell>
          <cell r="G23">
            <v>-3921.56</v>
          </cell>
          <cell r="H23">
            <v>31275.329999999998</v>
          </cell>
          <cell r="I23">
            <v>85101.69</v>
          </cell>
          <cell r="J23">
            <v>-18054.599999999999</v>
          </cell>
          <cell r="K23">
            <v>67047.09</v>
          </cell>
          <cell r="L23">
            <v>20442.91</v>
          </cell>
          <cell r="M23">
            <v>-2022.2</v>
          </cell>
          <cell r="N23">
            <v>18420.71</v>
          </cell>
        </row>
        <row r="24">
          <cell r="A24">
            <v>366</v>
          </cell>
          <cell r="B24" t="str">
            <v>Underground Conduit</v>
          </cell>
          <cell r="C24">
            <v>7108</v>
          </cell>
          <cell r="D24">
            <v>0</v>
          </cell>
          <cell r="E24">
            <v>7108</v>
          </cell>
          <cell r="F24">
            <v>2612.2399999999998</v>
          </cell>
          <cell r="G24">
            <v>0</v>
          </cell>
          <cell r="H24">
            <v>2612.2399999999998</v>
          </cell>
          <cell r="I24">
            <v>899.31</v>
          </cell>
          <cell r="J24">
            <v>0</v>
          </cell>
          <cell r="K24">
            <v>899.31</v>
          </cell>
          <cell r="L24">
            <v>3284.2500000000005</v>
          </cell>
          <cell r="M24">
            <v>0</v>
          </cell>
          <cell r="N24">
            <v>3284.2500000000005</v>
          </cell>
        </row>
        <row r="25">
          <cell r="A25">
            <v>367</v>
          </cell>
          <cell r="B25" t="str">
            <v>Underground Conductors &amp; Device</v>
          </cell>
          <cell r="C25">
            <v>3877</v>
          </cell>
          <cell r="D25">
            <v>0</v>
          </cell>
          <cell r="E25">
            <v>3877</v>
          </cell>
          <cell r="F25">
            <v>3449.13</v>
          </cell>
          <cell r="G25">
            <v>0</v>
          </cell>
          <cell r="H25">
            <v>3449.13</v>
          </cell>
          <cell r="I25">
            <v>9919.9499999999989</v>
          </cell>
          <cell r="J25">
            <v>0</v>
          </cell>
          <cell r="K25">
            <v>9919.9499999999989</v>
          </cell>
          <cell r="L25">
            <v>13103.86</v>
          </cell>
          <cell r="M25">
            <v>-363.15</v>
          </cell>
          <cell r="N25">
            <v>12740.710000000001</v>
          </cell>
        </row>
        <row r="26">
          <cell r="A26">
            <v>368</v>
          </cell>
          <cell r="B26" t="str">
            <v>Line Transformers</v>
          </cell>
          <cell r="C26">
            <v>47976</v>
          </cell>
          <cell r="D26">
            <v>-1920</v>
          </cell>
          <cell r="E26">
            <v>46056</v>
          </cell>
          <cell r="F26">
            <v>26189.01</v>
          </cell>
          <cell r="G26">
            <v>-229.14999999999998</v>
          </cell>
          <cell r="H26">
            <v>25959.859999999997</v>
          </cell>
          <cell r="I26">
            <v>20646.09</v>
          </cell>
          <cell r="J26">
            <v>0</v>
          </cell>
          <cell r="K26">
            <v>20646.09</v>
          </cell>
          <cell r="L26">
            <v>20954.21</v>
          </cell>
          <cell r="M26">
            <v>0</v>
          </cell>
          <cell r="N26">
            <v>20954.21</v>
          </cell>
        </row>
        <row r="27">
          <cell r="A27">
            <v>369</v>
          </cell>
          <cell r="B27" t="str">
            <v>Services</v>
          </cell>
          <cell r="C27">
            <v>19659</v>
          </cell>
          <cell r="D27">
            <v>-1219</v>
          </cell>
          <cell r="E27">
            <v>18440</v>
          </cell>
          <cell r="F27">
            <v>19664.219999999998</v>
          </cell>
          <cell r="G27">
            <v>-980.39</v>
          </cell>
          <cell r="H27">
            <v>18683.829999999998</v>
          </cell>
          <cell r="I27">
            <v>12606.48</v>
          </cell>
          <cell r="J27">
            <v>-722.37</v>
          </cell>
          <cell r="K27">
            <v>11884.109999999999</v>
          </cell>
          <cell r="L27">
            <v>19388.629999999997</v>
          </cell>
          <cell r="M27">
            <v>-505.55</v>
          </cell>
          <cell r="N27">
            <v>18883.079999999998</v>
          </cell>
        </row>
        <row r="28">
          <cell r="A28">
            <v>370</v>
          </cell>
          <cell r="B28" t="str">
            <v>Meters</v>
          </cell>
          <cell r="C28">
            <v>7902</v>
          </cell>
          <cell r="D28">
            <v>-955</v>
          </cell>
          <cell r="E28">
            <v>6947</v>
          </cell>
          <cell r="F28">
            <v>4424.82</v>
          </cell>
          <cell r="G28">
            <v>-1272.25</v>
          </cell>
          <cell r="H28">
            <v>3152.5699999999997</v>
          </cell>
          <cell r="I28">
            <v>7229.78</v>
          </cell>
          <cell r="J28">
            <v>-438.5</v>
          </cell>
          <cell r="K28">
            <v>6791.28</v>
          </cell>
          <cell r="L28">
            <v>2530.96</v>
          </cell>
          <cell r="M28">
            <v>0</v>
          </cell>
          <cell r="N28">
            <v>2530.96</v>
          </cell>
        </row>
        <row r="29">
          <cell r="A29">
            <v>371</v>
          </cell>
          <cell r="B29" t="str">
            <v>Installations on Customers' Premises</v>
          </cell>
          <cell r="C29">
            <v>1964</v>
          </cell>
          <cell r="D29">
            <v>0</v>
          </cell>
          <cell r="E29">
            <v>1964</v>
          </cell>
          <cell r="F29">
            <v>1199.19</v>
          </cell>
          <cell r="G29">
            <v>0</v>
          </cell>
          <cell r="H29">
            <v>1199.19</v>
          </cell>
          <cell r="I29">
            <v>4530.7700000000004</v>
          </cell>
          <cell r="J29">
            <v>0</v>
          </cell>
          <cell r="K29">
            <v>4530.7700000000004</v>
          </cell>
          <cell r="L29">
            <v>12163.26</v>
          </cell>
          <cell r="M29">
            <v>0</v>
          </cell>
          <cell r="N29">
            <v>12163.26</v>
          </cell>
        </row>
        <row r="30">
          <cell r="A30">
            <v>373</v>
          </cell>
          <cell r="B30" t="str">
            <v>Street Lighting &amp; Signal Systems</v>
          </cell>
          <cell r="C30">
            <v>2975</v>
          </cell>
          <cell r="D30">
            <v>0</v>
          </cell>
          <cell r="E30">
            <v>2975</v>
          </cell>
          <cell r="F30">
            <v>681.89</v>
          </cell>
          <cell r="G30">
            <v>0</v>
          </cell>
          <cell r="H30">
            <v>681.89</v>
          </cell>
          <cell r="I30">
            <v>1953.54</v>
          </cell>
          <cell r="J30">
            <v>0</v>
          </cell>
          <cell r="K30">
            <v>1953.54</v>
          </cell>
          <cell r="L30">
            <v>7253.3099999999995</v>
          </cell>
          <cell r="M30">
            <v>0</v>
          </cell>
          <cell r="N30">
            <v>7253.3099999999995</v>
          </cell>
        </row>
        <row r="31">
          <cell r="A31">
            <v>380</v>
          </cell>
          <cell r="B31" t="str">
            <v>Land &amp; Land Rights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A32">
            <v>389</v>
          </cell>
          <cell r="B32" t="str">
            <v>Land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A33">
            <v>390</v>
          </cell>
          <cell r="B33" t="str">
            <v>Structures &amp; Improvements</v>
          </cell>
          <cell r="C33">
            <v>2500</v>
          </cell>
          <cell r="D33">
            <v>-340265</v>
          </cell>
          <cell r="E33">
            <v>-337765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A34">
            <v>3910</v>
          </cell>
          <cell r="B34" t="str">
            <v>Office Furniture &amp; Equipment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>
            <v>3911</v>
          </cell>
          <cell r="B35" t="str">
            <v>Computers &amp; Peripherals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>
            <v>3912</v>
          </cell>
          <cell r="B36" t="str">
            <v>Computer Equipment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>
            <v>3913</v>
          </cell>
          <cell r="B37" t="str">
            <v>Office Furniture &amp; Fixtures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>
            <v>3914</v>
          </cell>
          <cell r="B38" t="str">
            <v>Software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>
            <v>3921</v>
          </cell>
          <cell r="B39" t="str">
            <v>Transportation - Cars</v>
          </cell>
          <cell r="C39">
            <v>0</v>
          </cell>
          <cell r="D39">
            <v>-16000</v>
          </cell>
          <cell r="E39">
            <v>-16000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>
            <v>3922</v>
          </cell>
          <cell r="B40" t="str">
            <v>Transportation - Light Trucks &amp; Vans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-1260</v>
          </cell>
          <cell r="K40">
            <v>-1260</v>
          </cell>
          <cell r="L40">
            <v>0</v>
          </cell>
          <cell r="M40">
            <v>-16095</v>
          </cell>
          <cell r="N40">
            <v>-16095</v>
          </cell>
        </row>
        <row r="41">
          <cell r="A41">
            <v>3923</v>
          </cell>
          <cell r="B41" t="str">
            <v>Transportation - Heavy Trucks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A42">
            <v>3924</v>
          </cell>
          <cell r="B42" t="str">
            <v>Transportation - Trailers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A43">
            <v>393</v>
          </cell>
          <cell r="B43" t="str">
            <v>Stores Equipment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A44">
            <v>394</v>
          </cell>
          <cell r="B44" t="str">
            <v>Tools/Shop Equipment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A45">
            <v>395</v>
          </cell>
          <cell r="B45" t="str">
            <v>Lab Equipment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A46">
            <v>396</v>
          </cell>
          <cell r="B46" t="str">
            <v>Power Operated Equipment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A47">
            <v>397</v>
          </cell>
          <cell r="B47" t="str">
            <v>Communications Equipment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A48">
            <v>398</v>
          </cell>
          <cell r="B48" t="str">
            <v>Miscellaneous Equipment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A49">
            <v>399</v>
          </cell>
          <cell r="B49" t="str">
            <v>Misc Tangible Assets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B50" t="str">
            <v xml:space="preserve">       TOTALS</v>
          </cell>
          <cell r="C50">
            <v>329651</v>
          </cell>
          <cell r="D50">
            <v>-370775</v>
          </cell>
          <cell r="E50">
            <v>-41124</v>
          </cell>
          <cell r="F50">
            <v>272478.99</v>
          </cell>
          <cell r="G50">
            <v>-6403.35</v>
          </cell>
          <cell r="H50">
            <v>266075.63999999996</v>
          </cell>
          <cell r="I50">
            <v>1234467.7000000002</v>
          </cell>
          <cell r="J50">
            <v>-948487.35299999989</v>
          </cell>
          <cell r="K50">
            <v>285980.34700000007</v>
          </cell>
          <cell r="L50">
            <v>243812.04000000004</v>
          </cell>
          <cell r="M50">
            <v>-18985.900000000001</v>
          </cell>
          <cell r="N50">
            <v>224826.13999999998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3">
    <tabColor rgb="FF00B050"/>
    <pageSetUpPr fitToPage="1"/>
  </sheetPr>
  <dimension ref="A1:Q52"/>
  <sheetViews>
    <sheetView tabSelected="1" topLeftCell="E28" workbookViewId="0">
      <selection activeCell="I35" sqref="I35"/>
    </sheetView>
  </sheetViews>
  <sheetFormatPr defaultColWidth="16.42578125" defaultRowHeight="15"/>
  <cols>
    <col min="1" max="1" width="9.42578125" style="5" customWidth="1"/>
    <col min="2" max="2" width="27.7109375" style="5" customWidth="1"/>
    <col min="3" max="3" width="7.42578125" style="57" customWidth="1"/>
    <col min="4" max="16" width="12.7109375" style="5" customWidth="1"/>
    <col min="17" max="17" width="0" style="3" hidden="1" customWidth="1"/>
    <col min="18" max="16384" width="16.42578125" style="5"/>
  </cols>
  <sheetData>
    <row r="1" spans="1:17" s="7" customFormat="1" ht="18">
      <c r="B1" s="8" t="s">
        <v>1</v>
      </c>
      <c r="C1" s="9"/>
      <c r="D1" s="10"/>
      <c r="E1" s="11"/>
      <c r="F1" s="11"/>
      <c r="G1" s="11"/>
      <c r="H1" s="12"/>
      <c r="I1" s="11"/>
      <c r="J1" s="11"/>
      <c r="K1" s="11"/>
      <c r="L1" s="11"/>
      <c r="M1" s="11"/>
      <c r="N1" s="11"/>
      <c r="O1" s="11"/>
      <c r="P1" s="11"/>
    </row>
    <row r="2" spans="1:17" s="3" customFormat="1">
      <c r="B2" s="13" t="s">
        <v>24</v>
      </c>
      <c r="C2" s="14"/>
      <c r="D2" s="2"/>
      <c r="E2" s="15"/>
      <c r="F2" s="15"/>
      <c r="G2" s="15"/>
      <c r="H2" s="15"/>
      <c r="I2" s="15"/>
      <c r="J2" s="15"/>
      <c r="K2" s="15"/>
      <c r="L2" s="15"/>
      <c r="M2" s="15"/>
      <c r="N2" s="16"/>
      <c r="O2" s="15"/>
      <c r="P2" s="15"/>
    </row>
    <row r="3" spans="1:17" s="3" customFormat="1" ht="15.75">
      <c r="B3" s="17" t="s">
        <v>25</v>
      </c>
      <c r="C3" s="18"/>
      <c r="D3" s="15"/>
      <c r="E3" s="15"/>
      <c r="F3" s="15"/>
      <c r="G3" s="15"/>
      <c r="H3" s="15"/>
      <c r="I3" s="15"/>
      <c r="J3" s="15"/>
      <c r="K3" s="15"/>
      <c r="L3" s="15"/>
      <c r="M3" s="15"/>
      <c r="N3" s="19"/>
      <c r="O3" s="15"/>
      <c r="P3" s="15"/>
    </row>
    <row r="4" spans="1:17" s="20" customFormat="1" ht="12.75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7" ht="15.75" thickBot="1">
      <c r="A5" s="21"/>
      <c r="B5" s="22"/>
      <c r="C5" s="23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7" s="4" customFormat="1">
      <c r="A6" s="25"/>
      <c r="B6" s="26"/>
      <c r="C6" s="26"/>
      <c r="D6" s="27" t="s">
        <v>5</v>
      </c>
      <c r="E6" s="27" t="s">
        <v>5</v>
      </c>
      <c r="F6" s="27" t="s">
        <v>5</v>
      </c>
      <c r="G6" s="27" t="s">
        <v>5</v>
      </c>
      <c r="H6" s="27" t="s">
        <v>5</v>
      </c>
      <c r="I6" s="27" t="s">
        <v>5</v>
      </c>
      <c r="J6" s="28" t="s">
        <v>6</v>
      </c>
      <c r="K6" s="28" t="s">
        <v>6</v>
      </c>
      <c r="L6" s="28" t="s">
        <v>6</v>
      </c>
      <c r="M6" s="28" t="s">
        <v>6</v>
      </c>
      <c r="N6" s="28" t="s">
        <v>6</v>
      </c>
      <c r="O6" s="29" t="s">
        <v>6</v>
      </c>
      <c r="P6" s="30"/>
      <c r="Q6" s="1"/>
    </row>
    <row r="7" spans="1:17" s="4" customFormat="1">
      <c r="A7" s="31" t="s">
        <v>3</v>
      </c>
      <c r="B7" s="32" t="s">
        <v>4</v>
      </c>
      <c r="C7" s="32" t="s">
        <v>7</v>
      </c>
      <c r="D7" s="33" t="s">
        <v>8</v>
      </c>
      <c r="E7" s="33" t="s">
        <v>9</v>
      </c>
      <c r="F7" s="33" t="s">
        <v>10</v>
      </c>
      <c r="G7" s="33" t="s">
        <v>11</v>
      </c>
      <c r="H7" s="33" t="s">
        <v>12</v>
      </c>
      <c r="I7" s="33" t="s">
        <v>13</v>
      </c>
      <c r="J7" s="33" t="s">
        <v>14</v>
      </c>
      <c r="K7" s="33" t="s">
        <v>15</v>
      </c>
      <c r="L7" s="33" t="s">
        <v>16</v>
      </c>
      <c r="M7" s="33" t="s">
        <v>17</v>
      </c>
      <c r="N7" s="33" t="s">
        <v>18</v>
      </c>
      <c r="O7" s="34" t="s">
        <v>19</v>
      </c>
      <c r="P7" s="35" t="s">
        <v>0</v>
      </c>
      <c r="Q7" s="1"/>
    </row>
    <row r="8" spans="1:17">
      <c r="A8" s="36">
        <v>350</v>
      </c>
      <c r="B8" s="37" t="s">
        <v>26</v>
      </c>
      <c r="C8" s="38" t="s">
        <v>20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40">
        <f>SUM(D8:O8)</f>
        <v>0</v>
      </c>
    </row>
    <row r="9" spans="1:17">
      <c r="A9" s="36">
        <v>3501</v>
      </c>
      <c r="B9" s="37" t="s">
        <v>27</v>
      </c>
      <c r="C9" s="38">
        <v>1.4E-2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40">
        <f>SUM(D9:O9)</f>
        <v>0</v>
      </c>
    </row>
    <row r="10" spans="1:17" s="41" customFormat="1">
      <c r="A10" s="36">
        <v>352</v>
      </c>
      <c r="B10" s="37" t="s">
        <v>28</v>
      </c>
      <c r="C10" s="38">
        <v>1.7999999999999999E-2</v>
      </c>
      <c r="D10" s="39">
        <v>2879.24</v>
      </c>
      <c r="E10" s="39">
        <v>2879.24</v>
      </c>
      <c r="F10" s="39">
        <v>2879.24</v>
      </c>
      <c r="G10" s="39">
        <v>2879.24</v>
      </c>
      <c r="H10" s="39">
        <v>2879.24</v>
      </c>
      <c r="I10" s="39">
        <v>2879.24</v>
      </c>
      <c r="J10" s="39">
        <v>2879.244255000001</v>
      </c>
      <c r="K10" s="39">
        <v>2879.244255000001</v>
      </c>
      <c r="L10" s="39">
        <v>2879.244255000001</v>
      </c>
      <c r="M10" s="39">
        <v>2879.244255000001</v>
      </c>
      <c r="N10" s="39">
        <v>2879.244255000001</v>
      </c>
      <c r="O10" s="39">
        <v>2879.244255000001</v>
      </c>
      <c r="P10" s="40">
        <f t="shared" ref="P10:P48" si="0">SUM(D10:O10)</f>
        <v>34550.905530000004</v>
      </c>
    </row>
    <row r="11" spans="1:17" s="41" customFormat="1">
      <c r="A11" s="36">
        <v>353</v>
      </c>
      <c r="B11" s="37" t="s">
        <v>29</v>
      </c>
      <c r="C11" s="38">
        <v>2.5999999999999999E-2</v>
      </c>
      <c r="D11" s="39">
        <v>15083.67</v>
      </c>
      <c r="E11" s="39">
        <v>15083.67</v>
      </c>
      <c r="F11" s="39">
        <v>15379.47</v>
      </c>
      <c r="G11" s="39">
        <v>15386.65</v>
      </c>
      <c r="H11" s="39">
        <v>15391.35</v>
      </c>
      <c r="I11" s="39">
        <v>15472.62</v>
      </c>
      <c r="J11" s="39">
        <v>15472.616076666665</v>
      </c>
      <c r="K11" s="39">
        <v>15631.680064722221</v>
      </c>
      <c r="L11" s="39">
        <v>15790.744052777774</v>
      </c>
      <c r="M11" s="39">
        <v>15949.808040833332</v>
      </c>
      <c r="N11" s="39">
        <v>16108.872028888887</v>
      </c>
      <c r="O11" s="39">
        <v>16267.936016944443</v>
      </c>
      <c r="P11" s="40">
        <f t="shared" si="0"/>
        <v>187019.08628083332</v>
      </c>
    </row>
    <row r="12" spans="1:17" s="41" customFormat="1">
      <c r="A12" s="36">
        <v>354</v>
      </c>
      <c r="B12" s="37" t="s">
        <v>30</v>
      </c>
      <c r="C12" s="38">
        <v>2.1000000000000001E-2</v>
      </c>
      <c r="D12" s="39">
        <v>393.4</v>
      </c>
      <c r="E12" s="39">
        <v>393.4</v>
      </c>
      <c r="F12" s="39">
        <v>393.4</v>
      </c>
      <c r="G12" s="39">
        <v>393.4</v>
      </c>
      <c r="H12" s="39">
        <v>393.4</v>
      </c>
      <c r="I12" s="39">
        <v>393.4</v>
      </c>
      <c r="J12" s="39">
        <v>393.40350000000007</v>
      </c>
      <c r="K12" s="39">
        <v>400.69400000000002</v>
      </c>
      <c r="L12" s="39">
        <v>407.98450000000003</v>
      </c>
      <c r="M12" s="39">
        <v>415.27500000000003</v>
      </c>
      <c r="N12" s="39">
        <v>422.56549999999999</v>
      </c>
      <c r="O12" s="39">
        <v>429.85599999999999</v>
      </c>
      <c r="P12" s="40">
        <f t="shared" si="0"/>
        <v>4830.1785</v>
      </c>
    </row>
    <row r="13" spans="1:17" s="41" customFormat="1">
      <c r="A13" s="36">
        <v>355</v>
      </c>
      <c r="B13" s="37" t="s">
        <v>31</v>
      </c>
      <c r="C13" s="38">
        <v>4.1000000000000002E-2</v>
      </c>
      <c r="D13" s="39">
        <v>5322.3</v>
      </c>
      <c r="E13" s="39">
        <v>5322.3</v>
      </c>
      <c r="F13" s="39">
        <v>5322.3</v>
      </c>
      <c r="G13" s="39">
        <v>5322.3</v>
      </c>
      <c r="H13" s="39">
        <v>5322.3</v>
      </c>
      <c r="I13" s="39">
        <v>5322.3</v>
      </c>
      <c r="J13" s="39">
        <v>4946.4689166666667</v>
      </c>
      <c r="K13" s="39">
        <v>5067.226359027778</v>
      </c>
      <c r="L13" s="39">
        <v>5187.9838013888893</v>
      </c>
      <c r="M13" s="39">
        <v>5308.7412437500006</v>
      </c>
      <c r="N13" s="39">
        <v>5429.4986861111111</v>
      </c>
      <c r="O13" s="39">
        <v>5550.2561284722224</v>
      </c>
      <c r="P13" s="40">
        <f t="shared" si="0"/>
        <v>63423.975135416673</v>
      </c>
    </row>
    <row r="14" spans="1:17" s="41" customFormat="1">
      <c r="A14" s="36">
        <v>3551</v>
      </c>
      <c r="B14" s="37" t="s">
        <v>32</v>
      </c>
      <c r="C14" s="38">
        <v>2.9000000000000001E-2</v>
      </c>
      <c r="D14" s="39">
        <v>9436.43</v>
      </c>
      <c r="E14" s="39">
        <v>9436.43</v>
      </c>
      <c r="F14" s="39">
        <v>9436.43</v>
      </c>
      <c r="G14" s="39">
        <v>9436.43</v>
      </c>
      <c r="H14" s="39">
        <v>9436.43</v>
      </c>
      <c r="I14" s="39">
        <v>9436.43</v>
      </c>
      <c r="J14" s="39">
        <v>9702.2651575</v>
      </c>
      <c r="K14" s="39">
        <v>9702.2651575</v>
      </c>
      <c r="L14" s="39">
        <v>9702.2651575</v>
      </c>
      <c r="M14" s="39">
        <v>9702.2651575</v>
      </c>
      <c r="N14" s="39">
        <v>9702.2651575</v>
      </c>
      <c r="O14" s="39">
        <v>9702.2651575</v>
      </c>
      <c r="P14" s="40">
        <f t="shared" si="0"/>
        <v>114832.17094500003</v>
      </c>
    </row>
    <row r="15" spans="1:17" s="41" customFormat="1" ht="25.5">
      <c r="A15" s="36">
        <v>356</v>
      </c>
      <c r="B15" s="37" t="s">
        <v>33</v>
      </c>
      <c r="C15" s="38">
        <v>2.5000000000000001E-2</v>
      </c>
      <c r="D15" s="39">
        <v>6445.71</v>
      </c>
      <c r="E15" s="39">
        <v>6445.71</v>
      </c>
      <c r="F15" s="39">
        <v>6445.71</v>
      </c>
      <c r="G15" s="39">
        <v>6445.71</v>
      </c>
      <c r="H15" s="39">
        <v>6445.71</v>
      </c>
      <c r="I15" s="39">
        <v>6445.71</v>
      </c>
      <c r="J15" s="39">
        <v>6445.7065208333343</v>
      </c>
      <c r="K15" s="39">
        <v>6647.3431145833347</v>
      </c>
      <c r="L15" s="39">
        <v>6848.9797083333351</v>
      </c>
      <c r="M15" s="39">
        <v>7050.6163020833337</v>
      </c>
      <c r="N15" s="39">
        <v>7252.2528958333342</v>
      </c>
      <c r="O15" s="39">
        <v>7453.8894895833355</v>
      </c>
      <c r="P15" s="40">
        <f t="shared" si="0"/>
        <v>80373.048031250015</v>
      </c>
    </row>
    <row r="16" spans="1:17" s="41" customFormat="1">
      <c r="A16" s="36">
        <v>359</v>
      </c>
      <c r="B16" s="37" t="s">
        <v>34</v>
      </c>
      <c r="C16" s="38">
        <v>1.4999999999999999E-2</v>
      </c>
      <c r="D16" s="39">
        <v>8.48</v>
      </c>
      <c r="E16" s="39">
        <v>8.48</v>
      </c>
      <c r="F16" s="39">
        <v>8.48</v>
      </c>
      <c r="G16" s="39">
        <v>8.48</v>
      </c>
      <c r="H16" s="39">
        <v>8.48</v>
      </c>
      <c r="I16" s="39">
        <v>8.48</v>
      </c>
      <c r="J16" s="39">
        <v>8.4849999999999994</v>
      </c>
      <c r="K16" s="39">
        <v>8.4849999999999994</v>
      </c>
      <c r="L16" s="39">
        <v>8.4849999999999994</v>
      </c>
      <c r="M16" s="39">
        <v>8.4849999999999994</v>
      </c>
      <c r="N16" s="39">
        <v>8.4849999999999994</v>
      </c>
      <c r="O16" s="39">
        <v>8.4849999999999994</v>
      </c>
      <c r="P16" s="40">
        <f t="shared" si="0"/>
        <v>101.79</v>
      </c>
    </row>
    <row r="17" spans="1:16" s="41" customFormat="1">
      <c r="A17" s="36">
        <v>360</v>
      </c>
      <c r="B17" s="37" t="s">
        <v>26</v>
      </c>
      <c r="C17" s="38" t="s">
        <v>20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40">
        <f t="shared" si="0"/>
        <v>0</v>
      </c>
    </row>
    <row r="18" spans="1:16" s="41" customFormat="1">
      <c r="A18" s="36">
        <v>3601</v>
      </c>
      <c r="B18" s="37" t="s">
        <v>27</v>
      </c>
      <c r="C18" s="38">
        <v>1.6E-2</v>
      </c>
      <c r="D18" s="39">
        <v>76</v>
      </c>
      <c r="E18" s="39">
        <v>76</v>
      </c>
      <c r="F18" s="39">
        <v>76</v>
      </c>
      <c r="G18" s="39">
        <v>76</v>
      </c>
      <c r="H18" s="39">
        <v>76</v>
      </c>
      <c r="I18" s="39">
        <v>76</v>
      </c>
      <c r="J18" s="39">
        <v>75.993333333333339</v>
      </c>
      <c r="K18" s="39">
        <v>75.993333333333339</v>
      </c>
      <c r="L18" s="39">
        <v>75.993333333333339</v>
      </c>
      <c r="M18" s="39">
        <v>75.993333333333339</v>
      </c>
      <c r="N18" s="39">
        <v>75.993333333333339</v>
      </c>
      <c r="O18" s="39">
        <v>75.993333333333339</v>
      </c>
      <c r="P18" s="40">
        <f t="shared" si="0"/>
        <v>911.96</v>
      </c>
    </row>
    <row r="19" spans="1:16" s="41" customFormat="1">
      <c r="A19" s="36">
        <v>361</v>
      </c>
      <c r="B19" s="37" t="s">
        <v>28</v>
      </c>
      <c r="C19" s="38">
        <v>1.7000000000000001E-2</v>
      </c>
      <c r="D19" s="39">
        <v>1698.56</v>
      </c>
      <c r="E19" s="39">
        <v>1698.56</v>
      </c>
      <c r="F19" s="39">
        <v>1698.56</v>
      </c>
      <c r="G19" s="39">
        <v>1698.56</v>
      </c>
      <c r="H19" s="39">
        <v>1698.56</v>
      </c>
      <c r="I19" s="39">
        <v>1698.56</v>
      </c>
      <c r="J19" s="39">
        <v>1698.5594200000003</v>
      </c>
      <c r="K19" s="39">
        <v>1698.5594200000003</v>
      </c>
      <c r="L19" s="39">
        <v>1698.5594200000003</v>
      </c>
      <c r="M19" s="39">
        <v>1698.5594200000003</v>
      </c>
      <c r="N19" s="39">
        <v>1698.5594200000003</v>
      </c>
      <c r="O19" s="39">
        <v>1698.5594200000003</v>
      </c>
      <c r="P19" s="40">
        <f t="shared" si="0"/>
        <v>20382.716520000002</v>
      </c>
    </row>
    <row r="20" spans="1:16" s="41" customFormat="1">
      <c r="A20" s="36">
        <v>362</v>
      </c>
      <c r="B20" s="37" t="s">
        <v>29</v>
      </c>
      <c r="C20" s="38">
        <v>2.4E-2</v>
      </c>
      <c r="D20" s="39">
        <v>25858</v>
      </c>
      <c r="E20" s="39">
        <v>25858</v>
      </c>
      <c r="F20" s="39">
        <v>25897.22</v>
      </c>
      <c r="G20" s="39">
        <v>25955.94</v>
      </c>
      <c r="H20" s="39">
        <v>25989.01</v>
      </c>
      <c r="I20" s="39">
        <v>25999.89</v>
      </c>
      <c r="J20" s="39">
        <v>26084.153560000002</v>
      </c>
      <c r="K20" s="39">
        <v>26148.756926666669</v>
      </c>
      <c r="L20" s="39">
        <v>26213.360293333331</v>
      </c>
      <c r="M20" s="39">
        <v>26277.963659999998</v>
      </c>
      <c r="N20" s="39">
        <v>26342.567026666668</v>
      </c>
      <c r="O20" s="39">
        <v>26407.170393333334</v>
      </c>
      <c r="P20" s="40">
        <f t="shared" si="0"/>
        <v>313032.03185999999</v>
      </c>
    </row>
    <row r="21" spans="1:16" s="41" customFormat="1">
      <c r="A21" s="36">
        <v>364</v>
      </c>
      <c r="B21" s="37" t="s">
        <v>35</v>
      </c>
      <c r="C21" s="38">
        <v>3.9E-2</v>
      </c>
      <c r="D21" s="39">
        <v>53077.11</v>
      </c>
      <c r="E21" s="39">
        <v>53077.11</v>
      </c>
      <c r="F21" s="39">
        <v>53121.64</v>
      </c>
      <c r="G21" s="39">
        <v>74968.210000000006</v>
      </c>
      <c r="H21" s="39">
        <v>78016.03</v>
      </c>
      <c r="I21" s="39">
        <v>78076.42</v>
      </c>
      <c r="J21" s="39">
        <v>77871.914997499989</v>
      </c>
      <c r="K21" s="39">
        <v>78906.065051666665</v>
      </c>
      <c r="L21" s="39">
        <v>79940.215105833326</v>
      </c>
      <c r="M21" s="39">
        <v>80974.365160000001</v>
      </c>
      <c r="N21" s="39">
        <v>82008.515214166677</v>
      </c>
      <c r="O21" s="39">
        <v>83042.665268333352</v>
      </c>
      <c r="P21" s="40">
        <f t="shared" si="0"/>
        <v>873080.26079750014</v>
      </c>
    </row>
    <row r="22" spans="1:16" s="41" customFormat="1" ht="25.5">
      <c r="A22" s="36">
        <v>365</v>
      </c>
      <c r="B22" s="37" t="s">
        <v>33</v>
      </c>
      <c r="C22" s="38">
        <v>3.4000000000000002E-2</v>
      </c>
      <c r="D22" s="39">
        <v>41695.82</v>
      </c>
      <c r="E22" s="39">
        <v>41695.82</v>
      </c>
      <c r="F22" s="39">
        <v>41789.68</v>
      </c>
      <c r="G22" s="39">
        <v>53906.13</v>
      </c>
      <c r="H22" s="39">
        <v>54030.69</v>
      </c>
      <c r="I22" s="39">
        <v>54058.76</v>
      </c>
      <c r="J22" s="39">
        <v>54046.99735166668</v>
      </c>
      <c r="K22" s="39">
        <v>54685.527764166669</v>
      </c>
      <c r="L22" s="39">
        <v>55324.058176666673</v>
      </c>
      <c r="M22" s="39">
        <v>55962.588589166669</v>
      </c>
      <c r="N22" s="39">
        <v>56601.119001666673</v>
      </c>
      <c r="O22" s="39">
        <v>57239.64941416667</v>
      </c>
      <c r="P22" s="40">
        <f t="shared" si="0"/>
        <v>621036.84029750002</v>
      </c>
    </row>
    <row r="23" spans="1:16" s="41" customFormat="1">
      <c r="A23" s="36">
        <v>366</v>
      </c>
      <c r="B23" s="37" t="s">
        <v>36</v>
      </c>
      <c r="C23" s="38">
        <v>1.7999999999999999E-2</v>
      </c>
      <c r="D23" s="39">
        <v>9905.2199999999993</v>
      </c>
      <c r="E23" s="39">
        <v>9905.2199999999993</v>
      </c>
      <c r="F23" s="39">
        <v>9915.84</v>
      </c>
      <c r="G23" s="39">
        <v>9928.56</v>
      </c>
      <c r="H23" s="39">
        <v>9943.66</v>
      </c>
      <c r="I23" s="39">
        <v>9950.41</v>
      </c>
      <c r="J23" s="39">
        <v>9973.9327649999996</v>
      </c>
      <c r="K23" s="39">
        <v>10070.1516825</v>
      </c>
      <c r="L23" s="39">
        <v>10166.3706</v>
      </c>
      <c r="M23" s="39">
        <v>10262.589517499999</v>
      </c>
      <c r="N23" s="39">
        <v>10358.808435000001</v>
      </c>
      <c r="O23" s="39">
        <v>10455.027352499999</v>
      </c>
      <c r="P23" s="40">
        <f t="shared" si="0"/>
        <v>120835.7903525</v>
      </c>
    </row>
    <row r="24" spans="1:16" s="41" customFormat="1" ht="25.5">
      <c r="A24" s="36">
        <v>367</v>
      </c>
      <c r="B24" s="37" t="s">
        <v>37</v>
      </c>
      <c r="C24" s="38">
        <v>3.2000000000000001E-2</v>
      </c>
      <c r="D24" s="39">
        <v>24925.83</v>
      </c>
      <c r="E24" s="39">
        <v>24925.83</v>
      </c>
      <c r="F24" s="39">
        <v>24957</v>
      </c>
      <c r="G24" s="39">
        <v>25505.91</v>
      </c>
      <c r="H24" s="39">
        <v>25326.29</v>
      </c>
      <c r="I24" s="39">
        <v>25343.11</v>
      </c>
      <c r="J24" s="39">
        <v>25363.426986666662</v>
      </c>
      <c r="K24" s="39">
        <v>25677.675577777776</v>
      </c>
      <c r="L24" s="39">
        <v>25991.924168888887</v>
      </c>
      <c r="M24" s="39">
        <v>26306.172760000001</v>
      </c>
      <c r="N24" s="39">
        <v>26620.421351111112</v>
      </c>
      <c r="O24" s="39">
        <v>26934.669942222219</v>
      </c>
      <c r="P24" s="40">
        <f t="shared" si="0"/>
        <v>307878.26078666671</v>
      </c>
    </row>
    <row r="25" spans="1:16" s="41" customFormat="1">
      <c r="A25" s="36">
        <v>368</v>
      </c>
      <c r="B25" s="37" t="s">
        <v>38</v>
      </c>
      <c r="C25" s="38">
        <v>0.04</v>
      </c>
      <c r="D25" s="39">
        <v>61644.13</v>
      </c>
      <c r="E25" s="39">
        <v>61644.13</v>
      </c>
      <c r="F25" s="39">
        <v>62098.19</v>
      </c>
      <c r="G25" s="39">
        <v>69212.95</v>
      </c>
      <c r="H25" s="39">
        <v>72167.509999999995</v>
      </c>
      <c r="I25" s="39">
        <v>72198.73</v>
      </c>
      <c r="J25" s="39">
        <v>72423.515633333343</v>
      </c>
      <c r="K25" s="39">
        <v>72830.075716666688</v>
      </c>
      <c r="L25" s="39">
        <v>73236.635800000004</v>
      </c>
      <c r="M25" s="39">
        <v>73643.195883333334</v>
      </c>
      <c r="N25" s="39">
        <v>74049.755966666678</v>
      </c>
      <c r="O25" s="39">
        <v>74456.316050000009</v>
      </c>
      <c r="P25" s="40">
        <f t="shared" si="0"/>
        <v>839605.13505000016</v>
      </c>
    </row>
    <row r="26" spans="1:16" s="41" customFormat="1">
      <c r="A26" s="36">
        <v>369</v>
      </c>
      <c r="B26" s="37" t="s">
        <v>39</v>
      </c>
      <c r="C26" s="38">
        <v>3.5999999999999997E-2</v>
      </c>
      <c r="D26" s="39">
        <v>33780.69</v>
      </c>
      <c r="E26" s="39">
        <v>33780.69</v>
      </c>
      <c r="F26" s="39">
        <v>33822.69</v>
      </c>
      <c r="G26" s="39">
        <v>41357.75</v>
      </c>
      <c r="H26" s="39">
        <v>41844.42</v>
      </c>
      <c r="I26" s="39">
        <v>41915.11</v>
      </c>
      <c r="J26" s="39">
        <v>41955.530039999991</v>
      </c>
      <c r="K26" s="39">
        <v>42133.61385999999</v>
      </c>
      <c r="L26" s="39">
        <v>42311.69767999999</v>
      </c>
      <c r="M26" s="39">
        <v>42489.78149999999</v>
      </c>
      <c r="N26" s="39">
        <v>42667.86531999999</v>
      </c>
      <c r="O26" s="39">
        <v>42845.94913999999</v>
      </c>
      <c r="P26" s="40">
        <f t="shared" si="0"/>
        <v>480905.78753999987</v>
      </c>
    </row>
    <row r="27" spans="1:16" s="41" customFormat="1">
      <c r="A27" s="36">
        <v>370</v>
      </c>
      <c r="B27" s="37" t="s">
        <v>40</v>
      </c>
      <c r="C27" s="38">
        <v>3.6999999999999998E-2</v>
      </c>
      <c r="D27" s="39">
        <v>13411.29</v>
      </c>
      <c r="E27" s="39">
        <v>13411.29</v>
      </c>
      <c r="F27" s="39">
        <v>13450.03</v>
      </c>
      <c r="G27" s="39">
        <v>16187.05</v>
      </c>
      <c r="H27" s="39">
        <v>15553.53</v>
      </c>
      <c r="I27" s="39">
        <v>15556.16</v>
      </c>
      <c r="J27" s="39">
        <v>15506.890827499998</v>
      </c>
      <c r="K27" s="39">
        <v>15535.58474375</v>
      </c>
      <c r="L27" s="39">
        <v>15564.278659999998</v>
      </c>
      <c r="M27" s="39">
        <v>15592.97257625</v>
      </c>
      <c r="N27" s="39">
        <v>15621.6664925</v>
      </c>
      <c r="O27" s="39">
        <v>15650.360408749997</v>
      </c>
      <c r="P27" s="40">
        <f t="shared" si="0"/>
        <v>181041.10370874999</v>
      </c>
    </row>
    <row r="28" spans="1:16" s="41" customFormat="1" ht="25.5">
      <c r="A28" s="36">
        <v>371</v>
      </c>
      <c r="B28" s="37" t="s">
        <v>41</v>
      </c>
      <c r="C28" s="38">
        <v>4.4999999999999998E-2</v>
      </c>
      <c r="D28" s="39">
        <v>13012.32</v>
      </c>
      <c r="E28" s="39">
        <v>13012.32</v>
      </c>
      <c r="F28" s="39">
        <v>13038.37</v>
      </c>
      <c r="G28" s="39">
        <v>13194.66</v>
      </c>
      <c r="H28" s="39">
        <v>11897.4</v>
      </c>
      <c r="I28" s="39">
        <v>11998.91</v>
      </c>
      <c r="J28" s="39">
        <v>12159.777787500001</v>
      </c>
      <c r="K28" s="39">
        <v>12172.70534375</v>
      </c>
      <c r="L28" s="39">
        <v>12185.632899999999</v>
      </c>
      <c r="M28" s="39">
        <v>12198.560456249999</v>
      </c>
      <c r="N28" s="39">
        <v>12211.4880125</v>
      </c>
      <c r="O28" s="39">
        <v>12224.415568749997</v>
      </c>
      <c r="P28" s="40">
        <f t="shared" si="0"/>
        <v>149306.56006875</v>
      </c>
    </row>
    <row r="29" spans="1:16" s="41" customFormat="1" ht="25.5">
      <c r="A29" s="36">
        <v>373</v>
      </c>
      <c r="B29" s="37" t="s">
        <v>42</v>
      </c>
      <c r="C29" s="38">
        <v>4.9000000000000002E-2</v>
      </c>
      <c r="D29" s="39">
        <v>9627.5499999999993</v>
      </c>
      <c r="E29" s="39">
        <v>9627.5499999999993</v>
      </c>
      <c r="F29" s="39">
        <v>9636.4599999999991</v>
      </c>
      <c r="G29" s="39">
        <v>9363.5300000000007</v>
      </c>
      <c r="H29" s="39">
        <v>9849.98</v>
      </c>
      <c r="I29" s="39">
        <v>9887.9699999999993</v>
      </c>
      <c r="J29" s="39">
        <v>9862.1701791666674</v>
      </c>
      <c r="K29" s="39">
        <v>10073.386295486114</v>
      </c>
      <c r="L29" s="39">
        <v>10284.602411805557</v>
      </c>
      <c r="M29" s="39">
        <v>10495.818528125001</v>
      </c>
      <c r="N29" s="39">
        <v>10707.034644444446</v>
      </c>
      <c r="O29" s="39">
        <v>10918.250760763889</v>
      </c>
      <c r="P29" s="40">
        <f t="shared" si="0"/>
        <v>120334.30281979166</v>
      </c>
    </row>
    <row r="30" spans="1:16" s="41" customFormat="1">
      <c r="A30" s="36">
        <v>380</v>
      </c>
      <c r="B30" s="37" t="s">
        <v>43</v>
      </c>
      <c r="C30" s="38" t="s">
        <v>20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40">
        <f t="shared" si="0"/>
        <v>0</v>
      </c>
    </row>
    <row r="31" spans="1:16" s="41" customFormat="1">
      <c r="A31" s="36">
        <v>389</v>
      </c>
      <c r="B31" s="37" t="s">
        <v>26</v>
      </c>
      <c r="C31" s="38" t="s">
        <v>20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40">
        <f t="shared" si="0"/>
        <v>0</v>
      </c>
    </row>
    <row r="32" spans="1:16" s="41" customFormat="1">
      <c r="A32" s="36">
        <v>390</v>
      </c>
      <c r="B32" s="37" t="s">
        <v>28</v>
      </c>
      <c r="C32" s="38">
        <v>0.02</v>
      </c>
      <c r="D32" s="39">
        <v>6683.81</v>
      </c>
      <c r="E32" s="39">
        <v>6683.81</v>
      </c>
      <c r="F32" s="39">
        <v>6683.81</v>
      </c>
      <c r="G32" s="39">
        <v>6683.81</v>
      </c>
      <c r="H32" s="39">
        <v>6683.81</v>
      </c>
      <c r="I32" s="39">
        <v>6683.81</v>
      </c>
      <c r="J32" s="39">
        <v>6683.8066666666673</v>
      </c>
      <c r="K32" s="39">
        <v>6690.7511111111116</v>
      </c>
      <c r="L32" s="39">
        <v>6697.6955555555551</v>
      </c>
      <c r="M32" s="39">
        <v>6704.64</v>
      </c>
      <c r="N32" s="39">
        <v>6711.5844444444447</v>
      </c>
      <c r="O32" s="39">
        <v>6718.528888888889</v>
      </c>
      <c r="P32" s="40">
        <f t="shared" si="0"/>
        <v>80309.866666666669</v>
      </c>
    </row>
    <row r="33" spans="1:17" s="41" customFormat="1" ht="25.5">
      <c r="A33" s="36">
        <v>3910</v>
      </c>
      <c r="B33" s="37" t="s">
        <v>44</v>
      </c>
      <c r="C33" s="38" t="s">
        <v>21</v>
      </c>
      <c r="D33" s="39">
        <v>5577.93</v>
      </c>
      <c r="E33" s="39">
        <v>5408.73</v>
      </c>
      <c r="F33" s="39">
        <v>5578</v>
      </c>
      <c r="G33" s="39">
        <v>5578</v>
      </c>
      <c r="H33" s="39">
        <v>5578</v>
      </c>
      <c r="I33" s="39">
        <v>5578</v>
      </c>
      <c r="J33" s="39">
        <f t="shared" ref="J33:O37" si="1">+I33</f>
        <v>5578</v>
      </c>
      <c r="K33" s="39">
        <f t="shared" si="1"/>
        <v>5578</v>
      </c>
      <c r="L33" s="39">
        <f t="shared" si="1"/>
        <v>5578</v>
      </c>
      <c r="M33" s="39">
        <f t="shared" si="1"/>
        <v>5578</v>
      </c>
      <c r="N33" s="39">
        <f t="shared" si="1"/>
        <v>5578</v>
      </c>
      <c r="O33" s="39">
        <f t="shared" si="1"/>
        <v>5578</v>
      </c>
      <c r="P33" s="40">
        <f t="shared" si="0"/>
        <v>66766.66</v>
      </c>
      <c r="Q33" s="41">
        <v>7</v>
      </c>
    </row>
    <row r="34" spans="1:17" s="41" customFormat="1" ht="25.5">
      <c r="A34" s="36">
        <v>3911</v>
      </c>
      <c r="B34" s="37" t="s">
        <v>45</v>
      </c>
      <c r="C34" s="38" t="s">
        <v>22</v>
      </c>
      <c r="D34" s="39">
        <v>129.72999999999999</v>
      </c>
      <c r="E34" s="39">
        <v>129.77000000000001</v>
      </c>
      <c r="F34" s="39">
        <v>129.77000000000001</v>
      </c>
      <c r="G34" s="39">
        <v>129.77000000000001</v>
      </c>
      <c r="H34" s="39">
        <v>129.77000000000001</v>
      </c>
      <c r="I34" s="39">
        <v>129.77000000000001</v>
      </c>
      <c r="J34" s="39">
        <f t="shared" si="1"/>
        <v>129.77000000000001</v>
      </c>
      <c r="K34" s="39">
        <f t="shared" si="1"/>
        <v>129.77000000000001</v>
      </c>
      <c r="L34" s="39">
        <f t="shared" si="1"/>
        <v>129.77000000000001</v>
      </c>
      <c r="M34" s="39">
        <f t="shared" si="1"/>
        <v>129.77000000000001</v>
      </c>
      <c r="N34" s="39">
        <f t="shared" si="1"/>
        <v>129.77000000000001</v>
      </c>
      <c r="O34" s="39">
        <f t="shared" si="1"/>
        <v>129.77000000000001</v>
      </c>
      <c r="P34" s="40">
        <f t="shared" si="0"/>
        <v>1557.1999999999998</v>
      </c>
      <c r="Q34" s="41">
        <v>7</v>
      </c>
    </row>
    <row r="35" spans="1:17" s="41" customFormat="1" ht="25.5">
      <c r="A35" s="36">
        <v>3912</v>
      </c>
      <c r="B35" s="37" t="s">
        <v>46</v>
      </c>
      <c r="C35" s="38" t="s">
        <v>22</v>
      </c>
      <c r="D35" s="39">
        <v>295.86</v>
      </c>
      <c r="E35" s="39">
        <v>150.82</v>
      </c>
      <c r="F35" s="39">
        <v>150.82</v>
      </c>
      <c r="G35" s="39">
        <v>150.82</v>
      </c>
      <c r="H35" s="39">
        <v>150.82</v>
      </c>
      <c r="I35" s="39">
        <v>150.82</v>
      </c>
      <c r="J35" s="39">
        <f t="shared" si="1"/>
        <v>150.82</v>
      </c>
      <c r="K35" s="39">
        <f t="shared" si="1"/>
        <v>150.82</v>
      </c>
      <c r="L35" s="39">
        <f t="shared" si="1"/>
        <v>150.82</v>
      </c>
      <c r="M35" s="39">
        <f t="shared" si="1"/>
        <v>150.82</v>
      </c>
      <c r="N35" s="39">
        <f t="shared" si="1"/>
        <v>150.82</v>
      </c>
      <c r="O35" s="39">
        <f t="shared" si="1"/>
        <v>150.82</v>
      </c>
      <c r="P35" s="40">
        <f t="shared" si="0"/>
        <v>1954.8799999999994</v>
      </c>
      <c r="Q35" s="41">
        <v>5</v>
      </c>
    </row>
    <row r="36" spans="1:17" s="41" customFormat="1" ht="25.5">
      <c r="A36" s="36">
        <v>3913</v>
      </c>
      <c r="B36" s="37" t="s">
        <v>47</v>
      </c>
      <c r="C36" s="38" t="s">
        <v>21</v>
      </c>
      <c r="D36" s="39">
        <v>19.079999999999998</v>
      </c>
      <c r="E36" s="39">
        <v>19.05</v>
      </c>
      <c r="F36" s="39">
        <v>19.05</v>
      </c>
      <c r="G36" s="39">
        <v>19.05</v>
      </c>
      <c r="H36" s="39">
        <v>19.05</v>
      </c>
      <c r="I36" s="39">
        <v>19.05</v>
      </c>
      <c r="J36" s="39">
        <f t="shared" si="1"/>
        <v>19.05</v>
      </c>
      <c r="K36" s="39">
        <f t="shared" si="1"/>
        <v>19.05</v>
      </c>
      <c r="L36" s="39">
        <f t="shared" si="1"/>
        <v>19.05</v>
      </c>
      <c r="M36" s="39">
        <f t="shared" si="1"/>
        <v>19.05</v>
      </c>
      <c r="N36" s="39">
        <f t="shared" si="1"/>
        <v>19.05</v>
      </c>
      <c r="O36" s="39">
        <f t="shared" si="1"/>
        <v>19.05</v>
      </c>
      <c r="P36" s="40">
        <f t="shared" si="0"/>
        <v>228.63000000000005</v>
      </c>
      <c r="Q36" s="41">
        <v>5</v>
      </c>
    </row>
    <row r="37" spans="1:17" s="41" customFormat="1" ht="25.5">
      <c r="A37" s="36">
        <v>3914</v>
      </c>
      <c r="B37" s="37" t="s">
        <v>48</v>
      </c>
      <c r="C37" s="38" t="s">
        <v>22</v>
      </c>
      <c r="D37" s="39">
        <v>3135.62</v>
      </c>
      <c r="E37" s="39">
        <v>2901.81</v>
      </c>
      <c r="F37" s="39">
        <v>2901.81</v>
      </c>
      <c r="G37" s="39">
        <v>2901.81</v>
      </c>
      <c r="H37" s="39">
        <v>2901.81</v>
      </c>
      <c r="I37" s="39">
        <v>2901.81</v>
      </c>
      <c r="J37" s="39">
        <f t="shared" si="1"/>
        <v>2901.81</v>
      </c>
      <c r="K37" s="39">
        <f t="shared" si="1"/>
        <v>2901.81</v>
      </c>
      <c r="L37" s="39">
        <f t="shared" si="1"/>
        <v>2901.81</v>
      </c>
      <c r="M37" s="39">
        <f t="shared" si="1"/>
        <v>2901.81</v>
      </c>
      <c r="N37" s="39">
        <f t="shared" si="1"/>
        <v>2901.81</v>
      </c>
      <c r="O37" s="39">
        <f t="shared" si="1"/>
        <v>2901.81</v>
      </c>
      <c r="P37" s="40">
        <f t="shared" si="0"/>
        <v>35055.530000000006</v>
      </c>
      <c r="Q37" s="41">
        <v>5</v>
      </c>
    </row>
    <row r="38" spans="1:17" s="41" customFormat="1">
      <c r="A38" s="36">
        <v>3921</v>
      </c>
      <c r="B38" s="37" t="s">
        <v>49</v>
      </c>
      <c r="C38" s="38">
        <v>0.11899999999999999</v>
      </c>
      <c r="D38" s="39">
        <v>506.87</v>
      </c>
      <c r="E38" s="39">
        <v>506.87</v>
      </c>
      <c r="F38" s="39">
        <v>506.87</v>
      </c>
      <c r="G38" s="39">
        <v>506.87</v>
      </c>
      <c r="H38" s="39">
        <v>506.87</v>
      </c>
      <c r="I38" s="39">
        <v>506.87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58">
        <f t="shared" si="0"/>
        <v>3041.22</v>
      </c>
    </row>
    <row r="39" spans="1:17" s="41" customFormat="1" ht="25.5">
      <c r="A39" s="36">
        <v>3922</v>
      </c>
      <c r="B39" s="37" t="s">
        <v>50</v>
      </c>
      <c r="C39" s="38">
        <v>7.8E-2</v>
      </c>
      <c r="D39" s="39">
        <v>6460.99</v>
      </c>
      <c r="E39" s="39">
        <v>6460.99</v>
      </c>
      <c r="F39" s="39">
        <f>8041.93-1053.96</f>
        <v>6987.97</v>
      </c>
      <c r="G39" s="39">
        <v>6987.97</v>
      </c>
      <c r="H39" s="39">
        <v>6987.97</v>
      </c>
      <c r="I39" s="39">
        <v>6987.97</v>
      </c>
      <c r="J39" s="39">
        <v>6529.184545000001</v>
      </c>
      <c r="K39" s="39">
        <v>6529.184545000001</v>
      </c>
      <c r="L39" s="39">
        <v>6529.184545000001</v>
      </c>
      <c r="M39" s="39">
        <v>6529.184545000001</v>
      </c>
      <c r="N39" s="39">
        <v>6529.184545000001</v>
      </c>
      <c r="O39" s="39">
        <v>6529.184545000001</v>
      </c>
      <c r="P39" s="40">
        <f t="shared" si="0"/>
        <v>80048.967270000008</v>
      </c>
    </row>
    <row r="40" spans="1:17" s="41" customFormat="1">
      <c r="A40" s="36">
        <v>3923</v>
      </c>
      <c r="B40" s="37" t="s">
        <v>51</v>
      </c>
      <c r="C40" s="38">
        <v>7.0000000000000007E-2</v>
      </c>
      <c r="D40" s="39">
        <v>19931.11</v>
      </c>
      <c r="E40" s="39">
        <v>19931.11</v>
      </c>
      <c r="F40" s="39">
        <f>26918.5-4658.26</f>
        <v>22260.239999999998</v>
      </c>
      <c r="G40" s="39">
        <v>22260.240000000002</v>
      </c>
      <c r="H40" s="39">
        <v>22260.240000000002</v>
      </c>
      <c r="I40" s="39">
        <v>22260.240000000002</v>
      </c>
      <c r="J40" s="39">
        <v>21174.513150000002</v>
      </c>
      <c r="K40" s="39">
        <v>21174.513150000002</v>
      </c>
      <c r="L40" s="39">
        <v>21174.513150000002</v>
      </c>
      <c r="M40" s="39">
        <v>21174.513150000002</v>
      </c>
      <c r="N40" s="39">
        <v>21174.513150000002</v>
      </c>
      <c r="O40" s="39">
        <v>21174.513150000002</v>
      </c>
      <c r="P40" s="40">
        <f t="shared" si="0"/>
        <v>255950.25890000007</v>
      </c>
    </row>
    <row r="41" spans="1:17" s="41" customFormat="1">
      <c r="A41" s="36">
        <v>3924</v>
      </c>
      <c r="B41" s="37" t="s">
        <v>52</v>
      </c>
      <c r="C41" s="38">
        <v>3.6999999999999998E-2</v>
      </c>
      <c r="D41" s="39">
        <v>3353.56</v>
      </c>
      <c r="E41" s="39">
        <v>3353.56</v>
      </c>
      <c r="F41" s="39">
        <f>-5214.77+5712.22</f>
        <v>497.44999999999982</v>
      </c>
      <c r="G41" s="39">
        <v>497.45</v>
      </c>
      <c r="H41" s="39">
        <v>497.45</v>
      </c>
      <c r="I41" s="39">
        <v>497.45</v>
      </c>
      <c r="J41" s="39">
        <v>444.25900000000001</v>
      </c>
      <c r="K41" s="39">
        <v>444.25900000000001</v>
      </c>
      <c r="L41" s="39">
        <v>444.25900000000001</v>
      </c>
      <c r="M41" s="39">
        <v>444.25900000000001</v>
      </c>
      <c r="N41" s="39">
        <v>444.25900000000001</v>
      </c>
      <c r="O41" s="39">
        <v>444.25900000000001</v>
      </c>
      <c r="P41" s="40">
        <f t="shared" si="0"/>
        <v>11362.474</v>
      </c>
    </row>
    <row r="42" spans="1:17" s="41" customFormat="1" ht="25.5">
      <c r="A42" s="36">
        <v>393</v>
      </c>
      <c r="B42" s="37" t="s">
        <v>53</v>
      </c>
      <c r="C42" s="38" t="s">
        <v>21</v>
      </c>
      <c r="D42" s="39">
        <v>395.85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f t="shared" ref="J42:O44" si="2">+I42</f>
        <v>0</v>
      </c>
      <c r="K42" s="39">
        <f t="shared" si="2"/>
        <v>0</v>
      </c>
      <c r="L42" s="39">
        <f t="shared" si="2"/>
        <v>0</v>
      </c>
      <c r="M42" s="39">
        <f t="shared" si="2"/>
        <v>0</v>
      </c>
      <c r="N42" s="39">
        <f t="shared" si="2"/>
        <v>0</v>
      </c>
      <c r="O42" s="39">
        <f t="shared" si="2"/>
        <v>0</v>
      </c>
      <c r="P42" s="40">
        <f t="shared" si="0"/>
        <v>395.85</v>
      </c>
      <c r="Q42" s="41">
        <v>7</v>
      </c>
    </row>
    <row r="43" spans="1:17" s="41" customFormat="1" ht="25.5">
      <c r="A43" s="36">
        <v>394</v>
      </c>
      <c r="B43" s="37" t="s">
        <v>54</v>
      </c>
      <c r="C43" s="38" t="s">
        <v>21</v>
      </c>
      <c r="D43" s="39">
        <v>3143.75</v>
      </c>
      <c r="E43" s="39">
        <v>3165.25</v>
      </c>
      <c r="F43" s="39">
        <v>3165.25</v>
      </c>
      <c r="G43" s="39">
        <v>3165.25</v>
      </c>
      <c r="H43" s="39">
        <v>3165.25</v>
      </c>
      <c r="I43" s="39">
        <v>3165.25</v>
      </c>
      <c r="J43" s="39">
        <f t="shared" si="2"/>
        <v>3165.25</v>
      </c>
      <c r="K43" s="39">
        <f t="shared" si="2"/>
        <v>3165.25</v>
      </c>
      <c r="L43" s="39">
        <f t="shared" si="2"/>
        <v>3165.25</v>
      </c>
      <c r="M43" s="39">
        <f t="shared" si="2"/>
        <v>3165.25</v>
      </c>
      <c r="N43" s="39">
        <f t="shared" si="2"/>
        <v>3165.25</v>
      </c>
      <c r="O43" s="39">
        <f t="shared" si="2"/>
        <v>3165.25</v>
      </c>
      <c r="P43" s="40">
        <f t="shared" si="0"/>
        <v>37961.5</v>
      </c>
      <c r="Q43" s="41">
        <v>7</v>
      </c>
    </row>
    <row r="44" spans="1:17" s="41" customFormat="1" ht="25.5">
      <c r="A44" s="36">
        <v>395</v>
      </c>
      <c r="B44" s="37" t="s">
        <v>55</v>
      </c>
      <c r="C44" s="38" t="s">
        <v>21</v>
      </c>
      <c r="D44" s="39">
        <v>553.80999999999995</v>
      </c>
      <c r="E44" s="39">
        <v>542.72</v>
      </c>
      <c r="F44" s="39">
        <v>0</v>
      </c>
      <c r="G44" s="39">
        <v>0</v>
      </c>
      <c r="H44" s="39">
        <v>0</v>
      </c>
      <c r="I44" s="39">
        <v>0</v>
      </c>
      <c r="J44" s="39">
        <f t="shared" si="2"/>
        <v>0</v>
      </c>
      <c r="K44" s="39">
        <f t="shared" si="2"/>
        <v>0</v>
      </c>
      <c r="L44" s="39">
        <f t="shared" si="2"/>
        <v>0</v>
      </c>
      <c r="M44" s="39">
        <f t="shared" si="2"/>
        <v>0</v>
      </c>
      <c r="N44" s="39">
        <f t="shared" si="2"/>
        <v>0</v>
      </c>
      <c r="O44" s="39">
        <f t="shared" si="2"/>
        <v>0</v>
      </c>
      <c r="P44" s="40">
        <f t="shared" si="0"/>
        <v>1096.53</v>
      </c>
      <c r="Q44" s="41">
        <v>7</v>
      </c>
    </row>
    <row r="45" spans="1:17" s="41" customFormat="1">
      <c r="A45" s="36">
        <v>396</v>
      </c>
      <c r="B45" s="37" t="s">
        <v>56</v>
      </c>
      <c r="C45" s="38">
        <v>4.3999999999999997E-2</v>
      </c>
      <c r="D45" s="39">
        <v>3243.92</v>
      </c>
      <c r="E45" s="39">
        <v>3243.92</v>
      </c>
      <c r="F45" s="39">
        <v>3243.92</v>
      </c>
      <c r="G45" s="39">
        <v>3243.92</v>
      </c>
      <c r="H45" s="39">
        <v>3243.92</v>
      </c>
      <c r="I45" s="39">
        <v>3243.92</v>
      </c>
      <c r="J45" s="39">
        <v>3243.9162799999999</v>
      </c>
      <c r="K45" s="39">
        <v>3243.9162799999999</v>
      </c>
      <c r="L45" s="39">
        <v>3243.9162799999999</v>
      </c>
      <c r="M45" s="39">
        <v>3243.9162799999999</v>
      </c>
      <c r="N45" s="39">
        <v>3243.9162799999999</v>
      </c>
      <c r="O45" s="39">
        <v>3243.9162799999999</v>
      </c>
      <c r="P45" s="40">
        <f t="shared" si="0"/>
        <v>38927.017680000004</v>
      </c>
    </row>
    <row r="46" spans="1:17" s="41" customFormat="1" ht="25.5">
      <c r="A46" s="36">
        <v>397</v>
      </c>
      <c r="B46" s="37" t="s">
        <v>57</v>
      </c>
      <c r="C46" s="38" t="s">
        <v>22</v>
      </c>
      <c r="D46" s="39">
        <v>2520.9699999999998</v>
      </c>
      <c r="E46" s="39">
        <v>1210.32</v>
      </c>
      <c r="F46" s="39">
        <v>1210.32</v>
      </c>
      <c r="G46" s="39">
        <v>1210.32</v>
      </c>
      <c r="H46" s="39">
        <v>1210.32</v>
      </c>
      <c r="I46" s="39">
        <v>1210.32</v>
      </c>
      <c r="J46" s="39">
        <f t="shared" ref="J46:O47" si="3">+I46</f>
        <v>1210.32</v>
      </c>
      <c r="K46" s="39">
        <f t="shared" si="3"/>
        <v>1210.32</v>
      </c>
      <c r="L46" s="39">
        <f t="shared" si="3"/>
        <v>1210.32</v>
      </c>
      <c r="M46" s="39">
        <f t="shared" si="3"/>
        <v>1210.32</v>
      </c>
      <c r="N46" s="39">
        <f t="shared" si="3"/>
        <v>1210.32</v>
      </c>
      <c r="O46" s="39">
        <f t="shared" si="3"/>
        <v>1210.32</v>
      </c>
      <c r="P46" s="40">
        <f t="shared" si="0"/>
        <v>15834.489999999998</v>
      </c>
      <c r="Q46" s="41">
        <v>5</v>
      </c>
    </row>
    <row r="47" spans="1:17" s="41" customFormat="1" ht="25.5">
      <c r="A47" s="36">
        <v>398</v>
      </c>
      <c r="B47" s="37" t="s">
        <v>58</v>
      </c>
      <c r="C47" s="38" t="s">
        <v>21</v>
      </c>
      <c r="D47" s="39">
        <v>482.42</v>
      </c>
      <c r="E47" s="39">
        <v>482.5</v>
      </c>
      <c r="F47" s="39">
        <v>482.5</v>
      </c>
      <c r="G47" s="39">
        <v>482.5</v>
      </c>
      <c r="H47" s="39">
        <v>482.5</v>
      </c>
      <c r="I47" s="39">
        <v>482.5</v>
      </c>
      <c r="J47" s="39">
        <f t="shared" si="3"/>
        <v>482.5</v>
      </c>
      <c r="K47" s="39">
        <f t="shared" si="3"/>
        <v>482.5</v>
      </c>
      <c r="L47" s="39">
        <f t="shared" si="3"/>
        <v>482.5</v>
      </c>
      <c r="M47" s="39">
        <f t="shared" si="3"/>
        <v>482.5</v>
      </c>
      <c r="N47" s="39">
        <f t="shared" si="3"/>
        <v>482.5</v>
      </c>
      <c r="O47" s="39">
        <f t="shared" si="3"/>
        <v>482.5</v>
      </c>
      <c r="P47" s="40">
        <f t="shared" si="0"/>
        <v>5789.92</v>
      </c>
      <c r="Q47" s="41">
        <v>5</v>
      </c>
    </row>
    <row r="48" spans="1:17" s="41" customFormat="1">
      <c r="A48" s="36">
        <v>399</v>
      </c>
      <c r="B48" s="37" t="s">
        <v>59</v>
      </c>
      <c r="C48" s="38" t="s">
        <v>20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40">
        <f t="shared" si="0"/>
        <v>0</v>
      </c>
      <c r="Q48" s="41">
        <v>7</v>
      </c>
    </row>
    <row r="49" spans="1:17" ht="15.75" thickBot="1">
      <c r="A49" s="43"/>
      <c r="B49" s="44" t="s">
        <v>23</v>
      </c>
      <c r="C49" s="45"/>
      <c r="D49" s="46">
        <f t="shared" ref="D49:O49" si="4">SUM(D10:D48)</f>
        <v>384717.02999999985</v>
      </c>
      <c r="E49" s="47">
        <f>SUM(E8:E48)</f>
        <v>382472.97999999992</v>
      </c>
      <c r="F49" s="47">
        <f>SUM(F8:F48)</f>
        <v>383184.49</v>
      </c>
      <c r="G49" s="47">
        <f t="shared" si="4"/>
        <v>435045.24</v>
      </c>
      <c r="H49" s="47">
        <f t="shared" si="4"/>
        <v>440087.77</v>
      </c>
      <c r="I49" s="47">
        <f t="shared" si="4"/>
        <v>440535.98999999987</v>
      </c>
      <c r="J49" s="47">
        <f t="shared" si="4"/>
        <v>438584.25195000001</v>
      </c>
      <c r="K49" s="47">
        <f t="shared" si="4"/>
        <v>442065.17775270849</v>
      </c>
      <c r="L49" s="47">
        <f t="shared" si="4"/>
        <v>445546.10355541675</v>
      </c>
      <c r="M49" s="47">
        <f t="shared" si="4"/>
        <v>449027.029358125</v>
      </c>
      <c r="N49" s="47">
        <f t="shared" si="4"/>
        <v>452507.95516083349</v>
      </c>
      <c r="O49" s="48">
        <f t="shared" si="4"/>
        <v>455988.8809635418</v>
      </c>
      <c r="P49" s="49">
        <f>SUM(P8:P48)</f>
        <v>5149762.8987406241</v>
      </c>
    </row>
    <row r="50" spans="1:17" ht="16.5" thickTop="1" thickBot="1">
      <c r="A50" s="50"/>
      <c r="B50" s="51"/>
      <c r="C50" s="23"/>
      <c r="D50" s="52" t="s">
        <v>2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3">
        <f>SUM(D49:O49)</f>
        <v>5149762.898740625</v>
      </c>
    </row>
    <row r="51" spans="1:17" ht="15.75" thickTop="1">
      <c r="C51" s="5"/>
    </row>
    <row r="52" spans="1:17" s="6" customFormat="1" ht="15.75">
      <c r="C52" s="54"/>
      <c r="D52" s="55"/>
      <c r="E52" s="55"/>
      <c r="F52" s="55"/>
      <c r="G52" s="55"/>
      <c r="H52" s="55"/>
      <c r="I52" s="55"/>
      <c r="Q52" s="56"/>
    </row>
  </sheetData>
  <mergeCells count="1">
    <mergeCell ref="B4:P4"/>
  </mergeCells>
  <printOptions horizontalCentered="1"/>
  <pageMargins left="0.75" right="0.5" top="0.75" bottom="0.5" header="0.2" footer="0.2"/>
  <pageSetup scale="5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Revised Sch. J</vt:lpstr>
      <vt:lpstr>'Revised Sch. J'!DEPRECIATION</vt:lpstr>
      <vt:lpstr>'Revised Sch. J'!Print_Area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