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/>
  </bookViews>
  <sheets>
    <sheet name="IRR No 54" sheetId="1" r:id="rId1"/>
  </sheets>
  <definedNames>
    <definedName name="_xlnm.Print_Area" localSheetId="0">'IRR No 54'!$A$1:$O$12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1" l="1"/>
  <c r="M7" i="1" s="1"/>
  <c r="C9" i="1"/>
  <c r="N9" i="1"/>
  <c r="O8" i="1" s="1"/>
  <c r="J9" i="1"/>
  <c r="K6" i="1" s="1"/>
  <c r="H9" i="1"/>
  <c r="I9" i="1" s="1"/>
  <c r="D9" i="1"/>
  <c r="E7" i="1" s="1"/>
  <c r="F9" i="1"/>
  <c r="G8" i="1" s="1"/>
  <c r="B9" i="1"/>
  <c r="C6" i="1" s="1"/>
  <c r="C7" i="1" l="1"/>
  <c r="M8" i="1"/>
  <c r="K7" i="1"/>
  <c r="E9" i="1"/>
  <c r="E8" i="1"/>
  <c r="K9" i="1"/>
  <c r="G6" i="1"/>
  <c r="C8" i="1"/>
  <c r="I7" i="1"/>
  <c r="K8" i="1"/>
  <c r="O6" i="1"/>
  <c r="I6" i="1"/>
  <c r="G9" i="1"/>
  <c r="O9" i="1"/>
  <c r="E6" i="1"/>
  <c r="G7" i="1"/>
  <c r="I8" i="1"/>
  <c r="M6" i="1"/>
  <c r="O7" i="1"/>
  <c r="M9" i="1"/>
</calcChain>
</file>

<file path=xl/sharedStrings.xml><?xml version="1.0" encoding="utf-8"?>
<sst xmlns="http://schemas.openxmlformats.org/spreadsheetml/2006/main" count="15" uniqueCount="9">
  <si>
    <t>Total O&amp;M</t>
  </si>
  <si>
    <t>Total Capital</t>
  </si>
  <si>
    <t>%</t>
  </si>
  <si>
    <t>PEOPLES GAS SYSTEM</t>
  </si>
  <si>
    <t>OPC INTERROGATORY NO 54</t>
  </si>
  <si>
    <t>Total Other *</t>
  </si>
  <si>
    <t>Percentages above are rounded and may not add down.</t>
  </si>
  <si>
    <t>* Includes PGS payroll sent to other companies and clauses.</t>
  </si>
  <si>
    <t>DERIVATION OF THE EXPENSE/CAPITALIZATION RATIO FOR 2016 THROUGH 2021 TEST YEAR (PGS Payroll)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</si>
</sst>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/>
    </xf>
    <xf numFmtId="164" fontId="0" fillId="0" borderId="0" xfId="1" applyNumberFormat="1" applyFont="1"/>
    <xf numFmtId="9" fontId="0" fillId="0" borderId="0" xfId="2" applyFont="1"/>
    <xf numFmtId="0" fontId="0" fillId="0" borderId="0" xfId="0" applyAlignment="1">
      <alignment horizontal="center"/>
    </xf>
    <xf numFmtId="43" fontId="0" fillId="0" borderId="0" xfId="1" applyFont="1"/>
    <xf numFmtId="43" fontId="3" fillId="0" borderId="0" xfId="1" applyFont="1"/>
    <xf numFmtId="164" fontId="0" fillId="0" borderId="1" xfId="1" applyNumberFormat="1" applyFont="1" applyBorder="1"/>
    <xf numFmtId="9" fontId="0" fillId="0" borderId="1" xfId="2" applyFont="1" applyBorder="1"/>
    <xf numFmtId="0" fontId="4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zoomScale="115" zoomScaleNormal="115" workbookViewId="0">
      <selection activeCell="A15" sqref="A15:O15"/>
    </sheetView>
  </sheetViews>
  <sheetFormatPr defaultRowHeight="15" x14ac:dyDescent="0.25"/>
  <cols>
    <col min="1" max="1" width="13.7109375" customWidth="1"/>
    <col min="2" max="2" width="13" bestFit="1" customWidth="1"/>
    <col min="3" max="3" width="11" customWidth="1"/>
    <col min="4" max="4" width="12.7109375" bestFit="1" customWidth="1"/>
    <col min="5" max="5" width="13.7109375" customWidth="1"/>
    <col min="6" max="6" width="13" bestFit="1" customWidth="1"/>
    <col min="7" max="7" width="11" customWidth="1"/>
    <col min="8" max="8" width="13" bestFit="1" customWidth="1"/>
    <col min="9" max="9" width="11" customWidth="1"/>
    <col min="10" max="10" width="13" bestFit="1" customWidth="1"/>
    <col min="12" max="12" width="13" bestFit="1" customWidth="1"/>
    <col min="14" max="14" width="13" bestFit="1" customWidth="1"/>
    <col min="15" max="15" width="9.7109375" customWidth="1"/>
    <col min="17" max="17" width="14" bestFit="1" customWidth="1"/>
  </cols>
  <sheetData>
    <row r="1" spans="1:17" x14ac:dyDescent="0.25">
      <c r="A1" s="10" t="s">
        <v>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7" x14ac:dyDescent="0.25">
      <c r="A2" s="10" t="s">
        <v>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7" x14ac:dyDescent="0.25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7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x14ac:dyDescent="0.25">
      <c r="B5" s="1">
        <v>2015</v>
      </c>
      <c r="C5" s="1" t="s">
        <v>2</v>
      </c>
      <c r="D5" s="1">
        <v>2016</v>
      </c>
      <c r="E5" s="1" t="s">
        <v>2</v>
      </c>
      <c r="F5" s="1">
        <v>2017</v>
      </c>
      <c r="G5" s="1" t="s">
        <v>2</v>
      </c>
      <c r="H5" s="1">
        <v>2018</v>
      </c>
      <c r="I5" s="1" t="s">
        <v>2</v>
      </c>
      <c r="J5" s="1">
        <v>2019</v>
      </c>
      <c r="K5" s="1" t="s">
        <v>2</v>
      </c>
      <c r="L5" s="1">
        <v>2020</v>
      </c>
      <c r="M5" s="1" t="s">
        <v>2</v>
      </c>
      <c r="N5" s="1">
        <v>2021</v>
      </c>
      <c r="O5" s="1" t="s">
        <v>2</v>
      </c>
    </row>
    <row r="6" spans="1:17" x14ac:dyDescent="0.25">
      <c r="A6" t="s">
        <v>0</v>
      </c>
      <c r="B6" s="2">
        <v>25578835.980000004</v>
      </c>
      <c r="C6" s="3">
        <f t="shared" ref="C6:C8" si="0">+B6/$B$9</f>
        <v>0.73907215848813657</v>
      </c>
      <c r="D6" s="2">
        <v>25781657.809999999</v>
      </c>
      <c r="E6" s="3">
        <f t="shared" ref="E6:E8" si="1">+D6/$D$9</f>
        <v>0.71265349352882723</v>
      </c>
      <c r="F6" s="2">
        <v>24889457.320000004</v>
      </c>
      <c r="G6" s="3">
        <f t="shared" ref="G6:G8" si="2">+F6/$F$9</f>
        <v>0.65707043033664214</v>
      </c>
      <c r="H6" s="2">
        <v>25993692.470000006</v>
      </c>
      <c r="I6" s="3">
        <f t="shared" ref="I6:I8" si="3">+H6/$H$9</f>
        <v>0.63293593144482629</v>
      </c>
      <c r="J6" s="2">
        <v>27978529.73</v>
      </c>
      <c r="K6" s="3">
        <f t="shared" ref="K6:K8" si="4">+J6/$J$9</f>
        <v>0.63752789079019956</v>
      </c>
      <c r="L6" s="2">
        <v>32730208.742384288</v>
      </c>
      <c r="M6" s="3">
        <f t="shared" ref="M6:M8" si="5">+L6/$L$9</f>
        <v>0.63557345460097314</v>
      </c>
      <c r="N6" s="2">
        <v>35223502.505301923</v>
      </c>
      <c r="O6" s="3">
        <f t="shared" ref="O6:O8" si="6">+N6/$N$9</f>
        <v>0.63978375760756689</v>
      </c>
      <c r="Q6" s="5"/>
    </row>
    <row r="7" spans="1:17" x14ac:dyDescent="0.25">
      <c r="A7" t="s">
        <v>1</v>
      </c>
      <c r="B7" s="2">
        <v>7123799.8700000001</v>
      </c>
      <c r="C7" s="3">
        <f t="shared" si="0"/>
        <v>0.20583431359718996</v>
      </c>
      <c r="D7" s="2">
        <v>7976025.3500000006</v>
      </c>
      <c r="E7" s="3">
        <f t="shared" si="1"/>
        <v>0.2204723362648644</v>
      </c>
      <c r="F7" s="2">
        <v>9486687.25</v>
      </c>
      <c r="G7" s="3">
        <f t="shared" si="2"/>
        <v>0.25044425813244831</v>
      </c>
      <c r="H7" s="2">
        <v>12037545.740000002</v>
      </c>
      <c r="I7" s="3">
        <f t="shared" si="3"/>
        <v>0.29310938544225229</v>
      </c>
      <c r="J7" s="2">
        <v>12964917.690000001</v>
      </c>
      <c r="K7" s="3">
        <f t="shared" si="4"/>
        <v>0.29542283704463435</v>
      </c>
      <c r="L7" s="2">
        <v>15569565.337006712</v>
      </c>
      <c r="M7" s="3">
        <f t="shared" si="5"/>
        <v>0.30233850647773347</v>
      </c>
      <c r="N7" s="2">
        <v>16450881.485310437</v>
      </c>
      <c r="O7" s="3">
        <f t="shared" si="6"/>
        <v>0.29880636575094754</v>
      </c>
      <c r="Q7" s="5"/>
    </row>
    <row r="8" spans="1:17" x14ac:dyDescent="0.25">
      <c r="A8" t="s">
        <v>5</v>
      </c>
      <c r="B8" s="7">
        <v>1906753.3500000003</v>
      </c>
      <c r="C8" s="8">
        <f t="shared" si="0"/>
        <v>5.5093527914673521E-2</v>
      </c>
      <c r="D8" s="7">
        <v>2419306.14</v>
      </c>
      <c r="E8" s="8">
        <f t="shared" si="1"/>
        <v>6.6874170206308467E-2</v>
      </c>
      <c r="F8" s="7">
        <v>3503291.4400000004</v>
      </c>
      <c r="G8" s="8">
        <f t="shared" si="2"/>
        <v>9.2485311530909456E-2</v>
      </c>
      <c r="H8" s="7">
        <v>3037203.6</v>
      </c>
      <c r="I8" s="8">
        <f t="shared" si="3"/>
        <v>7.3954683112921332E-2</v>
      </c>
      <c r="J8" s="7">
        <v>2942522.33</v>
      </c>
      <c r="K8" s="8">
        <f t="shared" si="4"/>
        <v>6.7049272165166179E-2</v>
      </c>
      <c r="L8" s="7">
        <v>3197355.8045702912</v>
      </c>
      <c r="M8" s="8">
        <f t="shared" si="5"/>
        <v>6.2088038921293422E-2</v>
      </c>
      <c r="N8" s="7">
        <v>3380940.6975574447</v>
      </c>
      <c r="O8" s="8">
        <f t="shared" si="6"/>
        <v>6.140987664148561E-2</v>
      </c>
      <c r="Q8" s="5"/>
    </row>
    <row r="9" spans="1:17" x14ac:dyDescent="0.25">
      <c r="B9" s="2">
        <f>+SUM(B6:B8)</f>
        <v>34609389.200000003</v>
      </c>
      <c r="C9" s="3">
        <f>+B9/$B$9</f>
        <v>1</v>
      </c>
      <c r="D9" s="2">
        <f>+SUM(D6:D8)</f>
        <v>36176989.299999997</v>
      </c>
      <c r="E9" s="3">
        <f>+D9/$D$9</f>
        <v>1</v>
      </c>
      <c r="F9" s="2">
        <f>+SUM(F6:F8)</f>
        <v>37879436.010000005</v>
      </c>
      <c r="G9" s="3">
        <f>+F9/$F$9</f>
        <v>1</v>
      </c>
      <c r="H9" s="2">
        <f>+SUM(H6:H8)</f>
        <v>41068441.81000001</v>
      </c>
      <c r="I9" s="3">
        <f>+H9/$H$9</f>
        <v>1</v>
      </c>
      <c r="J9" s="2">
        <f>+SUM(J6:J8)</f>
        <v>43885969.75</v>
      </c>
      <c r="K9" s="3">
        <f>+J9/$J$9</f>
        <v>1</v>
      </c>
      <c r="L9" s="2">
        <f>+SUM(L6:L8)</f>
        <v>51497129.88396129</v>
      </c>
      <c r="M9" s="3">
        <f>+L9/$L$9</f>
        <v>1</v>
      </c>
      <c r="N9" s="2">
        <f>+SUM(N6:N8)</f>
        <v>55055324.6881698</v>
      </c>
      <c r="O9" s="3">
        <f>+N9/$N$9</f>
        <v>1</v>
      </c>
      <c r="Q9" s="5"/>
    </row>
    <row r="10" spans="1:17" x14ac:dyDescent="0.25">
      <c r="B10" s="2"/>
      <c r="C10" s="2"/>
      <c r="D10" s="2"/>
      <c r="E10" s="2"/>
      <c r="F10" s="2"/>
      <c r="G10" s="2"/>
      <c r="H10" s="2"/>
      <c r="I10" s="2"/>
      <c r="J10" s="2"/>
      <c r="Q10" s="6"/>
    </row>
    <row r="11" spans="1:17" x14ac:dyDescent="0.25">
      <c r="A11" t="s">
        <v>7</v>
      </c>
      <c r="B11" s="2"/>
      <c r="C11" s="2"/>
      <c r="D11" s="2"/>
      <c r="E11" s="2"/>
      <c r="F11" s="2"/>
      <c r="G11" s="2"/>
      <c r="H11" s="2"/>
      <c r="I11" s="2"/>
      <c r="J11" s="2"/>
      <c r="Q11" s="6"/>
    </row>
    <row r="12" spans="1:17" x14ac:dyDescent="0.25">
      <c r="A12" s="9" t="s">
        <v>6</v>
      </c>
    </row>
    <row r="13" spans="1:17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5" spans="1:17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</sheetData>
  <mergeCells count="5">
    <mergeCell ref="A1:O1"/>
    <mergeCell ref="A2:O2"/>
    <mergeCell ref="A3:O3"/>
    <mergeCell ref="A13:O13"/>
    <mergeCell ref="A15:O15"/>
  </mergeCells>
  <pageMargins left="0.7" right="0.7" top="0.75" bottom="0.75" header="0.3" footer="0.3"/>
  <pageSetup scale="6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ACC679A4B2B2498C51DFEA93B23388" ma:contentTypeVersion="4" ma:contentTypeDescription="Create a new document." ma:contentTypeScope="" ma:versionID="822d9ec8051f074c75dc280a41fa8bb1">
  <xsd:schema xmlns:xsd="http://www.w3.org/2001/XMLSchema" xmlns:xs="http://www.w3.org/2001/XMLSchema" xmlns:p="http://schemas.microsoft.com/office/2006/metadata/properties" xmlns:ns2="893a536c-6c7f-4e41-bad0-aeadd1862fa9" targetNamespace="http://schemas.microsoft.com/office/2006/metadata/properties" ma:root="true" ma:fieldsID="fa5e0c49a92c2916c81a8ca25f62ea50" ns2:_="">
    <xsd:import namespace="893a536c-6c7f-4e41-bad0-aeadd1862f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a536c-6c7f-4e41-bad0-aeadd1862f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201FC0-B353-42C8-88F1-A9BDA73B9882}"/>
</file>

<file path=customXml/itemProps2.xml><?xml version="1.0" encoding="utf-8"?>
<ds:datastoreItem xmlns:ds="http://schemas.openxmlformats.org/officeDocument/2006/customXml" ds:itemID="{288B6FDA-AF84-4742-B1D1-7A88B2C1F335}"/>
</file>

<file path=customXml/itemProps3.xml><?xml version="1.0" encoding="utf-8"?>
<ds:datastoreItem xmlns:ds="http://schemas.openxmlformats.org/officeDocument/2006/customXml" ds:itemID="{B785BA8F-3953-4F11-9463-6617585E0B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IRR No 54</vt:lpstr>
      <vt:lpstr>'IRR No 54'!Print_Area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2020-07-09T11:31:04Z</dcterms:created>
  <dcterms:modified xsi:type="dcterms:W3CDTF">2020-07-09T11:31:05Z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0x010100C2ACC679A4B2B2498C51DFEA93B23388</vt:lpwstr>
  </property>
  <property fmtid="{D5CDD505-2E9C-101B-9397-08002B2CF9AE}" pid="4" name="SV_HIDDEN_GRID_QUERY_LIST_4F35BF76-6C0D-4D9B-82B2-816C12CF3733">
    <vt:lpwstr>empty_477D106A-C0D6-4607-AEBD-E2C9D60EA279</vt:lpwstr>
  </property>
</Properties>
</file>