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dm-wdfs-01\Clients\OCLIENTS\037151\072993\"/>
    </mc:Choice>
  </mc:AlternateContent>
  <bookViews>
    <workbookView xWindow="0" yWindow="0" windowWidth="20700" windowHeight="7830" activeTab="0"/>
  </bookViews>
  <sheets>
    <sheet name="Water" sheetId="1" r:id="rId2"/>
    <sheet name="Sewer" sheetId="2" r:id="rId3"/>
  </sheets>
  <externalReferences>
    <externalReference r:id="rId9"/>
  </externalReference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<sst xmlns="http://schemas.openxmlformats.org/spreadsheetml/2006/main" count="60" uniqueCount="33">
  <si>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 xml:space="preserve">Explanation:  Provide a schedule of test year miscellaneous charges received by type.  Provide an additional </t>
  </si>
  <si>
    <t>schedule for proposed charges, if applicable.</t>
  </si>
  <si>
    <t>(1)</t>
  </si>
  <si>
    <t>(2)</t>
  </si>
  <si>
    <t>(3)</t>
  </si>
  <si>
    <t>(4)</t>
  </si>
  <si>
    <t>(5)</t>
  </si>
  <si>
    <t>(6)</t>
  </si>
  <si>
    <t xml:space="preserve">Line </t>
  </si>
  <si>
    <t xml:space="preserve">Initial </t>
  </si>
  <si>
    <t xml:space="preserve">Normal </t>
  </si>
  <si>
    <t xml:space="preserve">Violation </t>
  </si>
  <si>
    <t>Other</t>
  </si>
  <si>
    <t>No.</t>
  </si>
  <si>
    <t>Connection</t>
  </si>
  <si>
    <t>Connect</t>
  </si>
  <si>
    <t>Reconnect</t>
  </si>
  <si>
    <t>Charges</t>
  </si>
  <si>
    <t>Total</t>
  </si>
  <si>
    <t>Other Charges as follows:</t>
  </si>
  <si>
    <t>Connection Meter Fee</t>
  </si>
  <si>
    <t>NSF Check Charge</t>
  </si>
  <si>
    <t>Tampering Fee</t>
  </si>
  <si>
    <t>Late Payment Charges</t>
  </si>
  <si>
    <t>Other Miscellaneous Fees</t>
  </si>
  <si>
    <t>Miscellaneous Service Charge Revenues</t>
  </si>
  <si>
    <t>Florida Public Service Commission</t>
  </si>
  <si>
    <t>Schedule E-5</t>
  </si>
  <si>
    <t>Page 2 of 2</t>
  </si>
  <si>
    <t>Interim [ ] Final [x]</t>
  </si>
  <si>
    <t>Preparer: Jared Deason</t>
  </si>
  <si>
    <t>Historical [x]  Projected [ ]</t>
  </si>
  <si>
    <t>Water [ ]  Sewer [x]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</si>
</sst>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name val="Calibri"/>
      <family val="2"/>
    </font>
    <font>
      <sz val="10"/>
      <color rgb="FFFF0000"/>
      <name val="Bookman Old Style"/>
      <family val="1"/>
    </font>
    <font>
      <sz val="11"/>
      <color theme="1"/>
      <name val="Calibri"/>
      <family val="2"/>
    </font>
  </fonts>
  <fills count="4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30">
    <xf numFmtId="0" fontId="0" fillId="0" borderId="0" xfId="0"/>
    <xf numFmtId="0" fontId="3" fillId="0" borderId="0" xfId="20" applyFont="1" applyAlignment="1">
      <alignment horizontal="left"/>
      <protection/>
    </xf>
    <xf numFmtId="0" fontId="3" fillId="0" borderId="0" xfId="20" applyFont="1">
      <alignment/>
      <protection/>
    </xf>
    <xf numFmtId="0" fontId="4" fillId="0" borderId="0" xfId="0" applyFont="1"/>
    <xf numFmtId="0" fontId="3" fillId="0" borderId="1" xfId="20" applyFont="1" applyBorder="1" applyAlignment="1">
      <alignment horizontal="fill"/>
      <protection/>
    </xf>
    <xf numFmtId="0" fontId="3" fillId="0" borderId="1" xfId="20" applyFont="1" applyBorder="1">
      <alignment/>
      <protection/>
    </xf>
    <xf numFmtId="0" fontId="3" fillId="0" borderId="0" xfId="20" applyFont="1" applyAlignment="1" quotePrefix="1">
      <alignment horizontal="center"/>
      <protection/>
    </xf>
    <xf numFmtId="0" fontId="3" fillId="0" borderId="0" xfId="20" applyFont="1" applyAlignment="1">
      <alignment horizontal="center"/>
      <protection/>
    </xf>
    <xf numFmtId="0" fontId="3" fillId="0" borderId="2" xfId="20" applyFont="1" applyBorder="1" applyAlignment="1">
      <alignment horizontal="center"/>
      <protection/>
    </xf>
    <xf numFmtId="0" fontId="5" fillId="0" borderId="0" xfId="20" applyFont="1" applyAlignment="1">
      <alignment horizontal="center"/>
      <protection/>
    </xf>
    <xf numFmtId="0" fontId="5" fillId="0" borderId="0" xfId="20" applyFont="1">
      <alignment/>
      <protection/>
    </xf>
    <xf numFmtId="0" fontId="6" fillId="0" borderId="0" xfId="0" applyFont="1"/>
    <xf numFmtId="164" fontId="3" fillId="2" borderId="0" xfId="20" applyNumberFormat="1" applyFont="1" applyFill="1">
      <alignment/>
      <protection/>
    </xf>
    <xf numFmtId="164" fontId="3" fillId="0" borderId="0" xfId="20" applyNumberFormat="1" applyFont="1" applyAlignment="1">
      <alignment horizontal="center"/>
      <protection/>
    </xf>
    <xf numFmtId="164" fontId="3" fillId="2" borderId="0" xfId="20" applyNumberFormat="1" applyFont="1" applyFill="1" applyAlignment="1">
      <alignment horizontal="center"/>
      <protection/>
    </xf>
    <xf numFmtId="164" fontId="3" fillId="0" borderId="0" xfId="20" applyNumberFormat="1" applyFont="1">
      <alignment/>
      <protection/>
    </xf>
    <xf numFmtId="164" fontId="3" fillId="0" borderId="3" xfId="20" applyNumberFormat="1" applyFont="1" applyBorder="1">
      <alignment/>
      <protection/>
    </xf>
    <xf numFmtId="0" fontId="3" fillId="3" borderId="0" xfId="20" applyFont="1" applyFill="1" applyAlignment="1">
      <alignment horizontal="left"/>
      <protection/>
    </xf>
    <xf numFmtId="0" fontId="3" fillId="3" borderId="0" xfId="20" applyFont="1" applyFill="1">
      <alignment/>
      <protection/>
    </xf>
    <xf numFmtId="37" fontId="3" fillId="3" borderId="0" xfId="20" applyNumberFormat="1" applyFont="1" applyFill="1">
      <alignment/>
      <protection/>
    </xf>
    <xf numFmtId="0" fontId="3" fillId="3" borderId="0" xfId="20" applyFont="1" applyFill="1" applyAlignment="1">
      <alignment horizontal="right"/>
      <protection/>
    </xf>
    <xf numFmtId="0" fontId="4" fillId="3" borderId="0" xfId="0" applyFont="1" applyFill="1"/>
    <xf numFmtId="0" fontId="3" fillId="0" borderId="0" xfId="20" applyFont="1" applyAlignment="1">
      <alignment horizontal="right"/>
      <protection/>
    </xf>
    <xf numFmtId="37" fontId="3" fillId="3" borderId="0" xfId="20" applyNumberFormat="1" applyFont="1" applyFill="1" applyAlignment="1">
      <alignment horizontal="left"/>
      <protection/>
    </xf>
    <xf numFmtId="0" fontId="3" fillId="3" borderId="1" xfId="20" applyFont="1" applyFill="1" applyBorder="1" applyAlignment="1">
      <alignment horizontal="fill"/>
      <protection/>
    </xf>
    <xf numFmtId="0" fontId="3" fillId="3" borderId="1" xfId="20" applyFont="1" applyFill="1" applyBorder="1">
      <alignment/>
      <protection/>
    </xf>
    <xf numFmtId="0" fontId="3" fillId="3" borderId="0" xfId="20" applyFont="1" applyFill="1" applyAlignment="1" quotePrefix="1">
      <alignment horizontal="center"/>
      <protection/>
    </xf>
    <xf numFmtId="0" fontId="3" fillId="3" borderId="0" xfId="20" applyFont="1" applyFill="1" applyAlignment="1">
      <alignment horizontal="center"/>
      <protection/>
    </xf>
    <xf numFmtId="0" fontId="3" fillId="3" borderId="2" xfId="20" applyFont="1" applyFill="1" applyBorder="1" applyAlignment="1">
      <alignment horizontal="center"/>
      <protection/>
    </xf>
    <xf numFmtId="164" fontId="3" fillId="0" borderId="0" xfId="16" applyNumberFormat="1" applyFont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8" Type="http://schemas.openxmlformats.org/officeDocument/2006/relationships/customXml" Target="../customXml/item3.xml" /><Relationship Id="rId4" Type="http://schemas.openxmlformats.org/officeDocument/2006/relationships/styles" Target="styles.xml" /><Relationship Id="rId9" Type="http://schemas.openxmlformats.org/officeDocument/2006/relationships/externalLink" Target="externalLinks/externalLink1.xml" /><Relationship Id="rId6" Type="http://schemas.openxmlformats.org/officeDocument/2006/relationships/customXml" Target="../customXml/item1.xml" /><Relationship Id="rId3" Type="http://schemas.openxmlformats.org/officeDocument/2006/relationships/worksheet" Target="worksheets/sheet2.xml" /><Relationship Id="rId7" Type="http://schemas.openxmlformats.org/officeDocument/2006/relationships/customXml" Target="../customXml/item2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C1FILE001\Rate%20Case\Florida\2020%20Rate%20Case\MFRs\2019%20MFRs\E-Schedules\UIF%20E%20Schedules_2020%20v2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 1 (w)"/>
      <sheetName val="E 1 (s)"/>
      <sheetName val="E 2 (w)"/>
      <sheetName val="E 2 (s)"/>
      <sheetName val="E 2 (s) MC"/>
      <sheetName val="E 2 (s) TV"/>
      <sheetName val="E 2 (s) CC"/>
      <sheetName val="E 2 (s) DAE HOA"/>
      <sheetName val="E 3"/>
      <sheetName val="E 3 MC"/>
      <sheetName val="E 3 TV"/>
      <sheetName val="E 3 CC"/>
      <sheetName val="E 3 DAE HOA"/>
      <sheetName val="E-5 (w)"/>
      <sheetName val="E-5 (s)"/>
    </sheetNames>
    <sheetDataSet>
      <sheetData sheetId="0">
        <row r="3">
          <cell r="A3" t="str">
            <v>Company:  Utilities, Inc. Of Florida</v>
          </cell>
        </row>
        <row r="4">
          <cell r="A4" t="str">
            <v>Docket No.: 20200139-WS</v>
          </cell>
        </row>
        <row r="5">
          <cell r="A5" t="str">
            <v>Test Year Ended:  12/31/2019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workbookViewId="0" topLeftCell="A1">
      <selection pane="topLeft" activeCell="G16" sqref="G16"/>
    </sheetView>
  </sheetViews>
  <sheetFormatPr defaultRowHeight="15"/>
  <cols>
    <col min="3" max="3" width="11.2857142857143" bestFit="1" customWidth="1"/>
    <col min="5" max="5" width="13.5714285714286" customWidth="1"/>
    <col min="7" max="7" width="10.4285714285714" bestFit="1" customWidth="1"/>
    <col min="9" max="9" width="13.1428571428571" bestFit="1" customWidth="1"/>
    <col min="11" max="11" width="15" customWidth="1"/>
  </cols>
  <sheetData>
    <row r="1" spans="1:12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15.7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2" ht="15.7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ht="16.5" thickBot="1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3"/>
    </row>
    <row r="6" spans="1:12" ht="15.75">
      <c r="A6" s="6" t="s">
        <v>2</v>
      </c>
      <c r="B6" s="6"/>
      <c r="C6" s="6" t="s">
        <v>3</v>
      </c>
      <c r="D6" s="6"/>
      <c r="E6" s="6" t="s">
        <v>4</v>
      </c>
      <c r="F6" s="6"/>
      <c r="G6" s="6" t="s">
        <v>5</v>
      </c>
      <c r="H6" s="2"/>
      <c r="I6" s="6" t="s">
        <v>6</v>
      </c>
      <c r="J6" s="2"/>
      <c r="K6" s="6" t="s">
        <v>7</v>
      </c>
      <c r="L6" s="3"/>
    </row>
    <row r="7" spans="1:12" ht="15.75">
      <c r="A7" s="7" t="s">
        <v>8</v>
      </c>
      <c r="B7" s="2"/>
      <c r="C7" s="7" t="s">
        <v>9</v>
      </c>
      <c r="D7" s="7"/>
      <c r="E7" s="7" t="s">
        <v>10</v>
      </c>
      <c r="F7" s="7"/>
      <c r="G7" s="7" t="s">
        <v>11</v>
      </c>
      <c r="H7" s="2"/>
      <c r="I7" s="7" t="s">
        <v>12</v>
      </c>
      <c r="J7" s="2"/>
      <c r="K7" s="7"/>
      <c r="L7" s="3"/>
    </row>
    <row r="8" spans="1:12" ht="15.75">
      <c r="A8" s="8" t="s">
        <v>13</v>
      </c>
      <c r="B8" s="2"/>
      <c r="C8" s="8" t="s">
        <v>14</v>
      </c>
      <c r="D8" s="7"/>
      <c r="E8" s="8" t="s">
        <v>15</v>
      </c>
      <c r="F8" s="7"/>
      <c r="G8" s="8" t="s">
        <v>16</v>
      </c>
      <c r="H8" s="2"/>
      <c r="I8" s="8" t="s">
        <v>17</v>
      </c>
      <c r="J8" s="2"/>
      <c r="K8" s="8" t="s">
        <v>18</v>
      </c>
      <c r="L8" s="3"/>
    </row>
    <row r="9" spans="1:12" ht="15.75">
      <c r="A9" s="9"/>
      <c r="B9" s="10"/>
      <c r="C9" s="9"/>
      <c r="D9" s="9"/>
      <c r="E9" s="9"/>
      <c r="F9" s="9"/>
      <c r="G9" s="9"/>
      <c r="H9" s="10"/>
      <c r="I9" s="10"/>
      <c r="J9" s="10"/>
      <c r="K9" s="10"/>
      <c r="L9" s="11"/>
    </row>
    <row r="10" spans="1:12" ht="15.75">
      <c r="A10" s="7">
        <v>1</v>
      </c>
      <c r="B10" s="9"/>
      <c r="C10" s="12">
        <f>94397.8119480031*1.0076</f>
        <v>95115.235318807929</v>
      </c>
      <c r="D10" s="13"/>
      <c r="E10" s="14">
        <f>49412.4471060005*1.0076</f>
        <v>49787.98170400611</v>
      </c>
      <c r="F10" s="13"/>
      <c r="G10" s="14">
        <v>0</v>
      </c>
      <c r="H10" s="13"/>
      <c r="I10" s="15">
        <f>I18</f>
        <v>218659.67088073681</v>
      </c>
      <c r="J10" s="15"/>
      <c r="K10" s="15">
        <f>SUM(C10:J10)</f>
        <v>363562.88790355087</v>
      </c>
      <c r="L10" s="11"/>
    </row>
    <row r="11" spans="1:12" ht="15.75">
      <c r="A11" s="7"/>
      <c r="B11" s="10"/>
      <c r="C11" s="15"/>
      <c r="D11" s="15"/>
      <c r="E11" s="15"/>
      <c r="F11" s="15"/>
      <c r="G11" s="15"/>
      <c r="H11" s="13"/>
      <c r="I11" s="15"/>
      <c r="J11" s="15"/>
      <c r="K11" s="15"/>
      <c r="L11" s="11"/>
    </row>
    <row r="12" spans="1:12" ht="15.75">
      <c r="A12" s="7">
        <v>2</v>
      </c>
      <c r="B12" s="2" t="s">
        <v>19</v>
      </c>
      <c r="C12" s="15"/>
      <c r="D12" s="15"/>
      <c r="E12" s="15"/>
      <c r="F12" s="15"/>
      <c r="G12" s="15"/>
      <c r="H12" s="15"/>
      <c r="I12" s="15"/>
      <c r="J12" s="15"/>
      <c r="K12" s="15"/>
      <c r="L12" s="11"/>
    </row>
    <row r="13" spans="1:12" ht="15.75">
      <c r="A13" s="7">
        <v>3</v>
      </c>
      <c r="B13" s="2" t="s">
        <v>20</v>
      </c>
      <c r="C13" s="15"/>
      <c r="D13" s="15"/>
      <c r="E13" s="15"/>
      <c r="F13" s="15"/>
      <c r="G13" s="15"/>
      <c r="H13" s="15"/>
      <c r="I13" s="12">
        <v>0</v>
      </c>
      <c r="J13" s="15"/>
      <c r="K13" s="15"/>
      <c r="L13" s="11"/>
    </row>
    <row r="14" spans="1:12" ht="15.75">
      <c r="A14" s="7">
        <v>4</v>
      </c>
      <c r="B14" s="2" t="s">
        <v>21</v>
      </c>
      <c r="C14" s="15"/>
      <c r="D14" s="15"/>
      <c r="E14" s="15"/>
      <c r="F14" s="15"/>
      <c r="G14" s="15"/>
      <c r="H14" s="15"/>
      <c r="I14" s="12">
        <v>6444.5039999999999</v>
      </c>
      <c r="J14" s="15"/>
      <c r="K14" s="15"/>
      <c r="L14" s="11"/>
    </row>
    <row r="15" spans="1:12" ht="15.75">
      <c r="A15" s="7">
        <v>5</v>
      </c>
      <c r="B15" s="2" t="s">
        <v>22</v>
      </c>
      <c r="C15" s="15"/>
      <c r="D15" s="15"/>
      <c r="E15" s="15"/>
      <c r="F15" s="15"/>
      <c r="G15" s="15"/>
      <c r="H15" s="15"/>
      <c r="I15" s="12">
        <v>163.95423</v>
      </c>
      <c r="J15" s="15"/>
      <c r="K15" s="15"/>
      <c r="L15" s="11"/>
    </row>
    <row r="16" spans="1:12" ht="15.75">
      <c r="A16" s="7">
        <v>6</v>
      </c>
      <c r="B16" s="2" t="s">
        <v>23</v>
      </c>
      <c r="C16" s="15"/>
      <c r="D16" s="15"/>
      <c r="E16" s="15"/>
      <c r="F16" s="15"/>
      <c r="G16" s="15"/>
      <c r="H16" s="15"/>
      <c r="I16" s="12">
        <f>195214.438518*1.0076</f>
        <v>196698.06825073683</v>
      </c>
      <c r="J16" s="15"/>
      <c r="K16" s="15"/>
      <c r="L16" s="11"/>
    </row>
    <row r="17" spans="1:12" ht="15.75">
      <c r="A17" s="7">
        <v>7</v>
      </c>
      <c r="B17" s="2" t="s">
        <v>24</v>
      </c>
      <c r="C17" s="15"/>
      <c r="D17" s="15"/>
      <c r="E17" s="15"/>
      <c r="F17" s="15"/>
      <c r="G17" s="15"/>
      <c r="H17" s="15"/>
      <c r="I17" s="12">
        <v>15353.144399999999</v>
      </c>
      <c r="J17" s="15"/>
      <c r="K17" s="15"/>
      <c r="L17" s="11"/>
    </row>
    <row r="18" spans="1:12" ht="16.5" thickBot="1">
      <c r="A18" s="7">
        <v>8</v>
      </c>
      <c r="B18" s="2" t="s">
        <v>18</v>
      </c>
      <c r="C18" s="15"/>
      <c r="D18" s="15"/>
      <c r="E18" s="15"/>
      <c r="F18" s="15"/>
      <c r="G18" s="15"/>
      <c r="H18" s="15"/>
      <c r="I18" s="16">
        <f>SUM(I13:I17)</f>
        <v>218659.67088073681</v>
      </c>
      <c r="J18" s="15"/>
      <c r="K18" s="15"/>
      <c r="L18" s="11"/>
    </row>
    <row r="19" spans="1:12" ht="16.5" thickTop="1">
      <c r="A19" s="9"/>
      <c r="B19" s="10"/>
      <c r="C19" s="10"/>
      <c r="D19" s="10"/>
      <c r="E19" s="10"/>
      <c r="F19" s="10"/>
      <c r="G19" s="10"/>
      <c r="H19" s="10"/>
      <c r="I19" s="29"/>
      <c r="J19" s="10"/>
      <c r="K19" s="10"/>
      <c r="L19" s="11"/>
    </row>
  </sheetData>
  <pageMargins left="0.7" right="0.7" top="0.75" bottom="0.75" header="0.3" footer="0.3"/>
  <pageSetup orientation="portrait" r:id="rId1"/>
  <headerFooter>
    <oddFooter>&amp;L&amp;"Times New Roman,Regular"&amp;9O3120611.v1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workbookViewId="0" topLeftCell="A13">
      <selection pane="topLeft" activeCell="J19" sqref="J19"/>
    </sheetView>
  </sheetViews>
  <sheetFormatPr defaultRowHeight="15"/>
  <cols>
    <col min="3" max="3" width="11.2857142857143" bestFit="1" customWidth="1"/>
    <col min="5" max="5" width="11.4285714285714" customWidth="1"/>
    <col min="7" max="7" width="10.4285714285714" bestFit="1" customWidth="1"/>
    <col min="9" max="9" width="15.5714285714286" customWidth="1"/>
    <col min="11" max="11" width="15.4285714285714" customWidth="1"/>
  </cols>
  <sheetData>
    <row r="1" spans="1:12" ht="15.75">
      <c r="A1" s="17" t="s">
        <v>25</v>
      </c>
      <c r="B1" s="18"/>
      <c r="C1" s="17"/>
      <c r="D1" s="18"/>
      <c r="E1" s="18"/>
      <c r="F1" s="18"/>
      <c r="G1" s="18"/>
      <c r="H1" s="18"/>
      <c r="I1" s="19"/>
      <c r="J1" s="19"/>
      <c r="K1" s="20" t="s">
        <v>26</v>
      </c>
      <c r="L1" s="21"/>
    </row>
    <row r="2" spans="1:12" ht="15.75">
      <c r="A2" s="17"/>
      <c r="B2" s="18"/>
      <c r="C2" s="17"/>
      <c r="D2" s="18"/>
      <c r="E2" s="18"/>
      <c r="F2" s="18"/>
      <c r="G2" s="18"/>
      <c r="H2" s="18"/>
      <c r="I2" s="19"/>
      <c r="J2" s="19"/>
      <c r="K2" s="20"/>
      <c r="L2" s="21"/>
    </row>
    <row r="3" spans="1:12" ht="15.75">
      <c r="A3" s="17"/>
      <c r="B3" s="18"/>
      <c r="C3" s="17"/>
      <c r="D3" s="18"/>
      <c r="E3" s="18"/>
      <c r="F3" s="18"/>
      <c r="G3" s="18"/>
      <c r="H3" s="18"/>
      <c r="I3" s="19"/>
      <c r="J3" s="19"/>
      <c r="K3" s="20"/>
      <c r="L3" s="21"/>
    </row>
    <row r="4" spans="1:12" ht="15.75">
      <c r="A4" s="18" t="str">
        <f>'[1]E 1 (w)'!A3</f>
        <v>Company:  Utilities, Inc. Of Florida</v>
      </c>
      <c r="B4" s="17"/>
      <c r="C4" s="17"/>
      <c r="D4" s="18"/>
      <c r="E4" s="18"/>
      <c r="F4" s="18"/>
      <c r="G4" s="18"/>
      <c r="H4" s="18"/>
      <c r="I4" s="19"/>
      <c r="J4" s="19"/>
      <c r="K4" s="20" t="s">
        <v>27</v>
      </c>
      <c r="L4" s="21"/>
    </row>
    <row r="5" spans="1:12" ht="15.75">
      <c r="A5" s="18" t="str">
        <f>'[1]E 1 (w)'!A4</f>
        <v>Docket No.: 20200139-WS</v>
      </c>
      <c r="B5" s="17"/>
      <c r="C5" s="17"/>
      <c r="D5" s="18"/>
      <c r="E5" s="18"/>
      <c r="F5" s="17"/>
      <c r="G5" s="18"/>
      <c r="H5" s="18"/>
      <c r="I5" s="19"/>
      <c r="J5" s="19"/>
      <c r="K5" s="20" t="s">
        <v>28</v>
      </c>
      <c r="L5" s="21"/>
    </row>
    <row r="6" spans="1:12" ht="15.75">
      <c r="A6" s="18" t="str">
        <f>'[1]E 1 (w)'!A5</f>
        <v>Test Year Ended:  12/31/2019</v>
      </c>
      <c r="B6" s="18"/>
      <c r="C6" s="17"/>
      <c r="D6" s="18"/>
      <c r="E6" s="18"/>
      <c r="F6" s="17"/>
      <c r="G6" s="18"/>
      <c r="H6" s="18"/>
      <c r="I6" s="19"/>
      <c r="J6" s="19"/>
      <c r="K6" s="20"/>
      <c r="L6" s="21"/>
    </row>
    <row r="7" spans="1:12" ht="15.75">
      <c r="A7" s="17" t="s">
        <v>29</v>
      </c>
      <c r="B7" s="18"/>
      <c r="C7" s="17"/>
      <c r="D7" s="18"/>
      <c r="E7" s="18"/>
      <c r="F7" s="17"/>
      <c r="G7" s="18"/>
      <c r="H7" s="18"/>
      <c r="I7" s="19"/>
      <c r="J7" s="19"/>
      <c r="K7" s="22" t="s">
        <v>30</v>
      </c>
      <c r="L7" s="21"/>
    </row>
    <row r="8" spans="1:12" ht="15.75">
      <c r="A8" s="17" t="s">
        <v>31</v>
      </c>
      <c r="B8" s="18"/>
      <c r="C8" s="17"/>
      <c r="D8" s="18"/>
      <c r="E8" s="18"/>
      <c r="F8" s="17"/>
      <c r="G8" s="18"/>
      <c r="H8" s="19"/>
      <c r="I8" s="19"/>
      <c r="J8" s="19"/>
      <c r="K8" s="23"/>
      <c r="L8" s="21"/>
    </row>
    <row r="9" spans="1:12" ht="15.75">
      <c r="A9" s="18" t="s">
        <v>32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21"/>
    </row>
    <row r="10" spans="1:12" ht="15.7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1"/>
    </row>
    <row r="11" spans="1:12" ht="15.7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1"/>
    </row>
    <row r="12" spans="1:12" ht="15.75">
      <c r="A12" s="17" t="s">
        <v>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21"/>
    </row>
    <row r="13" spans="1:12" ht="15.75">
      <c r="A13" s="17" t="s">
        <v>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21"/>
    </row>
    <row r="14" spans="1:12" ht="16.5" thickBot="1">
      <c r="A14" s="24"/>
      <c r="B14" s="24"/>
      <c r="C14" s="24"/>
      <c r="D14" s="24"/>
      <c r="E14" s="24"/>
      <c r="F14" s="24"/>
      <c r="G14" s="24"/>
      <c r="H14" s="24"/>
      <c r="I14" s="25"/>
      <c r="J14" s="25"/>
      <c r="K14" s="25"/>
      <c r="L14" s="21"/>
    </row>
    <row r="15" spans="1:12" ht="15.75">
      <c r="A15" s="26" t="s">
        <v>2</v>
      </c>
      <c r="B15" s="26"/>
      <c r="C15" s="26" t="s">
        <v>3</v>
      </c>
      <c r="D15" s="26"/>
      <c r="E15" s="26" t="s">
        <v>4</v>
      </c>
      <c r="F15" s="26"/>
      <c r="G15" s="26" t="s">
        <v>5</v>
      </c>
      <c r="H15" s="18"/>
      <c r="I15" s="26" t="s">
        <v>6</v>
      </c>
      <c r="J15" s="18"/>
      <c r="K15" s="26" t="s">
        <v>7</v>
      </c>
      <c r="L15" s="21"/>
    </row>
    <row r="16" spans="1:12" ht="15.75">
      <c r="A16" s="27" t="s">
        <v>8</v>
      </c>
      <c r="B16" s="18"/>
      <c r="C16" s="27" t="s">
        <v>9</v>
      </c>
      <c r="D16" s="27"/>
      <c r="E16" s="27" t="s">
        <v>10</v>
      </c>
      <c r="F16" s="27"/>
      <c r="G16" s="27" t="s">
        <v>11</v>
      </c>
      <c r="H16" s="18"/>
      <c r="I16" s="27" t="s">
        <v>12</v>
      </c>
      <c r="J16" s="18"/>
      <c r="K16" s="27"/>
      <c r="L16" s="21"/>
    </row>
    <row r="17" spans="1:12" ht="15.75">
      <c r="A17" s="28" t="s">
        <v>13</v>
      </c>
      <c r="B17" s="18"/>
      <c r="C17" s="28" t="s">
        <v>14</v>
      </c>
      <c r="D17" s="27"/>
      <c r="E17" s="28" t="s">
        <v>15</v>
      </c>
      <c r="F17" s="27"/>
      <c r="G17" s="28" t="s">
        <v>16</v>
      </c>
      <c r="H17" s="18"/>
      <c r="I17" s="28" t="s">
        <v>17</v>
      </c>
      <c r="J17" s="18"/>
      <c r="K17" s="28" t="s">
        <v>18</v>
      </c>
      <c r="L17" s="21"/>
    </row>
    <row r="18" spans="1:12" ht="15.75">
      <c r="A18" s="7"/>
      <c r="B18" s="10"/>
      <c r="C18" s="9"/>
      <c r="D18" s="9"/>
      <c r="E18" s="9"/>
      <c r="F18" s="9"/>
      <c r="G18" s="9"/>
      <c r="H18" s="10"/>
      <c r="I18" s="10"/>
      <c r="J18" s="10"/>
      <c r="K18" s="10"/>
      <c r="L18" s="11"/>
    </row>
    <row r="19" spans="1:12" ht="15.75">
      <c r="A19" s="7">
        <v>1</v>
      </c>
      <c r="B19" s="9"/>
      <c r="C19" s="12">
        <f>86649.0080520029*1.0076</f>
        <v>87307.540513198124</v>
      </c>
      <c r="D19" s="13"/>
      <c r="E19" s="14">
        <f>45356.3428940005*1.0076</f>
        <v>45701.051099994911</v>
      </c>
      <c r="F19" s="13"/>
      <c r="G19" s="14">
        <v>0</v>
      </c>
      <c r="H19" s="13"/>
      <c r="I19" s="15">
        <f>I27</f>
        <v>200710.62233126324</v>
      </c>
      <c r="J19" s="15"/>
      <c r="K19" s="15">
        <f>SUM(C19:I19)</f>
        <v>333719.21394445631</v>
      </c>
      <c r="L19" s="11"/>
    </row>
    <row r="20" spans="1:12" ht="15.75">
      <c r="A20" s="7"/>
      <c r="B20" s="10"/>
      <c r="C20" s="15"/>
      <c r="D20" s="15"/>
      <c r="E20" s="15"/>
      <c r="F20" s="15"/>
      <c r="G20" s="15"/>
      <c r="H20" s="13"/>
      <c r="I20" s="15"/>
      <c r="J20" s="15"/>
      <c r="K20" s="15"/>
      <c r="L20" s="11"/>
    </row>
    <row r="21" spans="1:12" ht="15.75">
      <c r="A21" s="7">
        <v>2</v>
      </c>
      <c r="B21" s="2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1"/>
    </row>
    <row r="22" spans="1:12" ht="15.75">
      <c r="A22" s="7">
        <v>3</v>
      </c>
      <c r="B22" s="2" t="s">
        <v>20</v>
      </c>
      <c r="C22" s="15"/>
      <c r="D22" s="15"/>
      <c r="E22" s="15"/>
      <c r="F22" s="15"/>
      <c r="G22" s="15"/>
      <c r="H22" s="15"/>
      <c r="I22" s="12">
        <v>0</v>
      </c>
      <c r="J22" s="15"/>
      <c r="K22" s="15"/>
      <c r="L22" s="11"/>
    </row>
    <row r="23" spans="1:12" ht="15.75">
      <c r="A23" s="7">
        <v>4</v>
      </c>
      <c r="B23" s="2" t="s">
        <v>21</v>
      </c>
      <c r="C23" s="15"/>
      <c r="D23" s="15"/>
      <c r="E23" s="15"/>
      <c r="F23" s="15"/>
      <c r="G23" s="15"/>
      <c r="H23" s="15"/>
      <c r="I23" s="12">
        <v>5915.4960000000001</v>
      </c>
      <c r="J23" s="15"/>
      <c r="K23" s="15"/>
      <c r="L23" s="11"/>
    </row>
    <row r="24" spans="1:12" ht="15.75">
      <c r="A24" s="7">
        <v>5</v>
      </c>
      <c r="B24" s="2" t="s">
        <v>22</v>
      </c>
      <c r="C24" s="15"/>
      <c r="D24" s="15"/>
      <c r="E24" s="15"/>
      <c r="F24" s="15"/>
      <c r="G24" s="15"/>
      <c r="H24" s="15"/>
      <c r="I24" s="12">
        <v>150.49576999999999</v>
      </c>
      <c r="J24" s="15"/>
      <c r="K24" s="15"/>
      <c r="L24" s="11"/>
    </row>
    <row r="25" spans="1:12" ht="15.75">
      <c r="A25" s="7">
        <v>6</v>
      </c>
      <c r="B25" s="2" t="s">
        <v>23</v>
      </c>
      <c r="C25" s="15"/>
      <c r="D25" s="15"/>
      <c r="E25" s="15"/>
      <c r="F25" s="15"/>
      <c r="G25" s="15"/>
      <c r="H25" s="15"/>
      <c r="I25" s="12">
        <f>179189.931482*1.0076</f>
        <v>180551.77496126323</v>
      </c>
      <c r="J25" s="15"/>
      <c r="K25" s="15"/>
      <c r="L25" s="11"/>
    </row>
    <row r="26" spans="1:12" ht="15.75">
      <c r="A26" s="7">
        <v>7</v>
      </c>
      <c r="B26" s="2" t="s">
        <v>24</v>
      </c>
      <c r="C26" s="15"/>
      <c r="D26" s="15"/>
      <c r="E26" s="15"/>
      <c r="F26" s="15"/>
      <c r="G26" s="15"/>
      <c r="H26" s="15"/>
      <c r="I26" s="12">
        <v>14092.855600000001</v>
      </c>
      <c r="J26" s="15"/>
      <c r="K26" s="15"/>
      <c r="L26" s="11"/>
    </row>
    <row r="27" spans="1:12" ht="16.5" thickBot="1">
      <c r="A27" s="7">
        <v>8</v>
      </c>
      <c r="B27" s="2" t="s">
        <v>18</v>
      </c>
      <c r="C27" s="15"/>
      <c r="D27" s="15"/>
      <c r="E27" s="15"/>
      <c r="F27" s="15"/>
      <c r="G27" s="15"/>
      <c r="H27" s="15"/>
      <c r="I27" s="16">
        <f>SUM(I22:I26)</f>
        <v>200710.62233126324</v>
      </c>
      <c r="J27" s="11"/>
      <c r="K27" s="11"/>
      <c r="L27" s="11"/>
    </row>
    <row r="28" spans="1:12" ht="15.75" thickTop="1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pageMargins left="0.7" right="0.7" top="0.75" bottom="0.75" header="0.3" footer="0.3"/>
  <pageSetup orientation="portrait" r:id="rId1"/>
  <headerFooter>
    <oddFooter>&amp;L&amp;"Times New Roman,Regular"&amp;9O3120611.v1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C3C2E-4865-4F57-B6CA-FB01B779C6D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39ab288a-8589-4c39-bdd2-e9c983f1a4b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DCCA02-3EFC-4A10-87E7-6F87BBF88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4D860-CEDD-4C15-A49A-73787DE41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b288a-8589-4c39-bdd2-e9c983f1a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Jared Deason</dc:creator>
  <cp:keywords/>
  <dc:description/>
  <cp:lastModifiedBy>Martin S. Friedman</cp:lastModifiedBy>
  <dcterms:created xsi:type="dcterms:W3CDTF">2020-12-22T20:22:29Z</dcterms:created>
  <dcterms:modified xsi:type="dcterms:W3CDTF">2020-12-22T20:22:29Z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  <property fmtid="{D5CDD505-2E9C-101B-9397-08002B2CF9AE}" pid="5" name="CUS_DocIDActiveBits">
    <vt:lpwstr>520192</vt:lpwstr>
  </property>
  <property fmtid="{D5CDD505-2E9C-101B-9397-08002B2CF9AE}" pid="6" name="CUS_DocIDLocation">
    <vt:lpwstr>EVERY_PAGE</vt:lpwstr>
  </property>
  <property fmtid="{D5CDD505-2E9C-101B-9397-08002B2CF9AE}" pid="7" name="CUS_DocIDPosition">
    <vt:lpwstr>Left</vt:lpwstr>
  </property>
  <property fmtid="{D5CDD505-2E9C-101B-9397-08002B2CF9AE}" pid="8" name="CUS_DocIDSheetRef">
    <vt:lpwstr>2</vt:lpwstr>
  </property>
  <property fmtid="{D5CDD505-2E9C-101B-9397-08002B2CF9AE}" pid="9" name="CUS_DocIDString">
    <vt:lpwstr>&amp;"Times New Roman,Regular"&amp;9O3120611.v1</vt:lpwstr>
  </property>
  <property fmtid="{D5CDD505-2E9C-101B-9397-08002B2CF9AE}" pid="10" name="CUS_DocIDChunk0">
    <vt:lpwstr>&amp;"Times New Roman,Regular"&amp;9</vt:lpwstr>
  </property>
  <property fmtid="{D5CDD505-2E9C-101B-9397-08002B2CF9AE}" pid="11" name="CUS_DocIDChunk1">
    <vt:lpwstr>O3120611.v1</vt:lpwstr>
  </property>
</Properties>
</file>