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bookViews>
    <workbookView xWindow="31605" yWindow="3000" windowWidth="21600" windowHeight="11010" activeTab="2"/>
  </bookViews>
  <sheets>
    <sheet name="Attachment II Consol Page 1" sheetId="1" r:id="rId1"/>
    <sheet name="Attachment II FPL Page 2" sheetId="2" r:id="rId2"/>
    <sheet name="Attachment II Gulf Page 3" sheetId="3" r:id="rId3"/>
  </sheets>
  <externalReferences>
    <externalReference r:id="rId10"/>
    <externalReference r:id="rId11"/>
  </externalReferences>
  <definedNames>
    <definedName name="\0">#REF!</definedName>
    <definedName name="\d">#REF!</definedName>
    <definedName name="\h">#REF!</definedName>
    <definedName name="\l">#REF!</definedName>
    <definedName name="\p">#REF!</definedName>
    <definedName name="\s">#REF!</definedName>
    <definedName name="aqSL1">#REF!</definedName>
    <definedName name="aqSL2">#REF!</definedName>
    <definedName name="aqTP3">#REF!</definedName>
    <definedName name="aqTP4">#REF!</definedName>
    <definedName name="Ct">#REF!</definedName>
    <definedName name="FPL">#REF!</definedName>
    <definedName name="j">#REF!</definedName>
    <definedName name="LOCATE">#REF!</definedName>
    <definedName name="NQ_AR">#REF!</definedName>
    <definedName name="PSL_II">#REF!</definedName>
    <definedName name="Q_AR">#REF!</definedName>
    <definedName name="QAR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<sst xmlns="http://schemas.openxmlformats.org/spreadsheetml/2006/main" count="374" uniqueCount="62">
  <si>
    <t>(3) Amounts are net of income taxes.</t>
  </si>
  <si>
    <t>(2) Amounts do not include income taxes.</t>
  </si>
  <si>
    <t>(1) Amounts reflected are 13-month averages.</t>
  </si>
  <si>
    <t>Notes:</t>
  </si>
  <si>
    <t>DISMANTLEMENT</t>
  </si>
  <si>
    <t>SCHERER ASH POND DISMANTLEMENT</t>
  </si>
  <si>
    <t>JURISDICTIONAL      
($000)</t>
  </si>
  <si>
    <t>JURIS FACTOR</t>
  </si>
  <si>
    <t>PER BOOK
($000)</t>
  </si>
  <si>
    <t>COMPANY ADJUSTMENT</t>
  </si>
  <si>
    <t>Line No. Per MFR</t>
  </si>
  <si>
    <t>MFR C-3: Revised</t>
  </si>
  <si>
    <t>1st NOIA</t>
  </si>
  <si>
    <t>MFR C-3: As Filed</t>
  </si>
  <si>
    <t>Proj. Subsequent Yr Ended: 12/31/23</t>
  </si>
  <si>
    <t>Projected Test Year Ended: 12/31/22</t>
  </si>
  <si>
    <r>
      <t>NET OPERATING INCOME COMPANY ADJUSTMENTS ON MFR SCHEDULE C-3</t>
    </r>
    <r>
      <rPr>
        <b/>
        <u val="single"/>
        <vertAlign val="superscript"/>
        <sz val="14"/>
        <rFont val="Calibri"/>
        <family val="2"/>
        <scheme val="minor"/>
      </rPr>
      <t>(3)</t>
    </r>
  </si>
  <si>
    <t>Col No. Per MFR</t>
  </si>
  <si>
    <t>MFR C-2: Revised</t>
  </si>
  <si>
    <t>MFR C-2: As Filed</t>
  </si>
  <si>
    <r>
      <t>NET OPERATING INCOME COMPANY ADJUSTMENTS ON MFR SCHEDULE C-2</t>
    </r>
    <r>
      <rPr>
        <b/>
        <u val="single"/>
        <vertAlign val="superscript"/>
        <sz val="14"/>
        <rFont val="Calibri"/>
        <family val="2"/>
        <scheme val="minor"/>
      </rPr>
      <t>(2)</t>
    </r>
  </si>
  <si>
    <t>14</t>
  </si>
  <si>
    <t>12</t>
  </si>
  <si>
    <t>Dismantlement Reserve Transfers</t>
  </si>
  <si>
    <t>Dismantlement Accrual Reserve</t>
  </si>
  <si>
    <t>MFR B-2: Revised</t>
  </si>
  <si>
    <t>MFR B-2: As Filed</t>
  </si>
  <si>
    <t/>
  </si>
  <si>
    <r>
      <t>RATE BASE COMPANY ADJUSTMENTS ON MFR SCHEDULE B-2</t>
    </r>
    <r>
      <rPr>
        <b/>
        <u val="single"/>
        <vertAlign val="superscript"/>
        <sz val="14"/>
        <rFont val="Calibri"/>
        <family val="2"/>
        <scheme val="minor"/>
      </rPr>
      <t>(1)</t>
    </r>
  </si>
  <si>
    <t>FLORIDA POWER &amp; LIGHT COMPANY (CONSOLIDATED WITH AND WITHOUT RSAM)</t>
  </si>
  <si>
    <t>Attachment II, Page 1 of 3</t>
  </si>
  <si>
    <t>8</t>
  </si>
  <si>
    <t>7</t>
  </si>
  <si>
    <t>Line No. Per C-3</t>
  </si>
  <si>
    <t>Schedule C-3: Revised</t>
  </si>
  <si>
    <t>Schedule C-3: As Filed</t>
  </si>
  <si>
    <r>
      <t>NET OPERATING INCOME COMPANY ADJUSTMENTS ON SCHEDULE C-3</t>
    </r>
    <r>
      <rPr>
        <b/>
        <u val="single"/>
        <vertAlign val="superscript"/>
        <sz val="14"/>
        <rFont val="Calibri"/>
        <family val="2"/>
        <scheme val="minor"/>
      </rPr>
      <t>(3)</t>
    </r>
  </si>
  <si>
    <t>.</t>
  </si>
  <si>
    <t>Col No. Per C-2</t>
  </si>
  <si>
    <t>Schedule C-2: Revised</t>
  </si>
  <si>
    <t>Schedule C-2: As Filed</t>
  </si>
  <si>
    <r>
      <t>NET OPERATING INCOME COMPANY ADJUSTMENTS ON SCHEDULE C-2</t>
    </r>
    <r>
      <rPr>
        <b/>
        <u val="single"/>
        <vertAlign val="superscript"/>
        <sz val="14"/>
        <rFont val="Calibri"/>
        <family val="2"/>
        <scheme val="minor"/>
      </rPr>
      <t>(2)</t>
    </r>
  </si>
  <si>
    <t>Line No. Per B-2</t>
  </si>
  <si>
    <t>Schedule B-2: Revised</t>
  </si>
  <si>
    <t>Schedule B-2: As Filed</t>
  </si>
  <si>
    <t>1</t>
  </si>
  <si>
    <t>35</t>
  </si>
  <si>
    <r>
      <t>RATE BASE COMPANY ADJUSTMENTS ON SCHEDULE B-2</t>
    </r>
    <r>
      <rPr>
        <b/>
        <u val="single"/>
        <vertAlign val="superscript"/>
        <sz val="14"/>
        <rFont val="Calibri"/>
        <family val="2"/>
        <scheme val="minor"/>
      </rPr>
      <t>(1)</t>
    </r>
  </si>
  <si>
    <t>FLORIDA POWER &amp; LIGHT COMPANY (AS A SEPARATE RATEMAKING ENTITY)</t>
  </si>
  <si>
    <t>(4) The Per Book adjustment between Steam and Other Production functions results in a net impact of zero. However, the jurisdictional factor for Steam is .999699 and Other Production is .982086 resulting in a net jurisdictional adjustment amount of $1,732 for 2022 and $1,877 for 2023.</t>
  </si>
  <si>
    <t>33</t>
  </si>
  <si>
    <t>Note 4</t>
  </si>
  <si>
    <t>GULF POWER COMPANY (AS A SEPARATE RATEMAKING ENTITY)</t>
  </si>
  <si>
    <t>Attachment II, Page 3 of 3</t>
  </si>
  <si>
    <t>Florida Power &amp; Light Company</t>
  </si>
  <si>
    <t>Docket No. 20210015-EI</t>
  </si>
  <si>
    <t>Staff's's Fourth Set of Interrogatories</t>
  </si>
  <si>
    <t>Interrogatory No: 99</t>
  </si>
  <si>
    <t>Attachment No. 2 of 2</t>
  </si>
  <si>
    <t>Tab 2 of 3</t>
  </si>
  <si>
    <t>Tab 1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</si>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</sst>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_);\(#,##0\);&quot;0&quot;"/>
    <numFmt numFmtId="165" formatCode="#,##0.0000000_);\(#,##0.0000000\);&quot;0&quot;"/>
    <numFmt numFmtId="166" formatCode="#,##0.000000"/>
    <numFmt numFmtId="167" formatCode="#,##0.00000_);\(#,##0.00000\);&quot;0&quot;"/>
    <numFmt numFmtId="168" formatCode="#,##0.000_);\(#,##0.000\);&quot;0&quot;"/>
    <numFmt numFmtId="169" formatCode="#,##0.0_);\(#,##0.0\);&quot;0&quot;"/>
    <numFmt numFmtId="170" formatCode="#,##0.000000_);[Red]\(#,##0.000000\);&quot; &quot;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 val="single"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u val="single"/>
      <sz val="14"/>
      <name val="Calibri"/>
      <family val="2"/>
      <scheme val="minor"/>
    </font>
    <font>
      <b/>
      <u val="single"/>
      <vertAlign val="superscript"/>
      <sz val="14"/>
      <name val="Calibri"/>
      <family val="2"/>
      <scheme val="minor"/>
    </font>
    <font>
      <i/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1" fillId="0" borderId="1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67" fontId="2" fillId="0" borderId="0" xfId="0" applyNumberFormat="1" applyFont="1"/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center"/>
    </xf>
    <xf numFmtId="168" fontId="2" fillId="0" borderId="0" xfId="0" applyNumberFormat="1" applyFont="1"/>
    <xf numFmtId="0" fontId="8" fillId="0" borderId="0" xfId="0" applyFont="1" applyAlignment="1">
      <alignment horizontal="left"/>
    </xf>
    <xf numFmtId="169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 quotePrefix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3" fontId="2" fillId="0" borderId="0" xfId="18" applyFont="1"/>
    <xf numFmtId="164" fontId="1" fillId="0" borderId="7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170" fontId="10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64" fontId="1" fillId="0" borderId="8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8" Type="http://schemas.openxmlformats.org/officeDocument/2006/relationships/customXml" Target="../customXml/item2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Relationship Id="rId6" Type="http://schemas.openxmlformats.org/officeDocument/2006/relationships/theme" Target="theme/theme1.xml" /><Relationship Id="rId10" Type="http://schemas.openxmlformats.org/officeDocument/2006/relationships/externalLink" Target="externalLinks/externalLink1.xml" /><Relationship Id="rId11" Type="http://schemas.openxmlformats.org/officeDocument/2006/relationships/externalLink" Target="externalLinks/externalLink2.xml" /><Relationship Id="rId3" Type="http://schemas.openxmlformats.org/officeDocument/2006/relationships/worksheet" Target="worksheets/sheet3.xml" /><Relationship Id="rId7" Type="http://schemas.openxmlformats.org/officeDocument/2006/relationships/customXml" Target="../customXml/item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PropAN$\ARA\Dismantlement\2012%20Dismantlement%20Study\Inflation%20Rates%20+%20Monthly%20Accr\2012%20Monthly%20Accrual%20(Updated)%2010-25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yDataNEE\user$\spm0ol8\Desktop\2015%20Decom%20Slidedeck\Decom%20Funding%20Analysis%20(Workbook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ck - both"/>
      <sheetName val="summary-fund"/>
      <sheetName val="summary-reserve"/>
      <sheetName val="Pg 1&amp;2 - Inflation &amp; Gen Assump"/>
      <sheetName val="Pg 3&amp;4 - Total costs"/>
      <sheetName val="Pg 5&amp;6 - DOE"/>
      <sheetName val="Pg 7&amp;8 - Funding Analysis"/>
      <sheetName val="Interest"/>
      <sheetName val="DOE Reimbursement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56BD-9022-4205-A423-BD0F6643534C}">
  <sheetPr>
    <pageSetUpPr fitToPage="1"/>
  </sheetPr>
  <dimension ref="A1:R62"/>
  <sheetViews>
    <sheetView zoomScale="90" zoomScaleNormal="90" workbookViewId="0" topLeftCell="A1">
      <selection pane="topLeft" activeCell="A1" sqref="A1"/>
    </sheetView>
  </sheetViews>
  <sheetFormatPr defaultColWidth="8.7109375" defaultRowHeight="15"/>
  <cols>
    <col min="1" max="1" width="8.71428571428571" style="1"/>
    <col min="2" max="2" width="5.42857142857143" style="1" customWidth="1"/>
    <col min="3" max="3" width="36.1428571428571" style="1" bestFit="1" customWidth="1"/>
    <col min="4" max="5" width="12.1428571428571" style="1" customWidth="1"/>
    <col min="6" max="6" width="16.1428571428571" style="1" customWidth="1"/>
    <col min="7" max="8" width="13.8571428571429" style="1" customWidth="1"/>
    <col min="9" max="9" width="16.1428571428571" style="1" customWidth="1"/>
    <col min="10" max="11" width="13.8571428571429" style="1" customWidth="1"/>
    <col min="12" max="12" width="16.1428571428571" style="1" customWidth="1"/>
    <col min="13" max="16" width="8.71428571428571" style="1"/>
    <col min="17" max="17" width="12" style="1" customWidth="1"/>
    <col min="18" max="18" width="12.1428571428571" style="1" customWidth="1"/>
    <col min="19" max="16384" width="8.71428571428571" style="1"/>
  </cols>
  <sheetData>
    <row r="1" ht="15">
      <c r="A1" s="1" t="s">
        <v>54</v>
      </c>
    </row>
    <row r="2" ht="15">
      <c r="A2" s="1" t="s">
        <v>55</v>
      </c>
    </row>
    <row r="3" ht="15">
      <c r="A3" s="1" t="s">
        <v>56</v>
      </c>
    </row>
    <row r="4" ht="15">
      <c r="A4" s="1" t="s">
        <v>57</v>
      </c>
    </row>
    <row r="5" ht="15">
      <c r="A5" s="1" t="s">
        <v>58</v>
      </c>
    </row>
    <row r="6" ht="15">
      <c r="A6" s="1" t="s">
        <v>60</v>
      </c>
    </row>
    <row r="8" ht="15">
      <c r="B8" s="1" t="s">
        <v>30</v>
      </c>
    </row>
    <row r="10" spans="2:12" ht="18.75">
      <c r="B10" s="48" t="s">
        <v>29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2:12" ht="21">
      <c r="B11" s="49" t="s">
        <v>28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2:9" ht="15.75" thickBot="1">
      <c r="B12" s="22"/>
      <c r="C12" s="23"/>
      <c r="D12" s="23"/>
      <c r="E12" s="23"/>
      <c r="F12" s="28"/>
      <c r="G12" s="23"/>
      <c r="H12" s="23"/>
      <c r="I12" s="28"/>
    </row>
    <row r="13" spans="2:12" ht="15.75" customHeight="1" thickBot="1">
      <c r="B13" s="46" t="s">
        <v>15</v>
      </c>
      <c r="C13" s="46"/>
      <c r="D13" s="46" t="s">
        <v>26</v>
      </c>
      <c r="E13" s="46"/>
      <c r="F13" s="46"/>
      <c r="G13" s="46" t="s">
        <v>12</v>
      </c>
      <c r="H13" s="46"/>
      <c r="I13" s="46"/>
      <c r="J13" s="47" t="s">
        <v>25</v>
      </c>
      <c r="K13" s="46"/>
      <c r="L13" s="46"/>
    </row>
    <row r="14" spans="2:12" ht="51.75" thickBot="1">
      <c r="B14" s="18" t="s">
        <v>10</v>
      </c>
      <c r="C14" s="18" t="s">
        <v>9</v>
      </c>
      <c r="D14" s="18" t="s">
        <v>8</v>
      </c>
      <c r="E14" s="18" t="s">
        <v>7</v>
      </c>
      <c r="F14" s="18" t="s">
        <v>6</v>
      </c>
      <c r="G14" s="18" t="s">
        <v>8</v>
      </c>
      <c r="H14" s="18" t="s">
        <v>7</v>
      </c>
      <c r="I14" s="18" t="s">
        <v>6</v>
      </c>
      <c r="J14" s="18" t="s">
        <v>8</v>
      </c>
      <c r="K14" s="18" t="s">
        <v>7</v>
      </c>
      <c r="L14" s="18" t="s">
        <v>6</v>
      </c>
    </row>
    <row r="15" spans="2:18" ht="15">
      <c r="B15" s="17"/>
      <c r="C15" s="25" t="s">
        <v>24</v>
      </c>
      <c r="D15" s="14">
        <v>-12125.634054458966</v>
      </c>
      <c r="E15" s="13">
        <f>IF(D15=0,0,F15/D15)</f>
        <v>0.95550689553763757</v>
      </c>
      <c r="F15" s="12">
        <v>-11586.126951801543</v>
      </c>
      <c r="G15" s="14">
        <v>570.71656947114695</v>
      </c>
      <c r="H15" s="13">
        <f>IF(G15=0,0,I15/G15)</f>
        <v>0.95805807875635274</v>
      </c>
      <c r="I15" s="12">
        <v>546.77962006194355</v>
      </c>
      <c r="J15" s="14">
        <f>+D15+G15</f>
        <v>-11554.917484987818</v>
      </c>
      <c r="K15" s="13">
        <f>IF(J15=0,0,L15/J15)</f>
        <v>0.95538088836047097</v>
      </c>
      <c r="L15" s="12">
        <f>F15+I15</f>
        <v>-11039.3473317396</v>
      </c>
      <c r="Q15" s="26"/>
      <c r="R15" s="26"/>
    </row>
    <row r="16" spans="2:18" ht="15">
      <c r="B16" s="17"/>
      <c r="C16" s="25" t="s">
        <v>23</v>
      </c>
      <c r="D16" s="8">
        <v>13671.069300824493</v>
      </c>
      <c r="E16" s="13">
        <f>IF(D16=0,0,F16/D16)</f>
        <v>0.93358419695930273</v>
      </c>
      <c r="F16" s="6">
        <v>12763.09425478521</v>
      </c>
      <c r="G16" s="8">
        <v>975.22748284420129</v>
      </c>
      <c r="H16" s="13">
        <f>IF(G16=0,0,I16/G16)</f>
        <v>0.95328482146233429</v>
      </c>
      <c r="I16" s="6">
        <v>929.66955686829613</v>
      </c>
      <c r="J16" s="8">
        <f>+D16+G16</f>
        <v>14646.296783668693</v>
      </c>
      <c r="K16" s="13">
        <f>IF(J16=0,0,L16/J16)</f>
        <v>0.93489596816866216</v>
      </c>
      <c r="L16" s="6">
        <f>+F16+I16</f>
        <v>13692.763811653505</v>
      </c>
      <c r="Q16" s="19"/>
      <c r="R16" s="19"/>
    </row>
    <row r="17" spans="2:18" ht="15">
      <c r="B17" s="17" t="s">
        <v>22</v>
      </c>
      <c r="C17" s="16" t="s">
        <v>4</v>
      </c>
      <c r="D17" s="14">
        <f>SUM(D15:D16)</f>
        <v>1545.4352463655268</v>
      </c>
      <c r="E17" s="13">
        <f>IF(D17=0,0,F17/D17)</f>
        <v>0.76157658869991252</v>
      </c>
      <c r="F17" s="12">
        <f>SUM(F15:F16)</f>
        <v>1176.9673029836667</v>
      </c>
      <c r="G17" s="14">
        <f>SUM(G15:G16)</f>
        <v>1545.9440523153482</v>
      </c>
      <c r="H17" s="13">
        <f>IF(G17=0,0,I17/G17)</f>
        <v>0.955046966103963</v>
      </c>
      <c r="I17" s="12">
        <f>SUM(I15:I16)</f>
        <v>1476.4491769302397</v>
      </c>
      <c r="J17" s="14">
        <f>SUM(J15:J16)</f>
        <v>3091.3792986808749</v>
      </c>
      <c r="K17" s="13">
        <f>IF(J17=0,0,L17/J17)</f>
        <v>0.85832769891619154</v>
      </c>
      <c r="L17" s="12">
        <f>SUM(L15:L16)</f>
        <v>2653.4164799139053</v>
      </c>
      <c r="Q17" s="19"/>
      <c r="R17" s="19"/>
    </row>
    <row r="18" spans="2:12" ht="15">
      <c r="B18" s="17"/>
      <c r="C18" s="16"/>
      <c r="D18" s="14"/>
      <c r="E18" s="13"/>
      <c r="F18" s="12"/>
      <c r="G18" s="14"/>
      <c r="H18" s="13"/>
      <c r="I18" s="12"/>
      <c r="J18" s="14"/>
      <c r="K18" s="13"/>
      <c r="L18" s="12"/>
    </row>
    <row r="19" spans="2:18" ht="15">
      <c r="B19" s="11" t="s">
        <v>21</v>
      </c>
      <c r="C19" s="10" t="s">
        <v>5</v>
      </c>
      <c r="D19" s="8">
        <v>59233.344438450556</v>
      </c>
      <c r="E19" s="7">
        <f>IF(D19=0,0,F19/D19)</f>
        <v>0.95931425880082799</v>
      </c>
      <c r="F19" s="6">
        <v>56823.391916266344</v>
      </c>
      <c r="G19" s="8">
        <v>2893.7382093529563</v>
      </c>
      <c r="H19" s="7">
        <f>IF(G19=0,0,I19/G19)</f>
        <v>0.95931425880082777</v>
      </c>
      <c r="I19" s="6">
        <v>2776.0043254690659</v>
      </c>
      <c r="J19" s="8">
        <f>+D19+G19</f>
        <v>62127.082647803516</v>
      </c>
      <c r="K19" s="7">
        <f>IF(J19=0,0,L19/J19)</f>
        <v>0.95931425880082799</v>
      </c>
      <c r="L19" s="6">
        <f>+F19+I19</f>
        <v>59599.396241735412</v>
      </c>
      <c r="Q19" s="24"/>
      <c r="R19" s="24"/>
    </row>
    <row r="20" spans="2:7" ht="15.75" thickBot="1">
      <c r="B20" s="23"/>
      <c r="C20" s="16"/>
      <c r="D20" s="21"/>
      <c r="E20" s="13"/>
      <c r="F20" s="21"/>
      <c r="G20" s="27" t="s">
        <v>27</v>
      </c>
    </row>
    <row r="21" spans="2:12" ht="15.75" thickBot="1">
      <c r="B21" s="46" t="s">
        <v>14</v>
      </c>
      <c r="C21" s="46"/>
      <c r="D21" s="46" t="s">
        <v>26</v>
      </c>
      <c r="E21" s="46"/>
      <c r="F21" s="46"/>
      <c r="G21" s="46" t="s">
        <v>12</v>
      </c>
      <c r="H21" s="46"/>
      <c r="I21" s="46"/>
      <c r="J21" s="47" t="s">
        <v>25</v>
      </c>
      <c r="K21" s="46"/>
      <c r="L21" s="46"/>
    </row>
    <row r="22" spans="2:12" ht="51.75" thickBot="1">
      <c r="B22" s="18" t="s">
        <v>10</v>
      </c>
      <c r="C22" s="18" t="s">
        <v>9</v>
      </c>
      <c r="D22" s="18" t="s">
        <v>8</v>
      </c>
      <c r="E22" s="18" t="s">
        <v>7</v>
      </c>
      <c r="F22" s="18" t="s">
        <v>6</v>
      </c>
      <c r="G22" s="18" t="s">
        <v>8</v>
      </c>
      <c r="H22" s="18" t="s">
        <v>7</v>
      </c>
      <c r="I22" s="18" t="s">
        <v>6</v>
      </c>
      <c r="J22" s="18" t="s">
        <v>8</v>
      </c>
      <c r="K22" s="18" t="s">
        <v>7</v>
      </c>
      <c r="L22" s="18" t="s">
        <v>6</v>
      </c>
    </row>
    <row r="23" spans="2:18" ht="15">
      <c r="B23" s="17"/>
      <c r="C23" s="25" t="s">
        <v>24</v>
      </c>
      <c r="D23" s="14">
        <v>-36376.902163376908</v>
      </c>
      <c r="E23" s="13">
        <f>IF(D23=0,0,F23/D23)</f>
        <v>0.95525849017950326</v>
      </c>
      <c r="F23" s="12">
        <v>-34749.344637994931</v>
      </c>
      <c r="G23" s="14">
        <v>1712.1497084134405</v>
      </c>
      <c r="H23" s="13">
        <f>IF(G23=0,0,I23/G23)</f>
        <v>0.95791221136419669</v>
      </c>
      <c r="I23" s="12">
        <v>1640.0891133728833</v>
      </c>
      <c r="J23" s="14">
        <f>+D23+G23</f>
        <v>-34664.752454963469</v>
      </c>
      <c r="K23" s="13">
        <f>IF(J23=0,0,L23/J23)</f>
        <v>0.95512741848186211</v>
      </c>
      <c r="L23" s="12">
        <f>F23+I23</f>
        <v>-33109.255524622051</v>
      </c>
      <c r="Q23" s="26"/>
      <c r="R23" s="26"/>
    </row>
    <row r="24" spans="2:18" ht="15">
      <c r="B24" s="17"/>
      <c r="C24" s="25" t="s">
        <v>23</v>
      </c>
      <c r="D24" s="8">
        <v>14810.325075893194</v>
      </c>
      <c r="E24" s="13">
        <f>IF(D24=0,0,F24/D24)</f>
        <v>0.93245466753901296</v>
      </c>
      <c r="F24" s="6">
        <v>13809.956744786694</v>
      </c>
      <c r="G24" s="8">
        <v>1056.4964397478846</v>
      </c>
      <c r="H24" s="13">
        <f>IF(G24=0,0,I24/G24)</f>
        <v>0.95294710579741282</v>
      </c>
      <c r="I24" s="6">
        <v>1006.7852245430173</v>
      </c>
      <c r="J24" s="8">
        <f>+D24+G24</f>
        <v>15866.821515641079</v>
      </c>
      <c r="K24" s="13">
        <f>IF(J24=0,0,L24/J24)</f>
        <v>0.93381916187333247</v>
      </c>
      <c r="L24" s="6">
        <f>+F24+I24</f>
        <v>14816.741969329711</v>
      </c>
      <c r="Q24" s="19"/>
      <c r="R24" s="19"/>
    </row>
    <row r="25" spans="2:18" ht="15">
      <c r="B25" s="17" t="s">
        <v>22</v>
      </c>
      <c r="C25" s="16" t="s">
        <v>4</v>
      </c>
      <c r="D25" s="14">
        <f>SUM(D23:D24)</f>
        <v>-21566.577087483714</v>
      </c>
      <c r="E25" s="13">
        <f>IF(D25=0,0,F25/D25)</f>
        <v>0.97091846370746193</v>
      </c>
      <c r="F25" s="12">
        <f>SUM(F23:F24)</f>
        <v>-20939.387893208237</v>
      </c>
      <c r="G25" s="14">
        <f>SUM(G23:G24)</f>
        <v>2768.6461481613251</v>
      </c>
      <c r="H25" s="13">
        <f>IF(G25=0,0,I25/G25)</f>
        <v>0.95601756102841307</v>
      </c>
      <c r="I25" s="12">
        <f>SUM(I23:I24)</f>
        <v>2646.8743379159005</v>
      </c>
      <c r="J25" s="14">
        <f>SUM(J23:J24)</f>
        <v>-18797.930939322388</v>
      </c>
      <c r="K25" s="13">
        <f>IF(J25=0,0,L25/J25)</f>
        <v>0.9731131375223433</v>
      </c>
      <c r="L25" s="12">
        <f>SUM(L23:L24)</f>
        <v>-18292.513555292338</v>
      </c>
      <c r="Q25" s="19"/>
      <c r="R25" s="19"/>
    </row>
    <row r="26" spans="2:12" ht="15">
      <c r="B26" s="17"/>
      <c r="C26" s="16"/>
      <c r="D26" s="14"/>
      <c r="E26" s="13"/>
      <c r="F26" s="12"/>
      <c r="G26" s="14"/>
      <c r="H26" s="13"/>
      <c r="I26" s="12"/>
      <c r="J26" s="14"/>
      <c r="K26" s="13"/>
      <c r="L26" s="12"/>
    </row>
    <row r="27" spans="2:18" ht="15">
      <c r="B27" s="11" t="s">
        <v>21</v>
      </c>
      <c r="C27" s="10" t="s">
        <v>5</v>
      </c>
      <c r="D27" s="8">
        <v>72635.783402059969</v>
      </c>
      <c r="E27" s="7">
        <f>IF(D27=0,0,F27/D27)</f>
        <v>0.95893600012442182</v>
      </c>
      <c r="F27" s="6">
        <v>69653.067601475253</v>
      </c>
      <c r="G27" s="8">
        <v>2599.0950071036127</v>
      </c>
      <c r="H27" s="7">
        <f>IF(G27=0,0,I27/G27)</f>
        <v>0.95893600012442137</v>
      </c>
      <c r="I27" s="6">
        <v>2492.3657700552931</v>
      </c>
      <c r="J27" s="8">
        <f>+D27+G27</f>
        <v>75234.878409163575</v>
      </c>
      <c r="K27" s="7">
        <f>IF(J27=0,0,L27/J27)</f>
        <v>0.95893600012442182</v>
      </c>
      <c r="L27" s="6">
        <f>+F27+I27</f>
        <v>72145.43337153054</v>
      </c>
      <c r="Q27" s="24"/>
      <c r="R27" s="24"/>
    </row>
    <row r="28" spans="2:12" ht="15">
      <c r="B28" s="23"/>
      <c r="C28" s="16"/>
      <c r="D28" s="21"/>
      <c r="E28" s="13"/>
      <c r="F28" s="21"/>
      <c r="G28" s="21"/>
      <c r="H28" s="13"/>
      <c r="I28" s="21"/>
      <c r="J28" s="21"/>
      <c r="K28" s="13"/>
      <c r="L28" s="21"/>
    </row>
    <row r="29" spans="2:12" ht="21">
      <c r="B29" s="49" t="s">
        <v>20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ht="15.75" thickBot="1">
      <c r="B30" s="22"/>
    </row>
    <row r="31" spans="2:12" ht="15.75" thickBot="1">
      <c r="B31" s="46" t="s">
        <v>15</v>
      </c>
      <c r="C31" s="46"/>
      <c r="D31" s="46" t="s">
        <v>19</v>
      </c>
      <c r="E31" s="46"/>
      <c r="F31" s="46"/>
      <c r="G31" s="46" t="s">
        <v>12</v>
      </c>
      <c r="H31" s="46"/>
      <c r="I31" s="46"/>
      <c r="J31" s="47" t="s">
        <v>18</v>
      </c>
      <c r="K31" s="46"/>
      <c r="L31" s="46"/>
    </row>
    <row r="32" spans="2:12" ht="51.75" thickBot="1">
      <c r="B32" s="18" t="s">
        <v>17</v>
      </c>
      <c r="C32" s="18" t="s">
        <v>9</v>
      </c>
      <c r="D32" s="18" t="s">
        <v>8</v>
      </c>
      <c r="E32" s="18" t="s">
        <v>7</v>
      </c>
      <c r="F32" s="18" t="s">
        <v>6</v>
      </c>
      <c r="G32" s="18" t="s">
        <v>8</v>
      </c>
      <c r="H32" s="18" t="s">
        <v>7</v>
      </c>
      <c r="I32" s="18" t="s">
        <v>6</v>
      </c>
      <c r="J32" s="18" t="s">
        <v>8</v>
      </c>
      <c r="K32" s="18" t="s">
        <v>7</v>
      </c>
      <c r="L32" s="18" t="s">
        <v>6</v>
      </c>
    </row>
    <row r="33" spans="2:18" ht="15">
      <c r="B33" s="17">
        <v>24</v>
      </c>
      <c r="C33" s="16" t="s">
        <v>5</v>
      </c>
      <c r="D33" s="14">
        <v>-8834.4280978141214</v>
      </c>
      <c r="E33" s="15">
        <f>IF(D33=0,0,F33/D33)</f>
        <v>0.95931425880082799</v>
      </c>
      <c r="F33" s="12">
        <v>-8474.9928425837625</v>
      </c>
      <c r="G33" s="21">
        <v>559.083185769137</v>
      </c>
      <c r="H33" s="13">
        <f>IF(G33=0,0,I33/G33)</f>
        <v>0.95931425880082777</v>
      </c>
      <c r="I33" s="21">
        <v>536.33647196412517</v>
      </c>
      <c r="J33" s="14">
        <f>+D33+G33</f>
        <v>-8275.3449120449841</v>
      </c>
      <c r="K33" s="13">
        <f>IF(J33=0,0,L33/J33)</f>
        <v>0.9593142588008281</v>
      </c>
      <c r="L33" s="12">
        <f>+F33+I33</f>
        <v>-7938.6563706196375</v>
      </c>
      <c r="Q33" s="19"/>
      <c r="R33" s="19"/>
    </row>
    <row r="34" spans="2:12" ht="15">
      <c r="B34" s="17"/>
      <c r="C34" s="16"/>
      <c r="D34" s="14"/>
      <c r="E34" s="15"/>
      <c r="F34" s="12"/>
      <c r="G34" s="21"/>
      <c r="H34" s="13"/>
      <c r="I34" s="21"/>
      <c r="J34" s="14"/>
      <c r="K34" s="13"/>
      <c r="L34" s="12"/>
    </row>
    <row r="35" spans="2:18" ht="15">
      <c r="B35" s="11">
        <v>25</v>
      </c>
      <c r="C35" s="10" t="s">
        <v>4</v>
      </c>
      <c r="D35" s="8">
        <v>24251.268108917888</v>
      </c>
      <c r="E35" s="9">
        <f>IF(D35=0,0,F35/D35)</f>
        <v>0.95550689553763757</v>
      </c>
      <c r="F35" s="6">
        <v>23172.253903603047</v>
      </c>
      <c r="G35" s="20">
        <v>-1141.4331389422939</v>
      </c>
      <c r="H35" s="7">
        <f>IF(G35=0,0,I35/G35)</f>
        <v>0.95805807875635274</v>
      </c>
      <c r="I35" s="20">
        <v>-1093.5592401238871</v>
      </c>
      <c r="J35" s="8">
        <f>+D35+G35</f>
        <v>23109.834969975593</v>
      </c>
      <c r="K35" s="7">
        <f>IF(J35=0,0,L35/J35)</f>
        <v>0.95538088836047097</v>
      </c>
      <c r="L35" s="6">
        <f>+F35+I35</f>
        <v>22078.69466347916</v>
      </c>
      <c r="Q35" s="19"/>
      <c r="R35" s="19"/>
    </row>
    <row r="36" ht="15.75" thickBot="1"/>
    <row r="37" spans="2:12" ht="15" customHeight="1" thickBot="1">
      <c r="B37" s="46" t="s">
        <v>14</v>
      </c>
      <c r="C37" s="46"/>
      <c r="D37" s="46" t="s">
        <v>19</v>
      </c>
      <c r="E37" s="46"/>
      <c r="F37" s="46"/>
      <c r="G37" s="46" t="s">
        <v>12</v>
      </c>
      <c r="H37" s="46"/>
      <c r="I37" s="46"/>
      <c r="J37" s="47" t="s">
        <v>18</v>
      </c>
      <c r="K37" s="46"/>
      <c r="L37" s="46"/>
    </row>
    <row r="38" spans="2:12" ht="51.75" thickBot="1">
      <c r="B38" s="18" t="s">
        <v>17</v>
      </c>
      <c r="C38" s="18" t="s">
        <v>9</v>
      </c>
      <c r="D38" s="18" t="s">
        <v>8</v>
      </c>
      <c r="E38" s="18" t="s">
        <v>7</v>
      </c>
      <c r="F38" s="18" t="s">
        <v>6</v>
      </c>
      <c r="G38" s="18" t="s">
        <v>8</v>
      </c>
      <c r="H38" s="18" t="s">
        <v>7</v>
      </c>
      <c r="I38" s="18" t="s">
        <v>6</v>
      </c>
      <c r="J38" s="18" t="s">
        <v>8</v>
      </c>
      <c r="K38" s="18" t="s">
        <v>7</v>
      </c>
      <c r="L38" s="18" t="s">
        <v>6</v>
      </c>
    </row>
    <row r="39" spans="2:18" ht="15">
      <c r="B39" s="17">
        <v>24</v>
      </c>
      <c r="C39" s="16" t="s">
        <v>5</v>
      </c>
      <c r="D39" s="14">
        <v>-8834.4280978141214</v>
      </c>
      <c r="E39" s="15">
        <f>IF(D39=0,0,F39/D39)</f>
        <v>0.95893600012442182</v>
      </c>
      <c r="F39" s="12">
        <v>-8471.6511435046777</v>
      </c>
      <c r="G39" s="14">
        <v>559.083185769137</v>
      </c>
      <c r="H39" s="13">
        <f>IF(G39=0,0,I39/G39)</f>
        <v>0.95931425880082777</v>
      </c>
      <c r="I39" s="12">
        <v>536.33647196412517</v>
      </c>
      <c r="J39" s="14">
        <f>+D39+G39</f>
        <v>-8275.3449120449841</v>
      </c>
      <c r="K39" s="13">
        <f>IF(J39=0,0,L39/J39)</f>
        <v>0.95891044492785937</v>
      </c>
      <c r="L39" s="12">
        <f>+F39+I39</f>
        <v>-7935.3146715405528</v>
      </c>
      <c r="Q39" s="5"/>
      <c r="R39" s="5"/>
    </row>
    <row r="40" spans="2:12" ht="15">
      <c r="B40" s="17"/>
      <c r="C40" s="16"/>
      <c r="D40" s="14"/>
      <c r="E40" s="15"/>
      <c r="F40" s="12"/>
      <c r="G40" s="14"/>
      <c r="H40" s="13"/>
      <c r="I40" s="12"/>
      <c r="J40" s="14"/>
      <c r="K40" s="13"/>
      <c r="L40" s="12"/>
    </row>
    <row r="41" spans="2:18" ht="15">
      <c r="B41" s="11">
        <v>25</v>
      </c>
      <c r="C41" s="10" t="s">
        <v>4</v>
      </c>
      <c r="D41" s="8">
        <v>24251.268108917888</v>
      </c>
      <c r="E41" s="9">
        <f>IF(D41=0,0,F41/D41)</f>
        <v>0.95525849017950337</v>
      </c>
      <c r="F41" s="6">
        <v>23166.229758663241</v>
      </c>
      <c r="G41" s="8">
        <v>-1141.4331389422939</v>
      </c>
      <c r="H41" s="7">
        <f>IF(G41=0,0,I41/G41)</f>
        <v>0.95791221136419658</v>
      </c>
      <c r="I41" s="6">
        <v>-1093.392742248589</v>
      </c>
      <c r="J41" s="8">
        <f>+D41+G41</f>
        <v>23109.834969975593</v>
      </c>
      <c r="K41" s="7">
        <f>IF(J41=0,0,L41/J41)</f>
        <v>0.95512741848186222</v>
      </c>
      <c r="L41" s="6">
        <f>+F41+I41</f>
        <v>22072.837016414651</v>
      </c>
      <c r="Q41" s="5"/>
      <c r="R41" s="5"/>
    </row>
    <row r="44" spans="2:12" ht="21">
      <c r="B44" s="49" t="s">
        <v>16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ht="15.75" thickBot="1">
      <c r="B45" s="22"/>
    </row>
    <row r="46" spans="2:12" ht="15.75" thickBot="1">
      <c r="B46" s="46" t="s">
        <v>15</v>
      </c>
      <c r="C46" s="46"/>
      <c r="D46" s="46" t="s">
        <v>13</v>
      </c>
      <c r="E46" s="46"/>
      <c r="F46" s="46"/>
      <c r="G46" s="46" t="s">
        <v>12</v>
      </c>
      <c r="H46" s="46"/>
      <c r="I46" s="46"/>
      <c r="J46" s="47" t="s">
        <v>11</v>
      </c>
      <c r="K46" s="46"/>
      <c r="L46" s="46"/>
    </row>
    <row r="47" spans="2:12" ht="51.75" thickBot="1">
      <c r="B47" s="18" t="s">
        <v>10</v>
      </c>
      <c r="C47" s="18" t="s">
        <v>9</v>
      </c>
      <c r="D47" s="18" t="s">
        <v>8</v>
      </c>
      <c r="E47" s="18" t="s">
        <v>7</v>
      </c>
      <c r="F47" s="18" t="s">
        <v>6</v>
      </c>
      <c r="G47" s="18" t="s">
        <v>8</v>
      </c>
      <c r="H47" s="18" t="s">
        <v>7</v>
      </c>
      <c r="I47" s="18" t="s">
        <v>6</v>
      </c>
      <c r="J47" s="18" t="s">
        <v>8</v>
      </c>
      <c r="K47" s="18" t="s">
        <v>7</v>
      </c>
      <c r="L47" s="18" t="s">
        <v>6</v>
      </c>
    </row>
    <row r="48" spans="2:18" ht="15">
      <c r="B48" s="17">
        <v>8</v>
      </c>
      <c r="C48" s="16" t="s">
        <v>5</v>
      </c>
      <c r="D48" s="14">
        <v>-6595.342296423134</v>
      </c>
      <c r="E48" s="15">
        <f>IF(D48=0,0,F48/D48)</f>
        <v>0.95931425880082766</v>
      </c>
      <c r="F48" s="12">
        <v>-6327.0059066309077</v>
      </c>
      <c r="G48" s="21">
        <v>417.38355233594928</v>
      </c>
      <c r="H48" s="13">
        <f>IF(G48=0,0,I48/G48)</f>
        <v>0.95931425880082766</v>
      </c>
      <c r="I48" s="21">
        <v>400.40199314481765</v>
      </c>
      <c r="J48" s="14">
        <f>+D48+G48</f>
        <v>-6177.9587440871846</v>
      </c>
      <c r="K48" s="13">
        <f>IF(J48=0,0,L48/J48)</f>
        <v>0.95931425880082777</v>
      </c>
      <c r="L48" s="12">
        <f>+F48+I48</f>
        <v>-5926.6039134860903</v>
      </c>
      <c r="Q48" s="19"/>
      <c r="R48" s="19"/>
    </row>
    <row r="49" spans="2:12" ht="15">
      <c r="B49" s="17"/>
      <c r="C49" s="16"/>
      <c r="D49" s="14"/>
      <c r="E49" s="15"/>
      <c r="F49" s="12"/>
      <c r="G49" s="21"/>
      <c r="H49" s="13"/>
      <c r="I49" s="21"/>
      <c r="J49" s="14"/>
      <c r="K49" s="13"/>
      <c r="L49" s="12"/>
    </row>
    <row r="50" spans="2:18" ht="15">
      <c r="B50" s="11">
        <v>9</v>
      </c>
      <c r="C50" s="10" t="s">
        <v>4</v>
      </c>
      <c r="D50" s="8">
        <v>18104.784206712648</v>
      </c>
      <c r="E50" s="9">
        <f>IF(D50=0,0,F50/D50)</f>
        <v>0.95550689553763779</v>
      </c>
      <c r="F50" s="6">
        <v>17299.246151734857</v>
      </c>
      <c r="G50" s="20">
        <v>-852.13690987736959</v>
      </c>
      <c r="H50" s="7">
        <f>IF(G50=0,0,I50/G50)</f>
        <v>0.95805807875635263</v>
      </c>
      <c r="I50" s="20">
        <v>-816.39665071448792</v>
      </c>
      <c r="J50" s="8">
        <f>+D50+G50</f>
        <v>17252.647296835279</v>
      </c>
      <c r="K50" s="7">
        <f>IF(J50=0,0,L50/J50)</f>
        <v>0.95538088836047108</v>
      </c>
      <c r="L50" s="6">
        <f>+F50+I50</f>
        <v>16482.84950102037</v>
      </c>
      <c r="Q50" s="19"/>
      <c r="R50" s="19"/>
    </row>
    <row r="51" ht="15.75" thickBot="1"/>
    <row r="52" spans="2:12" ht="15.75" thickBot="1">
      <c r="B52" s="46" t="s">
        <v>14</v>
      </c>
      <c r="C52" s="46"/>
      <c r="D52" s="46" t="s">
        <v>13</v>
      </c>
      <c r="E52" s="46"/>
      <c r="F52" s="46"/>
      <c r="G52" s="46" t="s">
        <v>12</v>
      </c>
      <c r="H52" s="46"/>
      <c r="I52" s="46"/>
      <c r="J52" s="47" t="s">
        <v>11</v>
      </c>
      <c r="K52" s="46"/>
      <c r="L52" s="46"/>
    </row>
    <row r="53" spans="2:12" ht="51.75" thickBot="1">
      <c r="B53" s="18" t="s">
        <v>10</v>
      </c>
      <c r="C53" s="18" t="s">
        <v>9</v>
      </c>
      <c r="D53" s="18" t="s">
        <v>8</v>
      </c>
      <c r="E53" s="18" t="s">
        <v>7</v>
      </c>
      <c r="F53" s="18" t="s">
        <v>6</v>
      </c>
      <c r="G53" s="18" t="s">
        <v>8</v>
      </c>
      <c r="H53" s="18" t="s">
        <v>7</v>
      </c>
      <c r="I53" s="18" t="s">
        <v>6</v>
      </c>
      <c r="J53" s="18" t="s">
        <v>8</v>
      </c>
      <c r="K53" s="18" t="s">
        <v>7</v>
      </c>
      <c r="L53" s="18" t="s">
        <v>6</v>
      </c>
    </row>
    <row r="54" spans="2:18" ht="15">
      <c r="B54" s="17">
        <v>8</v>
      </c>
      <c r="C54" s="16" t="s">
        <v>5</v>
      </c>
      <c r="D54" s="14">
        <v>-6595.342296423134</v>
      </c>
      <c r="E54" s="15">
        <f>IF(D54=0,0,F54/D54)</f>
        <v>0.95893600012442159</v>
      </c>
      <c r="F54" s="12">
        <v>-6324.5111611834172</v>
      </c>
      <c r="G54" s="14">
        <v>417.38355233594928</v>
      </c>
      <c r="H54" s="13">
        <f>IF(G54=0,0,I54/G54)</f>
        <v>0.95893600012442148</v>
      </c>
      <c r="I54" s="12">
        <v>400.24411419475734</v>
      </c>
      <c r="J54" s="14">
        <f>+D54+G54</f>
        <v>-6177.9587440871846</v>
      </c>
      <c r="K54" s="13">
        <f>IF(J54=0,0,L54/J54)</f>
        <v>0.95893600012442159</v>
      </c>
      <c r="L54" s="12">
        <f>+F54+I54</f>
        <v>-5924.2670469886598</v>
      </c>
      <c r="Q54" s="5"/>
      <c r="R54" s="5"/>
    </row>
    <row r="55" spans="2:12" ht="15">
      <c r="B55" s="17"/>
      <c r="C55" s="16"/>
      <c r="D55" s="14"/>
      <c r="E55" s="15"/>
      <c r="F55" s="12"/>
      <c r="G55" s="14"/>
      <c r="H55" s="13"/>
      <c r="I55" s="12"/>
      <c r="J55" s="14"/>
      <c r="K55" s="13"/>
      <c r="L55" s="12"/>
    </row>
    <row r="56" spans="2:18" ht="15">
      <c r="B56" s="11">
        <v>9</v>
      </c>
      <c r="C56" s="10" t="s">
        <v>4</v>
      </c>
      <c r="D56" s="8">
        <v>18104.784206712648</v>
      </c>
      <c r="E56" s="9">
        <f>IF(D56=0,0,F56/D56)</f>
        <v>0.95525849017950326</v>
      </c>
      <c r="F56" s="6">
        <v>17294.74882633004</v>
      </c>
      <c r="G56" s="8">
        <v>-852.13690987736959</v>
      </c>
      <c r="H56" s="7">
        <f>IF(G56=0,0,I56/G56)</f>
        <v>0.95791221136419658</v>
      </c>
      <c r="I56" s="6">
        <v>-816.27235172568419</v>
      </c>
      <c r="J56" s="8">
        <f>+D56+G56</f>
        <v>17252.647296835279</v>
      </c>
      <c r="K56" s="7">
        <f>IF(J56=0,0,L56/J56)</f>
        <v>0.955127418481862</v>
      </c>
      <c r="L56" s="6">
        <f>+F56+I56</f>
        <v>16478.476474604355</v>
      </c>
      <c r="Q56" s="5"/>
      <c r="R56" s="5"/>
    </row>
    <row r="58" spans="10:12" ht="15">
      <c r="J58" s="4"/>
      <c r="L58" s="4"/>
    </row>
    <row r="59" ht="15">
      <c r="B59" s="3" t="s">
        <v>3</v>
      </c>
    </row>
    <row r="60" ht="15">
      <c r="B60" s="2" t="s">
        <v>2</v>
      </c>
    </row>
    <row r="61" ht="15">
      <c r="B61" s="2" t="s">
        <v>1</v>
      </c>
    </row>
    <row r="62" ht="15">
      <c r="B62" s="2" t="s">
        <v>0</v>
      </c>
    </row>
  </sheetData>
  <mergeCells count="28">
    <mergeCell ref="B52:C52"/>
    <mergeCell ref="D52:F52"/>
    <mergeCell ref="G52:I52"/>
    <mergeCell ref="J52:L52"/>
    <mergeCell ref="B37:C37"/>
    <mergeCell ref="D37:F37"/>
    <mergeCell ref="G37:I37"/>
    <mergeCell ref="J37:L37"/>
    <mergeCell ref="B44:L44"/>
    <mergeCell ref="B46:C46"/>
    <mergeCell ref="D46:F46"/>
    <mergeCell ref="G46:I46"/>
    <mergeCell ref="J46:L46"/>
    <mergeCell ref="B31:C31"/>
    <mergeCell ref="D31:F31"/>
    <mergeCell ref="G31:I31"/>
    <mergeCell ref="J31:L31"/>
    <mergeCell ref="B10:L10"/>
    <mergeCell ref="B11:L11"/>
    <mergeCell ref="B13:C13"/>
    <mergeCell ref="D13:F13"/>
    <mergeCell ref="G13:I13"/>
    <mergeCell ref="J13:L13"/>
    <mergeCell ref="B21:C21"/>
    <mergeCell ref="D21:F21"/>
    <mergeCell ref="G21:I21"/>
    <mergeCell ref="J21:L21"/>
    <mergeCell ref="B29:L29"/>
  </mergeCells>
  <pageMargins left="0.7" right="0.7" top="0.75" bottom="0.75" header="0.3" footer="0.3"/>
  <pageSetup horizontalDpi="1200" verticalDpi="1200" orientation="portrait" scale="1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83F2-B98B-4B35-A64C-75B667EFDE95}">
  <dimension ref="A1:R59"/>
  <sheetViews>
    <sheetView zoomScale="80" zoomScaleNormal="80" workbookViewId="0" topLeftCell="A1">
      <selection pane="topLeft" activeCell="A1" sqref="A1"/>
    </sheetView>
  </sheetViews>
  <sheetFormatPr defaultColWidth="8.7109375" defaultRowHeight="15"/>
  <cols>
    <col min="1" max="1" width="8.71428571428571" style="1"/>
    <col min="2" max="2" width="5.42857142857143" style="1" customWidth="1"/>
    <col min="3" max="3" width="36.1428571428571" style="1" bestFit="1" customWidth="1"/>
    <col min="4" max="4" width="14.7142857142857" style="1" bestFit="1" customWidth="1"/>
    <col min="5" max="6" width="16.4285714285714" style="1" bestFit="1" customWidth="1"/>
    <col min="7" max="7" width="15.2857142857143" style="1" customWidth="1"/>
    <col min="8" max="9" width="16.4285714285714" style="1" bestFit="1" customWidth="1"/>
    <col min="10" max="10" width="14.7142857142857" style="1" bestFit="1" customWidth="1"/>
    <col min="11" max="11" width="16.4285714285714" style="1" bestFit="1" customWidth="1"/>
    <col min="12" max="12" width="17.2857142857143" style="1" customWidth="1"/>
    <col min="13" max="13" width="8.71428571428571" style="1"/>
    <col min="14" max="14" width="14.4285714285714" style="1" bestFit="1" customWidth="1"/>
    <col min="15" max="15" width="15.8571428571429" style="1" customWidth="1"/>
    <col min="16" max="16" width="8.71428571428571" style="1"/>
    <col min="17" max="17" width="12" style="1" customWidth="1"/>
    <col min="18" max="18" width="12.1428571428571" style="1" customWidth="1"/>
    <col min="19" max="16384" width="8.71428571428571" style="1"/>
  </cols>
  <sheetData>
    <row r="1" ht="15">
      <c r="A1" s="1" t="s">
        <v>54</v>
      </c>
    </row>
    <row r="2" ht="15">
      <c r="A2" s="1" t="s">
        <v>55</v>
      </c>
    </row>
    <row r="3" ht="15">
      <c r="A3" s="1" t="s">
        <v>56</v>
      </c>
    </row>
    <row r="4" ht="15">
      <c r="A4" s="1" t="s">
        <v>57</v>
      </c>
    </row>
    <row r="5" ht="15">
      <c r="A5" s="1" t="s">
        <v>58</v>
      </c>
    </row>
    <row r="6" ht="15">
      <c r="A6" s="1" t="s">
        <v>59</v>
      </c>
    </row>
    <row r="7" spans="2:12" ht="18.75">
      <c r="B7" s="48" t="s">
        <v>48</v>
      </c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2:12" ht="21">
      <c r="B8" s="49" t="s">
        <v>47</v>
      </c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9" ht="15.75" thickBot="1">
      <c r="B9" s="22"/>
      <c r="C9" s="23"/>
      <c r="D9" s="23"/>
      <c r="E9" s="23"/>
      <c r="F9" s="28"/>
      <c r="G9" s="23"/>
      <c r="H9" s="23"/>
      <c r="I9" s="28"/>
    </row>
    <row r="10" spans="2:12" ht="15.75" customHeight="1" thickBot="1">
      <c r="B10" s="46" t="s">
        <v>15</v>
      </c>
      <c r="C10" s="46"/>
      <c r="D10" s="46" t="s">
        <v>44</v>
      </c>
      <c r="E10" s="46"/>
      <c r="F10" s="46"/>
      <c r="G10" s="46" t="s">
        <v>12</v>
      </c>
      <c r="H10" s="46"/>
      <c r="I10" s="46"/>
      <c r="J10" s="47" t="s">
        <v>43</v>
      </c>
      <c r="K10" s="46"/>
      <c r="L10" s="46"/>
    </row>
    <row r="11" spans="2:12" ht="51.75" thickBot="1">
      <c r="B11" s="18" t="s">
        <v>42</v>
      </c>
      <c r="C11" s="18" t="s">
        <v>9</v>
      </c>
      <c r="D11" s="18" t="s">
        <v>8</v>
      </c>
      <c r="E11" s="18" t="s">
        <v>7</v>
      </c>
      <c r="F11" s="18" t="s">
        <v>6</v>
      </c>
      <c r="G11" s="18" t="s">
        <v>8</v>
      </c>
      <c r="H11" s="18" t="s">
        <v>7</v>
      </c>
      <c r="I11" s="18" t="s">
        <v>6</v>
      </c>
      <c r="J11" s="18" t="s">
        <v>8</v>
      </c>
      <c r="K11" s="18" t="s">
        <v>7</v>
      </c>
      <c r="L11" s="18" t="s">
        <v>6</v>
      </c>
    </row>
    <row r="12" spans="2:18" ht="15">
      <c r="B12" s="17"/>
      <c r="C12" s="37" t="s">
        <v>24</v>
      </c>
      <c r="D12" s="14">
        <v>-8135.3935581497644</v>
      </c>
      <c r="E12" s="13">
        <f>IF(D12=0,0,F12/D12)</f>
        <v>0.95303332167990251</v>
      </c>
      <c r="F12" s="12">
        <v>-7753.3011458967512</v>
      </c>
      <c r="G12" s="14">
        <v>315.48736415660812</v>
      </c>
      <c r="H12" s="13">
        <f>IF(G12=0,0,I12/G12)</f>
        <v>0.95390320421685015</v>
      </c>
      <c r="I12" s="12">
        <v>300.94440755891674</v>
      </c>
      <c r="J12" s="14">
        <f>+D12+G12</f>
        <v>-7819.9061939931562</v>
      </c>
      <c r="K12" s="13">
        <f>IF(J12=0,0,L12/J12)</f>
        <v>0.95299822701995396</v>
      </c>
      <c r="L12" s="12">
        <f>F12+I12</f>
        <v>-7452.356738337834</v>
      </c>
      <c r="Q12" s="26"/>
      <c r="R12" s="26"/>
    </row>
    <row r="13" spans="2:18" ht="15">
      <c r="B13" s="17"/>
      <c r="C13" s="37" t="s">
        <v>23</v>
      </c>
      <c r="D13" s="8">
        <v>-4874.1936306673733</v>
      </c>
      <c r="E13" s="13">
        <f>IF(D13=0,0,F13/D13)</f>
        <v>0.97605272474346305</v>
      </c>
      <c r="F13" s="6">
        <v>-4757.4699741401228</v>
      </c>
      <c r="G13" s="8">
        <v>-63.693353404352294</v>
      </c>
      <c r="H13" s="13">
        <f>IF(G13=0,0,I13/G13)</f>
        <v>0.97906515177107134</v>
      </c>
      <c r="I13" s="6">
        <v>-62.359942717640664</v>
      </c>
      <c r="J13" s="8">
        <f>+D13+G13</f>
        <v>-4937.8869840717252</v>
      </c>
      <c r="K13" s="13">
        <f>IF(J13=0,0,L13/J13)</f>
        <v>0.97609158176467348</v>
      </c>
      <c r="L13" s="6">
        <f>+F13+I13</f>
        <v>-4819.8299168577632</v>
      </c>
      <c r="Q13" s="19"/>
      <c r="R13" s="19"/>
    </row>
    <row r="14" spans="2:18" ht="15">
      <c r="B14" s="17" t="s">
        <v>46</v>
      </c>
      <c r="C14" s="30" t="s">
        <v>4</v>
      </c>
      <c r="D14" s="14">
        <f>SUM(D12:D13)</f>
        <v>-13009.587188817139</v>
      </c>
      <c r="E14" s="13">
        <f>IF(D14=0,0,F14/D14)</f>
        <v>0.96165780961835279</v>
      </c>
      <c r="F14" s="12">
        <f>SUM(F12:F13)</f>
        <v>-12510.771120036874</v>
      </c>
      <c r="G14" s="14">
        <f>SUM(G12:G13)</f>
        <v>251.79401075225582</v>
      </c>
      <c r="H14" s="13">
        <f>IF(G14=0,0,I14/G14)</f>
        <v>0.94753828388723349</v>
      </c>
      <c r="I14" s="12">
        <f>SUM(I12:I13)</f>
        <v>238.58446484127609</v>
      </c>
      <c r="J14" s="14">
        <f>SUM(J12:J13)</f>
        <v>-12757.793178064881</v>
      </c>
      <c r="K14" s="13">
        <f>IF(J14=0,0,L14/J14)</f>
        <v>0.96193647944503347</v>
      </c>
      <c r="L14" s="12">
        <f>SUM(L12:L13)</f>
        <v>-12272.186655195597</v>
      </c>
      <c r="Q14" s="19"/>
      <c r="R14" s="19"/>
    </row>
    <row r="15" spans="2:12" ht="15">
      <c r="B15" s="17"/>
      <c r="C15" s="30"/>
      <c r="D15" s="14"/>
      <c r="E15" s="13"/>
      <c r="F15" s="12"/>
      <c r="G15" s="14"/>
      <c r="H15" s="13"/>
      <c r="I15" s="12"/>
      <c r="J15" s="14"/>
      <c r="K15" s="13"/>
      <c r="L15" s="12"/>
    </row>
    <row r="16" spans="2:18" ht="15">
      <c r="B16" s="11" t="s">
        <v>45</v>
      </c>
      <c r="C16" s="29" t="s">
        <v>5</v>
      </c>
      <c r="D16" s="8">
        <v>81343.864764562706</v>
      </c>
      <c r="E16" s="7">
        <f>IF(D16=0,0,F16/D16)</f>
        <v>0.95600822300127097</v>
      </c>
      <c r="F16" s="6">
        <v>77765.403605625295</v>
      </c>
      <c r="G16" s="8">
        <v>1423.392456675168</v>
      </c>
      <c r="H16" s="7">
        <f>IF(G16=0,0,I16/G16)</f>
        <v>0.95600822300127108</v>
      </c>
      <c r="I16" s="6">
        <v>1360.774893139441</v>
      </c>
      <c r="J16" s="8">
        <f>+D16+G16</f>
        <v>82767.257221237873</v>
      </c>
      <c r="K16" s="7">
        <f>IF(J16=0,0,L16/J16)</f>
        <v>0.95600822300127108</v>
      </c>
      <c r="L16" s="6">
        <f>+F16+I16</f>
        <v>79126.178498764741</v>
      </c>
      <c r="Q16" s="24"/>
      <c r="R16" s="24"/>
    </row>
    <row r="17" spans="2:7" ht="15.75" thickBot="1">
      <c r="B17" s="23"/>
      <c r="C17" s="16"/>
      <c r="D17" s="21"/>
      <c r="E17" s="13"/>
      <c r="F17" s="21"/>
      <c r="G17" s="27" t="s">
        <v>27</v>
      </c>
    </row>
    <row r="18" spans="2:12" ht="15.75" customHeight="1" thickBot="1">
      <c r="B18" s="46" t="s">
        <v>14</v>
      </c>
      <c r="C18" s="46"/>
      <c r="D18" s="46" t="s">
        <v>44</v>
      </c>
      <c r="E18" s="46"/>
      <c r="F18" s="46"/>
      <c r="G18" s="46" t="s">
        <v>12</v>
      </c>
      <c r="H18" s="46"/>
      <c r="I18" s="46"/>
      <c r="J18" s="47" t="s">
        <v>43</v>
      </c>
      <c r="K18" s="46"/>
      <c r="L18" s="46"/>
    </row>
    <row r="19" spans="2:12" ht="51.75" thickBot="1">
      <c r="B19" s="18" t="s">
        <v>42</v>
      </c>
      <c r="C19" s="18" t="s">
        <v>9</v>
      </c>
      <c r="D19" s="18" t="s">
        <v>8</v>
      </c>
      <c r="E19" s="18" t="s">
        <v>7</v>
      </c>
      <c r="F19" s="18" t="s">
        <v>6</v>
      </c>
      <c r="G19" s="18" t="s">
        <v>8</v>
      </c>
      <c r="H19" s="18" t="s">
        <v>7</v>
      </c>
      <c r="I19" s="18" t="s">
        <v>6</v>
      </c>
      <c r="J19" s="18" t="s">
        <v>8</v>
      </c>
      <c r="K19" s="18" t="s">
        <v>7</v>
      </c>
      <c r="L19" s="18" t="s">
        <v>6</v>
      </c>
    </row>
    <row r="20" spans="2:18" ht="15">
      <c r="B20" s="17"/>
      <c r="C20" s="25" t="s">
        <v>24</v>
      </c>
      <c r="D20" s="14">
        <v>-24406.180674449301</v>
      </c>
      <c r="E20" s="13">
        <f>IF(D20=0,0,F20/D20)</f>
        <v>0.95188137231846681</v>
      </c>
      <c r="F20" s="12">
        <v>-23231.788753447243</v>
      </c>
      <c r="G20" s="21">
        <v>946.46209246982448</v>
      </c>
      <c r="H20" s="13">
        <f>IF(G20=0,0,I20/G20)</f>
        <v>0.95461798658217478</v>
      </c>
      <c r="I20" s="21">
        <v>903.50973708989602</v>
      </c>
      <c r="J20" s="14">
        <f>+D20+G20</f>
        <v>-23459.718581979476</v>
      </c>
      <c r="K20" s="13">
        <f>IF(J20=0,0,L20/J20)</f>
        <v>0.95177096597862687</v>
      </c>
      <c r="L20" s="12">
        <f>F20+I20</f>
        <v>-22328.279016357348</v>
      </c>
      <c r="Q20" s="26"/>
      <c r="R20" s="26"/>
    </row>
    <row r="21" spans="2:18" ht="15">
      <c r="B21" s="17"/>
      <c r="C21" s="25" t="s">
        <v>23</v>
      </c>
      <c r="D21" s="8">
        <v>-5280.3764332229939</v>
      </c>
      <c r="E21" s="13">
        <f>IF(D21=0,0,F21/D21)</f>
        <v>1.0242994564736476</v>
      </c>
      <c r="F21" s="6">
        <v>-5408.686710526571</v>
      </c>
      <c r="G21" s="20">
        <v>-69.001132854714996</v>
      </c>
      <c r="H21" s="13">
        <f>IF(G21=0,0,I21/G21)</f>
        <v>1.0337764265494602</v>
      </c>
      <c r="I21" s="20">
        <v>-71.331744550411827</v>
      </c>
      <c r="J21" s="8">
        <f>+D21+G21</f>
        <v>-5349.3775660777092</v>
      </c>
      <c r="K21" s="13">
        <f>IF(J21=0,0,L21/J21)</f>
        <v>1.0244216990454578</v>
      </c>
      <c r="L21" s="6">
        <f>+F21+I21</f>
        <v>-5480.0184550769827</v>
      </c>
      <c r="Q21" s="19"/>
      <c r="R21" s="19"/>
    </row>
    <row r="22" spans="2:18" ht="15">
      <c r="B22" s="17">
        <v>34</v>
      </c>
      <c r="C22" s="16" t="s">
        <v>4</v>
      </c>
      <c r="D22" s="14">
        <f>SUM(D20:D21)</f>
        <v>-29686.557107672295</v>
      </c>
      <c r="E22" s="13">
        <f>IF(D22=0,0,F22/D22)</f>
        <v>0.96476244652068022</v>
      </c>
      <c r="F22" s="12">
        <f>SUM(F20:F21)</f>
        <v>-28640.475463973813</v>
      </c>
      <c r="G22" s="21">
        <f>SUM(G20:G21)</f>
        <v>877.46095961510946</v>
      </c>
      <c r="H22" s="13">
        <f>IF(G22=0,0,I22/G22)</f>
        <v>0.94839318310470677</v>
      </c>
      <c r="I22" s="12">
        <f>SUM(I20:I21)</f>
        <v>832.17799253948419</v>
      </c>
      <c r="J22" s="14">
        <f>SUM(J20:J21)</f>
        <v>-28809.096148057186</v>
      </c>
      <c r="K22" s="13">
        <f>IF(J22=0,0,L22/J22)</f>
        <v>0.96526101785771057</v>
      </c>
      <c r="L22" s="12">
        <f>SUM(L20:L21)</f>
        <v>-27808.297471434329</v>
      </c>
      <c r="Q22" s="19"/>
      <c r="R22" s="19"/>
    </row>
    <row r="23" spans="2:12" ht="15">
      <c r="B23" s="17"/>
      <c r="C23" s="16"/>
      <c r="D23" s="14"/>
      <c r="E23" s="13"/>
      <c r="F23" s="12"/>
      <c r="G23" s="21"/>
      <c r="H23" s="13"/>
      <c r="I23" s="12"/>
      <c r="J23" s="14"/>
      <c r="K23" s="13"/>
      <c r="L23" s="12"/>
    </row>
    <row r="24" spans="2:18" ht="15">
      <c r="B24" s="11">
        <v>1</v>
      </c>
      <c r="C24" s="10" t="s">
        <v>5</v>
      </c>
      <c r="D24" s="8">
        <v>92840.769860570639</v>
      </c>
      <c r="E24" s="7">
        <f>IF(D24=0,0,F24/D24)</f>
        <v>0.95564878897874594</v>
      </c>
      <c r="F24" s="6">
        <v>88723.169285108786</v>
      </c>
      <c r="G24" s="20">
        <v>1354.5296748463813</v>
      </c>
      <c r="H24" s="7">
        <f>IF(G24=0,0,I24/G24)</f>
        <v>0.95564878897874594</v>
      </c>
      <c r="I24" s="20">
        <v>1294.4546434027188</v>
      </c>
      <c r="J24" s="8">
        <f>+D24+G24</f>
        <v>94195.299535417027</v>
      </c>
      <c r="K24" s="7">
        <f>IF(J24=0,0,L24/J24)</f>
        <v>0.95564878897874583</v>
      </c>
      <c r="L24" s="6">
        <f>+F24+I24</f>
        <v>90017.623928511501</v>
      </c>
      <c r="Q24" s="24"/>
      <c r="R24" s="24"/>
    </row>
    <row r="25" spans="2:12" ht="15">
      <c r="B25" s="23"/>
      <c r="C25" s="16"/>
      <c r="D25" s="21"/>
      <c r="E25" s="13"/>
      <c r="F25" s="21"/>
      <c r="G25" s="21"/>
      <c r="H25" s="13"/>
      <c r="I25" s="21"/>
      <c r="J25" s="21"/>
      <c r="K25" s="13"/>
      <c r="L25" s="21"/>
    </row>
    <row r="26" spans="2:12" ht="21">
      <c r="B26" s="49" t="s">
        <v>41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ht="15.75" thickBot="1">
      <c r="B27" s="22"/>
    </row>
    <row r="28" spans="2:12" ht="15.75" thickBot="1">
      <c r="B28" s="46" t="s">
        <v>15</v>
      </c>
      <c r="C28" s="46"/>
      <c r="D28" s="46" t="s">
        <v>40</v>
      </c>
      <c r="E28" s="46"/>
      <c r="F28" s="46"/>
      <c r="G28" s="46" t="s">
        <v>12</v>
      </c>
      <c r="H28" s="46"/>
      <c r="I28" s="46"/>
      <c r="J28" s="47" t="s">
        <v>39</v>
      </c>
      <c r="K28" s="46"/>
      <c r="L28" s="46"/>
    </row>
    <row r="29" spans="2:12" ht="51.75" thickBot="1">
      <c r="B29" s="18" t="s">
        <v>38</v>
      </c>
      <c r="C29" s="18" t="s">
        <v>9</v>
      </c>
      <c r="D29" s="36" t="s">
        <v>8</v>
      </c>
      <c r="E29" s="36" t="s">
        <v>7</v>
      </c>
      <c r="F29" s="36" t="s">
        <v>6</v>
      </c>
      <c r="G29" s="36" t="s">
        <v>8</v>
      </c>
      <c r="H29" s="36" t="s">
        <v>7</v>
      </c>
      <c r="I29" s="36" t="s">
        <v>6</v>
      </c>
      <c r="J29" s="18" t="s">
        <v>8</v>
      </c>
      <c r="K29" s="18" t="s">
        <v>7</v>
      </c>
      <c r="L29" s="18" t="s">
        <v>6</v>
      </c>
    </row>
    <row r="30" spans="2:12" ht="15">
      <c r="B30" s="17">
        <v>22</v>
      </c>
      <c r="C30" s="16" t="s">
        <v>5</v>
      </c>
      <c r="D30" s="34">
        <v>-4923.3909902202113</v>
      </c>
      <c r="E30" s="33">
        <f>IF(D30=0,0,F30/D30)</f>
        <v>0.95600822300127131</v>
      </c>
      <c r="F30" s="32">
        <v>-4706.8022717008935</v>
      </c>
      <c r="G30" s="34">
        <v>195.63007292353086</v>
      </c>
      <c r="H30" s="35">
        <f>IF(G30=0,0,I30/G30)</f>
        <v>0.95600822300127108</v>
      </c>
      <c r="I30" s="32">
        <v>187.02395838123383</v>
      </c>
      <c r="J30" s="14">
        <f>+D30+G30</f>
        <v>-4727.7609172966804</v>
      </c>
      <c r="K30" s="13">
        <f>IF(J30=0,0,L30/J30)</f>
        <v>0.95600822300127131</v>
      </c>
      <c r="L30" s="12">
        <f>+F30+I30</f>
        <v>-4519.7783133196599</v>
      </c>
    </row>
    <row r="31" spans="2:12" ht="15">
      <c r="B31" s="17"/>
      <c r="C31" s="16"/>
      <c r="D31" s="14" t="s">
        <v>37</v>
      </c>
      <c r="E31" s="15"/>
      <c r="F31" s="12"/>
      <c r="G31" s="14"/>
      <c r="H31" s="13"/>
      <c r="I31" s="12"/>
      <c r="J31" s="14"/>
      <c r="K31" s="13"/>
      <c r="L31" s="12"/>
    </row>
    <row r="32" spans="2:12" ht="15">
      <c r="B32" s="11">
        <v>23</v>
      </c>
      <c r="C32" s="10" t="s">
        <v>4</v>
      </c>
      <c r="D32" s="8">
        <v>16270.787116299494</v>
      </c>
      <c r="E32" s="9">
        <f>IF(D32=0,0,F32/D32)</f>
        <v>0.95303332167990251</v>
      </c>
      <c r="F32" s="6">
        <v>15506.60229179347</v>
      </c>
      <c r="G32" s="8">
        <v>-630.97472831321625</v>
      </c>
      <c r="H32" s="7">
        <f>IF(G32=0,0,I32/G32)</f>
        <v>0.95390320421685015</v>
      </c>
      <c r="I32" s="6">
        <v>-601.88881511783347</v>
      </c>
      <c r="J32" s="8">
        <f>+D32+G32</f>
        <v>15639.812387986278</v>
      </c>
      <c r="K32" s="7">
        <f>IF(J32=0,0,L32/J32)</f>
        <v>0.95299822701995396</v>
      </c>
      <c r="L32" s="6">
        <f>+F32+I32</f>
        <v>14904.713476675635</v>
      </c>
    </row>
    <row r="33" ht="15.75" thickBot="1"/>
    <row r="34" spans="2:12" ht="15.75" thickBot="1">
      <c r="B34" s="46" t="s">
        <v>14</v>
      </c>
      <c r="C34" s="46"/>
      <c r="D34" s="46" t="s">
        <v>40</v>
      </c>
      <c r="E34" s="46"/>
      <c r="F34" s="46"/>
      <c r="G34" s="46" t="s">
        <v>12</v>
      </c>
      <c r="H34" s="46"/>
      <c r="I34" s="46"/>
      <c r="J34" s="47" t="s">
        <v>39</v>
      </c>
      <c r="K34" s="46"/>
      <c r="L34" s="46"/>
    </row>
    <row r="35" spans="2:12" ht="51.75" thickBot="1">
      <c r="B35" s="18" t="s">
        <v>38</v>
      </c>
      <c r="C35" s="18" t="s">
        <v>9</v>
      </c>
      <c r="D35" s="18" t="s">
        <v>8</v>
      </c>
      <c r="E35" s="18" t="s">
        <v>7</v>
      </c>
      <c r="F35" s="18" t="s">
        <v>6</v>
      </c>
      <c r="G35" s="18" t="s">
        <v>8</v>
      </c>
      <c r="H35" s="18" t="s">
        <v>7</v>
      </c>
      <c r="I35" s="18" t="s">
        <v>6</v>
      </c>
      <c r="J35" s="18" t="s">
        <v>8</v>
      </c>
      <c r="K35" s="18" t="s">
        <v>7</v>
      </c>
      <c r="L35" s="18" t="s">
        <v>6</v>
      </c>
    </row>
    <row r="36" spans="2:12" ht="15">
      <c r="B36" s="17">
        <v>22</v>
      </c>
      <c r="C36" s="16" t="s">
        <v>5</v>
      </c>
      <c r="D36" s="34">
        <v>-4923.3909902202113</v>
      </c>
      <c r="E36" s="33">
        <f>IF(D36=0,0,F36/D36)</f>
        <v>0.95564878897874617</v>
      </c>
      <c r="F36" s="32">
        <v>-4705.0326374728147</v>
      </c>
      <c r="G36" s="14">
        <v>195.63007292353086</v>
      </c>
      <c r="H36" s="13">
        <f>IF(G36=0,0,I36/G36)</f>
        <v>0.95564878897874606</v>
      </c>
      <c r="I36" s="12">
        <v>186.95364227719605</v>
      </c>
      <c r="J36" s="14">
        <f>+D36+G36</f>
        <v>-4727.7609172966804</v>
      </c>
      <c r="K36" s="13">
        <f>IF(J36=0,0,L36/J36)</f>
        <v>0.95564878897874617</v>
      </c>
      <c r="L36" s="12">
        <f>+F36+I36</f>
        <v>-4518.0789951956185</v>
      </c>
    </row>
    <row r="37" spans="2:12" ht="15">
      <c r="B37" s="17"/>
      <c r="C37" s="16"/>
      <c r="D37" s="14" t="s">
        <v>37</v>
      </c>
      <c r="E37" s="15"/>
      <c r="F37" s="12"/>
      <c r="G37" s="14"/>
      <c r="H37" s="13"/>
      <c r="I37" s="12"/>
      <c r="J37" s="14"/>
      <c r="K37" s="13"/>
      <c r="L37" s="12"/>
    </row>
    <row r="38" spans="2:12" ht="15">
      <c r="B38" s="11">
        <v>23</v>
      </c>
      <c r="C38" s="10" t="s">
        <v>4</v>
      </c>
      <c r="D38" s="8">
        <v>16270.787116299494</v>
      </c>
      <c r="E38" s="9">
        <f>IF(D38=0,0,F38/D38)</f>
        <v>0.95188137231846692</v>
      </c>
      <c r="F38" s="6">
        <v>15487.859168964793</v>
      </c>
      <c r="G38" s="8">
        <v>-630.97472831321625</v>
      </c>
      <c r="H38" s="7">
        <f>IF(G38=0,0,I38/G38)</f>
        <v>0.95461798658217478</v>
      </c>
      <c r="I38" s="6">
        <v>-602.33982472659727</v>
      </c>
      <c r="J38" s="8">
        <f>+D38+G38</f>
        <v>15639.812387986278</v>
      </c>
      <c r="K38" s="7">
        <f>IF(J38=0,0,L38/J38)</f>
        <v>0.95177096597862687</v>
      </c>
      <c r="L38" s="6">
        <f>+F38+I38</f>
        <v>14885.519344238195</v>
      </c>
    </row>
    <row r="39" spans="2:12" ht="15">
      <c r="B39" s="23"/>
      <c r="C39" s="16"/>
      <c r="D39" s="21"/>
      <c r="E39" s="13"/>
      <c r="F39" s="21"/>
      <c r="G39" s="21"/>
      <c r="H39" s="13"/>
      <c r="I39" s="21"/>
      <c r="J39" s="21"/>
      <c r="K39" s="13"/>
      <c r="L39" s="21"/>
    </row>
    <row r="40" spans="2:12" ht="15">
      <c r="B40" s="23"/>
      <c r="C40" s="16"/>
      <c r="D40" s="21"/>
      <c r="E40" s="13"/>
      <c r="F40" s="21"/>
      <c r="G40" s="21"/>
      <c r="H40" s="13"/>
      <c r="I40" s="21"/>
      <c r="J40" s="21"/>
      <c r="K40" s="13"/>
      <c r="L40" s="21"/>
    </row>
    <row r="41" spans="2:12" ht="21">
      <c r="B41" s="49" t="s">
        <v>36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ht="15.75" thickBot="1">
      <c r="B42" s="22"/>
    </row>
    <row r="43" spans="2:12" ht="15.75" customHeight="1" thickBot="1">
      <c r="B43" s="46" t="s">
        <v>15</v>
      </c>
      <c r="C43" s="46"/>
      <c r="D43" s="46" t="s">
        <v>35</v>
      </c>
      <c r="E43" s="46"/>
      <c r="F43" s="46"/>
      <c r="G43" s="46" t="s">
        <v>12</v>
      </c>
      <c r="H43" s="46"/>
      <c r="I43" s="46"/>
      <c r="J43" s="47" t="s">
        <v>34</v>
      </c>
      <c r="K43" s="46"/>
      <c r="L43" s="46"/>
    </row>
    <row r="44" spans="2:12" ht="51.75" thickBot="1">
      <c r="B44" s="18" t="s">
        <v>33</v>
      </c>
      <c r="C44" s="18" t="s">
        <v>9</v>
      </c>
      <c r="D44" s="18" t="s">
        <v>8</v>
      </c>
      <c r="E44" s="18" t="s">
        <v>7</v>
      </c>
      <c r="F44" s="18" t="s">
        <v>6</v>
      </c>
      <c r="G44" s="18" t="s">
        <v>8</v>
      </c>
      <c r="H44" s="18" t="s">
        <v>7</v>
      </c>
      <c r="I44" s="18" t="s">
        <v>6</v>
      </c>
      <c r="J44" s="18" t="s">
        <v>8</v>
      </c>
      <c r="K44" s="18" t="s">
        <v>7</v>
      </c>
      <c r="L44" s="18" t="s">
        <v>6</v>
      </c>
    </row>
    <row r="45" spans="2:18" ht="15">
      <c r="B45" s="17">
        <v>7</v>
      </c>
      <c r="C45" s="16" t="s">
        <v>5</v>
      </c>
      <c r="D45" s="14">
        <v>-3675.5575437488983</v>
      </c>
      <c r="E45" s="15">
        <f>IF(D45=0,0,F45/D45)</f>
        <v>0.95600822300127142</v>
      </c>
      <c r="F45" s="12">
        <v>-3513.8632359383023</v>
      </c>
      <c r="G45" s="21">
        <v>146.04763094106198</v>
      </c>
      <c r="H45" s="13">
        <f>IF(G45=0,0,I45/G45)</f>
        <v>0.95600822300127108</v>
      </c>
      <c r="I45" s="21">
        <v>139.62273612951012</v>
      </c>
      <c r="J45" s="14">
        <f>+D45+G45</f>
        <v>-3529.5099128078364</v>
      </c>
      <c r="K45" s="13">
        <f>IF(J45=0,0,L45/J45)</f>
        <v>0.95600822300127142</v>
      </c>
      <c r="L45" s="12">
        <f>+F45+I45</f>
        <v>-3374.2404998087923</v>
      </c>
      <c r="N45" s="31"/>
      <c r="O45" s="31"/>
      <c r="Q45" s="19"/>
      <c r="R45" s="19"/>
    </row>
    <row r="46" spans="2:12" ht="15">
      <c r="B46" s="17"/>
      <c r="C46" s="16"/>
      <c r="D46" s="14"/>
      <c r="E46" s="15"/>
      <c r="F46" s="12"/>
      <c r="G46" s="21"/>
      <c r="H46" s="13"/>
      <c r="I46" s="21"/>
      <c r="J46" s="14"/>
      <c r="K46" s="13"/>
      <c r="L46" s="12"/>
    </row>
    <row r="47" spans="2:18" ht="15">
      <c r="B47" s="11">
        <v>8</v>
      </c>
      <c r="C47" s="10" t="s">
        <v>4</v>
      </c>
      <c r="D47" s="8">
        <v>12146.956121673389</v>
      </c>
      <c r="E47" s="9">
        <f>IF(D47=0,0,F47/D47)</f>
        <v>0.95303332167990218</v>
      </c>
      <c r="F47" s="6">
        <v>11576.453940938412</v>
      </c>
      <c r="G47" s="20">
        <v>-471.05418342223163</v>
      </c>
      <c r="H47" s="7">
        <f>IF(G47=0,0,I47/G47)</f>
        <v>0.95390320421685015</v>
      </c>
      <c r="I47" s="20">
        <v>-449.34009492621863</v>
      </c>
      <c r="J47" s="8">
        <f>+D47+G47</f>
        <v>11675.901938251158</v>
      </c>
      <c r="K47" s="7">
        <f>IF(J47=0,0,L47/J47)</f>
        <v>0.95299822701995374</v>
      </c>
      <c r="L47" s="6">
        <f>+F47+I47</f>
        <v>11127.113846012195</v>
      </c>
      <c r="N47" s="31"/>
      <c r="O47" s="31"/>
      <c r="Q47" s="19"/>
      <c r="R47" s="19"/>
    </row>
    <row r="48" ht="15.75" thickBot="1"/>
    <row r="49" spans="2:12" ht="15.75" customHeight="1" thickBot="1">
      <c r="B49" s="46" t="s">
        <v>14</v>
      </c>
      <c r="C49" s="46"/>
      <c r="D49" s="46" t="s">
        <v>35</v>
      </c>
      <c r="E49" s="46"/>
      <c r="F49" s="46"/>
      <c r="G49" s="46" t="s">
        <v>12</v>
      </c>
      <c r="H49" s="46"/>
      <c r="I49" s="46"/>
      <c r="J49" s="47" t="s">
        <v>34</v>
      </c>
      <c r="K49" s="46"/>
      <c r="L49" s="46"/>
    </row>
    <row r="50" spans="2:12" ht="51.75" thickBot="1">
      <c r="B50" s="18" t="s">
        <v>33</v>
      </c>
      <c r="C50" s="18" t="s">
        <v>9</v>
      </c>
      <c r="D50" s="18" t="s">
        <v>8</v>
      </c>
      <c r="E50" s="18" t="s">
        <v>7</v>
      </c>
      <c r="F50" s="18" t="s">
        <v>6</v>
      </c>
      <c r="G50" s="18" t="s">
        <v>8</v>
      </c>
      <c r="H50" s="18" t="s">
        <v>7</v>
      </c>
      <c r="I50" s="18" t="s">
        <v>6</v>
      </c>
      <c r="J50" s="18" t="s">
        <v>8</v>
      </c>
      <c r="K50" s="18" t="s">
        <v>7</v>
      </c>
      <c r="L50" s="18" t="s">
        <v>6</v>
      </c>
    </row>
    <row r="51" spans="2:18" ht="15">
      <c r="B51" s="17" t="s">
        <v>32</v>
      </c>
      <c r="C51" s="30" t="s">
        <v>5</v>
      </c>
      <c r="D51" s="14">
        <v>-3675.5575437488983</v>
      </c>
      <c r="E51" s="15">
        <f>IF(D51=0,0,F51/D51)</f>
        <v>0.95564878897874639</v>
      </c>
      <c r="F51" s="12">
        <v>-3512.5421155053305</v>
      </c>
      <c r="G51" s="14">
        <v>146.04763094106198</v>
      </c>
      <c r="H51" s="13">
        <f>IF(G51=0,0,I51/G51)</f>
        <v>0.95564878897874594</v>
      </c>
      <c r="I51" s="12">
        <v>139.57024164204071</v>
      </c>
      <c r="J51" s="14">
        <f>+D51+G51</f>
        <v>-3529.5099128078364</v>
      </c>
      <c r="K51" s="13">
        <f>IF(J51=0,0,L51/J51)</f>
        <v>0.95564878897874639</v>
      </c>
      <c r="L51" s="12">
        <f>+F51+I51</f>
        <v>-3372.9718738632896</v>
      </c>
      <c r="Q51" s="5"/>
      <c r="R51" s="5"/>
    </row>
    <row r="52" spans="2:12" ht="15">
      <c r="B52" s="17"/>
      <c r="C52" s="30"/>
      <c r="D52" s="14"/>
      <c r="E52" s="15"/>
      <c r="F52" s="12"/>
      <c r="G52" s="14"/>
      <c r="H52" s="13"/>
      <c r="I52" s="12"/>
      <c r="J52" s="14"/>
      <c r="K52" s="13"/>
      <c r="L52" s="12"/>
    </row>
    <row r="53" spans="2:18" ht="15">
      <c r="B53" s="11" t="s">
        <v>31</v>
      </c>
      <c r="C53" s="29" t="s">
        <v>4</v>
      </c>
      <c r="D53" s="8">
        <v>12146.956121673389</v>
      </c>
      <c r="E53" s="9">
        <f>IF(D53=0,0,F53/D53)</f>
        <v>0.95188137231846659</v>
      </c>
      <c r="F53" s="6">
        <v>11562.461262590665</v>
      </c>
      <c r="G53" s="8">
        <v>-471.05418342223163</v>
      </c>
      <c r="H53" s="7">
        <f>IF(G53=0,0,I53/G53)</f>
        <v>0.95461798658217478</v>
      </c>
      <c r="I53" s="6">
        <v>-449.67679614964123</v>
      </c>
      <c r="J53" s="8">
        <f>+D53+G53</f>
        <v>11675.901938251158</v>
      </c>
      <c r="K53" s="7">
        <f>IF(J53=0,0,L53/J53)</f>
        <v>0.95177096597862665</v>
      </c>
      <c r="L53" s="6">
        <f>+F53+I53</f>
        <v>11112.784466441024</v>
      </c>
      <c r="Q53" s="5"/>
      <c r="R53" s="5"/>
    </row>
    <row r="56" ht="15">
      <c r="B56" s="3" t="s">
        <v>3</v>
      </c>
    </row>
    <row r="57" ht="15">
      <c r="B57" s="2" t="s">
        <v>2</v>
      </c>
    </row>
    <row r="58" ht="15">
      <c r="B58" s="2" t="s">
        <v>1</v>
      </c>
    </row>
    <row r="59" ht="15">
      <c r="B59" s="2" t="s">
        <v>0</v>
      </c>
    </row>
  </sheetData>
  <mergeCells count="28">
    <mergeCell ref="B49:C49"/>
    <mergeCell ref="D49:F49"/>
    <mergeCell ref="G49:I49"/>
    <mergeCell ref="J49:L49"/>
    <mergeCell ref="B34:C34"/>
    <mergeCell ref="D34:F34"/>
    <mergeCell ref="G34:I34"/>
    <mergeCell ref="J34:L34"/>
    <mergeCell ref="B41:L41"/>
    <mergeCell ref="B43:C43"/>
    <mergeCell ref="D43:F43"/>
    <mergeCell ref="G43:I43"/>
    <mergeCell ref="J43:L43"/>
    <mergeCell ref="B28:C28"/>
    <mergeCell ref="D28:F28"/>
    <mergeCell ref="G28:I28"/>
    <mergeCell ref="J28:L28"/>
    <mergeCell ref="B7:L7"/>
    <mergeCell ref="B8:L8"/>
    <mergeCell ref="B10:C10"/>
    <mergeCell ref="D10:F10"/>
    <mergeCell ref="G10:I10"/>
    <mergeCell ref="J10:L10"/>
    <mergeCell ref="B18:C18"/>
    <mergeCell ref="D18:F18"/>
    <mergeCell ref="G18:I18"/>
    <mergeCell ref="J18:L18"/>
    <mergeCell ref="B26:L26"/>
  </mergeCells>
  <pageMargins left="0.7" right="0.7" top="0.75" bottom="0.75" header="0.3" footer="0.3"/>
  <pageSetup horizontalDpi="1200" verticalDpi="12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7A70-E4F8-4E9D-9DC4-2AB2C7752EE6}">
  <dimension ref="A1:R56"/>
  <sheetViews>
    <sheetView tabSelected="1" zoomScale="80" zoomScaleNormal="80" workbookViewId="0" topLeftCell="A1">
      <selection pane="topLeft" activeCell="A1" sqref="A1"/>
    </sheetView>
  </sheetViews>
  <sheetFormatPr defaultColWidth="8.7109375" defaultRowHeight="15"/>
  <cols>
    <col min="1" max="1" width="8.71428571428571" style="1"/>
    <col min="2" max="2" width="5.42857142857143" style="1" customWidth="1"/>
    <col min="3" max="3" width="36.1428571428571" style="1" bestFit="1" customWidth="1"/>
    <col min="4" max="4" width="14.7142857142857" style="1" bestFit="1" customWidth="1"/>
    <col min="5" max="6" width="16.4285714285714" style="1" bestFit="1" customWidth="1"/>
    <col min="7" max="7" width="15.2857142857143" style="1" customWidth="1"/>
    <col min="8" max="8" width="24.7142857142857" style="1" bestFit="1" customWidth="1"/>
    <col min="9" max="9" width="16.4285714285714" style="1" bestFit="1" customWidth="1"/>
    <col min="10" max="10" width="14.7142857142857" style="1" bestFit="1" customWidth="1"/>
    <col min="11" max="11" width="16.4285714285714" style="1" bestFit="1" customWidth="1"/>
    <col min="12" max="12" width="17.2857142857143" style="1" customWidth="1"/>
    <col min="13" max="13" width="8.71428571428571" style="1"/>
    <col min="14" max="14" width="14.4285714285714" style="1" bestFit="1" customWidth="1"/>
    <col min="15" max="15" width="15.8571428571429" style="1" customWidth="1"/>
    <col min="16" max="16" width="8.71428571428571" style="1"/>
    <col min="17" max="17" width="12" style="1" customWidth="1"/>
    <col min="18" max="18" width="12.1428571428571" style="1" customWidth="1"/>
    <col min="19" max="16384" width="8.71428571428571" style="1"/>
  </cols>
  <sheetData>
    <row r="1" ht="15">
      <c r="A1" s="1" t="s">
        <v>54</v>
      </c>
    </row>
    <row r="2" ht="15">
      <c r="A2" s="1" t="s">
        <v>55</v>
      </c>
    </row>
    <row r="3" ht="15">
      <c r="A3" s="1" t="s">
        <v>56</v>
      </c>
    </row>
    <row r="4" ht="15">
      <c r="A4" s="1" t="s">
        <v>57</v>
      </c>
    </row>
    <row r="5" ht="15">
      <c r="A5" s="1" t="s">
        <v>58</v>
      </c>
    </row>
    <row r="6" ht="15">
      <c r="A6" s="1" t="s">
        <v>61</v>
      </c>
    </row>
    <row r="7" ht="15">
      <c r="A7" s="1" t="s">
        <v>53</v>
      </c>
    </row>
    <row r="9" spans="2:12" ht="18.75">
      <c r="B9" s="48" t="s">
        <v>52</v>
      </c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12" ht="21">
      <c r="B10" s="49" t="s">
        <v>47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2:9" ht="15.75" thickBot="1">
      <c r="B11" s="22"/>
      <c r="C11" s="23"/>
      <c r="D11" s="23"/>
      <c r="E11" s="23"/>
      <c r="F11" s="28"/>
      <c r="G11" s="23"/>
      <c r="H11" s="23"/>
      <c r="I11" s="28"/>
    </row>
    <row r="12" spans="2:12" ht="15.75" customHeight="1" thickBot="1">
      <c r="B12" s="46" t="s">
        <v>15</v>
      </c>
      <c r="C12" s="46"/>
      <c r="D12" s="46" t="s">
        <v>44</v>
      </c>
      <c r="E12" s="46"/>
      <c r="F12" s="46"/>
      <c r="G12" s="46" t="s">
        <v>12</v>
      </c>
      <c r="H12" s="46"/>
      <c r="I12" s="46"/>
      <c r="J12" s="47" t="s">
        <v>43</v>
      </c>
      <c r="K12" s="46"/>
      <c r="L12" s="46"/>
    </row>
    <row r="13" spans="2:12" ht="51.75" thickBot="1">
      <c r="B13" s="18" t="s">
        <v>42</v>
      </c>
      <c r="C13" s="18" t="s">
        <v>9</v>
      </c>
      <c r="D13" s="18" t="s">
        <v>8</v>
      </c>
      <c r="E13" s="18" t="s">
        <v>7</v>
      </c>
      <c r="F13" s="18" t="s">
        <v>6</v>
      </c>
      <c r="G13" s="18" t="s">
        <v>8</v>
      </c>
      <c r="H13" s="18" t="s">
        <v>7</v>
      </c>
      <c r="I13" s="18" t="s">
        <v>6</v>
      </c>
      <c r="J13" s="18" t="s">
        <v>8</v>
      </c>
      <c r="K13" s="18" t="s">
        <v>7</v>
      </c>
      <c r="L13" s="18" t="s">
        <v>6</v>
      </c>
    </row>
    <row r="14" spans="2:18" ht="15">
      <c r="B14" s="17"/>
      <c r="C14" s="25" t="s">
        <v>24</v>
      </c>
      <c r="D14" s="14">
        <v>-2188.2648758520895</v>
      </c>
      <c r="E14" s="13">
        <f>IF(D14=0,0,F14/D14)</f>
        <v>0.99525937259479358</v>
      </c>
      <c r="F14" s="12">
        <v>-2177.8911274117745</v>
      </c>
      <c r="G14" s="14">
        <v>142.50423289942543</v>
      </c>
      <c r="H14" s="13">
        <f>IF(G14=0,0,I14/G14)</f>
        <v>1.0039496381526409</v>
      </c>
      <c r="I14" s="12">
        <v>143.06707305459784</v>
      </c>
      <c r="J14" s="14">
        <f>+D14+G14</f>
        <v>-2045.7606429526641</v>
      </c>
      <c r="K14" s="13">
        <f>IF(J14=0,0,L14/J14)</f>
        <v>0.99465402336624165</v>
      </c>
      <c r="L14" s="12">
        <f>F14+I14</f>
        <v>-2034.8240543571767</v>
      </c>
      <c r="Q14" s="26"/>
      <c r="R14" s="26"/>
    </row>
    <row r="15" spans="2:18" ht="15">
      <c r="B15" s="17"/>
      <c r="C15" s="25" t="s">
        <v>23</v>
      </c>
      <c r="D15" s="8">
        <v>598.6513581739913</v>
      </c>
      <c r="E15" s="13">
        <f>IF(D15=0,0,F15/D15)</f>
        <v>1.0103211262057923</v>
      </c>
      <c r="F15" s="6">
        <v>604.83011439497398</v>
      </c>
      <c r="G15" s="8">
        <v>3.0088883179884689E-12</v>
      </c>
      <c r="H15" s="45" t="s">
        <v>51</v>
      </c>
      <c r="I15" s="6">
        <v>-1.7316295855382196</v>
      </c>
      <c r="J15" s="8">
        <f>+D15+G15</f>
        <v>598.65135817399425</v>
      </c>
      <c r="K15" s="13">
        <f>IF(J15=0,0,L15/J15)</f>
        <v>1.0074285752044496</v>
      </c>
      <c r="L15" s="6">
        <f>+F15+I15</f>
        <v>603.09848480943572</v>
      </c>
      <c r="Q15" s="19"/>
      <c r="R15" s="19"/>
    </row>
    <row r="16" spans="2:18" ht="15">
      <c r="B16" s="17" t="s">
        <v>50</v>
      </c>
      <c r="C16" s="16" t="s">
        <v>4</v>
      </c>
      <c r="D16" s="14">
        <f>SUM(D14:D15)</f>
        <v>-1589.6135176780981</v>
      </c>
      <c r="E16" s="13">
        <f>IF(D16=0,0,F16/D16)</f>
        <v>0.98958708863681832</v>
      </c>
      <c r="F16" s="12">
        <f>SUM(F14:F15)</f>
        <v>-1573.0610130168006</v>
      </c>
      <c r="G16" s="14">
        <f>SUM(G14:G15)</f>
        <v>142.50423289942845</v>
      </c>
      <c r="H16" s="13">
        <f>IF(G16=0,0,I16/G16)</f>
        <v>0.99179821254015876</v>
      </c>
      <c r="I16" s="12">
        <f>SUM(I14:I15)</f>
        <v>141.33544346905961</v>
      </c>
      <c r="J16" s="14">
        <f>SUM(J14:J15)</f>
        <v>-1447.1092847786699</v>
      </c>
      <c r="K16" s="13">
        <f>IF(J16=0,0,L16/J16)</f>
        <v>0.9893693479872312</v>
      </c>
      <c r="L16" s="12">
        <f>SUM(L14:L15)</f>
        <v>-1431.7255695477411</v>
      </c>
      <c r="Q16" s="19"/>
      <c r="R16" s="19"/>
    </row>
    <row r="17" spans="2:12" ht="15">
      <c r="B17" s="11"/>
      <c r="C17" s="10"/>
      <c r="D17" s="8"/>
      <c r="E17" s="7"/>
      <c r="F17" s="6"/>
      <c r="G17" s="8"/>
      <c r="H17" s="7"/>
      <c r="I17" s="6"/>
      <c r="J17" s="8"/>
      <c r="K17" s="7"/>
      <c r="L17" s="6"/>
    </row>
    <row r="18" spans="2:7" ht="15.75" thickBot="1">
      <c r="B18" s="23"/>
      <c r="C18" s="16"/>
      <c r="D18" s="21"/>
      <c r="E18" s="13"/>
      <c r="F18" s="21"/>
      <c r="G18" s="27" t="s">
        <v>27</v>
      </c>
    </row>
    <row r="19" spans="2:12" ht="15.75" customHeight="1" thickBot="1">
      <c r="B19" s="46" t="s">
        <v>14</v>
      </c>
      <c r="C19" s="46"/>
      <c r="D19" s="46" t="s">
        <v>44</v>
      </c>
      <c r="E19" s="46"/>
      <c r="F19" s="46"/>
      <c r="G19" s="46" t="s">
        <v>12</v>
      </c>
      <c r="H19" s="46"/>
      <c r="I19" s="46"/>
      <c r="J19" s="47" t="s">
        <v>43</v>
      </c>
      <c r="K19" s="46"/>
      <c r="L19" s="46"/>
    </row>
    <row r="20" spans="2:12" ht="51.75" thickBot="1">
      <c r="B20" s="18" t="s">
        <v>42</v>
      </c>
      <c r="C20" s="18" t="s">
        <v>9</v>
      </c>
      <c r="D20" s="18" t="s">
        <v>8</v>
      </c>
      <c r="E20" s="18" t="s">
        <v>7</v>
      </c>
      <c r="F20" s="18" t="s">
        <v>6</v>
      </c>
      <c r="G20" s="18" t="s">
        <v>8</v>
      </c>
      <c r="H20" s="18" t="s">
        <v>7</v>
      </c>
      <c r="I20" s="18" t="s">
        <v>6</v>
      </c>
      <c r="J20" s="18" t="s">
        <v>8</v>
      </c>
      <c r="K20" s="18" t="s">
        <v>7</v>
      </c>
      <c r="L20" s="18" t="s">
        <v>6</v>
      </c>
    </row>
    <row r="21" spans="2:18" ht="15">
      <c r="B21" s="17"/>
      <c r="C21" s="25" t="s">
        <v>24</v>
      </c>
      <c r="D21" s="14">
        <v>-6564.7946275562672</v>
      </c>
      <c r="E21" s="13">
        <f>IF(D21=0,0,F21/D21)</f>
        <v>0.99509841938682309</v>
      </c>
      <c r="F21" s="12">
        <v>-6532.6167574803494</v>
      </c>
      <c r="G21" s="21">
        <v>427.51269869827621</v>
      </c>
      <c r="H21" s="13">
        <f>IF(G21=0,0,I21/G21)</f>
        <v>1.003792047402214</v>
      </c>
      <c r="I21" s="21">
        <v>429.13384711678844</v>
      </c>
      <c r="J21" s="14">
        <f>+D21+G21</f>
        <v>-6137.2819288579913</v>
      </c>
      <c r="K21" s="13">
        <f>IF(J21=0,0,L21/J21)</f>
        <v>0.99449283593515492</v>
      </c>
      <c r="L21" s="12">
        <f>F21+I21</f>
        <v>-6103.4829103635611</v>
      </c>
      <c r="Q21" s="26"/>
      <c r="R21" s="26"/>
    </row>
    <row r="22" spans="2:18" ht="15">
      <c r="B22" s="17"/>
      <c r="C22" s="25" t="s">
        <v>23</v>
      </c>
      <c r="D22" s="8">
        <v>648.53897135515717</v>
      </c>
      <c r="E22" s="13">
        <f>IF(D22=0,0,F22/D22)</f>
        <v>1.0101660007261821</v>
      </c>
      <c r="F22" s="6">
        <v>655.13201900891113</v>
      </c>
      <c r="G22" s="20">
        <v>3.2596290111541749E-12</v>
      </c>
      <c r="H22" s="45" t="s">
        <v>51</v>
      </c>
      <c r="I22" s="20">
        <v>-1.8766578909449601</v>
      </c>
      <c r="J22" s="8">
        <f>+D22+G22</f>
        <v>648.53897135516047</v>
      </c>
      <c r="K22" s="13">
        <f>IF(J22=0,0,L22/J22)</f>
        <v>1.007272330532351</v>
      </c>
      <c r="L22" s="6">
        <f>+F22+I22</f>
        <v>653.25536111796612</v>
      </c>
      <c r="Q22" s="19"/>
      <c r="R22" s="19"/>
    </row>
    <row r="23" spans="2:18" ht="15">
      <c r="B23" s="17" t="s">
        <v>50</v>
      </c>
      <c r="C23" s="16" t="s">
        <v>4</v>
      </c>
      <c r="D23" s="14">
        <f>SUM(D21:D22)</f>
        <v>-5916.2556562011105</v>
      </c>
      <c r="E23" s="13">
        <f>IF(D23=0,0,F23/D23)</f>
        <v>0.99344671360017478</v>
      </c>
      <c r="F23" s="12">
        <f>SUM(F21:F22)</f>
        <v>-5877.4847384714385</v>
      </c>
      <c r="G23" s="21">
        <f>SUM(G21:G22)</f>
        <v>427.51269869827945</v>
      </c>
      <c r="H23" s="13">
        <f>IF(G23=0,0,I23/G23)</f>
        <v>0.99940233477692253</v>
      </c>
      <c r="I23" s="12">
        <f>SUM(I21:I22)</f>
        <v>427.25718922584349</v>
      </c>
      <c r="J23" s="14">
        <f>SUM(J21:J22)</f>
        <v>-5488.7429575028309</v>
      </c>
      <c r="K23" s="13">
        <f>IF(J23=0,0,L23/J23)</f>
        <v>0.99298283622398686</v>
      </c>
      <c r="L23" s="12">
        <f>SUM(L21:L22)</f>
        <v>-5450.2275492455947</v>
      </c>
      <c r="Q23" s="19"/>
      <c r="R23" s="19"/>
    </row>
    <row r="24" spans="2:12" ht="15">
      <c r="B24" s="11"/>
      <c r="C24" s="10"/>
      <c r="D24" s="8"/>
      <c r="E24" s="7"/>
      <c r="F24" s="6"/>
      <c r="G24" s="20"/>
      <c r="H24" s="7"/>
      <c r="I24" s="6"/>
      <c r="J24" s="8"/>
      <c r="K24" s="7"/>
      <c r="L24" s="6"/>
    </row>
    <row r="25" ht="15">
      <c r="N25" s="38"/>
    </row>
    <row r="26" spans="2:12" ht="21">
      <c r="B26" s="49" t="s">
        <v>41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ht="15.75" thickBot="1">
      <c r="B27" s="22"/>
    </row>
    <row r="28" spans="2:12" ht="15.75" thickBot="1">
      <c r="B28" s="46" t="s">
        <v>15</v>
      </c>
      <c r="C28" s="46"/>
      <c r="D28" s="46" t="s">
        <v>40</v>
      </c>
      <c r="E28" s="46"/>
      <c r="F28" s="46"/>
      <c r="G28" s="46" t="s">
        <v>12</v>
      </c>
      <c r="H28" s="46"/>
      <c r="I28" s="46"/>
      <c r="J28" s="47" t="s">
        <v>39</v>
      </c>
      <c r="K28" s="46"/>
      <c r="L28" s="46"/>
    </row>
    <row r="29" spans="2:12" ht="51.75" thickBot="1">
      <c r="B29" s="18" t="s">
        <v>38</v>
      </c>
      <c r="C29" s="18" t="s">
        <v>9</v>
      </c>
      <c r="D29" s="18" t="s">
        <v>8</v>
      </c>
      <c r="E29" s="18" t="s">
        <v>7</v>
      </c>
      <c r="F29" s="18" t="s">
        <v>6</v>
      </c>
      <c r="G29" s="18" t="s">
        <v>8</v>
      </c>
      <c r="H29" s="18" t="s">
        <v>7</v>
      </c>
      <c r="I29" s="18" t="s">
        <v>6</v>
      </c>
      <c r="J29" s="18" t="s">
        <v>8</v>
      </c>
      <c r="K29" s="18" t="s">
        <v>7</v>
      </c>
      <c r="L29" s="18" t="s">
        <v>6</v>
      </c>
    </row>
    <row r="30" spans="2:12" ht="15">
      <c r="B30" s="44">
        <v>20</v>
      </c>
      <c r="C30" s="43" t="s">
        <v>4</v>
      </c>
      <c r="D30" s="42">
        <v>4376.5297517041818</v>
      </c>
      <c r="E30" s="33">
        <f>IF(D30=0,0,F30/D30)</f>
        <v>0.99525937259479358</v>
      </c>
      <c r="F30" s="42">
        <v>4355.7822548235517</v>
      </c>
      <c r="G30" s="42">
        <v>-285.00846579885081</v>
      </c>
      <c r="H30" s="35">
        <f>IF(G30=0,0,I30/G30)</f>
        <v>1.0039496381526409</v>
      </c>
      <c r="I30" s="42">
        <v>-286.13414610919563</v>
      </c>
      <c r="J30" s="42">
        <f>+D30+G30</f>
        <v>4091.5212859053308</v>
      </c>
      <c r="K30" s="35">
        <f>IF(J30=0,0,L30/J30)</f>
        <v>0.99465402336624165</v>
      </c>
      <c r="L30" s="32">
        <f>+F30+I30</f>
        <v>4069.6481087143561</v>
      </c>
    </row>
    <row r="31" spans="2:12" ht="15">
      <c r="B31" s="41"/>
      <c r="C31" s="40"/>
      <c r="D31" s="40"/>
      <c r="E31" s="40"/>
      <c r="F31" s="40"/>
      <c r="G31" s="40"/>
      <c r="H31" s="40"/>
      <c r="I31" s="40"/>
      <c r="J31" s="40"/>
      <c r="K31" s="40"/>
      <c r="L31" s="39"/>
    </row>
    <row r="32" ht="15.75" thickBot="1"/>
    <row r="33" spans="2:12" ht="15.75" thickBot="1">
      <c r="B33" s="46" t="s">
        <v>14</v>
      </c>
      <c r="C33" s="46"/>
      <c r="D33" s="46" t="s">
        <v>40</v>
      </c>
      <c r="E33" s="46"/>
      <c r="F33" s="46"/>
      <c r="G33" s="46" t="s">
        <v>12</v>
      </c>
      <c r="H33" s="46"/>
      <c r="I33" s="46"/>
      <c r="J33" s="47" t="s">
        <v>39</v>
      </c>
      <c r="K33" s="46"/>
      <c r="L33" s="46"/>
    </row>
    <row r="34" spans="2:12" ht="51.75" thickBot="1">
      <c r="B34" s="18" t="s">
        <v>38</v>
      </c>
      <c r="C34" s="18" t="s">
        <v>9</v>
      </c>
      <c r="D34" s="18" t="s">
        <v>8</v>
      </c>
      <c r="E34" s="18" t="s">
        <v>7</v>
      </c>
      <c r="F34" s="18" t="s">
        <v>6</v>
      </c>
      <c r="G34" s="18" t="s">
        <v>8</v>
      </c>
      <c r="H34" s="18" t="s">
        <v>7</v>
      </c>
      <c r="I34" s="18" t="s">
        <v>6</v>
      </c>
      <c r="J34" s="18" t="s">
        <v>8</v>
      </c>
      <c r="K34" s="18" t="s">
        <v>7</v>
      </c>
      <c r="L34" s="18" t="s">
        <v>6</v>
      </c>
    </row>
    <row r="35" spans="2:12" ht="15">
      <c r="B35" s="44">
        <v>20</v>
      </c>
      <c r="C35" s="43" t="s">
        <v>4</v>
      </c>
      <c r="D35" s="42">
        <v>4376.5297517041818</v>
      </c>
      <c r="E35" s="33">
        <f>IF(D35=0,0,F35/D35)</f>
        <v>0.99509841938682275</v>
      </c>
      <c r="F35" s="42">
        <v>4355.0778383202351</v>
      </c>
      <c r="G35" s="42">
        <v>-285.00846579885081</v>
      </c>
      <c r="H35" s="35">
        <f>IF(G35=0,0,I35/G35)</f>
        <v>1.0037920474022137</v>
      </c>
      <c r="I35" s="42">
        <v>-286.08923141119226</v>
      </c>
      <c r="J35" s="42">
        <f>+D35+G35</f>
        <v>4091.5212859053308</v>
      </c>
      <c r="K35" s="35">
        <f>IF(J35=0,0,L35/J35)</f>
        <v>0.99449283593515447</v>
      </c>
      <c r="L35" s="32">
        <f>+F35+I35</f>
        <v>4068.9886069090426</v>
      </c>
    </row>
    <row r="36" spans="2:12" ht="15"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39"/>
    </row>
    <row r="37" ht="15">
      <c r="N37" s="38"/>
    </row>
    <row r="38" spans="2:14" ht="21">
      <c r="B38" s="49" t="s">
        <v>36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N38" s="38"/>
    </row>
    <row r="39" ht="15.75" thickBot="1">
      <c r="B39" s="22"/>
    </row>
    <row r="40" spans="2:12" ht="15.75" customHeight="1" thickBot="1">
      <c r="B40" s="46" t="s">
        <v>15</v>
      </c>
      <c r="C40" s="46"/>
      <c r="D40" s="46" t="s">
        <v>35</v>
      </c>
      <c r="E40" s="46"/>
      <c r="F40" s="46"/>
      <c r="G40" s="46" t="s">
        <v>12</v>
      </c>
      <c r="H40" s="46"/>
      <c r="I40" s="46"/>
      <c r="J40" s="47" t="s">
        <v>34</v>
      </c>
      <c r="K40" s="46"/>
      <c r="L40" s="46"/>
    </row>
    <row r="41" spans="2:12" ht="51.75" thickBot="1">
      <c r="B41" s="18" t="s">
        <v>33</v>
      </c>
      <c r="C41" s="18" t="s">
        <v>9</v>
      </c>
      <c r="D41" s="18" t="s">
        <v>8</v>
      </c>
      <c r="E41" s="18" t="s">
        <v>7</v>
      </c>
      <c r="F41" s="18" t="s">
        <v>6</v>
      </c>
      <c r="G41" s="18" t="s">
        <v>8</v>
      </c>
      <c r="H41" s="18" t="s">
        <v>7</v>
      </c>
      <c r="I41" s="18" t="s">
        <v>6</v>
      </c>
      <c r="J41" s="18" t="s">
        <v>8</v>
      </c>
      <c r="K41" s="18" t="s">
        <v>7</v>
      </c>
      <c r="L41" s="18" t="s">
        <v>6</v>
      </c>
    </row>
    <row r="42" spans="2:18" ht="15">
      <c r="B42" s="17">
        <v>8</v>
      </c>
      <c r="C42" s="16" t="s">
        <v>4</v>
      </c>
      <c r="D42" s="14">
        <v>3267.2982861351566</v>
      </c>
      <c r="E42" s="15">
        <f>IF(D42=0,0,F42/D42)</f>
        <v>0.99525937259479447</v>
      </c>
      <c r="F42" s="12">
        <v>3251.809242338923</v>
      </c>
      <c r="G42" s="21">
        <v>-212.77307014213207</v>
      </c>
      <c r="H42" s="13">
        <f>IF(G42=0,0,I42/G42)</f>
        <v>1.0039496381526409</v>
      </c>
      <c r="I42" s="21">
        <v>-213.61344677782</v>
      </c>
      <c r="J42" s="14">
        <f>+D42+G42</f>
        <v>3054.5252159930246</v>
      </c>
      <c r="K42" s="13">
        <f>IF(J42=0,0,L42/J42)</f>
        <v>0.99465402336624253</v>
      </c>
      <c r="L42" s="12">
        <f>+F42+I42</f>
        <v>3038.1957955611028</v>
      </c>
      <c r="N42" s="31"/>
      <c r="O42" s="31"/>
      <c r="Q42" s="19"/>
      <c r="R42" s="19"/>
    </row>
    <row r="43" spans="2:12" ht="15">
      <c r="B43" s="11"/>
      <c r="C43" s="10"/>
      <c r="D43" s="8"/>
      <c r="E43" s="9"/>
      <c r="F43" s="6"/>
      <c r="G43" s="20"/>
      <c r="H43" s="7"/>
      <c r="I43" s="20"/>
      <c r="J43" s="8"/>
      <c r="K43" s="7"/>
      <c r="L43" s="6"/>
    </row>
    <row r="44" ht="15.75" thickBot="1"/>
    <row r="45" spans="2:12" ht="15.75" customHeight="1" thickBot="1">
      <c r="B45" s="46" t="s">
        <v>14</v>
      </c>
      <c r="C45" s="46"/>
      <c r="D45" s="46" t="s">
        <v>35</v>
      </c>
      <c r="E45" s="46"/>
      <c r="F45" s="46"/>
      <c r="G45" s="46" t="s">
        <v>12</v>
      </c>
      <c r="H45" s="46"/>
      <c r="I45" s="46"/>
      <c r="J45" s="47" t="s">
        <v>34</v>
      </c>
      <c r="K45" s="46"/>
      <c r="L45" s="46"/>
    </row>
    <row r="46" spans="2:12" ht="51.75" thickBot="1">
      <c r="B46" s="18" t="s">
        <v>33</v>
      </c>
      <c r="C46" s="18" t="s">
        <v>9</v>
      </c>
      <c r="D46" s="18" t="s">
        <v>8</v>
      </c>
      <c r="E46" s="18" t="s">
        <v>7</v>
      </c>
      <c r="F46" s="18" t="s">
        <v>6</v>
      </c>
      <c r="G46" s="18" t="s">
        <v>8</v>
      </c>
      <c r="H46" s="18" t="s">
        <v>7</v>
      </c>
      <c r="I46" s="18" t="s">
        <v>6</v>
      </c>
      <c r="J46" s="18" t="s">
        <v>8</v>
      </c>
      <c r="K46" s="18" t="s">
        <v>7</v>
      </c>
      <c r="L46" s="18" t="s">
        <v>6</v>
      </c>
    </row>
    <row r="47" spans="2:18" ht="15">
      <c r="B47" s="17">
        <v>8</v>
      </c>
      <c r="C47" s="16" t="s">
        <v>4</v>
      </c>
      <c r="D47" s="14">
        <v>3267.2982861351566</v>
      </c>
      <c r="E47" s="15">
        <f>IF(D47=0,0,F47/D47)</f>
        <v>0.99509841938682353</v>
      </c>
      <c r="F47" s="12">
        <v>3251.2833601983716</v>
      </c>
      <c r="G47" s="14">
        <v>-212.77307014213207</v>
      </c>
      <c r="H47" s="13">
        <f>IF(G47=0,0,I47/G47)</f>
        <v>1.0037920474022137</v>
      </c>
      <c r="I47" s="12">
        <v>-213.5799157100256</v>
      </c>
      <c r="J47" s="14">
        <f>+D47+G47</f>
        <v>3054.5252159930246</v>
      </c>
      <c r="K47" s="13">
        <f>IF(J47=0,0,L47/J47)</f>
        <v>0.99449283593515536</v>
      </c>
      <c r="L47" s="12">
        <f>+F47+I47</f>
        <v>3037.7034444883461</v>
      </c>
      <c r="Q47" s="5"/>
      <c r="R47" s="5"/>
    </row>
    <row r="48" spans="2:12" ht="15">
      <c r="B48" s="11"/>
      <c r="C48" s="10"/>
      <c r="D48" s="8"/>
      <c r="E48" s="9"/>
      <c r="F48" s="6"/>
      <c r="G48" s="8"/>
      <c r="H48" s="7"/>
      <c r="I48" s="6"/>
      <c r="J48" s="8"/>
      <c r="K48" s="7"/>
      <c r="L48" s="6"/>
    </row>
    <row r="51" ht="15">
      <c r="B51" s="3" t="s">
        <v>3</v>
      </c>
    </row>
    <row r="52" ht="15">
      <c r="B52" s="2" t="s">
        <v>2</v>
      </c>
    </row>
    <row r="53" ht="15">
      <c r="B53" s="2" t="s">
        <v>1</v>
      </c>
    </row>
    <row r="54" ht="15">
      <c r="B54" s="2" t="s">
        <v>0</v>
      </c>
    </row>
    <row r="55" spans="2:12" ht="15">
      <c r="B55" s="50" t="s">
        <v>49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2:12" ht="1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29">
    <mergeCell ref="B45:C45"/>
    <mergeCell ref="D45:F45"/>
    <mergeCell ref="G45:I45"/>
    <mergeCell ref="J45:L45"/>
    <mergeCell ref="B55:L56"/>
    <mergeCell ref="B40:C40"/>
    <mergeCell ref="D40:F40"/>
    <mergeCell ref="G40:I40"/>
    <mergeCell ref="J40:L40"/>
    <mergeCell ref="B19:C19"/>
    <mergeCell ref="D19:F19"/>
    <mergeCell ref="G19:I19"/>
    <mergeCell ref="J19:L19"/>
    <mergeCell ref="B26:L26"/>
    <mergeCell ref="B28:C28"/>
    <mergeCell ref="B33:C33"/>
    <mergeCell ref="D33:F33"/>
    <mergeCell ref="G33:I33"/>
    <mergeCell ref="J33:L33"/>
    <mergeCell ref="B38:L38"/>
    <mergeCell ref="D28:F28"/>
    <mergeCell ref="G28:I28"/>
    <mergeCell ref="J28:L28"/>
    <mergeCell ref="B9:L9"/>
    <mergeCell ref="B10:L10"/>
    <mergeCell ref="B12:C12"/>
    <mergeCell ref="D12:F12"/>
    <mergeCell ref="G12:I12"/>
    <mergeCell ref="J12:L12"/>
  </mergeCells>
  <pageMargins left="0.7" right="0.7" top="0.75" bottom="0.75" header="0.3" footer="0.3"/>
  <pageSetup horizontalDpi="1200" verticalDpi="1200" orientation="portrait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quence_x0020_Number xmlns="44EA02DA-6F4F-42DC-BDC9-F5B305951DD7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MB xmlns="44EA02DA-6F4F-42DC-BDC9-F5B305951DD7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 xsi:nil="true"/>
    <SRCH_DRSetNumber xmlns="8b86ae58-4ff9-4300-8876-bb89783e485c" xsi:nil="true"/>
    <SRCH_DocketId xmlns="8b86ae58-4ff9-4300-8876-bb89783e485c" xsi:nil="true"/>
    <CaseType xmlns="8b86ae58-4ff9-4300-8876-bb89783e485c" xsi:nil="true"/>
    <Pgs xmlns="44EA02DA-6F4F-42DC-BDC9-F5B305951DD7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C49C0AE87864690C08C0EB74D479F" ma:contentTypeVersion="" ma:contentTypeDescription="Create a new document." ma:contentTypeScope="" ma:versionID="9a0ca6bbde58c621511593d59149096d">
  <xsd:schema xmlns:xsd="http://www.w3.org/2001/XMLSchema" xmlns:xs="http://www.w3.org/2001/XMLSchema" xmlns:p="http://schemas.microsoft.com/office/2006/metadata/properties" xmlns:ns2="c85253b9-0a55-49a1-98ad-b5b6252d7079" xmlns:ns3="44EA02DA-6F4F-42DC-BDC9-F5B305951DD7" xmlns:ns4="8b86ae58-4ff9-4300-8876-bb89783e485c" xmlns:ns5="3a6ed07f-74d3-4d6b-b2d6-faf8761c8676" targetNamespace="http://schemas.microsoft.com/office/2006/metadata/properties" ma:root="true" ma:fieldsID="2527510c3b3b1a6270daf3791932f654" ns2:_="" ns3:_="" ns4:_="" ns5:_="">
    <xsd:import namespace="c85253b9-0a55-49a1-98ad-b5b6252d7079"/>
    <xsd:import namespace="44EA02DA-6F4F-42DC-BDC9-F5B305951DD7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A02DA-6F4F-42DC-BDC9-F5B305951DD7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E48A12-FB60-4A8C-A6C6-CCE0C50E6F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0B58E5-D545-4E7D-8824-7BD9E13DC137}">
  <ds:schemaRefs>
    <ds:schemaRef ds:uri="c85253b9-0a55-49a1-98ad-b5b6252d7079"/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a6ed07f-74d3-4d6b-b2d6-faf8761c8676"/>
    <ds:schemaRef ds:uri="44EA02DA-6F4F-42DC-BDC9-F5B305951DD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BE2F96-0184-448D-824A-7DD91DCA8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44EA02DA-6F4F-42DC-BDC9-F5B305951DD7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