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3E5A4FE1-43BA-49DD-B772-93D6F81C20B3}" xr6:coauthVersionLast="45" xr6:coauthVersionMax="45" xr10:uidLastSave="{00000000-0000-0000-0000-000000000000}"/>
  <bookViews>
    <workbookView xWindow="2400" yWindow="975" windowWidth="23385" windowHeight="13740" xr2:uid="{69D4B0C5-29F0-4634-BB3B-3BF6B72F6370}"/>
  </bookViews>
  <sheets>
    <sheet name="Staffs 12th DR No. 4(a)" sheetId="1" r:id="rId1"/>
  </sheets>
  <definedNames>
    <definedName name="Case_Number" localSheetId="0">'Staffs 12th DR No. 4(a)'!$AV$3</definedName>
    <definedName name="_xlnm.Print_Area" localSheetId="0">'Staffs 12th DR No. 4(a)'!$A$1:$AV$57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6" i="1" l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R53" i="1" l="1"/>
  <c r="AJ53" i="1"/>
  <c r="AB53" i="1"/>
  <c r="T53" i="1"/>
  <c r="L53" i="1"/>
  <c r="AO48" i="1"/>
  <c r="AG48" i="1"/>
  <c r="Y48" i="1"/>
  <c r="Q48" i="1"/>
  <c r="I48" i="1"/>
  <c r="AR43" i="1"/>
  <c r="AJ43" i="1"/>
  <c r="AB43" i="1"/>
  <c r="T43" i="1"/>
  <c r="L43" i="1"/>
  <c r="AT53" i="1"/>
  <c r="AS53" i="1"/>
  <c r="AQ53" i="1"/>
  <c r="AP53" i="1"/>
  <c r="AO53" i="1"/>
  <c r="AN53" i="1"/>
  <c r="AM53" i="1"/>
  <c r="AL53" i="1"/>
  <c r="AK53" i="1"/>
  <c r="AI53" i="1"/>
  <c r="AH53" i="1"/>
  <c r="AG53" i="1"/>
  <c r="AF53" i="1"/>
  <c r="AE53" i="1"/>
  <c r="AD53" i="1"/>
  <c r="AC53" i="1"/>
  <c r="AA53" i="1"/>
  <c r="Z53" i="1"/>
  <c r="Y53" i="1"/>
  <c r="X53" i="1"/>
  <c r="W53" i="1"/>
  <c r="V53" i="1"/>
  <c r="U53" i="1"/>
  <c r="S53" i="1"/>
  <c r="R53" i="1"/>
  <c r="Q53" i="1"/>
  <c r="P53" i="1"/>
  <c r="O53" i="1"/>
  <c r="N53" i="1"/>
  <c r="M53" i="1"/>
  <c r="K53" i="1"/>
  <c r="J53" i="1"/>
  <c r="I53" i="1"/>
  <c r="AT48" i="1"/>
  <c r="AS48" i="1"/>
  <c r="AR48" i="1"/>
  <c r="AQ43" i="1"/>
  <c r="AP48" i="1"/>
  <c r="AO43" i="1"/>
  <c r="AN48" i="1"/>
  <c r="AL48" i="1"/>
  <c r="AK48" i="1"/>
  <c r="AJ48" i="1"/>
  <c r="AI43" i="1"/>
  <c r="AH48" i="1"/>
  <c r="AG43" i="1"/>
  <c r="AF48" i="1"/>
  <c r="AD48" i="1"/>
  <c r="AC48" i="1"/>
  <c r="AB48" i="1"/>
  <c r="AA43" i="1"/>
  <c r="Z48" i="1"/>
  <c r="Y43" i="1"/>
  <c r="X48" i="1"/>
  <c r="AV41" i="1"/>
  <c r="V48" i="1"/>
  <c r="U48" i="1"/>
  <c r="T48" i="1"/>
  <c r="S43" i="1"/>
  <c r="R48" i="1"/>
  <c r="Q43" i="1"/>
  <c r="P48" i="1"/>
  <c r="N48" i="1"/>
  <c r="M48" i="1"/>
  <c r="L48" i="1"/>
  <c r="K43" i="1"/>
  <c r="J48" i="1"/>
  <c r="I43" i="1"/>
  <c r="AN37" i="1"/>
  <c r="AF37" i="1"/>
  <c r="X37" i="1"/>
  <c r="P37" i="1"/>
  <c r="AT37" i="1"/>
  <c r="AL37" i="1"/>
  <c r="AD37" i="1"/>
  <c r="V37" i="1"/>
  <c r="N37" i="1"/>
  <c r="G36" i="1"/>
  <c r="AS37" i="1"/>
  <c r="AR37" i="1"/>
  <c r="AQ37" i="1"/>
  <c r="AO37" i="1"/>
  <c r="AM37" i="1"/>
  <c r="AK37" i="1"/>
  <c r="AJ37" i="1"/>
  <c r="AI37" i="1"/>
  <c r="AG37" i="1"/>
  <c r="AE37" i="1"/>
  <c r="AC37" i="1"/>
  <c r="AB37" i="1"/>
  <c r="AA37" i="1"/>
  <c r="Y37" i="1"/>
  <c r="W37" i="1"/>
  <c r="U37" i="1"/>
  <c r="T37" i="1"/>
  <c r="S37" i="1"/>
  <c r="Q37" i="1"/>
  <c r="O37" i="1"/>
  <c r="M37" i="1"/>
  <c r="L37" i="1"/>
  <c r="K37" i="1"/>
  <c r="G35" i="1"/>
  <c r="AR32" i="1"/>
  <c r="AN32" i="1"/>
  <c r="AJ32" i="1"/>
  <c r="AF32" i="1"/>
  <c r="AB32" i="1"/>
  <c r="X32" i="1"/>
  <c r="T32" i="1"/>
  <c r="P32" i="1"/>
  <c r="L32" i="1"/>
  <c r="AP32" i="1"/>
  <c r="AH32" i="1"/>
  <c r="Z32" i="1"/>
  <c r="AV31" i="1"/>
  <c r="R32" i="1"/>
  <c r="J32" i="1"/>
  <c r="AT32" i="1"/>
  <c r="AS32" i="1"/>
  <c r="AQ32" i="1"/>
  <c r="AO32" i="1"/>
  <c r="AM32" i="1"/>
  <c r="AL32" i="1"/>
  <c r="AK32" i="1"/>
  <c r="AI32" i="1"/>
  <c r="AG32" i="1"/>
  <c r="AE32" i="1"/>
  <c r="AD32" i="1"/>
  <c r="AC32" i="1"/>
  <c r="AA32" i="1"/>
  <c r="Y32" i="1"/>
  <c r="W32" i="1"/>
  <c r="V32" i="1"/>
  <c r="U32" i="1"/>
  <c r="S32" i="1"/>
  <c r="Q32" i="1"/>
  <c r="O32" i="1"/>
  <c r="N32" i="1"/>
  <c r="M32" i="1"/>
  <c r="K32" i="1"/>
  <c r="I32" i="1"/>
  <c r="Q24" i="1"/>
  <c r="Q52" i="1" s="1"/>
  <c r="Q54" i="1" s="1"/>
  <c r="AV23" i="1"/>
  <c r="G23" i="1"/>
  <c r="G22" i="1"/>
  <c r="AT24" i="1"/>
  <c r="AT52" i="1" s="1"/>
  <c r="AT54" i="1" s="1"/>
  <c r="AS24" i="1"/>
  <c r="AS52" i="1" s="1"/>
  <c r="AS54" i="1" s="1"/>
  <c r="AQ24" i="1"/>
  <c r="AQ52" i="1" s="1"/>
  <c r="AQ54" i="1" s="1"/>
  <c r="AP24" i="1"/>
  <c r="AP52" i="1" s="1"/>
  <c r="AP54" i="1" s="1"/>
  <c r="AO24" i="1"/>
  <c r="AO52" i="1" s="1"/>
  <c r="AO54" i="1" s="1"/>
  <c r="AN24" i="1"/>
  <c r="AN52" i="1" s="1"/>
  <c r="AM24" i="1"/>
  <c r="AM52" i="1" s="1"/>
  <c r="AL24" i="1"/>
  <c r="AL52" i="1" s="1"/>
  <c r="AL54" i="1" s="1"/>
  <c r="AK24" i="1"/>
  <c r="AK52" i="1" s="1"/>
  <c r="AK54" i="1" s="1"/>
  <c r="AI24" i="1"/>
  <c r="AI52" i="1" s="1"/>
  <c r="AI54" i="1" s="1"/>
  <c r="AH24" i="1"/>
  <c r="AH52" i="1" s="1"/>
  <c r="AH54" i="1" s="1"/>
  <c r="AG24" i="1"/>
  <c r="AG52" i="1" s="1"/>
  <c r="AG54" i="1" s="1"/>
  <c r="AF24" i="1"/>
  <c r="AF52" i="1" s="1"/>
  <c r="AE24" i="1"/>
  <c r="AE52" i="1" s="1"/>
  <c r="AD24" i="1"/>
  <c r="AD52" i="1" s="1"/>
  <c r="AC24" i="1"/>
  <c r="AC52" i="1" s="1"/>
  <c r="AC54" i="1" s="1"/>
  <c r="AA24" i="1"/>
  <c r="AA52" i="1" s="1"/>
  <c r="AA54" i="1" s="1"/>
  <c r="Z24" i="1"/>
  <c r="Z52" i="1" s="1"/>
  <c r="Z54" i="1" s="1"/>
  <c r="Y24" i="1"/>
  <c r="Y52" i="1" s="1"/>
  <c r="Y54" i="1" s="1"/>
  <c r="X24" i="1"/>
  <c r="X52" i="1" s="1"/>
  <c r="W24" i="1"/>
  <c r="W52" i="1" s="1"/>
  <c r="V24" i="1"/>
  <c r="V52" i="1" s="1"/>
  <c r="V54" i="1" s="1"/>
  <c r="S24" i="1"/>
  <c r="S52" i="1" s="1"/>
  <c r="S54" i="1" s="1"/>
  <c r="R24" i="1"/>
  <c r="R52" i="1" s="1"/>
  <c r="R54" i="1" s="1"/>
  <c r="P24" i="1"/>
  <c r="P52" i="1" s="1"/>
  <c r="O24" i="1"/>
  <c r="O52" i="1" s="1"/>
  <c r="N24" i="1"/>
  <c r="N52" i="1" s="1"/>
  <c r="N54" i="1" s="1"/>
  <c r="M24" i="1"/>
  <c r="M52" i="1" s="1"/>
  <c r="M54" i="1" s="1"/>
  <c r="K24" i="1"/>
  <c r="K52" i="1" s="1"/>
  <c r="J24" i="1"/>
  <c r="J52" i="1" s="1"/>
  <c r="J54" i="1" s="1"/>
  <c r="G21" i="1"/>
  <c r="L8" i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K8" i="1"/>
  <c r="AD54" i="1" l="1"/>
  <c r="K54" i="1"/>
  <c r="AE48" i="1"/>
  <c r="AE43" i="1"/>
  <c r="E36" i="1"/>
  <c r="E35" i="1"/>
  <c r="E23" i="1"/>
  <c r="E22" i="1"/>
  <c r="E21" i="1"/>
  <c r="E42" i="1"/>
  <c r="E31" i="1"/>
  <c r="AV22" i="1"/>
  <c r="E30" i="1"/>
  <c r="E32" i="1" s="1"/>
  <c r="J37" i="1"/>
  <c r="R37" i="1"/>
  <c r="Z37" i="1"/>
  <c r="AH37" i="1"/>
  <c r="AP37" i="1"/>
  <c r="E41" i="1"/>
  <c r="G53" i="1"/>
  <c r="E53" i="1"/>
  <c r="O48" i="1"/>
  <c r="O43" i="1"/>
  <c r="AM48" i="1"/>
  <c r="AM43" i="1"/>
  <c r="L24" i="1"/>
  <c r="L52" i="1" s="1"/>
  <c r="L54" i="1" s="1"/>
  <c r="T24" i="1"/>
  <c r="T52" i="1" s="1"/>
  <c r="T54" i="1" s="1"/>
  <c r="AB24" i="1"/>
  <c r="AB52" i="1" s="1"/>
  <c r="AB54" i="1" s="1"/>
  <c r="AJ24" i="1"/>
  <c r="AJ52" i="1" s="1"/>
  <c r="AJ54" i="1" s="1"/>
  <c r="AR24" i="1"/>
  <c r="AR52" i="1" s="1"/>
  <c r="AR54" i="1" s="1"/>
  <c r="G32" i="1"/>
  <c r="AV36" i="1"/>
  <c r="O54" i="1"/>
  <c r="W54" i="1"/>
  <c r="AE54" i="1"/>
  <c r="AM54" i="1"/>
  <c r="AV53" i="1"/>
  <c r="AV30" i="1"/>
  <c r="AV32" i="1" s="1"/>
  <c r="W48" i="1"/>
  <c r="W43" i="1"/>
  <c r="U24" i="1"/>
  <c r="AV21" i="1"/>
  <c r="P54" i="1"/>
  <c r="X54" i="1"/>
  <c r="AF54" i="1"/>
  <c r="AN54" i="1"/>
  <c r="I24" i="1"/>
  <c r="G30" i="1"/>
  <c r="I37" i="1"/>
  <c r="G41" i="1"/>
  <c r="AV42" i="1"/>
  <c r="AV43" i="1" s="1"/>
  <c r="M43" i="1"/>
  <c r="U43" i="1"/>
  <c r="AC43" i="1"/>
  <c r="AK43" i="1"/>
  <c r="AS43" i="1"/>
  <c r="G31" i="1"/>
  <c r="G42" i="1"/>
  <c r="N43" i="1"/>
  <c r="V43" i="1"/>
  <c r="AD43" i="1"/>
  <c r="AL43" i="1"/>
  <c r="AT43" i="1"/>
  <c r="K48" i="1"/>
  <c r="G48" i="1" s="1"/>
  <c r="S48" i="1"/>
  <c r="AA48" i="1"/>
  <c r="AI48" i="1"/>
  <c r="AQ48" i="1"/>
  <c r="AV35" i="1"/>
  <c r="P43" i="1"/>
  <c r="X43" i="1"/>
  <c r="AF43" i="1"/>
  <c r="AN43" i="1"/>
  <c r="J43" i="1"/>
  <c r="R43" i="1"/>
  <c r="Z43" i="1"/>
  <c r="AH43" i="1"/>
  <c r="AP43" i="1"/>
  <c r="E37" i="1" l="1"/>
  <c r="AV48" i="1"/>
  <c r="AV37" i="1"/>
  <c r="G43" i="1"/>
  <c r="E48" i="1"/>
  <c r="G37" i="1"/>
  <c r="U52" i="1"/>
  <c r="AV24" i="1"/>
  <c r="G24" i="1"/>
  <c r="E24" i="1"/>
  <c r="I52" i="1"/>
  <c r="E43" i="1"/>
  <c r="U54" i="1" l="1"/>
  <c r="AV52" i="1"/>
  <c r="AV54" i="1" s="1"/>
  <c r="I54" i="1"/>
  <c r="G52" i="1"/>
  <c r="E52" i="1"/>
  <c r="D53" i="1" s="1"/>
  <c r="D54" i="1" s="1"/>
  <c r="G54" i="1" l="1"/>
  <c r="E54" i="1"/>
  <c r="E15" i="1" l="1"/>
  <c r="G15" i="1"/>
  <c r="AV15" i="1"/>
  <c r="G17" i="1" l="1"/>
  <c r="E17" i="1"/>
  <c r="AV17" i="1"/>
  <c r="J16" i="1" l="1"/>
  <c r="J18" i="1" s="1"/>
  <c r="J47" i="1" l="1"/>
  <c r="J49" i="1" s="1"/>
  <c r="J56" i="1" s="1"/>
  <c r="J26" i="1"/>
  <c r="I16" i="1"/>
  <c r="K16" i="1"/>
  <c r="K18" i="1" s="1"/>
  <c r="I18" i="1" l="1"/>
  <c r="K26" i="1"/>
  <c r="K47" i="1"/>
  <c r="K49" i="1" s="1"/>
  <c r="K56" i="1" s="1"/>
  <c r="I47" i="1" l="1"/>
  <c r="I26" i="1"/>
  <c r="N16" i="1"/>
  <c r="N18" i="1" s="1"/>
  <c r="N26" i="1" l="1"/>
  <c r="N47" i="1"/>
  <c r="N49" i="1" s="1"/>
  <c r="N56" i="1" s="1"/>
  <c r="I49" i="1"/>
  <c r="M16" i="1"/>
  <c r="M18" i="1" s="1"/>
  <c r="L16" i="1"/>
  <c r="I56" i="1" l="1"/>
  <c r="L18" i="1"/>
  <c r="M26" i="1"/>
  <c r="M47" i="1"/>
  <c r="M49" i="1" s="1"/>
  <c r="M56" i="1" s="1"/>
  <c r="P16" i="1"/>
  <c r="P18" i="1" s="1"/>
  <c r="O16" i="1"/>
  <c r="O18" i="1" s="1"/>
  <c r="L26" i="1" l="1"/>
  <c r="L47" i="1"/>
  <c r="O26" i="1"/>
  <c r="O47" i="1"/>
  <c r="O49" i="1" s="1"/>
  <c r="O56" i="1" s="1"/>
  <c r="P47" i="1"/>
  <c r="P49" i="1" s="1"/>
  <c r="P56" i="1" s="1"/>
  <c r="P26" i="1"/>
  <c r="L49" i="1" l="1"/>
  <c r="Q16" i="1"/>
  <c r="Q18" i="1" l="1"/>
  <c r="L56" i="1"/>
  <c r="R16" i="1"/>
  <c r="R18" i="1" s="1"/>
  <c r="R47" i="1" l="1"/>
  <c r="R49" i="1" s="1"/>
  <c r="R56" i="1" s="1"/>
  <c r="R26" i="1"/>
  <c r="Q47" i="1"/>
  <c r="Q26" i="1"/>
  <c r="S16" i="1"/>
  <c r="S18" i="1" s="1"/>
  <c r="S26" i="1" l="1"/>
  <c r="S47" i="1"/>
  <c r="S49" i="1" s="1"/>
  <c r="S56" i="1" s="1"/>
  <c r="Q49" i="1"/>
  <c r="T16" i="1" l="1"/>
  <c r="T18" i="1" s="1"/>
  <c r="Q56" i="1"/>
  <c r="U16" i="1" l="1"/>
  <c r="U18" i="1" s="1"/>
  <c r="T26" i="1"/>
  <c r="T47" i="1"/>
  <c r="V16" i="1"/>
  <c r="V18" i="1" s="1"/>
  <c r="T49" i="1" l="1"/>
  <c r="V26" i="1"/>
  <c r="V47" i="1"/>
  <c r="V49" i="1" s="1"/>
  <c r="V56" i="1" s="1"/>
  <c r="U26" i="1"/>
  <c r="U47" i="1"/>
  <c r="U49" i="1" l="1"/>
  <c r="U56" i="1" s="1"/>
  <c r="T56" i="1"/>
  <c r="X16" i="1"/>
  <c r="X18" i="1" s="1"/>
  <c r="Y16" i="1"/>
  <c r="Y18" i="1" s="1"/>
  <c r="X47" i="1" l="1"/>
  <c r="X49" i="1" s="1"/>
  <c r="X56" i="1" s="1"/>
  <c r="X26" i="1"/>
  <c r="Y47" i="1"/>
  <c r="Y49" i="1" s="1"/>
  <c r="Y56" i="1" s="1"/>
  <c r="Y26" i="1"/>
  <c r="W16" i="1"/>
  <c r="W18" i="1" s="1"/>
  <c r="W26" i="1" l="1"/>
  <c r="W47" i="1"/>
  <c r="W49" i="1" l="1"/>
  <c r="AB16" i="1"/>
  <c r="AB18" i="1" s="1"/>
  <c r="AA16" i="1"/>
  <c r="AA18" i="1" s="1"/>
  <c r="W56" i="1" l="1"/>
  <c r="AB26" i="1"/>
  <c r="AB47" i="1"/>
  <c r="AB49" i="1" s="1"/>
  <c r="AB56" i="1" s="1"/>
  <c r="Z16" i="1"/>
  <c r="Z18" i="1" s="1"/>
  <c r="AA26" i="1"/>
  <c r="AA47" i="1"/>
  <c r="AA49" i="1" s="1"/>
  <c r="AA56" i="1" s="1"/>
  <c r="AC16" i="1"/>
  <c r="AC18" i="1" s="1"/>
  <c r="Z47" i="1" l="1"/>
  <c r="Z26" i="1"/>
  <c r="AC26" i="1"/>
  <c r="AC47" i="1"/>
  <c r="AC49" i="1" s="1"/>
  <c r="AC56" i="1" s="1"/>
  <c r="AD16" i="1"/>
  <c r="AD18" i="1" s="1"/>
  <c r="AD26" i="1" l="1"/>
  <c r="AD47" i="1"/>
  <c r="AD49" i="1" s="1"/>
  <c r="AD56" i="1" s="1"/>
  <c r="Z49" i="1"/>
  <c r="Z56" i="1" s="1"/>
  <c r="AE16" i="1" l="1"/>
  <c r="AE18" i="1" s="1"/>
  <c r="AF16" i="1" l="1"/>
  <c r="AF18" i="1" s="1"/>
  <c r="AE26" i="1"/>
  <c r="AE47" i="1"/>
  <c r="AG16" i="1"/>
  <c r="AG18" i="1" s="1"/>
  <c r="AE49" i="1" l="1"/>
  <c r="AE56" i="1" s="1"/>
  <c r="AG47" i="1"/>
  <c r="AG49" i="1" s="1"/>
  <c r="AG56" i="1" s="1"/>
  <c r="AG26" i="1"/>
  <c r="AF47" i="1"/>
  <c r="AF49" i="1" s="1"/>
  <c r="AF56" i="1" s="1"/>
  <c r="AF26" i="1"/>
  <c r="AH16" i="1"/>
  <c r="AH18" i="1" s="1"/>
  <c r="AH47" i="1" l="1"/>
  <c r="AH49" i="1" s="1"/>
  <c r="AH56" i="1" s="1"/>
  <c r="AH26" i="1"/>
  <c r="AI16" i="1"/>
  <c r="AI18" i="1" s="1"/>
  <c r="AI26" i="1" l="1"/>
  <c r="AI47" i="1"/>
  <c r="AI49" i="1" s="1"/>
  <c r="AI56" i="1" s="1"/>
  <c r="AJ16" i="1" l="1"/>
  <c r="AJ18" i="1" s="1"/>
  <c r="AK16" i="1"/>
  <c r="AK18" i="1" s="1"/>
  <c r="AK26" i="1" l="1"/>
  <c r="AK47" i="1"/>
  <c r="AK49" i="1" s="1"/>
  <c r="AK56" i="1" s="1"/>
  <c r="AJ26" i="1"/>
  <c r="AJ47" i="1"/>
  <c r="AJ49" i="1" s="1"/>
  <c r="AJ56" i="1" s="1"/>
  <c r="AL16" i="1"/>
  <c r="AL18" i="1" s="1"/>
  <c r="AL26" i="1" l="1"/>
  <c r="AL47" i="1"/>
  <c r="AL49" i="1" s="1"/>
  <c r="AL56" i="1" s="1"/>
  <c r="AM16" i="1"/>
  <c r="AM18" i="1" s="1"/>
  <c r="AM26" i="1" l="1"/>
  <c r="AM47" i="1"/>
  <c r="AM49" i="1" s="1"/>
  <c r="AM56" i="1" s="1"/>
  <c r="AN16" i="1"/>
  <c r="AN18" i="1" s="1"/>
  <c r="AN47" i="1" l="1"/>
  <c r="AN49" i="1" s="1"/>
  <c r="AN56" i="1" s="1"/>
  <c r="AN26" i="1"/>
  <c r="AO16" i="1" l="1"/>
  <c r="AO18" i="1" s="1"/>
  <c r="AP16" i="1"/>
  <c r="AP18" i="1" s="1"/>
  <c r="AP47" i="1" l="1"/>
  <c r="AP49" i="1" s="1"/>
  <c r="AP56" i="1" s="1"/>
  <c r="AP26" i="1"/>
  <c r="AO47" i="1"/>
  <c r="AO49" i="1" s="1"/>
  <c r="AO56" i="1" s="1"/>
  <c r="AO26" i="1"/>
  <c r="AQ16" i="1"/>
  <c r="AQ18" i="1" s="1"/>
  <c r="AQ26" i="1" l="1"/>
  <c r="AQ47" i="1"/>
  <c r="AQ49" i="1" s="1"/>
  <c r="AQ56" i="1" s="1"/>
  <c r="AR16" i="1"/>
  <c r="AR18" i="1" s="1"/>
  <c r="AR26" i="1" l="1"/>
  <c r="AR47" i="1"/>
  <c r="AR49" i="1" s="1"/>
  <c r="AR56" i="1" s="1"/>
  <c r="AS16" i="1" l="1"/>
  <c r="AS18" i="1" s="1"/>
  <c r="AS26" i="1" l="1"/>
  <c r="AS47" i="1"/>
  <c r="AS49" i="1" s="1"/>
  <c r="AS56" i="1" s="1"/>
  <c r="AT16" i="1" l="1"/>
  <c r="G14" i="1"/>
  <c r="E14" i="1"/>
  <c r="AV14" i="1"/>
  <c r="AV16" i="1" s="1"/>
  <c r="AV18" i="1" s="1"/>
  <c r="AV26" i="1" s="1"/>
  <c r="AT18" i="1" l="1"/>
  <c r="E16" i="1"/>
  <c r="G16" i="1"/>
  <c r="AT26" i="1" l="1"/>
  <c r="AT47" i="1"/>
  <c r="G18" i="1"/>
  <c r="E18" i="1"/>
  <c r="AT49" i="1" l="1"/>
  <c r="G47" i="1"/>
  <c r="E47" i="1"/>
  <c r="D48" i="1" s="1"/>
  <c r="D49" i="1" s="1"/>
  <c r="AV47" i="1"/>
  <c r="AV49" i="1" s="1"/>
  <c r="AV56" i="1" s="1"/>
  <c r="E26" i="1"/>
  <c r="G26" i="1"/>
  <c r="D37" i="1" l="1"/>
  <c r="D32" i="1"/>
  <c r="D43" i="1"/>
  <c r="AT56" i="1"/>
  <c r="G49" i="1"/>
  <c r="E49" i="1"/>
  <c r="E56" i="1" l="1"/>
  <c r="D56" i="1" s="1"/>
  <c r="G56" i="1"/>
</calcChain>
</file>

<file path=xl/sharedStrings.xml><?xml version="1.0" encoding="utf-8"?>
<sst xmlns="http://schemas.openxmlformats.org/spreadsheetml/2006/main" count="51" uniqueCount="43">
  <si>
    <t>Florida Power &amp; Light Company</t>
  </si>
  <si>
    <t>Nominal</t>
  </si>
  <si>
    <t>($ millions)</t>
  </si>
  <si>
    <t>CPVRR</t>
  </si>
  <si>
    <t>Total</t>
  </si>
  <si>
    <t>Discount Factor</t>
  </si>
  <si>
    <t>Base Revenue Requirements</t>
  </si>
  <si>
    <t>FPL SolarTogether Capital, O&amp;M</t>
  </si>
  <si>
    <t>Program Administrative Costs</t>
  </si>
  <si>
    <t>Total SolarTogether Costs</t>
  </si>
  <si>
    <t>System Impacts (Avoided Generation Capital, O&amp;M)</t>
  </si>
  <si>
    <t>Total Base RevReq's (fav) unfav</t>
  </si>
  <si>
    <t>Clause Revenue Requirements</t>
  </si>
  <si>
    <t>System Net Fuel</t>
  </si>
  <si>
    <t>Incremental Gas Transport</t>
  </si>
  <si>
    <t>Emissions</t>
  </si>
  <si>
    <t>Total Clause RevReq's (fav) unfav</t>
  </si>
  <si>
    <t>Net Revenue Requirements (fav) unfav</t>
  </si>
  <si>
    <t>Regular Participant Subscription Charge and Credit</t>
  </si>
  <si>
    <t>% of Total</t>
  </si>
  <si>
    <t>Subscription Charge (Revenue)</t>
  </si>
  <si>
    <t>Subscription Credits</t>
  </si>
  <si>
    <t>Regular Participant Net Distribution (Payment)</t>
  </si>
  <si>
    <t>Low Income Participant Subscription Charge and Credit</t>
  </si>
  <si>
    <t>Low Income Participant Net Distribution (Payment)</t>
  </si>
  <si>
    <t>Participant Subscription Charge and Credit</t>
  </si>
  <si>
    <t>Participant Net Distribution (Payment)</t>
  </si>
  <si>
    <t>Revenue Requirements</t>
  </si>
  <si>
    <t>Base</t>
  </si>
  <si>
    <t>Total Base RevReq's</t>
  </si>
  <si>
    <t>Participant Subscription (Revenue)</t>
  </si>
  <si>
    <t>Net Base RevReq's (fav) unfav</t>
  </si>
  <si>
    <t>Clause</t>
  </si>
  <si>
    <t>Participant Credits</t>
  </si>
  <si>
    <t>Net Clause RevReq's (fav) unfav</t>
  </si>
  <si>
    <t>Total Net RevReq's (fav) unfav</t>
  </si>
  <si>
    <t>Docket No. 20210015-EI</t>
  </si>
  <si>
    <t>Staff's Twelfth Data Request</t>
  </si>
  <si>
    <t>2031-2056</t>
  </si>
  <si>
    <t>SolarTogether Phase 1 (1,490 MW)</t>
  </si>
  <si>
    <t>Attachment 1 of 2</t>
  </si>
  <si>
    <t>Request No. 4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</si>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</sst>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_);_(@_)"/>
    <numFmt numFmtId="165" formatCode="&quot;$&quot;#,##0.0_);\(&quot;$&quot;#,##0.0\)"/>
    <numFmt numFmtId="166" formatCode="_(* #,##0.0_);_(* \(#,##0.0\);_(* &quot;-&quot;??_);_(@_)"/>
    <numFmt numFmtId="167" formatCode="0.0%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left" indent="1"/>
    </xf>
    <xf numFmtId="165" fontId="2" fillId="0" borderId="0" xfId="1" applyNumberFormat="1" applyFont="1"/>
    <xf numFmtId="165" fontId="2" fillId="0" borderId="0" xfId="0" applyNumberFormat="1" applyFont="1"/>
    <xf numFmtId="166" fontId="2" fillId="0" borderId="0" xfId="1" applyNumberFormat="1" applyFont="1" applyBorder="1"/>
    <xf numFmtId="166" fontId="2" fillId="0" borderId="0" xfId="0" applyNumberFormat="1" applyFont="1"/>
    <xf numFmtId="0" fontId="2" fillId="0" borderId="0" xfId="0" applyFont="1" applyAlignment="1">
      <alignment horizontal="left" indent="2"/>
    </xf>
    <xf numFmtId="166" fontId="2" fillId="0" borderId="1" xfId="1" applyNumberFormat="1" applyFont="1" applyBorder="1"/>
    <xf numFmtId="166" fontId="2" fillId="0" borderId="1" xfId="0" applyNumberFormat="1" applyFont="1" applyBorder="1"/>
    <xf numFmtId="166" fontId="2" fillId="0" borderId="0" xfId="1" applyNumberFormat="1" applyFont="1"/>
    <xf numFmtId="0" fontId="4" fillId="0" borderId="0" xfId="0" applyFont="1" applyAlignment="1">
      <alignment horizontal="left" indent="2"/>
    </xf>
    <xf numFmtId="165" fontId="4" fillId="0" borderId="1" xfId="1" applyNumberFormat="1" applyFont="1" applyBorder="1"/>
    <xf numFmtId="165" fontId="4" fillId="0" borderId="0" xfId="0" applyNumberFormat="1" applyFont="1"/>
    <xf numFmtId="165" fontId="4" fillId="0" borderId="1" xfId="0" applyNumberFormat="1" applyFont="1" applyBorder="1"/>
    <xf numFmtId="165" fontId="4" fillId="0" borderId="2" xfId="1" applyNumberFormat="1" applyFont="1" applyFill="1" applyBorder="1"/>
    <xf numFmtId="165" fontId="4" fillId="0" borderId="2" xfId="1" applyNumberFormat="1" applyFont="1" applyBorder="1"/>
    <xf numFmtId="0" fontId="2" fillId="0" borderId="0" xfId="0" applyFont="1" applyAlignment="1">
      <alignment horizontal="right"/>
    </xf>
    <xf numFmtId="167" fontId="7" fillId="0" borderId="0" xfId="2" applyNumberFormat="1" applyFont="1" applyFill="1"/>
    <xf numFmtId="10" fontId="2" fillId="0" borderId="0" xfId="2" applyNumberFormat="1" applyFont="1"/>
    <xf numFmtId="7" fontId="2" fillId="0" borderId="0" xfId="0" applyNumberFormat="1" applyFont="1"/>
    <xf numFmtId="0" fontId="4" fillId="0" borderId="0" xfId="0" quotePrefix="1" applyFont="1"/>
    <xf numFmtId="10" fontId="7" fillId="0" borderId="0" xfId="2" quotePrefix="1" applyNumberFormat="1" applyFont="1" applyFill="1"/>
    <xf numFmtId="164" fontId="2" fillId="0" borderId="0" xfId="0" applyNumberFormat="1" applyFont="1"/>
    <xf numFmtId="10" fontId="7" fillId="0" borderId="0" xfId="2" quotePrefix="1" applyNumberFormat="1" applyFont="1"/>
    <xf numFmtId="2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10" fillId="0" borderId="0" xfId="0" applyFont="1"/>
    <xf numFmtId="0" fontId="1" fillId="0" borderId="0" xfId="3" applyFont="1"/>
  </cellXfs>
  <cellStyles count="4">
    <cellStyle name="Comma" xfId="1" builtinId="3"/>
    <cellStyle name="Normal" xfId="0" builtinId="0"/>
    <cellStyle name="Normal 2 3" xfId="3" xr:uid="{174B45C4-2663-48C6-8484-54FF9BCD45F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7EDE-56AF-4BFC-B4D7-44496347FEB8}">
  <sheetPr codeName="Sheet37">
    <tabColor theme="6" tint="0.79998168889431442"/>
    <pageSetUpPr fitToPage="1"/>
  </sheetPr>
  <dimension ref="A1:AV60"/>
  <sheetViews>
    <sheetView showGridLines="0" tabSelected="1" zoomScaleNormal="100" workbookViewId="0">
      <pane ySplit="9" topLeftCell="A10" activePane="bottomLeft" state="frozen"/>
      <selection pane="bottomLeft" activeCell="G6" sqref="G6"/>
    </sheetView>
  </sheetViews>
  <sheetFormatPr defaultColWidth="9.140625" defaultRowHeight="12.75" outlineLevelCol="1" x14ac:dyDescent="0.2"/>
  <cols>
    <col min="1" max="1" width="4" style="1" customWidth="1"/>
    <col min="2" max="2" width="2" style="1" customWidth="1"/>
    <col min="3" max="3" width="49.5703125" style="1" customWidth="1"/>
    <col min="4" max="4" width="10" style="1" customWidth="1"/>
    <col min="5" max="5" width="10.28515625" style="1" customWidth="1"/>
    <col min="6" max="6" width="1.7109375" style="1" customWidth="1"/>
    <col min="7" max="7" width="10.28515625" style="1" customWidth="1"/>
    <col min="8" max="8" width="2.42578125" style="1" customWidth="1"/>
    <col min="9" max="20" width="8.7109375" style="1" customWidth="1"/>
    <col min="21" max="46" width="8.7109375" style="1" customWidth="1" outlineLevel="1"/>
    <col min="47" max="47" width="2.140625" style="1" customWidth="1"/>
    <col min="48" max="48" width="9.5703125" style="1" customWidth="1"/>
    <col min="49" max="16384" width="9.140625" style="1"/>
  </cols>
  <sheetData>
    <row r="1" spans="1:48" x14ac:dyDescent="0.2">
      <c r="A1" s="36" t="s">
        <v>0</v>
      </c>
    </row>
    <row r="2" spans="1:48" ht="15.75" x14ac:dyDescent="0.2">
      <c r="A2" s="36" t="s">
        <v>36</v>
      </c>
      <c r="AV2" s="2"/>
    </row>
    <row r="3" spans="1:48" ht="15.75" x14ac:dyDescent="0.2">
      <c r="A3" s="36" t="s">
        <v>37</v>
      </c>
      <c r="AV3" s="2"/>
    </row>
    <row r="4" spans="1:48" ht="15.75" x14ac:dyDescent="0.2">
      <c r="A4" s="36" t="s">
        <v>41</v>
      </c>
      <c r="AV4" s="2"/>
    </row>
    <row r="5" spans="1:48" ht="15.75" x14ac:dyDescent="0.2">
      <c r="A5" s="36" t="s">
        <v>40</v>
      </c>
      <c r="AV5" s="2"/>
    </row>
    <row r="6" spans="1:48" ht="15.75" customHeight="1" x14ac:dyDescent="0.2">
      <c r="A6" s="1" t="s">
        <v>42</v>
      </c>
      <c r="J6" s="33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V6" s="2"/>
    </row>
    <row r="7" spans="1:48" x14ac:dyDescent="0.2">
      <c r="D7" s="3"/>
      <c r="E7" s="4"/>
      <c r="F7" s="4"/>
      <c r="G7" s="4"/>
      <c r="H7" s="3"/>
    </row>
    <row r="8" spans="1:48" ht="15.75" x14ac:dyDescent="0.25">
      <c r="A8" s="1">
        <f>ROW()</f>
        <v>8</v>
      </c>
      <c r="C8" s="35" t="s">
        <v>39</v>
      </c>
      <c r="G8" s="5" t="s">
        <v>1</v>
      </c>
      <c r="J8" s="1">
        <v>1</v>
      </c>
      <c r="K8" s="1">
        <f t="shared" ref="K8:AT8" si="0">+J8+1</f>
        <v>2</v>
      </c>
      <c r="L8" s="1">
        <f t="shared" si="0"/>
        <v>3</v>
      </c>
      <c r="M8" s="1">
        <f t="shared" si="0"/>
        <v>4</v>
      </c>
      <c r="N8" s="1">
        <f t="shared" si="0"/>
        <v>5</v>
      </c>
      <c r="O8" s="1">
        <f t="shared" si="0"/>
        <v>6</v>
      </c>
      <c r="P8" s="1">
        <f t="shared" si="0"/>
        <v>7</v>
      </c>
      <c r="Q8" s="1">
        <f t="shared" si="0"/>
        <v>8</v>
      </c>
      <c r="R8" s="1">
        <f t="shared" si="0"/>
        <v>9</v>
      </c>
      <c r="S8" s="1">
        <f t="shared" si="0"/>
        <v>10</v>
      </c>
      <c r="T8" s="1">
        <f t="shared" si="0"/>
        <v>11</v>
      </c>
      <c r="U8" s="1">
        <f t="shared" si="0"/>
        <v>12</v>
      </c>
      <c r="V8" s="1">
        <f t="shared" si="0"/>
        <v>13</v>
      </c>
      <c r="W8" s="1">
        <f t="shared" si="0"/>
        <v>14</v>
      </c>
      <c r="X8" s="1">
        <f t="shared" si="0"/>
        <v>15</v>
      </c>
      <c r="Y8" s="1">
        <f t="shared" si="0"/>
        <v>16</v>
      </c>
      <c r="Z8" s="1">
        <f t="shared" si="0"/>
        <v>17</v>
      </c>
      <c r="AA8" s="1">
        <f t="shared" si="0"/>
        <v>18</v>
      </c>
      <c r="AB8" s="1">
        <f t="shared" si="0"/>
        <v>19</v>
      </c>
      <c r="AC8" s="1">
        <f t="shared" si="0"/>
        <v>20</v>
      </c>
      <c r="AD8" s="1">
        <f t="shared" si="0"/>
        <v>21</v>
      </c>
      <c r="AE8" s="1">
        <f t="shared" si="0"/>
        <v>22</v>
      </c>
      <c r="AF8" s="1">
        <f t="shared" si="0"/>
        <v>23</v>
      </c>
      <c r="AG8" s="1">
        <f t="shared" si="0"/>
        <v>24</v>
      </c>
      <c r="AH8" s="1">
        <f t="shared" si="0"/>
        <v>25</v>
      </c>
      <c r="AI8" s="1">
        <f t="shared" si="0"/>
        <v>26</v>
      </c>
      <c r="AJ8" s="1">
        <f t="shared" si="0"/>
        <v>27</v>
      </c>
      <c r="AK8" s="1">
        <f t="shared" si="0"/>
        <v>28</v>
      </c>
      <c r="AL8" s="1">
        <f t="shared" si="0"/>
        <v>29</v>
      </c>
      <c r="AM8" s="1">
        <f t="shared" si="0"/>
        <v>30</v>
      </c>
      <c r="AN8" s="1">
        <f t="shared" si="0"/>
        <v>31</v>
      </c>
      <c r="AO8" s="1">
        <f t="shared" si="0"/>
        <v>32</v>
      </c>
      <c r="AP8" s="1">
        <f t="shared" si="0"/>
        <v>33</v>
      </c>
      <c r="AQ8" s="1">
        <f t="shared" si="0"/>
        <v>34</v>
      </c>
      <c r="AR8" s="1">
        <f t="shared" si="0"/>
        <v>35</v>
      </c>
      <c r="AS8" s="1">
        <f t="shared" si="0"/>
        <v>36</v>
      </c>
      <c r="AT8" s="1">
        <f t="shared" si="0"/>
        <v>37</v>
      </c>
    </row>
    <row r="9" spans="1:48" x14ac:dyDescent="0.2">
      <c r="A9" s="1">
        <f>ROW()</f>
        <v>9</v>
      </c>
      <c r="C9" s="6" t="s">
        <v>2</v>
      </c>
      <c r="E9" s="7" t="s">
        <v>3</v>
      </c>
      <c r="F9" s="7"/>
      <c r="G9" s="7" t="s">
        <v>4</v>
      </c>
      <c r="I9" s="8">
        <v>2019</v>
      </c>
      <c r="J9" s="8">
        <v>2020</v>
      </c>
      <c r="K9" s="8">
        <v>2021</v>
      </c>
      <c r="L9" s="8">
        <v>2022</v>
      </c>
      <c r="M9" s="8">
        <v>2023</v>
      </c>
      <c r="N9" s="8">
        <v>2024</v>
      </c>
      <c r="O9" s="8">
        <v>2025</v>
      </c>
      <c r="P9" s="8">
        <v>2026</v>
      </c>
      <c r="Q9" s="8">
        <v>2027</v>
      </c>
      <c r="R9" s="8">
        <v>2028</v>
      </c>
      <c r="S9" s="8">
        <v>2029</v>
      </c>
      <c r="T9" s="8">
        <v>2030</v>
      </c>
      <c r="U9" s="8">
        <v>2031</v>
      </c>
      <c r="V9" s="8">
        <v>2032</v>
      </c>
      <c r="W9" s="8">
        <v>2033</v>
      </c>
      <c r="X9" s="8">
        <v>2034</v>
      </c>
      <c r="Y9" s="8">
        <v>2035</v>
      </c>
      <c r="Z9" s="8">
        <v>2036</v>
      </c>
      <c r="AA9" s="8">
        <v>2037</v>
      </c>
      <c r="AB9" s="8">
        <v>2038</v>
      </c>
      <c r="AC9" s="8">
        <v>2039</v>
      </c>
      <c r="AD9" s="8">
        <v>2040</v>
      </c>
      <c r="AE9" s="8">
        <v>2041</v>
      </c>
      <c r="AF9" s="8">
        <v>2042</v>
      </c>
      <c r="AG9" s="8">
        <v>2043</v>
      </c>
      <c r="AH9" s="8">
        <v>2044</v>
      </c>
      <c r="AI9" s="8">
        <v>2045</v>
      </c>
      <c r="AJ9" s="8">
        <v>2046</v>
      </c>
      <c r="AK9" s="8">
        <v>2047</v>
      </c>
      <c r="AL9" s="8">
        <v>2048</v>
      </c>
      <c r="AM9" s="8">
        <v>2049</v>
      </c>
      <c r="AN9" s="8">
        <v>2050</v>
      </c>
      <c r="AO9" s="8">
        <v>2051</v>
      </c>
      <c r="AP9" s="8">
        <v>2052</v>
      </c>
      <c r="AQ9" s="8">
        <v>2053</v>
      </c>
      <c r="AR9" s="8">
        <v>2054</v>
      </c>
      <c r="AS9" s="8">
        <v>2055</v>
      </c>
      <c r="AT9" s="8">
        <v>2056</v>
      </c>
      <c r="AV9" s="8" t="s">
        <v>38</v>
      </c>
    </row>
    <row r="10" spans="1:48" x14ac:dyDescent="0.2">
      <c r="A10" s="1">
        <f>ROW()</f>
        <v>10</v>
      </c>
    </row>
    <row r="11" spans="1:48" x14ac:dyDescent="0.2">
      <c r="A11" s="1">
        <f>ROW()</f>
        <v>11</v>
      </c>
      <c r="C11" s="1" t="s">
        <v>5</v>
      </c>
      <c r="I11" s="9">
        <v>1.0063458385698116</v>
      </c>
      <c r="J11" s="9">
        <v>0.93392482840834401</v>
      </c>
      <c r="K11" s="9">
        <v>0.86689242618513873</v>
      </c>
      <c r="L11" s="9">
        <v>0.80467127087510482</v>
      </c>
      <c r="M11" s="9">
        <v>0.74691603550066443</v>
      </c>
      <c r="N11" s="9">
        <v>0.69316471888208397</v>
      </c>
      <c r="O11" s="9">
        <v>0.64341286002827602</v>
      </c>
      <c r="P11" s="9">
        <v>0.59723193805567742</v>
      </c>
      <c r="Q11" s="9">
        <v>0.55436564916974984</v>
      </c>
      <c r="R11" s="9">
        <v>0.51447109326961526</v>
      </c>
      <c r="S11" s="9">
        <v>0.47754495938040853</v>
      </c>
      <c r="T11" s="9">
        <v>0.44326919668181214</v>
      </c>
      <c r="U11" s="9">
        <v>0.41145357493014312</v>
      </c>
      <c r="V11" s="9">
        <v>0.38184359157359055</v>
      </c>
      <c r="W11" s="9">
        <v>0.35443678918636157</v>
      </c>
      <c r="X11" s="9">
        <v>0.3289971085046382</v>
      </c>
      <c r="Y11" s="9">
        <v>0.30538335947824247</v>
      </c>
      <c r="Z11" s="9">
        <v>0.28340664875685884</v>
      </c>
      <c r="AA11" s="9">
        <v>0.26306515242403611</v>
      </c>
      <c r="AB11" s="9">
        <v>0.24418366585059359</v>
      </c>
      <c r="AC11" s="9">
        <v>0.22665739691786857</v>
      </c>
      <c r="AD11" s="9">
        <v>0.21034614782611605</v>
      </c>
      <c r="AE11" s="9">
        <v>0.19524856485339206</v>
      </c>
      <c r="AF11" s="9">
        <v>0.1812346100524885</v>
      </c>
      <c r="AG11" s="9">
        <v>0.16822650607209799</v>
      </c>
      <c r="AH11" s="9">
        <v>0.15612019724789697</v>
      </c>
      <c r="AI11" s="9">
        <v>0.14491467883918038</v>
      </c>
      <c r="AJ11" s="9">
        <v>0.13451343588630835</v>
      </c>
      <c r="AK11" s="9">
        <v>0.12485874156350797</v>
      </c>
      <c r="AL11" s="9">
        <v>0.11587336512038617</v>
      </c>
      <c r="AM11" s="9">
        <v>0.10755656083224707</v>
      </c>
      <c r="AN11" s="9">
        <v>9.983669470582747E-2</v>
      </c>
      <c r="AO11" s="9">
        <v>9.267092153802145E-2</v>
      </c>
      <c r="AP11" s="9">
        <v>8.600192019359737E-2</v>
      </c>
      <c r="AQ11" s="9">
        <v>7.982913719112579E-2</v>
      </c>
      <c r="AR11" s="9">
        <v>7.4099405342742744E-2</v>
      </c>
      <c r="AS11" s="9">
        <v>6.878092467669146E-2</v>
      </c>
      <c r="AT11" s="9">
        <v>6.3831151095866678E-2</v>
      </c>
    </row>
    <row r="12" spans="1:48" x14ac:dyDescent="0.2">
      <c r="A12" s="1">
        <f>ROW()</f>
        <v>12</v>
      </c>
    </row>
    <row r="13" spans="1:48" x14ac:dyDescent="0.2">
      <c r="A13" s="1">
        <f>ROW()</f>
        <v>13</v>
      </c>
      <c r="C13" s="8" t="s">
        <v>6</v>
      </c>
    </row>
    <row r="14" spans="1:48" x14ac:dyDescent="0.2">
      <c r="A14" s="1">
        <f>ROW()</f>
        <v>14</v>
      </c>
      <c r="C14" s="10" t="s">
        <v>7</v>
      </c>
      <c r="E14" s="11">
        <f>SUMPRODUCT($I14:$AT14,$I$11:$AT$11)</f>
        <v>1839.6800527258372</v>
      </c>
      <c r="G14" s="11">
        <f>SUM(I14:AT14)</f>
        <v>4677.7362661849811</v>
      </c>
      <c r="H14" s="12"/>
      <c r="I14" s="11">
        <v>3.5145172154320243</v>
      </c>
      <c r="J14" s="11">
        <v>70.290208095236409</v>
      </c>
      <c r="K14" s="11">
        <v>197.8676125443217</v>
      </c>
      <c r="L14" s="11">
        <v>206.48508568139209</v>
      </c>
      <c r="M14" s="11">
        <v>195.98896660896855</v>
      </c>
      <c r="N14" s="11">
        <v>187.89234326088493</v>
      </c>
      <c r="O14" s="11">
        <v>180.7712715662976</v>
      </c>
      <c r="P14" s="11">
        <v>175.34135531091462</v>
      </c>
      <c r="Q14" s="11">
        <v>170.99681952336192</v>
      </c>
      <c r="R14" s="11">
        <v>167.10636353973194</v>
      </c>
      <c r="S14" s="11">
        <v>162.68918509427303</v>
      </c>
      <c r="T14" s="11">
        <v>158.48202241741652</v>
      </c>
      <c r="U14" s="11">
        <v>154.56840197196334</v>
      </c>
      <c r="V14" s="11">
        <v>150.75035587036007</v>
      </c>
      <c r="W14" s="11">
        <v>146.15518045059414</v>
      </c>
      <c r="X14" s="11">
        <v>141.97210348694162</v>
      </c>
      <c r="Y14" s="11">
        <v>138.12333190012404</v>
      </c>
      <c r="Z14" s="11">
        <v>134.43376849095094</v>
      </c>
      <c r="AA14" s="11">
        <v>130.33056991181439</v>
      </c>
      <c r="AB14" s="11">
        <v>137.1883745085533</v>
      </c>
      <c r="AC14" s="11">
        <v>132.4909674813332</v>
      </c>
      <c r="AD14" s="11">
        <v>127.99482086605136</v>
      </c>
      <c r="AE14" s="11">
        <v>123.55456391344164</v>
      </c>
      <c r="AF14" s="11">
        <v>119.35064324079259</v>
      </c>
      <c r="AG14" s="11">
        <v>115.52990783716244</v>
      </c>
      <c r="AH14" s="11">
        <v>111.09541508259878</v>
      </c>
      <c r="AI14" s="11">
        <v>106.05447259279445</v>
      </c>
      <c r="AJ14" s="11">
        <v>101.5633164309795</v>
      </c>
      <c r="AK14" s="11">
        <v>97.019742408591952</v>
      </c>
      <c r="AL14" s="11">
        <v>92.063884892456912</v>
      </c>
      <c r="AM14" s="11">
        <v>87.286823322566477</v>
      </c>
      <c r="AN14" s="11">
        <v>79.964823358989648</v>
      </c>
      <c r="AO14" s="11">
        <v>80.501047169250668</v>
      </c>
      <c r="AP14" s="11">
        <v>77.345293542565884</v>
      </c>
      <c r="AQ14" s="11">
        <v>74.22346860120463</v>
      </c>
      <c r="AR14" s="11">
        <v>71.137272505386235</v>
      </c>
      <c r="AS14" s="11">
        <v>58.678505083150775</v>
      </c>
      <c r="AT14" s="11">
        <v>10.933460406132271</v>
      </c>
      <c r="AU14" s="12"/>
      <c r="AV14" s="12">
        <f>SUM(U14:AT14)</f>
        <v>2800.3105153267506</v>
      </c>
    </row>
    <row r="15" spans="1:48" x14ac:dyDescent="0.2">
      <c r="A15" s="1">
        <f>ROW()</f>
        <v>15</v>
      </c>
      <c r="C15" s="10" t="s">
        <v>8</v>
      </c>
      <c r="E15" s="13">
        <f>SUMPRODUCT($I15:$AT15,$I$11:$AT$11)</f>
        <v>11.467576354578579</v>
      </c>
      <c r="G15" s="13">
        <f>SUM(I15:AT15)</f>
        <v>20.321009518233847</v>
      </c>
      <c r="I15" s="13">
        <v>2.2834317399915363</v>
      </c>
      <c r="J15" s="13">
        <v>2.060524295698885</v>
      </c>
      <c r="K15" s="13">
        <v>1.7865305957489641</v>
      </c>
      <c r="L15" s="13">
        <v>1.6861911869882542</v>
      </c>
      <c r="M15" s="13">
        <v>1.1441126144863709</v>
      </c>
      <c r="N15" s="13">
        <v>0.73492111078794076</v>
      </c>
      <c r="O15" s="13">
        <v>0.4457639122918039</v>
      </c>
      <c r="P15" s="13">
        <v>0.31321869609157399</v>
      </c>
      <c r="Q15" s="13">
        <v>0.32104916349386325</v>
      </c>
      <c r="R15" s="13">
        <v>0.32907539258120977</v>
      </c>
      <c r="S15" s="13">
        <v>0.33730227739574009</v>
      </c>
      <c r="T15" s="13">
        <v>0.34573483433063351</v>
      </c>
      <c r="U15" s="13">
        <v>0.35437820518889929</v>
      </c>
      <c r="V15" s="13">
        <v>0.36323766031862176</v>
      </c>
      <c r="W15" s="13">
        <v>0.37231860182658727</v>
      </c>
      <c r="X15" s="13">
        <v>0.38162656687225188</v>
      </c>
      <c r="Y15" s="13">
        <v>0.39116723104405821</v>
      </c>
      <c r="Z15" s="13">
        <v>0.40094641182015961</v>
      </c>
      <c r="AA15" s="13">
        <v>0.41097007211566361</v>
      </c>
      <c r="AB15" s="13">
        <v>0.4212443239185551</v>
      </c>
      <c r="AC15" s="13">
        <v>0.43177543201651897</v>
      </c>
      <c r="AD15" s="13">
        <v>0.44256981781693189</v>
      </c>
      <c r="AE15" s="13">
        <v>0.45363406326235511</v>
      </c>
      <c r="AF15" s="13">
        <v>0.46497491484391401</v>
      </c>
      <c r="AG15" s="13">
        <v>0.47659928771501175</v>
      </c>
      <c r="AH15" s="13">
        <v>0.48851426990788704</v>
      </c>
      <c r="AI15" s="13">
        <v>0.50072712665558416</v>
      </c>
      <c r="AJ15" s="13">
        <v>0.51324530482197372</v>
      </c>
      <c r="AK15" s="13">
        <v>0.52607643744252308</v>
      </c>
      <c r="AL15" s="13">
        <v>0.53922834837858613</v>
      </c>
      <c r="AM15" s="13">
        <v>0.55270905708805074</v>
      </c>
      <c r="AN15" s="13">
        <v>4.7210565292938989E-2</v>
      </c>
      <c r="AO15" s="13">
        <v>-1.2166245407117079E-17</v>
      </c>
      <c r="AP15" s="13">
        <v>-1.2166245407117079E-17</v>
      </c>
      <c r="AQ15" s="13">
        <v>-1.2166245407117079E-17</v>
      </c>
      <c r="AR15" s="13">
        <v>-1.2166245407117079E-17</v>
      </c>
      <c r="AS15" s="13">
        <v>-1.2166245407117079E-17</v>
      </c>
      <c r="AT15" s="13">
        <v>-1.2166245407117079E-17</v>
      </c>
      <c r="AV15" s="14">
        <f>SUM(U15:AT15)</f>
        <v>8.533153698347073</v>
      </c>
    </row>
    <row r="16" spans="1:48" x14ac:dyDescent="0.2">
      <c r="A16" s="1">
        <f>ROW()</f>
        <v>16</v>
      </c>
      <c r="C16" s="15" t="s">
        <v>9</v>
      </c>
      <c r="E16" s="16">
        <f>SUMPRODUCT($I16:$AT16,$I$11:$AT$11)</f>
        <v>1851.1476290804155</v>
      </c>
      <c r="G16" s="16">
        <f>SUM(I16:AT16)</f>
        <v>4698.0572757032151</v>
      </c>
      <c r="I16" s="17">
        <f t="shared" ref="I16:AT16" si="1">SUM(I14:I15)</f>
        <v>5.7979489554235606</v>
      </c>
      <c r="J16" s="17">
        <f t="shared" si="1"/>
        <v>72.350732390935292</v>
      </c>
      <c r="K16" s="17">
        <f t="shared" si="1"/>
        <v>199.65414314007066</v>
      </c>
      <c r="L16" s="17">
        <f t="shared" si="1"/>
        <v>208.17127686838035</v>
      </c>
      <c r="M16" s="17">
        <f t="shared" si="1"/>
        <v>197.13307922345493</v>
      </c>
      <c r="N16" s="17">
        <f t="shared" si="1"/>
        <v>188.62726437167288</v>
      </c>
      <c r="O16" s="17">
        <f t="shared" si="1"/>
        <v>181.21703547858939</v>
      </c>
      <c r="P16" s="17">
        <f t="shared" si="1"/>
        <v>175.6545740070062</v>
      </c>
      <c r="Q16" s="17">
        <f t="shared" si="1"/>
        <v>171.31786868685577</v>
      </c>
      <c r="R16" s="17">
        <f t="shared" si="1"/>
        <v>167.43543893231316</v>
      </c>
      <c r="S16" s="17">
        <f t="shared" si="1"/>
        <v>163.02648737166876</v>
      </c>
      <c r="T16" s="17">
        <f t="shared" si="1"/>
        <v>158.82775725174716</v>
      </c>
      <c r="U16" s="17">
        <f t="shared" si="1"/>
        <v>154.92278017715225</v>
      </c>
      <c r="V16" s="17">
        <f t="shared" si="1"/>
        <v>151.11359353067868</v>
      </c>
      <c r="W16" s="17">
        <f t="shared" si="1"/>
        <v>146.52749905242072</v>
      </c>
      <c r="X16" s="17">
        <f t="shared" si="1"/>
        <v>142.35373005381388</v>
      </c>
      <c r="Y16" s="17">
        <f t="shared" si="1"/>
        <v>138.51449913116809</v>
      </c>
      <c r="Z16" s="17">
        <f t="shared" si="1"/>
        <v>134.83471490277111</v>
      </c>
      <c r="AA16" s="17">
        <f t="shared" si="1"/>
        <v>130.74153998393007</v>
      </c>
      <c r="AB16" s="17">
        <f t="shared" si="1"/>
        <v>137.60961883247185</v>
      </c>
      <c r="AC16" s="17">
        <f t="shared" si="1"/>
        <v>132.92274291334971</v>
      </c>
      <c r="AD16" s="17">
        <f t="shared" si="1"/>
        <v>128.4373906838683</v>
      </c>
      <c r="AE16" s="17">
        <f t="shared" si="1"/>
        <v>124.008197976704</v>
      </c>
      <c r="AF16" s="17">
        <f t="shared" si="1"/>
        <v>119.8156181556365</v>
      </c>
      <c r="AG16" s="17">
        <f t="shared" si="1"/>
        <v>116.00650712487746</v>
      </c>
      <c r="AH16" s="17">
        <f t="shared" si="1"/>
        <v>111.58392935250666</v>
      </c>
      <c r="AI16" s="17">
        <f t="shared" si="1"/>
        <v>106.55519971945004</v>
      </c>
      <c r="AJ16" s="17">
        <f t="shared" si="1"/>
        <v>102.07656173580148</v>
      </c>
      <c r="AK16" s="17">
        <f t="shared" si="1"/>
        <v>97.545818846034479</v>
      </c>
      <c r="AL16" s="17">
        <f t="shared" si="1"/>
        <v>92.603113240835498</v>
      </c>
      <c r="AM16" s="17">
        <f t="shared" si="1"/>
        <v>87.839532379654528</v>
      </c>
      <c r="AN16" s="17">
        <f t="shared" si="1"/>
        <v>80.012033924282591</v>
      </c>
      <c r="AO16" s="17">
        <f t="shared" si="1"/>
        <v>80.501047169250668</v>
      </c>
      <c r="AP16" s="17">
        <f t="shared" si="1"/>
        <v>77.345293542565884</v>
      </c>
      <c r="AQ16" s="17">
        <f t="shared" si="1"/>
        <v>74.22346860120463</v>
      </c>
      <c r="AR16" s="17">
        <f t="shared" si="1"/>
        <v>71.137272505386235</v>
      </c>
      <c r="AS16" s="17">
        <f t="shared" si="1"/>
        <v>58.678505083150775</v>
      </c>
      <c r="AT16" s="17">
        <f t="shared" si="1"/>
        <v>10.933460406132271</v>
      </c>
      <c r="AV16" s="17">
        <f>SUM(AV14:AV15)</f>
        <v>2808.8436690250978</v>
      </c>
    </row>
    <row r="17" spans="1:48" x14ac:dyDescent="0.2">
      <c r="A17" s="1">
        <f>ROW()</f>
        <v>17</v>
      </c>
      <c r="C17" s="10" t="s">
        <v>10</v>
      </c>
      <c r="E17" s="18">
        <f>SUMPRODUCT($I17:$AT17,$I$11:$AT$11)</f>
        <v>-561.36013504600658</v>
      </c>
      <c r="G17" s="18">
        <f>SUM(I17:AT17)</f>
        <v>-1678.1745653329162</v>
      </c>
      <c r="I17" s="18">
        <v>0</v>
      </c>
      <c r="J17" s="18">
        <v>-2.0416687832139795</v>
      </c>
      <c r="K17" s="18">
        <v>-14.769172853967275</v>
      </c>
      <c r="L17" s="18">
        <v>-38.182939978133369</v>
      </c>
      <c r="M17" s="18">
        <v>-60.419703382634019</v>
      </c>
      <c r="N17" s="18">
        <v>-48.301101612436113</v>
      </c>
      <c r="O17" s="18">
        <v>-46.982983978861142</v>
      </c>
      <c r="P17" s="18">
        <v>-44.549221226274085</v>
      </c>
      <c r="Q17" s="18">
        <v>-37.441204299079672</v>
      </c>
      <c r="R17" s="18">
        <v>-176.31431234955696</v>
      </c>
      <c r="S17" s="18">
        <v>-111.13367388603915</v>
      </c>
      <c r="T17" s="18">
        <v>-27.998787646749964</v>
      </c>
      <c r="U17" s="18">
        <v>-48.578678193072577</v>
      </c>
      <c r="V17" s="18">
        <v>-39.434703814089382</v>
      </c>
      <c r="W17" s="18">
        <v>-29.735469382792434</v>
      </c>
      <c r="X17" s="18">
        <v>-32.65596834367674</v>
      </c>
      <c r="Y17" s="18">
        <v>-40.05751239140524</v>
      </c>
      <c r="Z17" s="18">
        <v>-39.250623613589191</v>
      </c>
      <c r="AA17" s="18">
        <v>-36.19277169746865</v>
      </c>
      <c r="AB17" s="18">
        <v>-52.056252495931275</v>
      </c>
      <c r="AC17" s="18">
        <v>-57.679256955903575</v>
      </c>
      <c r="AD17" s="18">
        <v>-21.47922313292182</v>
      </c>
      <c r="AE17" s="18">
        <v>-43.38281030298365</v>
      </c>
      <c r="AF17" s="18">
        <v>-52.120443099471771</v>
      </c>
      <c r="AG17" s="18">
        <v>-50.660795021687775</v>
      </c>
      <c r="AH17" s="18">
        <v>-47.891085208099625</v>
      </c>
      <c r="AI17" s="18">
        <v>-55.521853159866424</v>
      </c>
      <c r="AJ17" s="18">
        <v>-54.477310240124623</v>
      </c>
      <c r="AK17" s="18">
        <v>-31.602457153378314</v>
      </c>
      <c r="AL17" s="18">
        <v>-51.962444045266942</v>
      </c>
      <c r="AM17" s="18">
        <v>-41.641654876247053</v>
      </c>
      <c r="AN17" s="18">
        <v>-35.733597660530734</v>
      </c>
      <c r="AO17" s="18">
        <v>-43.083492795109535</v>
      </c>
      <c r="AP17" s="18">
        <v>-40.804729306106523</v>
      </c>
      <c r="AQ17" s="18">
        <v>-42.645183736652157</v>
      </c>
      <c r="AR17" s="18">
        <v>-40.781731674929198</v>
      </c>
      <c r="AS17" s="18">
        <v>-40.609747034665631</v>
      </c>
      <c r="AT17" s="18">
        <v>0</v>
      </c>
      <c r="AV17" s="14">
        <f>SUM(U17:AT17)</f>
        <v>-1070.0397953359709</v>
      </c>
    </row>
    <row r="18" spans="1:48" x14ac:dyDescent="0.2">
      <c r="A18" s="1">
        <f>ROW()</f>
        <v>18</v>
      </c>
      <c r="C18" s="19" t="s">
        <v>11</v>
      </c>
      <c r="D18" s="3"/>
      <c r="E18" s="20">
        <f>SUMPRODUCT($I18:$AT18,$I$11:$AT$11)</f>
        <v>1289.7874940344095</v>
      </c>
      <c r="G18" s="20">
        <f>SUM(I18:AT18)</f>
        <v>3019.8827103703006</v>
      </c>
      <c r="H18" s="21"/>
      <c r="I18" s="22">
        <f t="shared" ref="I18:AT18" si="2">SUM(I16:I17)</f>
        <v>5.7979489554235606</v>
      </c>
      <c r="J18" s="22">
        <f t="shared" si="2"/>
        <v>70.309063607721313</v>
      </c>
      <c r="K18" s="22">
        <f t="shared" si="2"/>
        <v>184.8849702861034</v>
      </c>
      <c r="L18" s="22">
        <f t="shared" si="2"/>
        <v>169.98833689024698</v>
      </c>
      <c r="M18" s="22">
        <f t="shared" si="2"/>
        <v>136.7133758408209</v>
      </c>
      <c r="N18" s="22">
        <f t="shared" si="2"/>
        <v>140.32616275923675</v>
      </c>
      <c r="O18" s="22">
        <f t="shared" si="2"/>
        <v>134.23405149972825</v>
      </c>
      <c r="P18" s="22">
        <f t="shared" si="2"/>
        <v>131.10535278073212</v>
      </c>
      <c r="Q18" s="22">
        <f t="shared" si="2"/>
        <v>133.87666438777609</v>
      </c>
      <c r="R18" s="22">
        <f t="shared" si="2"/>
        <v>-8.8788734172437955</v>
      </c>
      <c r="S18" s="22">
        <f t="shared" si="2"/>
        <v>51.892813485629617</v>
      </c>
      <c r="T18" s="22">
        <f t="shared" si="2"/>
        <v>130.82896960499718</v>
      </c>
      <c r="U18" s="22">
        <f t="shared" si="2"/>
        <v>106.34410198407967</v>
      </c>
      <c r="V18" s="22">
        <f t="shared" si="2"/>
        <v>111.67888971658931</v>
      </c>
      <c r="W18" s="22">
        <f t="shared" si="2"/>
        <v>116.79202966962829</v>
      </c>
      <c r="X18" s="22">
        <f t="shared" si="2"/>
        <v>109.69776171013714</v>
      </c>
      <c r="Y18" s="22">
        <f t="shared" si="2"/>
        <v>98.456986739762854</v>
      </c>
      <c r="Z18" s="22">
        <f t="shared" si="2"/>
        <v>95.584091289181913</v>
      </c>
      <c r="AA18" s="22">
        <f t="shared" si="2"/>
        <v>94.54876828646141</v>
      </c>
      <c r="AB18" s="22">
        <f t="shared" si="2"/>
        <v>85.553366336540577</v>
      </c>
      <c r="AC18" s="22">
        <f t="shared" si="2"/>
        <v>75.243485957446126</v>
      </c>
      <c r="AD18" s="22">
        <f t="shared" si="2"/>
        <v>106.95816755094648</v>
      </c>
      <c r="AE18" s="22">
        <f t="shared" si="2"/>
        <v>80.625387673720354</v>
      </c>
      <c r="AF18" s="22">
        <f t="shared" si="2"/>
        <v>67.695175056164729</v>
      </c>
      <c r="AG18" s="22">
        <f t="shared" si="2"/>
        <v>65.345712103189683</v>
      </c>
      <c r="AH18" s="22">
        <f t="shared" si="2"/>
        <v>63.692844144407033</v>
      </c>
      <c r="AI18" s="22">
        <f t="shared" si="2"/>
        <v>51.03334655958362</v>
      </c>
      <c r="AJ18" s="22">
        <f t="shared" si="2"/>
        <v>47.599251495676853</v>
      </c>
      <c r="AK18" s="22">
        <f t="shared" si="2"/>
        <v>65.943361692656168</v>
      </c>
      <c r="AL18" s="22">
        <f t="shared" si="2"/>
        <v>40.640669195568556</v>
      </c>
      <c r="AM18" s="22">
        <f t="shared" si="2"/>
        <v>46.197877503407476</v>
      </c>
      <c r="AN18" s="22">
        <f t="shared" si="2"/>
        <v>44.278436263751857</v>
      </c>
      <c r="AO18" s="22">
        <f t="shared" si="2"/>
        <v>37.417554374141133</v>
      </c>
      <c r="AP18" s="22">
        <f t="shared" si="2"/>
        <v>36.54056423645936</v>
      </c>
      <c r="AQ18" s="22">
        <f t="shared" si="2"/>
        <v>31.578284864552472</v>
      </c>
      <c r="AR18" s="22">
        <f t="shared" si="2"/>
        <v>30.355540830457038</v>
      </c>
      <c r="AS18" s="22">
        <f t="shared" si="2"/>
        <v>18.068758048485144</v>
      </c>
      <c r="AT18" s="22">
        <f t="shared" si="2"/>
        <v>10.933460406132271</v>
      </c>
      <c r="AU18" s="12"/>
      <c r="AV18" s="22">
        <f>SUM(AV16:AV17)</f>
        <v>1738.8038736891269</v>
      </c>
    </row>
    <row r="19" spans="1:48" x14ac:dyDescent="0.2">
      <c r="A19" s="1">
        <f>ROW()</f>
        <v>19</v>
      </c>
      <c r="E19" s="18"/>
      <c r="G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V19" s="14"/>
    </row>
    <row r="20" spans="1:48" x14ac:dyDescent="0.2">
      <c r="A20" s="1">
        <f>ROW()</f>
        <v>20</v>
      </c>
      <c r="C20" s="8" t="s">
        <v>12</v>
      </c>
      <c r="E20" s="18"/>
      <c r="G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V20" s="14"/>
    </row>
    <row r="21" spans="1:48" x14ac:dyDescent="0.2">
      <c r="A21" s="1">
        <f>ROW()</f>
        <v>21</v>
      </c>
      <c r="C21" s="10" t="s">
        <v>13</v>
      </c>
      <c r="E21" s="11">
        <f>SUMPRODUCT($I21:$AT21,$I$11:$AT$11)</f>
        <v>-1029.1580220821763</v>
      </c>
      <c r="G21" s="11">
        <f>SUM(I21:AT21)</f>
        <v>-3732.7609856557524</v>
      </c>
      <c r="H21" s="12"/>
      <c r="I21" s="11">
        <v>0</v>
      </c>
      <c r="J21" s="11">
        <v>-19.559999999999945</v>
      </c>
      <c r="K21" s="11">
        <v>-55.430909575042286</v>
      </c>
      <c r="L21" s="11">
        <v>-60.363341588148508</v>
      </c>
      <c r="M21" s="11">
        <v>-64.529311996346678</v>
      </c>
      <c r="N21" s="11">
        <v>-73.553665170276247</v>
      </c>
      <c r="O21" s="11">
        <v>-78.444454251706603</v>
      </c>
      <c r="P21" s="11">
        <v>-82.728172228850724</v>
      </c>
      <c r="Q21" s="11">
        <v>-90.515289498676609</v>
      </c>
      <c r="R21" s="11">
        <v>-91.448955062659721</v>
      </c>
      <c r="S21" s="11">
        <v>-81.572292904106831</v>
      </c>
      <c r="T21" s="11">
        <v>-79.975862229946472</v>
      </c>
      <c r="U21" s="11">
        <v>-97.303665786893234</v>
      </c>
      <c r="V21" s="11">
        <v>-99.310130181746828</v>
      </c>
      <c r="W21" s="11">
        <v>-100.98246060781636</v>
      </c>
      <c r="X21" s="11">
        <v>-104.18298411307072</v>
      </c>
      <c r="Y21" s="11">
        <v>-103.17320739104875</v>
      </c>
      <c r="Z21" s="11">
        <v>-105.44734382600519</v>
      </c>
      <c r="AA21" s="11">
        <v>-107.16768360678043</v>
      </c>
      <c r="AB21" s="11">
        <v>-112.91191608215412</v>
      </c>
      <c r="AC21" s="11">
        <v>-111.45318279014978</v>
      </c>
      <c r="AD21" s="11">
        <v>-113.62063604229513</v>
      </c>
      <c r="AE21" s="11">
        <v>-117.08561154960829</v>
      </c>
      <c r="AF21" s="11">
        <v>-119.22793623838632</v>
      </c>
      <c r="AG21" s="11">
        <v>-122.12810105381772</v>
      </c>
      <c r="AH21" s="11">
        <v>-121.37501266699323</v>
      </c>
      <c r="AI21" s="11">
        <v>-124.48555720759038</v>
      </c>
      <c r="AJ21" s="11">
        <v>-125.2743012234488</v>
      </c>
      <c r="AK21" s="11">
        <v>-128.64758720718027</v>
      </c>
      <c r="AL21" s="11">
        <v>-131.65861618163251</v>
      </c>
      <c r="AM21" s="11">
        <v>-129.24163692001045</v>
      </c>
      <c r="AN21" s="11">
        <v>-131.05570325044854</v>
      </c>
      <c r="AO21" s="11">
        <v>-128.86264156866247</v>
      </c>
      <c r="AP21" s="11">
        <v>-129.61115494730029</v>
      </c>
      <c r="AQ21" s="11">
        <v>-129.87472930811043</v>
      </c>
      <c r="AR21" s="11">
        <v>-129.54706059179537</v>
      </c>
      <c r="AS21" s="11">
        <v>-132.02672439476655</v>
      </c>
      <c r="AT21" s="11">
        <v>1.0168535877205136</v>
      </c>
      <c r="AU21" s="12"/>
      <c r="AV21" s="12">
        <f>SUM(U21:AT21)</f>
        <v>-2954.6387311499916</v>
      </c>
    </row>
    <row r="22" spans="1:48" x14ac:dyDescent="0.2">
      <c r="A22" s="1">
        <f>ROW()</f>
        <v>22</v>
      </c>
      <c r="C22" s="10" t="s">
        <v>14</v>
      </c>
      <c r="E22" s="13">
        <f>SUMPRODUCT($I22:$AT22,$I$11:$AT$11)</f>
        <v>-389.55024691504974</v>
      </c>
      <c r="G22" s="13">
        <f>SUM(I22:AT22)</f>
        <v>-1622.1297066016105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-59.584825841765863</v>
      </c>
      <c r="R22" s="18">
        <v>-59.249306489495098</v>
      </c>
      <c r="S22" s="18">
        <v>-58.922175121031103</v>
      </c>
      <c r="T22" s="18">
        <v>-58.603222036778703</v>
      </c>
      <c r="U22" s="18">
        <v>-58.292242779632616</v>
      </c>
      <c r="V22" s="18">
        <v>-57.989038003915176</v>
      </c>
      <c r="W22" s="18">
        <v>-57.693413347590678</v>
      </c>
      <c r="X22" s="18">
        <v>-57.405179307674302</v>
      </c>
      <c r="Y22" s="18">
        <v>-57.124151118755819</v>
      </c>
      <c r="Z22" s="18">
        <v>-56.850148634560298</v>
      </c>
      <c r="AA22" s="18">
        <v>-56.582996212469666</v>
      </c>
      <c r="AB22" s="18">
        <v>-56.322522600931308</v>
      </c>
      <c r="AC22" s="18">
        <v>-56.068560829681402</v>
      </c>
      <c r="AD22" s="18">
        <v>-55.820948102712748</v>
      </c>
      <c r="AE22" s="18">
        <v>-55.579525693918313</v>
      </c>
      <c r="AF22" s="18">
        <v>-55.344138845343736</v>
      </c>
      <c r="AG22" s="18">
        <v>-55.114636667983525</v>
      </c>
      <c r="AH22" s="18">
        <v>-54.890872045057321</v>
      </c>
      <c r="AI22" s="18">
        <v>-54.67270153770427</v>
      </c>
      <c r="AJ22" s="18">
        <v>-54.459985293035039</v>
      </c>
      <c r="AK22" s="18">
        <v>-54.252586954482545</v>
      </c>
      <c r="AL22" s="18">
        <v>-54.050373574393859</v>
      </c>
      <c r="AM22" s="18">
        <v>-53.853215528807397</v>
      </c>
      <c r="AN22" s="18">
        <v>-53.660986434360581</v>
      </c>
      <c r="AO22" s="18">
        <v>-54.055429557015884</v>
      </c>
      <c r="AP22" s="18">
        <v>-53.974518409812049</v>
      </c>
      <c r="AQ22" s="18">
        <v>-53.918904700877953</v>
      </c>
      <c r="AR22" s="18">
        <v>-53.892610926174768</v>
      </c>
      <c r="AS22" s="18">
        <v>-53.900490005648251</v>
      </c>
      <c r="AT22" s="18">
        <v>0</v>
      </c>
      <c r="AV22" s="14">
        <f>SUM(U22:AT22)</f>
        <v>-1385.7701771125394</v>
      </c>
    </row>
    <row r="23" spans="1:48" x14ac:dyDescent="0.2">
      <c r="A23" s="1">
        <f>ROW()</f>
        <v>23</v>
      </c>
      <c r="C23" s="10" t="s">
        <v>15</v>
      </c>
      <c r="E23" s="13">
        <f>SUMPRODUCT($I23:$AT23,$I$11:$AT$11)</f>
        <v>-94.381009807258877</v>
      </c>
      <c r="G23" s="13">
        <f>SUM(I23:AT23)</f>
        <v>-648.80832418302862</v>
      </c>
      <c r="I23" s="18">
        <v>0</v>
      </c>
      <c r="J23" s="18">
        <v>-1.5000000000000015E-2</v>
      </c>
      <c r="K23" s="18">
        <v>-2.9999999999999916E-2</v>
      </c>
      <c r="L23" s="18">
        <v>-3.1000000000000028E-2</v>
      </c>
      <c r="M23" s="18">
        <v>-3.8000000000000034E-2</v>
      </c>
      <c r="N23" s="18">
        <v>-3.400000000000003E-2</v>
      </c>
      <c r="O23" s="18">
        <v>-2.300000000000002E-2</v>
      </c>
      <c r="P23" s="18">
        <v>-0.59070794645431102</v>
      </c>
      <c r="Q23" s="18">
        <v>-1.007989021596192</v>
      </c>
      <c r="R23" s="18">
        <v>-2.1319317159811324</v>
      </c>
      <c r="S23" s="18">
        <v>-2.1895347947159465</v>
      </c>
      <c r="T23" s="18">
        <v>-3.0623771726690685</v>
      </c>
      <c r="U23" s="18">
        <v>-5.0152127670503095</v>
      </c>
      <c r="V23" s="18">
        <v>-6.1869361846603228</v>
      </c>
      <c r="W23" s="18">
        <v>-7.5528168235775244</v>
      </c>
      <c r="X23" s="18">
        <v>-9.1523378341289163</v>
      </c>
      <c r="Y23" s="18">
        <v>-10.458773029400662</v>
      </c>
      <c r="Z23" s="18">
        <v>-11.462926063071301</v>
      </c>
      <c r="AA23" s="18">
        <v>-12.5095420575894</v>
      </c>
      <c r="AB23" s="18">
        <v>-14.101644315365352</v>
      </c>
      <c r="AC23" s="18">
        <v>-14.979646044214624</v>
      </c>
      <c r="AD23" s="18">
        <v>-16.29091435030784</v>
      </c>
      <c r="AE23" s="18">
        <v>-18.44922951615883</v>
      </c>
      <c r="AF23" s="18">
        <v>-20.541205696179851</v>
      </c>
      <c r="AG23" s="18">
        <v>-23.124835767930268</v>
      </c>
      <c r="AH23" s="18">
        <v>-25.211658271246161</v>
      </c>
      <c r="AI23" s="18">
        <v>-28.734860716304446</v>
      </c>
      <c r="AJ23" s="18">
        <v>-32.098521624381135</v>
      </c>
      <c r="AK23" s="18">
        <v>-36.951630734097151</v>
      </c>
      <c r="AL23" s="18">
        <v>-42.135633281333547</v>
      </c>
      <c r="AM23" s="18">
        <v>-46.332684189729505</v>
      </c>
      <c r="AN23" s="18">
        <v>-47.050700359937707</v>
      </c>
      <c r="AO23" s="18">
        <v>-39.989449191998737</v>
      </c>
      <c r="AP23" s="18">
        <v>-41.72787439560139</v>
      </c>
      <c r="AQ23" s="18">
        <v>-42.847227922951149</v>
      </c>
      <c r="AR23" s="18">
        <v>-43.082026661991293</v>
      </c>
      <c r="AS23" s="18">
        <v>-44.536182495505557</v>
      </c>
      <c r="AT23" s="18">
        <v>0.86968676310079318</v>
      </c>
      <c r="AV23" s="14">
        <f>SUM(U23:AT23)</f>
        <v>-639.65478353161211</v>
      </c>
    </row>
    <row r="24" spans="1:48" x14ac:dyDescent="0.2">
      <c r="A24" s="1">
        <f>ROW()</f>
        <v>24</v>
      </c>
      <c r="C24" s="19" t="s">
        <v>16</v>
      </c>
      <c r="D24" s="3"/>
      <c r="E24" s="20">
        <f>SUMPRODUCT($I24:$AT24,$I$11:$AT$11)</f>
        <v>-1513.089278804485</v>
      </c>
      <c r="G24" s="20">
        <f>SUM(I24:AT24)</f>
        <v>-6003.6990164403924</v>
      </c>
      <c r="H24" s="21"/>
      <c r="I24" s="22">
        <f t="shared" ref="I24:AT24" si="3">SUM(I21:I23)</f>
        <v>0</v>
      </c>
      <c r="J24" s="22">
        <f t="shared" si="3"/>
        <v>-19.574999999999946</v>
      </c>
      <c r="K24" s="22">
        <f t="shared" si="3"/>
        <v>-55.460909575042287</v>
      </c>
      <c r="L24" s="22">
        <f t="shared" si="3"/>
        <v>-60.394341588148507</v>
      </c>
      <c r="M24" s="22">
        <f t="shared" si="3"/>
        <v>-64.567311996346675</v>
      </c>
      <c r="N24" s="22">
        <f t="shared" si="3"/>
        <v>-73.587665170276253</v>
      </c>
      <c r="O24" s="22">
        <f t="shared" si="3"/>
        <v>-78.467454251706599</v>
      </c>
      <c r="P24" s="22">
        <f t="shared" si="3"/>
        <v>-83.31888017530504</v>
      </c>
      <c r="Q24" s="22">
        <f t="shared" si="3"/>
        <v>-151.10810436203866</v>
      </c>
      <c r="R24" s="22">
        <f t="shared" si="3"/>
        <v>-152.83019326813593</v>
      </c>
      <c r="S24" s="22">
        <f t="shared" si="3"/>
        <v>-142.68400281985387</v>
      </c>
      <c r="T24" s="22">
        <f t="shared" si="3"/>
        <v>-141.64146143939425</v>
      </c>
      <c r="U24" s="22">
        <f t="shared" si="3"/>
        <v>-160.61112133357616</v>
      </c>
      <c r="V24" s="22">
        <f t="shared" si="3"/>
        <v>-163.48610437032232</v>
      </c>
      <c r="W24" s="22">
        <f t="shared" si="3"/>
        <v>-166.22869077898457</v>
      </c>
      <c r="X24" s="22">
        <f t="shared" si="3"/>
        <v>-170.74050125487395</v>
      </c>
      <c r="Y24" s="22">
        <f t="shared" si="3"/>
        <v>-170.75613153920523</v>
      </c>
      <c r="Z24" s="22">
        <f t="shared" si="3"/>
        <v>-173.76041852363679</v>
      </c>
      <c r="AA24" s="22">
        <f t="shared" si="3"/>
        <v>-176.26022187683947</v>
      </c>
      <c r="AB24" s="22">
        <f t="shared" si="3"/>
        <v>-183.33608299845079</v>
      </c>
      <c r="AC24" s="22">
        <f t="shared" si="3"/>
        <v>-182.5013896640458</v>
      </c>
      <c r="AD24" s="22">
        <f t="shared" si="3"/>
        <v>-185.73249849531572</v>
      </c>
      <c r="AE24" s="22">
        <f t="shared" si="3"/>
        <v>-191.11436675968542</v>
      </c>
      <c r="AF24" s="22">
        <f t="shared" si="3"/>
        <v>-195.1132807799099</v>
      </c>
      <c r="AG24" s="22">
        <f t="shared" si="3"/>
        <v>-200.36757348973151</v>
      </c>
      <c r="AH24" s="22">
        <f t="shared" si="3"/>
        <v>-201.4775429832967</v>
      </c>
      <c r="AI24" s="22">
        <f t="shared" si="3"/>
        <v>-207.89311946159907</v>
      </c>
      <c r="AJ24" s="22">
        <f t="shared" si="3"/>
        <v>-211.83280814086498</v>
      </c>
      <c r="AK24" s="22">
        <f t="shared" si="3"/>
        <v>-219.85180489575998</v>
      </c>
      <c r="AL24" s="22">
        <f t="shared" si="3"/>
        <v>-227.84462303735992</v>
      </c>
      <c r="AM24" s="22">
        <f t="shared" si="3"/>
        <v>-229.42753663854734</v>
      </c>
      <c r="AN24" s="22">
        <f t="shared" si="3"/>
        <v>-231.76739004474683</v>
      </c>
      <c r="AO24" s="22">
        <f t="shared" si="3"/>
        <v>-222.9075203176771</v>
      </c>
      <c r="AP24" s="22">
        <f t="shared" si="3"/>
        <v>-225.31354775271373</v>
      </c>
      <c r="AQ24" s="22">
        <f t="shared" si="3"/>
        <v>-226.64086193193953</v>
      </c>
      <c r="AR24" s="22">
        <f t="shared" si="3"/>
        <v>-226.52169817996145</v>
      </c>
      <c r="AS24" s="22">
        <f t="shared" si="3"/>
        <v>-230.46339689592037</v>
      </c>
      <c r="AT24" s="22">
        <f t="shared" si="3"/>
        <v>1.8865403508213068</v>
      </c>
      <c r="AU24" s="12"/>
      <c r="AV24" s="22">
        <f>SUM(U24:AT24)</f>
        <v>-4980.0636917941429</v>
      </c>
    </row>
    <row r="25" spans="1:48" x14ac:dyDescent="0.2">
      <c r="A25" s="1">
        <f>ROW()</f>
        <v>25</v>
      </c>
    </row>
    <row r="26" spans="1:48" ht="13.5" thickBot="1" x14ac:dyDescent="0.25">
      <c r="A26" s="1">
        <f>ROW()</f>
        <v>26</v>
      </c>
      <c r="C26" s="19" t="s">
        <v>17</v>
      </c>
      <c r="D26" s="3"/>
      <c r="E26" s="23">
        <f>SUMPRODUCT($I26:$AT26,$I$11:$AT$11)</f>
        <v>-223.30178477007544</v>
      </c>
      <c r="G26" s="23">
        <f>SUM(I26:AT26)</f>
        <v>-2983.8163060700917</v>
      </c>
      <c r="H26" s="21"/>
      <c r="I26" s="24">
        <f t="shared" ref="I26:AT26" si="4">+I18+I24</f>
        <v>5.7979489554235606</v>
      </c>
      <c r="J26" s="24">
        <f t="shared" si="4"/>
        <v>50.734063607721367</v>
      </c>
      <c r="K26" s="24">
        <f t="shared" si="4"/>
        <v>129.42406071106112</v>
      </c>
      <c r="L26" s="24">
        <f t="shared" si="4"/>
        <v>109.59399530209848</v>
      </c>
      <c r="M26" s="24">
        <f t="shared" si="4"/>
        <v>72.146063844474227</v>
      </c>
      <c r="N26" s="24">
        <f t="shared" si="4"/>
        <v>66.738497588960499</v>
      </c>
      <c r="O26" s="24">
        <f t="shared" si="4"/>
        <v>55.766597248021654</v>
      </c>
      <c r="P26" s="24">
        <f t="shared" si="4"/>
        <v>47.786472605427079</v>
      </c>
      <c r="Q26" s="24">
        <f t="shared" si="4"/>
        <v>-17.231439974262571</v>
      </c>
      <c r="R26" s="24">
        <f t="shared" si="4"/>
        <v>-161.70906668537972</v>
      </c>
      <c r="S26" s="24">
        <f t="shared" si="4"/>
        <v>-90.791189334224256</v>
      </c>
      <c r="T26" s="24">
        <f t="shared" si="4"/>
        <v>-10.812491834397065</v>
      </c>
      <c r="U26" s="24">
        <f t="shared" si="4"/>
        <v>-54.267019349496493</v>
      </c>
      <c r="V26" s="24">
        <f t="shared" si="4"/>
        <v>-51.807214653733013</v>
      </c>
      <c r="W26" s="24">
        <f t="shared" si="4"/>
        <v>-49.43666110935628</v>
      </c>
      <c r="X26" s="24">
        <f t="shared" si="4"/>
        <v>-61.042739544736804</v>
      </c>
      <c r="Y26" s="24">
        <f t="shared" si="4"/>
        <v>-72.299144799442374</v>
      </c>
      <c r="Z26" s="24">
        <f t="shared" si="4"/>
        <v>-78.176327234454874</v>
      </c>
      <c r="AA26" s="24">
        <f t="shared" si="4"/>
        <v>-81.711453590378056</v>
      </c>
      <c r="AB26" s="24">
        <f t="shared" si="4"/>
        <v>-97.782716661910214</v>
      </c>
      <c r="AC26" s="24">
        <f t="shared" si="4"/>
        <v>-107.25790370659968</v>
      </c>
      <c r="AD26" s="24">
        <f t="shared" si="4"/>
        <v>-78.77433094436924</v>
      </c>
      <c r="AE26" s="24">
        <f t="shared" si="4"/>
        <v>-110.48897908596507</v>
      </c>
      <c r="AF26" s="24">
        <f t="shared" si="4"/>
        <v>-127.41810572374517</v>
      </c>
      <c r="AG26" s="24">
        <f t="shared" si="4"/>
        <v>-135.02186138654184</v>
      </c>
      <c r="AH26" s="24">
        <f t="shared" si="4"/>
        <v>-137.78469883888965</v>
      </c>
      <c r="AI26" s="24">
        <f t="shared" si="4"/>
        <v>-156.85977290201544</v>
      </c>
      <c r="AJ26" s="24">
        <f t="shared" si="4"/>
        <v>-164.23355664518812</v>
      </c>
      <c r="AK26" s="24">
        <f t="shared" si="4"/>
        <v>-153.90844320310381</v>
      </c>
      <c r="AL26" s="24">
        <f t="shared" si="4"/>
        <v>-187.20395384179136</v>
      </c>
      <c r="AM26" s="24">
        <f t="shared" si="4"/>
        <v>-183.22965913513985</v>
      </c>
      <c r="AN26" s="24">
        <f t="shared" si="4"/>
        <v>-187.48895378099496</v>
      </c>
      <c r="AO26" s="24">
        <f t="shared" si="4"/>
        <v>-185.48996594353596</v>
      </c>
      <c r="AP26" s="24">
        <f t="shared" si="4"/>
        <v>-188.77298351625438</v>
      </c>
      <c r="AQ26" s="24">
        <f t="shared" si="4"/>
        <v>-195.06257706738705</v>
      </c>
      <c r="AR26" s="24">
        <f t="shared" si="4"/>
        <v>-196.1661573495044</v>
      </c>
      <c r="AS26" s="24">
        <f t="shared" si="4"/>
        <v>-212.39463884743523</v>
      </c>
      <c r="AT26" s="24">
        <f t="shared" si="4"/>
        <v>12.820000756953577</v>
      </c>
      <c r="AU26" s="12"/>
      <c r="AV26" s="24">
        <f>+AV18+AV24</f>
        <v>-3241.2598181050162</v>
      </c>
    </row>
    <row r="27" spans="1:48" ht="13.5" thickTop="1" x14ac:dyDescent="0.2">
      <c r="A27" s="1">
        <f>ROW()</f>
        <v>27</v>
      </c>
      <c r="D27" s="25"/>
    </row>
    <row r="28" spans="1:48" x14ac:dyDescent="0.2">
      <c r="A28" s="1">
        <f>ROW()</f>
        <v>28</v>
      </c>
      <c r="D28" s="25"/>
    </row>
    <row r="29" spans="1:48" x14ac:dyDescent="0.2">
      <c r="A29" s="1">
        <f>ROW()</f>
        <v>29</v>
      </c>
      <c r="C29" s="8" t="s">
        <v>18</v>
      </c>
      <c r="D29" s="25" t="s">
        <v>19</v>
      </c>
    </row>
    <row r="30" spans="1:48" x14ac:dyDescent="0.2">
      <c r="A30" s="1">
        <f>ROW()</f>
        <v>30</v>
      </c>
      <c r="C30" s="10" t="s">
        <v>20</v>
      </c>
      <c r="D30" s="25"/>
      <c r="E30" s="11">
        <f>SUMPRODUCT($I30:$AT30,$I$11:$AT$11)</f>
        <v>-1336.0484178574193</v>
      </c>
      <c r="G30" s="11">
        <f>SUM(I30:AT30)</f>
        <v>-4123.9379999999983</v>
      </c>
      <c r="I30" s="11">
        <v>0</v>
      </c>
      <c r="J30" s="11">
        <v>-32.402369999999998</v>
      </c>
      <c r="K30" s="11">
        <v>-106.04411999999999</v>
      </c>
      <c r="L30" s="11">
        <v>-117.82679999999999</v>
      </c>
      <c r="M30" s="11">
        <v>-117.82679999999999</v>
      </c>
      <c r="N30" s="11">
        <v>-117.82679999999999</v>
      </c>
      <c r="O30" s="11">
        <v>-117.82679999999999</v>
      </c>
      <c r="P30" s="11">
        <v>-117.82679999999999</v>
      </c>
      <c r="Q30" s="11">
        <v>-117.82679999999999</v>
      </c>
      <c r="R30" s="11">
        <v>-117.82679999999999</v>
      </c>
      <c r="S30" s="11">
        <v>-117.82679999999999</v>
      </c>
      <c r="T30" s="11">
        <v>-117.82679999999999</v>
      </c>
      <c r="U30" s="11">
        <v>-117.82679999999999</v>
      </c>
      <c r="V30" s="11">
        <v>-117.82679999999999</v>
      </c>
      <c r="W30" s="11">
        <v>-117.82679999999999</v>
      </c>
      <c r="X30" s="11">
        <v>-117.82679999999999</v>
      </c>
      <c r="Y30" s="11">
        <v>-117.82679999999999</v>
      </c>
      <c r="Z30" s="11">
        <v>-117.82679999999999</v>
      </c>
      <c r="AA30" s="11">
        <v>-117.82679999999999</v>
      </c>
      <c r="AB30" s="11">
        <v>-117.82679999999999</v>
      </c>
      <c r="AC30" s="11">
        <v>-117.82679999999999</v>
      </c>
      <c r="AD30" s="11">
        <v>-117.82679999999999</v>
      </c>
      <c r="AE30" s="11">
        <v>-117.82679999999999</v>
      </c>
      <c r="AF30" s="11">
        <v>-117.82679999999999</v>
      </c>
      <c r="AG30" s="11">
        <v>-117.82679999999999</v>
      </c>
      <c r="AH30" s="11">
        <v>-117.82679999999999</v>
      </c>
      <c r="AI30" s="11">
        <v>-117.82679999999999</v>
      </c>
      <c r="AJ30" s="11">
        <v>-117.82679999999999</v>
      </c>
      <c r="AK30" s="11">
        <v>-117.82679999999999</v>
      </c>
      <c r="AL30" s="11">
        <v>-117.82679999999999</v>
      </c>
      <c r="AM30" s="11">
        <v>-117.82679999999999</v>
      </c>
      <c r="AN30" s="11">
        <v>-117.82679999999999</v>
      </c>
      <c r="AO30" s="11">
        <v>-117.82679999999999</v>
      </c>
      <c r="AP30" s="11">
        <v>-117.82679999999999</v>
      </c>
      <c r="AQ30" s="11">
        <v>-117.82679999999999</v>
      </c>
      <c r="AR30" s="11">
        <v>-117.82679999999999</v>
      </c>
      <c r="AS30" s="11">
        <v>-85.424430000000072</v>
      </c>
      <c r="AT30" s="11">
        <v>-11.782680000000001</v>
      </c>
      <c r="AV30" s="12">
        <f>SUM(U30:AT30)</f>
        <v>-2925.0503099999992</v>
      </c>
    </row>
    <row r="31" spans="1:48" x14ac:dyDescent="0.2">
      <c r="A31" s="1">
        <f>ROW()</f>
        <v>31</v>
      </c>
      <c r="C31" s="10" t="s">
        <v>21</v>
      </c>
      <c r="D31" s="25"/>
      <c r="E31" s="13">
        <f>SUMPRODUCT($I31:$AT31,$I$11:$AT$11)</f>
        <v>1383.1088576842756</v>
      </c>
      <c r="G31" s="13">
        <f>SUM(I31:AT31)</f>
        <v>4706.1103920793785</v>
      </c>
      <c r="I31" s="11">
        <v>0</v>
      </c>
      <c r="J31" s="11">
        <v>28.971864807893429</v>
      </c>
      <c r="K31" s="11">
        <v>94.980871492642123</v>
      </c>
      <c r="L31" s="11">
        <v>106.86902145949172</v>
      </c>
      <c r="M31" s="11">
        <v>108.36011408945953</v>
      </c>
      <c r="N31" s="11">
        <v>110.1726474834164</v>
      </c>
      <c r="O31" s="11">
        <v>111.40422867829054</v>
      </c>
      <c r="P31" s="11">
        <v>112.95820626412402</v>
      </c>
      <c r="Q31" s="11">
        <v>114.53386028330226</v>
      </c>
      <c r="R31" s="11">
        <v>116.44966157464169</v>
      </c>
      <c r="S31" s="11">
        <v>117.75141129765142</v>
      </c>
      <c r="T31" s="11">
        <v>119.39392573384237</v>
      </c>
      <c r="U31" s="11">
        <v>121.05935160390371</v>
      </c>
      <c r="V31" s="11">
        <v>123.08430441312359</v>
      </c>
      <c r="W31" s="11">
        <v>124.46022046998502</v>
      </c>
      <c r="X31" s="11">
        <v>126.19631608532084</v>
      </c>
      <c r="Y31" s="11">
        <v>127.95662849839498</v>
      </c>
      <c r="Z31" s="11">
        <v>130.09695166139943</v>
      </c>
      <c r="AA31" s="11">
        <v>131.55125963017855</v>
      </c>
      <c r="AB31" s="11">
        <v>133.38626815075989</v>
      </c>
      <c r="AC31" s="11">
        <v>135.24687320519487</v>
      </c>
      <c r="AD31" s="11">
        <v>137.50913987197117</v>
      </c>
      <c r="AE31" s="11">
        <v>139.04630608026372</v>
      </c>
      <c r="AF31" s="11">
        <v>140.98586300377735</v>
      </c>
      <c r="AG31" s="11">
        <v>142.95247480681698</v>
      </c>
      <c r="AH31" s="11">
        <v>145.34363262824766</v>
      </c>
      <c r="AI31" s="11">
        <v>146.96837786972506</v>
      </c>
      <c r="AJ31" s="11">
        <v>149.01843977262985</v>
      </c>
      <c r="AK31" s="11">
        <v>151.09709798901824</v>
      </c>
      <c r="AL31" s="11">
        <v>153.62449045382283</v>
      </c>
      <c r="AM31" s="11">
        <v>155.3418044862693</v>
      </c>
      <c r="AN31" s="11">
        <v>157.50866731704826</v>
      </c>
      <c r="AO31" s="11">
        <v>159.70575571745374</v>
      </c>
      <c r="AP31" s="11">
        <v>162.37714470478926</v>
      </c>
      <c r="AQ31" s="11">
        <v>164.19230157415544</v>
      </c>
      <c r="AR31" s="11">
        <v>166.48261998881324</v>
      </c>
      <c r="AS31" s="11">
        <v>121.93546086253275</v>
      </c>
      <c r="AT31" s="11">
        <v>17.136828069027654</v>
      </c>
      <c r="AV31" s="14">
        <f>SUM(U31:AT31)</f>
        <v>3564.2645789146236</v>
      </c>
    </row>
    <row r="32" spans="1:48" ht="13.5" thickBot="1" x14ac:dyDescent="0.25">
      <c r="A32" s="1">
        <f>ROW()</f>
        <v>32</v>
      </c>
      <c r="C32" s="19" t="s">
        <v>22</v>
      </c>
      <c r="D32" s="26">
        <f>+E32/-E$26</f>
        <v>0.21074815803784308</v>
      </c>
      <c r="E32" s="24">
        <f>SUM(E30:E31)</f>
        <v>47.060439826856282</v>
      </c>
      <c r="G32" s="24">
        <f>SUM(I32:AT32)</f>
        <v>582.17239207937928</v>
      </c>
      <c r="I32" s="24">
        <f t="shared" ref="I32:AT32" si="5">SUM(I30:I31)</f>
        <v>0</v>
      </c>
      <c r="J32" s="24">
        <f t="shared" si="5"/>
        <v>-3.430505192106569</v>
      </c>
      <c r="K32" s="24">
        <f t="shared" si="5"/>
        <v>-11.063248507357869</v>
      </c>
      <c r="L32" s="24">
        <f t="shared" si="5"/>
        <v>-10.957778540508272</v>
      </c>
      <c r="M32" s="24">
        <f t="shared" si="5"/>
        <v>-9.4666859105404626</v>
      </c>
      <c r="N32" s="24">
        <f t="shared" si="5"/>
        <v>-7.6541525165835935</v>
      </c>
      <c r="O32" s="24">
        <f t="shared" si="5"/>
        <v>-6.4225713217094551</v>
      </c>
      <c r="P32" s="24">
        <f t="shared" si="5"/>
        <v>-4.8685937358759759</v>
      </c>
      <c r="Q32" s="24">
        <f t="shared" si="5"/>
        <v>-3.292939716697731</v>
      </c>
      <c r="R32" s="24">
        <f t="shared" si="5"/>
        <v>-1.3771384253582966</v>
      </c>
      <c r="S32" s="24">
        <f t="shared" si="5"/>
        <v>-7.5388702348575976E-2</v>
      </c>
      <c r="T32" s="24">
        <f t="shared" si="5"/>
        <v>1.5671257338423743</v>
      </c>
      <c r="U32" s="24">
        <f t="shared" si="5"/>
        <v>3.2325516039037154</v>
      </c>
      <c r="V32" s="24">
        <f t="shared" si="5"/>
        <v>5.2575044131235984</v>
      </c>
      <c r="W32" s="24">
        <f t="shared" si="5"/>
        <v>6.6334204699850261</v>
      </c>
      <c r="X32" s="24">
        <f t="shared" si="5"/>
        <v>8.3695160853208534</v>
      </c>
      <c r="Y32" s="24">
        <f t="shared" si="5"/>
        <v>10.129828498394986</v>
      </c>
      <c r="Z32" s="24">
        <f t="shared" si="5"/>
        <v>12.270151661399439</v>
      </c>
      <c r="AA32" s="24">
        <f t="shared" si="5"/>
        <v>13.724459630178558</v>
      </c>
      <c r="AB32" s="24">
        <f t="shared" si="5"/>
        <v>15.559468150759898</v>
      </c>
      <c r="AC32" s="24">
        <f t="shared" si="5"/>
        <v>17.420073205194882</v>
      </c>
      <c r="AD32" s="24">
        <f t="shared" si="5"/>
        <v>19.68233987197118</v>
      </c>
      <c r="AE32" s="24">
        <f t="shared" si="5"/>
        <v>21.219506080263727</v>
      </c>
      <c r="AF32" s="24">
        <f t="shared" si="5"/>
        <v>23.159063003777362</v>
      </c>
      <c r="AG32" s="24">
        <f t="shared" si="5"/>
        <v>25.125674806816988</v>
      </c>
      <c r="AH32" s="24">
        <f t="shared" si="5"/>
        <v>27.51683262824767</v>
      </c>
      <c r="AI32" s="24">
        <f t="shared" si="5"/>
        <v>29.141577869725069</v>
      </c>
      <c r="AJ32" s="24">
        <f t="shared" si="5"/>
        <v>31.191639772629856</v>
      </c>
      <c r="AK32" s="24">
        <f t="shared" si="5"/>
        <v>33.270297989018246</v>
      </c>
      <c r="AL32" s="24">
        <f t="shared" si="5"/>
        <v>35.797690453822838</v>
      </c>
      <c r="AM32" s="24">
        <f t="shared" si="5"/>
        <v>37.515004486269305</v>
      </c>
      <c r="AN32" s="24">
        <f t="shared" si="5"/>
        <v>39.681867317048273</v>
      </c>
      <c r="AO32" s="24">
        <f t="shared" si="5"/>
        <v>41.878955717453749</v>
      </c>
      <c r="AP32" s="24">
        <f t="shared" si="5"/>
        <v>44.550344704789268</v>
      </c>
      <c r="AQ32" s="24">
        <f t="shared" si="5"/>
        <v>46.365501574155445</v>
      </c>
      <c r="AR32" s="24">
        <f t="shared" si="5"/>
        <v>48.655819988813249</v>
      </c>
      <c r="AS32" s="24">
        <f t="shared" si="5"/>
        <v>36.511030862532678</v>
      </c>
      <c r="AT32" s="24">
        <f t="shared" si="5"/>
        <v>5.3541480690276533</v>
      </c>
      <c r="AV32" s="24">
        <f>SUM(AV30:AV31)</f>
        <v>639.21426891462443</v>
      </c>
    </row>
    <row r="33" spans="1:48" ht="13.5" thickTop="1" x14ac:dyDescent="0.2">
      <c r="A33" s="1">
        <f>ROW()</f>
        <v>33</v>
      </c>
      <c r="D33" s="25"/>
    </row>
    <row r="34" spans="1:48" x14ac:dyDescent="0.2">
      <c r="A34" s="1">
        <f>ROW()</f>
        <v>34</v>
      </c>
      <c r="C34" s="8" t="s">
        <v>23</v>
      </c>
      <c r="D34" s="25"/>
    </row>
    <row r="35" spans="1:48" x14ac:dyDescent="0.2">
      <c r="A35" s="1">
        <f>ROW()</f>
        <v>35</v>
      </c>
      <c r="C35" s="10" t="s">
        <v>20</v>
      </c>
      <c r="D35" s="25"/>
      <c r="E35" s="11">
        <f>SUMPRODUCT($I35:$AT35,$I$11:$AT$11)</f>
        <v>-28.421423304032889</v>
      </c>
      <c r="G35" s="11">
        <f>SUM(I35:AT35)</f>
        <v>-87.727500000000035</v>
      </c>
      <c r="I35" s="11">
        <v>0</v>
      </c>
      <c r="J35" s="11">
        <v>-0.68928750000000005</v>
      </c>
      <c r="K35" s="11">
        <v>-2.2558500000000006</v>
      </c>
      <c r="L35" s="11">
        <v>-2.5065</v>
      </c>
      <c r="M35" s="11">
        <v>-2.5065</v>
      </c>
      <c r="N35" s="11">
        <v>-2.5065</v>
      </c>
      <c r="O35" s="11">
        <v>-2.5065</v>
      </c>
      <c r="P35" s="11">
        <v>-2.5065</v>
      </c>
      <c r="Q35" s="11">
        <v>-2.5065</v>
      </c>
      <c r="R35" s="11">
        <v>-2.5065</v>
      </c>
      <c r="S35" s="11">
        <v>-2.5065</v>
      </c>
      <c r="T35" s="11">
        <v>-2.5065</v>
      </c>
      <c r="U35" s="11">
        <v>-2.5065</v>
      </c>
      <c r="V35" s="11">
        <v>-2.5065</v>
      </c>
      <c r="W35" s="11">
        <v>-2.5065</v>
      </c>
      <c r="X35" s="11">
        <v>-2.5065</v>
      </c>
      <c r="Y35" s="11">
        <v>-2.5065</v>
      </c>
      <c r="Z35" s="11">
        <v>-2.5065</v>
      </c>
      <c r="AA35" s="11">
        <v>-2.5065</v>
      </c>
      <c r="AB35" s="11">
        <v>-2.5065</v>
      </c>
      <c r="AC35" s="11">
        <v>-2.5065</v>
      </c>
      <c r="AD35" s="11">
        <v>-2.5065</v>
      </c>
      <c r="AE35" s="11">
        <v>-2.5065</v>
      </c>
      <c r="AF35" s="11">
        <v>-2.5065</v>
      </c>
      <c r="AG35" s="11">
        <v>-2.5065</v>
      </c>
      <c r="AH35" s="11">
        <v>-2.5065</v>
      </c>
      <c r="AI35" s="11">
        <v>-2.5065</v>
      </c>
      <c r="AJ35" s="11">
        <v>-2.5065</v>
      </c>
      <c r="AK35" s="11">
        <v>-2.5065</v>
      </c>
      <c r="AL35" s="11">
        <v>-2.5065</v>
      </c>
      <c r="AM35" s="11">
        <v>-2.5065</v>
      </c>
      <c r="AN35" s="11">
        <v>-2.5065</v>
      </c>
      <c r="AO35" s="11">
        <v>-2.5065</v>
      </c>
      <c r="AP35" s="11">
        <v>-2.5065</v>
      </c>
      <c r="AQ35" s="11">
        <v>-2.5065</v>
      </c>
      <c r="AR35" s="11">
        <v>-2.5065</v>
      </c>
      <c r="AS35" s="11">
        <v>-1.8172125000000019</v>
      </c>
      <c r="AT35" s="11">
        <v>-0.25065000000000004</v>
      </c>
      <c r="AV35" s="12">
        <f>SUM(U35:AT35)</f>
        <v>-62.223862500000024</v>
      </c>
    </row>
    <row r="36" spans="1:48" x14ac:dyDescent="0.2">
      <c r="A36" s="1">
        <f>ROW()</f>
        <v>36</v>
      </c>
      <c r="C36" s="10" t="s">
        <v>21</v>
      </c>
      <c r="D36" s="25"/>
      <c r="E36" s="13">
        <f>SUMPRODUCT($I36:$AT36,$I$11:$AT$11)</f>
        <v>31.991032640980663</v>
      </c>
      <c r="G36" s="13">
        <f>SUM(I36:AT36)</f>
        <v>98.745699185775806</v>
      </c>
      <c r="I36" s="11">
        <v>0</v>
      </c>
      <c r="J36" s="11">
        <v>0.77585906503109581</v>
      </c>
      <c r="K36" s="11">
        <v>2.5391751219199494</v>
      </c>
      <c r="L36" s="11">
        <v>2.8213056910221668</v>
      </c>
      <c r="M36" s="11">
        <v>2.8213056910221668</v>
      </c>
      <c r="N36" s="11">
        <v>2.8213056910221668</v>
      </c>
      <c r="O36" s="11">
        <v>2.8213056910221668</v>
      </c>
      <c r="P36" s="11">
        <v>2.8213056910221668</v>
      </c>
      <c r="Q36" s="11">
        <v>2.8213056910221668</v>
      </c>
      <c r="R36" s="11">
        <v>2.8213056910221668</v>
      </c>
      <c r="S36" s="11">
        <v>2.8213056910221668</v>
      </c>
      <c r="T36" s="11">
        <v>2.8213056910221668</v>
      </c>
      <c r="U36" s="11">
        <v>2.8213056910221668</v>
      </c>
      <c r="V36" s="11">
        <v>2.8213056910221668</v>
      </c>
      <c r="W36" s="11">
        <v>2.8213056910221668</v>
      </c>
      <c r="X36" s="11">
        <v>2.8213056910221668</v>
      </c>
      <c r="Y36" s="11">
        <v>2.8213056910221668</v>
      </c>
      <c r="Z36" s="11">
        <v>2.8213056910221668</v>
      </c>
      <c r="AA36" s="11">
        <v>2.8213056910221668</v>
      </c>
      <c r="AB36" s="11">
        <v>2.8213056910221668</v>
      </c>
      <c r="AC36" s="11">
        <v>2.8213056910221668</v>
      </c>
      <c r="AD36" s="11">
        <v>2.8213056910221668</v>
      </c>
      <c r="AE36" s="11">
        <v>2.8213056910221668</v>
      </c>
      <c r="AF36" s="11">
        <v>2.8213056910221668</v>
      </c>
      <c r="AG36" s="11">
        <v>2.8213056910221668</v>
      </c>
      <c r="AH36" s="11">
        <v>2.8213056910221668</v>
      </c>
      <c r="AI36" s="11">
        <v>2.8213056910221668</v>
      </c>
      <c r="AJ36" s="11">
        <v>2.8213056910221668</v>
      </c>
      <c r="AK36" s="11">
        <v>2.8213056910221668</v>
      </c>
      <c r="AL36" s="11">
        <v>2.8213056910221668</v>
      </c>
      <c r="AM36" s="11">
        <v>2.8213056910221668</v>
      </c>
      <c r="AN36" s="11">
        <v>2.8213056910221668</v>
      </c>
      <c r="AO36" s="11">
        <v>2.8213056910221668</v>
      </c>
      <c r="AP36" s="11">
        <v>2.8213056910221668</v>
      </c>
      <c r="AQ36" s="11">
        <v>2.8213056910221668</v>
      </c>
      <c r="AR36" s="11">
        <v>2.8213056910221668</v>
      </c>
      <c r="AS36" s="11">
        <v>2.0454466259910729</v>
      </c>
      <c r="AT36" s="11">
        <v>0.28213056910221668</v>
      </c>
      <c r="AV36" s="14">
        <f>SUM(U36:AT36)</f>
        <v>70.038913779625318</v>
      </c>
    </row>
    <row r="37" spans="1:48" ht="13.5" thickBot="1" x14ac:dyDescent="0.25">
      <c r="A37" s="1">
        <f>ROW()</f>
        <v>37</v>
      </c>
      <c r="C37" s="19" t="s">
        <v>24</v>
      </c>
      <c r="D37" s="26">
        <f>+E37/-E$26</f>
        <v>1.5985583548395067E-2</v>
      </c>
      <c r="E37" s="24">
        <f>SUM(E35:E36)</f>
        <v>3.5696093369477744</v>
      </c>
      <c r="G37" s="24">
        <f>SUM(I37:AT37)</f>
        <v>11.018199185775845</v>
      </c>
      <c r="I37" s="24">
        <f t="shared" ref="I37:AT37" si="6">SUM(I35:I36)</f>
        <v>0</v>
      </c>
      <c r="J37" s="24">
        <f t="shared" si="6"/>
        <v>8.6571565031095754E-2</v>
      </c>
      <c r="K37" s="24">
        <f t="shared" si="6"/>
        <v>0.28332512191994885</v>
      </c>
      <c r="L37" s="24">
        <f t="shared" si="6"/>
        <v>0.31480569102216682</v>
      </c>
      <c r="M37" s="24">
        <f t="shared" si="6"/>
        <v>0.31480569102216682</v>
      </c>
      <c r="N37" s="24">
        <f t="shared" si="6"/>
        <v>0.31480569102216682</v>
      </c>
      <c r="O37" s="24">
        <f t="shared" si="6"/>
        <v>0.31480569102216682</v>
      </c>
      <c r="P37" s="24">
        <f t="shared" si="6"/>
        <v>0.31480569102216682</v>
      </c>
      <c r="Q37" s="24">
        <f t="shared" si="6"/>
        <v>0.31480569102216682</v>
      </c>
      <c r="R37" s="24">
        <f t="shared" si="6"/>
        <v>0.31480569102216682</v>
      </c>
      <c r="S37" s="24">
        <f t="shared" si="6"/>
        <v>0.31480569102216682</v>
      </c>
      <c r="T37" s="24">
        <f t="shared" si="6"/>
        <v>0.31480569102216682</v>
      </c>
      <c r="U37" s="24">
        <f t="shared" si="6"/>
        <v>0.31480569102216682</v>
      </c>
      <c r="V37" s="24">
        <f t="shared" si="6"/>
        <v>0.31480569102216682</v>
      </c>
      <c r="W37" s="24">
        <f t="shared" si="6"/>
        <v>0.31480569102216682</v>
      </c>
      <c r="X37" s="24">
        <f t="shared" si="6"/>
        <v>0.31480569102216682</v>
      </c>
      <c r="Y37" s="24">
        <f t="shared" si="6"/>
        <v>0.31480569102216682</v>
      </c>
      <c r="Z37" s="24">
        <f t="shared" si="6"/>
        <v>0.31480569102216682</v>
      </c>
      <c r="AA37" s="24">
        <f t="shared" si="6"/>
        <v>0.31480569102216682</v>
      </c>
      <c r="AB37" s="24">
        <f t="shared" si="6"/>
        <v>0.31480569102216682</v>
      </c>
      <c r="AC37" s="24">
        <f t="shared" si="6"/>
        <v>0.31480569102216682</v>
      </c>
      <c r="AD37" s="24">
        <f t="shared" si="6"/>
        <v>0.31480569102216682</v>
      </c>
      <c r="AE37" s="24">
        <f t="shared" si="6"/>
        <v>0.31480569102216682</v>
      </c>
      <c r="AF37" s="24">
        <f t="shared" si="6"/>
        <v>0.31480569102216682</v>
      </c>
      <c r="AG37" s="24">
        <f t="shared" si="6"/>
        <v>0.31480569102216682</v>
      </c>
      <c r="AH37" s="24">
        <f t="shared" si="6"/>
        <v>0.31480569102216682</v>
      </c>
      <c r="AI37" s="24">
        <f t="shared" si="6"/>
        <v>0.31480569102216682</v>
      </c>
      <c r="AJ37" s="24">
        <f t="shared" si="6"/>
        <v>0.31480569102216682</v>
      </c>
      <c r="AK37" s="24">
        <f t="shared" si="6"/>
        <v>0.31480569102216682</v>
      </c>
      <c r="AL37" s="24">
        <f t="shared" si="6"/>
        <v>0.31480569102216682</v>
      </c>
      <c r="AM37" s="24">
        <f t="shared" si="6"/>
        <v>0.31480569102216682</v>
      </c>
      <c r="AN37" s="24">
        <f t="shared" si="6"/>
        <v>0.31480569102216682</v>
      </c>
      <c r="AO37" s="24">
        <f t="shared" si="6"/>
        <v>0.31480569102216682</v>
      </c>
      <c r="AP37" s="24">
        <f t="shared" si="6"/>
        <v>0.31480569102216682</v>
      </c>
      <c r="AQ37" s="24">
        <f t="shared" si="6"/>
        <v>0.31480569102216682</v>
      </c>
      <c r="AR37" s="24">
        <f t="shared" si="6"/>
        <v>0.31480569102216682</v>
      </c>
      <c r="AS37" s="24">
        <f t="shared" si="6"/>
        <v>0.22823412599107096</v>
      </c>
      <c r="AT37" s="24">
        <f t="shared" si="6"/>
        <v>3.1480569102216638E-2</v>
      </c>
      <c r="AV37" s="24">
        <f>SUM(AV35:AV36)</f>
        <v>7.815051279625294</v>
      </c>
    </row>
    <row r="38" spans="1:48" ht="13.5" thickTop="1" x14ac:dyDescent="0.2">
      <c r="A38" s="1">
        <f>ROW()</f>
        <v>38</v>
      </c>
      <c r="D38" s="25"/>
      <c r="E38" s="27"/>
    </row>
    <row r="39" spans="1:48" x14ac:dyDescent="0.2">
      <c r="A39" s="1">
        <f>ROW()</f>
        <v>39</v>
      </c>
      <c r="D39" s="25"/>
    </row>
    <row r="40" spans="1:48" x14ac:dyDescent="0.2">
      <c r="A40" s="1">
        <f>ROW()</f>
        <v>40</v>
      </c>
      <c r="C40" s="8" t="s">
        <v>25</v>
      </c>
      <c r="D40" s="25" t="s">
        <v>19</v>
      </c>
    </row>
    <row r="41" spans="1:48" x14ac:dyDescent="0.2">
      <c r="A41" s="1">
        <f>ROW()</f>
        <v>41</v>
      </c>
      <c r="C41" s="10" t="s">
        <v>20</v>
      </c>
      <c r="E41" s="11">
        <f>SUMPRODUCT($I41:$AT41,$I$11:$AT$11)</f>
        <v>-1364.4698411614522</v>
      </c>
      <c r="G41" s="11">
        <f>SUM(I41:AT41)</f>
        <v>-4211.6654999999964</v>
      </c>
      <c r="H41" s="12"/>
      <c r="I41" s="11">
        <v>0</v>
      </c>
      <c r="J41" s="11">
        <v>-33.091657499999997</v>
      </c>
      <c r="K41" s="11">
        <v>-108.29997</v>
      </c>
      <c r="L41" s="11">
        <v>-120.33329999999999</v>
      </c>
      <c r="M41" s="11">
        <v>-120.33329999999999</v>
      </c>
      <c r="N41" s="11">
        <v>-120.33329999999999</v>
      </c>
      <c r="O41" s="11">
        <v>-120.33329999999999</v>
      </c>
      <c r="P41" s="11">
        <v>-120.33329999999999</v>
      </c>
      <c r="Q41" s="11">
        <v>-120.33329999999999</v>
      </c>
      <c r="R41" s="11">
        <v>-120.33329999999999</v>
      </c>
      <c r="S41" s="11">
        <v>-120.33329999999999</v>
      </c>
      <c r="T41" s="11">
        <v>-120.33329999999999</v>
      </c>
      <c r="U41" s="11">
        <v>-120.33329999999999</v>
      </c>
      <c r="V41" s="11">
        <v>-120.33329999999999</v>
      </c>
      <c r="W41" s="11">
        <v>-120.33329999999999</v>
      </c>
      <c r="X41" s="11">
        <v>-120.33329999999999</v>
      </c>
      <c r="Y41" s="11">
        <v>-120.33329999999999</v>
      </c>
      <c r="Z41" s="11">
        <v>-120.33329999999999</v>
      </c>
      <c r="AA41" s="11">
        <v>-120.33329999999999</v>
      </c>
      <c r="AB41" s="11">
        <v>-120.33329999999999</v>
      </c>
      <c r="AC41" s="11">
        <v>-120.33329999999999</v>
      </c>
      <c r="AD41" s="11">
        <v>-120.33329999999999</v>
      </c>
      <c r="AE41" s="11">
        <v>-120.33329999999999</v>
      </c>
      <c r="AF41" s="11">
        <v>-120.33329999999999</v>
      </c>
      <c r="AG41" s="11">
        <v>-120.33329999999999</v>
      </c>
      <c r="AH41" s="11">
        <v>-120.33329999999999</v>
      </c>
      <c r="AI41" s="11">
        <v>-120.33329999999999</v>
      </c>
      <c r="AJ41" s="11">
        <v>-120.33329999999999</v>
      </c>
      <c r="AK41" s="11">
        <v>-120.33329999999999</v>
      </c>
      <c r="AL41" s="11">
        <v>-120.33329999999999</v>
      </c>
      <c r="AM41" s="11">
        <v>-120.33329999999999</v>
      </c>
      <c r="AN41" s="11">
        <v>-120.33329999999999</v>
      </c>
      <c r="AO41" s="11">
        <v>-120.33329999999999</v>
      </c>
      <c r="AP41" s="11">
        <v>-120.33329999999999</v>
      </c>
      <c r="AQ41" s="11">
        <v>-120.33329999999999</v>
      </c>
      <c r="AR41" s="11">
        <v>-120.33329999999999</v>
      </c>
      <c r="AS41" s="11">
        <v>-87.241642500000069</v>
      </c>
      <c r="AT41" s="11">
        <v>-12.033329999999999</v>
      </c>
      <c r="AU41" s="12"/>
      <c r="AV41" s="12">
        <f>SUM(U41:AT41)</f>
        <v>-2987.2741724999987</v>
      </c>
    </row>
    <row r="42" spans="1:48" x14ac:dyDescent="0.2">
      <c r="A42" s="1">
        <f>ROW()</f>
        <v>42</v>
      </c>
      <c r="C42" s="10" t="s">
        <v>21</v>
      </c>
      <c r="D42" s="28"/>
      <c r="E42" s="13">
        <f>SUMPRODUCT($I42:$AT42,$I$11:$AT$11)</f>
        <v>1415.0998903252569</v>
      </c>
      <c r="G42" s="13">
        <f>SUM(I42:AT42)</f>
        <v>4804.8560912651546</v>
      </c>
      <c r="I42" s="13">
        <v>0</v>
      </c>
      <c r="J42" s="13">
        <v>29.747723872924521</v>
      </c>
      <c r="K42" s="13">
        <v>97.520046614562062</v>
      </c>
      <c r="L42" s="13">
        <v>109.69032715051388</v>
      </c>
      <c r="M42" s="13">
        <v>111.1814197804817</v>
      </c>
      <c r="N42" s="13">
        <v>112.99395317443859</v>
      </c>
      <c r="O42" s="13">
        <v>114.2255343693127</v>
      </c>
      <c r="P42" s="13">
        <v>115.77951195514615</v>
      </c>
      <c r="Q42" s="13">
        <v>117.35516597432439</v>
      </c>
      <c r="R42" s="13">
        <v>119.27096726566384</v>
      </c>
      <c r="S42" s="13">
        <v>120.57271698867358</v>
      </c>
      <c r="T42" s="13">
        <v>122.21523142486453</v>
      </c>
      <c r="U42" s="13">
        <v>123.88065729492588</v>
      </c>
      <c r="V42" s="13">
        <v>125.90561010414578</v>
      </c>
      <c r="W42" s="13">
        <v>127.28152616100718</v>
      </c>
      <c r="X42" s="13">
        <v>129.01762177634299</v>
      </c>
      <c r="Y42" s="13">
        <v>130.77793418941712</v>
      </c>
      <c r="Z42" s="13">
        <v>132.91825735242159</v>
      </c>
      <c r="AA42" s="13">
        <v>134.37256532120071</v>
      </c>
      <c r="AB42" s="13">
        <v>136.20757384178205</v>
      </c>
      <c r="AC42" s="13">
        <v>138.06817889621701</v>
      </c>
      <c r="AD42" s="13">
        <v>140.3304455629933</v>
      </c>
      <c r="AE42" s="13">
        <v>141.86761177128588</v>
      </c>
      <c r="AF42" s="13">
        <v>143.80716869479949</v>
      </c>
      <c r="AG42" s="13">
        <v>145.77378049783914</v>
      </c>
      <c r="AH42" s="13">
        <v>148.16493831926982</v>
      </c>
      <c r="AI42" s="13">
        <v>149.78968356074725</v>
      </c>
      <c r="AJ42" s="13">
        <v>151.83974546365201</v>
      </c>
      <c r="AK42" s="13">
        <v>153.9184036800404</v>
      </c>
      <c r="AL42" s="13">
        <v>156.44579614484499</v>
      </c>
      <c r="AM42" s="13">
        <v>158.16311017729146</v>
      </c>
      <c r="AN42" s="13">
        <v>160.32997300807043</v>
      </c>
      <c r="AO42" s="13">
        <v>162.5270614084759</v>
      </c>
      <c r="AP42" s="13">
        <v>165.19845039581142</v>
      </c>
      <c r="AQ42" s="13">
        <v>167.01360726517757</v>
      </c>
      <c r="AR42" s="13">
        <v>169.3039256798354</v>
      </c>
      <c r="AS42" s="13">
        <v>123.98090748852384</v>
      </c>
      <c r="AT42" s="13">
        <v>17.418958638129872</v>
      </c>
      <c r="AV42" s="14">
        <f>SUM(U42:AT42)</f>
        <v>3634.3034926942478</v>
      </c>
    </row>
    <row r="43" spans="1:48" ht="13.5" thickBot="1" x14ac:dyDescent="0.25">
      <c r="A43" s="1">
        <f>ROW()</f>
        <v>43</v>
      </c>
      <c r="C43" s="19" t="s">
        <v>26</v>
      </c>
      <c r="D43" s="26">
        <f>+E43/-E26</f>
        <v>0.22673374158624077</v>
      </c>
      <c r="E43" s="24">
        <f>SUM(E41:E42)</f>
        <v>50.630049163804642</v>
      </c>
      <c r="G43" s="24">
        <f>SUM(I43:AT43)</f>
        <v>593.19059126515469</v>
      </c>
      <c r="H43" s="21"/>
      <c r="I43" s="24">
        <f t="shared" ref="I43:AT43" si="7">SUM(I41:I42)</f>
        <v>0</v>
      </c>
      <c r="J43" s="24">
        <f t="shared" si="7"/>
        <v>-3.3439336270754758</v>
      </c>
      <c r="K43" s="24">
        <f t="shared" si="7"/>
        <v>-10.779923385437939</v>
      </c>
      <c r="L43" s="24">
        <f t="shared" si="7"/>
        <v>-10.642972849486114</v>
      </c>
      <c r="M43" s="24">
        <f t="shared" si="7"/>
        <v>-9.15188021951829</v>
      </c>
      <c r="N43" s="24">
        <f t="shared" si="7"/>
        <v>-7.3393468255614067</v>
      </c>
      <c r="O43" s="24">
        <f t="shared" si="7"/>
        <v>-6.1077656306872967</v>
      </c>
      <c r="P43" s="24">
        <f t="shared" si="7"/>
        <v>-4.5537880448538459</v>
      </c>
      <c r="Q43" s="24">
        <f t="shared" si="7"/>
        <v>-2.978134025675601</v>
      </c>
      <c r="R43" s="24">
        <f t="shared" si="7"/>
        <v>-1.0623327343361524</v>
      </c>
      <c r="S43" s="24">
        <f t="shared" si="7"/>
        <v>0.23941698867358241</v>
      </c>
      <c r="T43" s="24">
        <f t="shared" si="7"/>
        <v>1.8819314248645327</v>
      </c>
      <c r="U43" s="24">
        <f t="shared" si="7"/>
        <v>3.547357294925888</v>
      </c>
      <c r="V43" s="24">
        <f t="shared" si="7"/>
        <v>5.5723101041457852</v>
      </c>
      <c r="W43" s="24">
        <f t="shared" si="7"/>
        <v>6.9482261610071845</v>
      </c>
      <c r="X43" s="24">
        <f t="shared" si="7"/>
        <v>8.6843217763429976</v>
      </c>
      <c r="Y43" s="24">
        <f t="shared" si="7"/>
        <v>10.44463418941713</v>
      </c>
      <c r="Z43" s="24">
        <f t="shared" si="7"/>
        <v>12.584957352421597</v>
      </c>
      <c r="AA43" s="24">
        <f t="shared" si="7"/>
        <v>14.039265321200716</v>
      </c>
      <c r="AB43" s="24">
        <f t="shared" si="7"/>
        <v>15.874273841782056</v>
      </c>
      <c r="AC43" s="24">
        <f t="shared" si="7"/>
        <v>17.734878896217012</v>
      </c>
      <c r="AD43" s="24">
        <f t="shared" si="7"/>
        <v>19.99714556299331</v>
      </c>
      <c r="AE43" s="24">
        <f t="shared" si="7"/>
        <v>21.534311771285886</v>
      </c>
      <c r="AF43" s="24">
        <f t="shared" si="7"/>
        <v>23.473868694799492</v>
      </c>
      <c r="AG43" s="24">
        <f t="shared" si="7"/>
        <v>25.440480497839147</v>
      </c>
      <c r="AH43" s="24">
        <f t="shared" si="7"/>
        <v>27.831638319269828</v>
      </c>
      <c r="AI43" s="24">
        <f t="shared" si="7"/>
        <v>29.456383560747256</v>
      </c>
      <c r="AJ43" s="24">
        <f t="shared" si="7"/>
        <v>31.506445463652014</v>
      </c>
      <c r="AK43" s="24">
        <f t="shared" si="7"/>
        <v>33.585103680040405</v>
      </c>
      <c r="AL43" s="24">
        <f t="shared" si="7"/>
        <v>36.112496144844997</v>
      </c>
      <c r="AM43" s="24">
        <f t="shared" si="7"/>
        <v>37.829810177291463</v>
      </c>
      <c r="AN43" s="24">
        <f t="shared" si="7"/>
        <v>39.996673008070431</v>
      </c>
      <c r="AO43" s="24">
        <f t="shared" si="7"/>
        <v>42.193761408475908</v>
      </c>
      <c r="AP43" s="24">
        <f t="shared" si="7"/>
        <v>44.865150395811426</v>
      </c>
      <c r="AQ43" s="24">
        <f t="shared" si="7"/>
        <v>46.680307265177575</v>
      </c>
      <c r="AR43" s="24">
        <f t="shared" si="7"/>
        <v>48.970625679835408</v>
      </c>
      <c r="AS43" s="24">
        <f t="shared" si="7"/>
        <v>36.739264988523772</v>
      </c>
      <c r="AT43" s="24">
        <f t="shared" si="7"/>
        <v>5.385628638129873</v>
      </c>
      <c r="AU43" s="12"/>
      <c r="AV43" s="24">
        <f>SUM(AV41:AV42)</f>
        <v>647.02932019424907</v>
      </c>
    </row>
    <row r="44" spans="1:48" ht="13.5" thickTop="1" x14ac:dyDescent="0.2">
      <c r="A44" s="1">
        <f>ROW()</f>
        <v>44</v>
      </c>
    </row>
    <row r="45" spans="1:48" x14ac:dyDescent="0.2">
      <c r="A45" s="1">
        <f>ROW()</f>
        <v>45</v>
      </c>
      <c r="C45" s="8" t="s">
        <v>27</v>
      </c>
      <c r="D45" s="3"/>
      <c r="E45" s="4"/>
      <c r="G45" s="4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3"/>
      <c r="AV45" s="4"/>
    </row>
    <row r="46" spans="1:48" x14ac:dyDescent="0.2">
      <c r="A46" s="1">
        <f>ROW()</f>
        <v>46</v>
      </c>
      <c r="C46" s="3" t="s">
        <v>28</v>
      </c>
      <c r="D46" s="25" t="s">
        <v>19</v>
      </c>
      <c r="E46" s="4"/>
      <c r="G46" s="4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3"/>
      <c r="AV46" s="4"/>
    </row>
    <row r="47" spans="1:48" x14ac:dyDescent="0.2">
      <c r="A47" s="1">
        <f>ROW()</f>
        <v>47</v>
      </c>
      <c r="C47" s="10" t="s">
        <v>29</v>
      </c>
      <c r="D47" s="29"/>
      <c r="E47" s="11">
        <f>SUMPRODUCT($I47:$AT47,$I$11:$AT$11)</f>
        <v>1289.7874940344095</v>
      </c>
      <c r="G47" s="11">
        <f>SUM(I47:AT47)</f>
        <v>3019.8827103703006</v>
      </c>
      <c r="H47" s="12"/>
      <c r="I47" s="11">
        <f t="shared" ref="I47:AT47" si="8">+I18</f>
        <v>5.7979489554235606</v>
      </c>
      <c r="J47" s="11">
        <f t="shared" si="8"/>
        <v>70.309063607721313</v>
      </c>
      <c r="K47" s="11">
        <f t="shared" si="8"/>
        <v>184.8849702861034</v>
      </c>
      <c r="L47" s="11">
        <f t="shared" si="8"/>
        <v>169.98833689024698</v>
      </c>
      <c r="M47" s="11">
        <f t="shared" si="8"/>
        <v>136.7133758408209</v>
      </c>
      <c r="N47" s="11">
        <f t="shared" si="8"/>
        <v>140.32616275923675</v>
      </c>
      <c r="O47" s="11">
        <f t="shared" si="8"/>
        <v>134.23405149972825</v>
      </c>
      <c r="P47" s="11">
        <f t="shared" si="8"/>
        <v>131.10535278073212</v>
      </c>
      <c r="Q47" s="11">
        <f t="shared" si="8"/>
        <v>133.87666438777609</v>
      </c>
      <c r="R47" s="11">
        <f t="shared" si="8"/>
        <v>-8.8788734172437955</v>
      </c>
      <c r="S47" s="11">
        <f t="shared" si="8"/>
        <v>51.892813485629617</v>
      </c>
      <c r="T47" s="11">
        <f t="shared" si="8"/>
        <v>130.82896960499718</v>
      </c>
      <c r="U47" s="11">
        <f t="shared" si="8"/>
        <v>106.34410198407967</v>
      </c>
      <c r="V47" s="11">
        <f t="shared" si="8"/>
        <v>111.67888971658931</v>
      </c>
      <c r="W47" s="11">
        <f t="shared" si="8"/>
        <v>116.79202966962829</v>
      </c>
      <c r="X47" s="11">
        <f t="shared" si="8"/>
        <v>109.69776171013714</v>
      </c>
      <c r="Y47" s="11">
        <f t="shared" si="8"/>
        <v>98.456986739762854</v>
      </c>
      <c r="Z47" s="11">
        <f t="shared" si="8"/>
        <v>95.584091289181913</v>
      </c>
      <c r="AA47" s="11">
        <f t="shared" si="8"/>
        <v>94.54876828646141</v>
      </c>
      <c r="AB47" s="11">
        <f t="shared" si="8"/>
        <v>85.553366336540577</v>
      </c>
      <c r="AC47" s="11">
        <f t="shared" si="8"/>
        <v>75.243485957446126</v>
      </c>
      <c r="AD47" s="11">
        <f t="shared" si="8"/>
        <v>106.95816755094648</v>
      </c>
      <c r="AE47" s="11">
        <f t="shared" si="8"/>
        <v>80.625387673720354</v>
      </c>
      <c r="AF47" s="11">
        <f t="shared" si="8"/>
        <v>67.695175056164729</v>
      </c>
      <c r="AG47" s="11">
        <f t="shared" si="8"/>
        <v>65.345712103189683</v>
      </c>
      <c r="AH47" s="11">
        <f t="shared" si="8"/>
        <v>63.692844144407033</v>
      </c>
      <c r="AI47" s="11">
        <f t="shared" si="8"/>
        <v>51.03334655958362</v>
      </c>
      <c r="AJ47" s="11">
        <f t="shared" si="8"/>
        <v>47.599251495676853</v>
      </c>
      <c r="AK47" s="11">
        <f t="shared" si="8"/>
        <v>65.943361692656168</v>
      </c>
      <c r="AL47" s="11">
        <f t="shared" si="8"/>
        <v>40.640669195568556</v>
      </c>
      <c r="AM47" s="11">
        <f t="shared" si="8"/>
        <v>46.197877503407476</v>
      </c>
      <c r="AN47" s="11">
        <f t="shared" si="8"/>
        <v>44.278436263751857</v>
      </c>
      <c r="AO47" s="11">
        <f t="shared" si="8"/>
        <v>37.417554374141133</v>
      </c>
      <c r="AP47" s="11">
        <f t="shared" si="8"/>
        <v>36.54056423645936</v>
      </c>
      <c r="AQ47" s="11">
        <f t="shared" si="8"/>
        <v>31.578284864552472</v>
      </c>
      <c r="AR47" s="11">
        <f t="shared" si="8"/>
        <v>30.355540830457038</v>
      </c>
      <c r="AS47" s="11">
        <f t="shared" si="8"/>
        <v>18.068758048485144</v>
      </c>
      <c r="AT47" s="11">
        <f t="shared" si="8"/>
        <v>10.933460406132271</v>
      </c>
      <c r="AU47" s="12"/>
      <c r="AV47" s="12">
        <f>SUM(U47:AT47)</f>
        <v>1738.8038736891274</v>
      </c>
    </row>
    <row r="48" spans="1:48" x14ac:dyDescent="0.2">
      <c r="A48" s="1">
        <f>ROW()</f>
        <v>48</v>
      </c>
      <c r="C48" s="10" t="s">
        <v>30</v>
      </c>
      <c r="D48" s="30">
        <f>-E48/E47</f>
        <v>1.0579028308713392</v>
      </c>
      <c r="E48" s="31">
        <f>SUMPRODUCT($I48:$AT48,$I$11:$AT$11)</f>
        <v>-1364.4698411614522</v>
      </c>
      <c r="G48" s="31">
        <f>SUM(I48:AT48)</f>
        <v>-4211.6654999999964</v>
      </c>
      <c r="H48" s="3"/>
      <c r="I48" s="31">
        <f t="shared" ref="I48:AT48" si="9">+I41</f>
        <v>0</v>
      </c>
      <c r="J48" s="31">
        <f t="shared" si="9"/>
        <v>-33.091657499999997</v>
      </c>
      <c r="K48" s="31">
        <f t="shared" si="9"/>
        <v>-108.29997</v>
      </c>
      <c r="L48" s="31">
        <f t="shared" si="9"/>
        <v>-120.33329999999999</v>
      </c>
      <c r="M48" s="31">
        <f t="shared" si="9"/>
        <v>-120.33329999999999</v>
      </c>
      <c r="N48" s="31">
        <f t="shared" si="9"/>
        <v>-120.33329999999999</v>
      </c>
      <c r="O48" s="31">
        <f t="shared" si="9"/>
        <v>-120.33329999999999</v>
      </c>
      <c r="P48" s="31">
        <f t="shared" si="9"/>
        <v>-120.33329999999999</v>
      </c>
      <c r="Q48" s="31">
        <f t="shared" si="9"/>
        <v>-120.33329999999999</v>
      </c>
      <c r="R48" s="31">
        <f t="shared" si="9"/>
        <v>-120.33329999999999</v>
      </c>
      <c r="S48" s="31">
        <f t="shared" si="9"/>
        <v>-120.33329999999999</v>
      </c>
      <c r="T48" s="31">
        <f t="shared" si="9"/>
        <v>-120.33329999999999</v>
      </c>
      <c r="U48" s="31">
        <f t="shared" si="9"/>
        <v>-120.33329999999999</v>
      </c>
      <c r="V48" s="31">
        <f t="shared" si="9"/>
        <v>-120.33329999999999</v>
      </c>
      <c r="W48" s="31">
        <f t="shared" si="9"/>
        <v>-120.33329999999999</v>
      </c>
      <c r="X48" s="31">
        <f t="shared" si="9"/>
        <v>-120.33329999999999</v>
      </c>
      <c r="Y48" s="31">
        <f t="shared" si="9"/>
        <v>-120.33329999999999</v>
      </c>
      <c r="Z48" s="31">
        <f t="shared" si="9"/>
        <v>-120.33329999999999</v>
      </c>
      <c r="AA48" s="31">
        <f t="shared" si="9"/>
        <v>-120.33329999999999</v>
      </c>
      <c r="AB48" s="31">
        <f t="shared" si="9"/>
        <v>-120.33329999999999</v>
      </c>
      <c r="AC48" s="31">
        <f t="shared" si="9"/>
        <v>-120.33329999999999</v>
      </c>
      <c r="AD48" s="31">
        <f t="shared" si="9"/>
        <v>-120.33329999999999</v>
      </c>
      <c r="AE48" s="31">
        <f t="shared" si="9"/>
        <v>-120.33329999999999</v>
      </c>
      <c r="AF48" s="31">
        <f t="shared" si="9"/>
        <v>-120.33329999999999</v>
      </c>
      <c r="AG48" s="31">
        <f t="shared" si="9"/>
        <v>-120.33329999999999</v>
      </c>
      <c r="AH48" s="31">
        <f t="shared" si="9"/>
        <v>-120.33329999999999</v>
      </c>
      <c r="AI48" s="31">
        <f t="shared" si="9"/>
        <v>-120.33329999999999</v>
      </c>
      <c r="AJ48" s="31">
        <f t="shared" si="9"/>
        <v>-120.33329999999999</v>
      </c>
      <c r="AK48" s="31">
        <f t="shared" si="9"/>
        <v>-120.33329999999999</v>
      </c>
      <c r="AL48" s="31">
        <f t="shared" si="9"/>
        <v>-120.33329999999999</v>
      </c>
      <c r="AM48" s="31">
        <f t="shared" si="9"/>
        <v>-120.33329999999999</v>
      </c>
      <c r="AN48" s="31">
        <f t="shared" si="9"/>
        <v>-120.33329999999999</v>
      </c>
      <c r="AO48" s="31">
        <f t="shared" si="9"/>
        <v>-120.33329999999999</v>
      </c>
      <c r="AP48" s="31">
        <f t="shared" si="9"/>
        <v>-120.33329999999999</v>
      </c>
      <c r="AQ48" s="31">
        <f t="shared" si="9"/>
        <v>-120.33329999999999</v>
      </c>
      <c r="AR48" s="31">
        <f t="shared" si="9"/>
        <v>-120.33329999999999</v>
      </c>
      <c r="AS48" s="31">
        <f t="shared" si="9"/>
        <v>-87.241642500000069</v>
      </c>
      <c r="AT48" s="31">
        <f t="shared" si="9"/>
        <v>-12.033329999999999</v>
      </c>
      <c r="AU48" s="3"/>
      <c r="AV48" s="14">
        <f>SUM(U48:AT48)</f>
        <v>-2987.2741724999987</v>
      </c>
    </row>
    <row r="49" spans="1:48" x14ac:dyDescent="0.2">
      <c r="A49" s="1">
        <f>ROW()</f>
        <v>49</v>
      </c>
      <c r="C49" s="19" t="s">
        <v>31</v>
      </c>
      <c r="D49" s="32">
        <f>1-D48</f>
        <v>-5.7902830871339184E-2</v>
      </c>
      <c r="E49" s="20">
        <f>SUMPRODUCT($I49:$AT49,$I$11:$AT$11)</f>
        <v>-74.682347127042931</v>
      </c>
      <c r="G49" s="20">
        <f>SUM(I49:AT49)</f>
        <v>-1191.7827896296999</v>
      </c>
      <c r="H49" s="21"/>
      <c r="I49" s="22">
        <f t="shared" ref="I49:AT49" si="10">SUM(I47:I48)</f>
        <v>5.7979489554235606</v>
      </c>
      <c r="J49" s="22">
        <f t="shared" si="10"/>
        <v>37.217406107721317</v>
      </c>
      <c r="K49" s="22">
        <f t="shared" si="10"/>
        <v>76.585000286103394</v>
      </c>
      <c r="L49" s="22">
        <f t="shared" si="10"/>
        <v>49.65503689024699</v>
      </c>
      <c r="M49" s="22">
        <f t="shared" si="10"/>
        <v>16.380075840820908</v>
      </c>
      <c r="N49" s="22">
        <f t="shared" si="10"/>
        <v>19.992862759236758</v>
      </c>
      <c r="O49" s="22">
        <f t="shared" si="10"/>
        <v>13.900751499728258</v>
      </c>
      <c r="P49" s="22">
        <f t="shared" si="10"/>
        <v>10.772052780732125</v>
      </c>
      <c r="Q49" s="22">
        <f t="shared" si="10"/>
        <v>13.543364387776094</v>
      </c>
      <c r="R49" s="22">
        <f t="shared" si="10"/>
        <v>-129.21217341724378</v>
      </c>
      <c r="S49" s="22">
        <f t="shared" si="10"/>
        <v>-68.440486514370377</v>
      </c>
      <c r="T49" s="22">
        <f t="shared" si="10"/>
        <v>10.49566960499719</v>
      </c>
      <c r="U49" s="22">
        <f t="shared" si="10"/>
        <v>-13.989198015920323</v>
      </c>
      <c r="V49" s="22">
        <f t="shared" si="10"/>
        <v>-8.6544102834106837</v>
      </c>
      <c r="W49" s="22">
        <f t="shared" si="10"/>
        <v>-3.5412703303717024</v>
      </c>
      <c r="X49" s="22">
        <f t="shared" si="10"/>
        <v>-10.635538289862851</v>
      </c>
      <c r="Y49" s="22">
        <f t="shared" si="10"/>
        <v>-21.87631326023714</v>
      </c>
      <c r="Z49" s="22">
        <f t="shared" si="10"/>
        <v>-24.749208710818081</v>
      </c>
      <c r="AA49" s="22">
        <f t="shared" si="10"/>
        <v>-25.784531713538584</v>
      </c>
      <c r="AB49" s="22">
        <f t="shared" si="10"/>
        <v>-34.779933663459417</v>
      </c>
      <c r="AC49" s="22">
        <f t="shared" si="10"/>
        <v>-45.089814042553868</v>
      </c>
      <c r="AD49" s="22">
        <f t="shared" si="10"/>
        <v>-13.37513244905351</v>
      </c>
      <c r="AE49" s="22">
        <f t="shared" si="10"/>
        <v>-39.70791232627964</v>
      </c>
      <c r="AF49" s="22">
        <f t="shared" si="10"/>
        <v>-52.638124943835265</v>
      </c>
      <c r="AG49" s="22">
        <f t="shared" si="10"/>
        <v>-54.987587896810311</v>
      </c>
      <c r="AH49" s="22">
        <f t="shared" si="10"/>
        <v>-56.640455855592961</v>
      </c>
      <c r="AI49" s="22">
        <f t="shared" si="10"/>
        <v>-69.299953440416374</v>
      </c>
      <c r="AJ49" s="22">
        <f t="shared" si="10"/>
        <v>-72.734048504323141</v>
      </c>
      <c r="AK49" s="22">
        <f t="shared" si="10"/>
        <v>-54.389938307343826</v>
      </c>
      <c r="AL49" s="22">
        <f t="shared" si="10"/>
        <v>-79.692630804431445</v>
      </c>
      <c r="AM49" s="22">
        <f t="shared" si="10"/>
        <v>-74.135422496592525</v>
      </c>
      <c r="AN49" s="22">
        <f t="shared" si="10"/>
        <v>-76.054863736248137</v>
      </c>
      <c r="AO49" s="22">
        <f t="shared" si="10"/>
        <v>-82.915745625858861</v>
      </c>
      <c r="AP49" s="22">
        <f t="shared" si="10"/>
        <v>-83.792735763540634</v>
      </c>
      <c r="AQ49" s="22">
        <f t="shared" si="10"/>
        <v>-88.755015135447522</v>
      </c>
      <c r="AR49" s="22">
        <f t="shared" si="10"/>
        <v>-89.977759169542963</v>
      </c>
      <c r="AS49" s="22">
        <f t="shared" si="10"/>
        <v>-69.172884451514932</v>
      </c>
      <c r="AT49" s="22">
        <f t="shared" si="10"/>
        <v>-1.0998695938677283</v>
      </c>
      <c r="AU49" s="12"/>
      <c r="AV49" s="22">
        <f>SUM(AV47:AV48)</f>
        <v>-1248.4702988108713</v>
      </c>
    </row>
    <row r="50" spans="1:48" x14ac:dyDescent="0.2">
      <c r="A50" s="1">
        <f>ROW()</f>
        <v>50</v>
      </c>
      <c r="C50" s="3"/>
      <c r="D50" s="3"/>
      <c r="E50" s="4"/>
      <c r="G50" s="4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3"/>
      <c r="AV50" s="4"/>
    </row>
    <row r="51" spans="1:48" x14ac:dyDescent="0.2">
      <c r="A51" s="1">
        <f>ROW()</f>
        <v>51</v>
      </c>
      <c r="C51" s="3" t="s">
        <v>32</v>
      </c>
      <c r="D51" s="25" t="s">
        <v>19</v>
      </c>
      <c r="E51" s="4"/>
      <c r="G51" s="4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3"/>
      <c r="AV51" s="4"/>
    </row>
    <row r="52" spans="1:48" x14ac:dyDescent="0.2">
      <c r="A52" s="1">
        <f>ROW()</f>
        <v>52</v>
      </c>
      <c r="C52" s="10" t="s">
        <v>16</v>
      </c>
      <c r="D52" s="29"/>
      <c r="E52" s="11">
        <f>SUMPRODUCT($I52:$AT52,$I$11:$AT$11)</f>
        <v>-1513.089278804485</v>
      </c>
      <c r="G52" s="11">
        <f>SUM(I52:AT52)</f>
        <v>-6003.6990164403924</v>
      </c>
      <c r="H52" s="12"/>
      <c r="I52" s="11">
        <f t="shared" ref="I52:AT52" si="11">+I24</f>
        <v>0</v>
      </c>
      <c r="J52" s="11">
        <f t="shared" si="11"/>
        <v>-19.574999999999946</v>
      </c>
      <c r="K52" s="11">
        <f t="shared" si="11"/>
        <v>-55.460909575042287</v>
      </c>
      <c r="L52" s="11">
        <f t="shared" si="11"/>
        <v>-60.394341588148507</v>
      </c>
      <c r="M52" s="11">
        <f t="shared" si="11"/>
        <v>-64.567311996346675</v>
      </c>
      <c r="N52" s="11">
        <f t="shared" si="11"/>
        <v>-73.587665170276253</v>
      </c>
      <c r="O52" s="11">
        <f t="shared" si="11"/>
        <v>-78.467454251706599</v>
      </c>
      <c r="P52" s="11">
        <f t="shared" si="11"/>
        <v>-83.31888017530504</v>
      </c>
      <c r="Q52" s="11">
        <f t="shared" si="11"/>
        <v>-151.10810436203866</v>
      </c>
      <c r="R52" s="11">
        <f t="shared" si="11"/>
        <v>-152.83019326813593</v>
      </c>
      <c r="S52" s="11">
        <f t="shared" si="11"/>
        <v>-142.68400281985387</v>
      </c>
      <c r="T52" s="11">
        <f t="shared" si="11"/>
        <v>-141.64146143939425</v>
      </c>
      <c r="U52" s="11">
        <f t="shared" si="11"/>
        <v>-160.61112133357616</v>
      </c>
      <c r="V52" s="11">
        <f t="shared" si="11"/>
        <v>-163.48610437032232</v>
      </c>
      <c r="W52" s="11">
        <f t="shared" si="11"/>
        <v>-166.22869077898457</v>
      </c>
      <c r="X52" s="11">
        <f t="shared" si="11"/>
        <v>-170.74050125487395</v>
      </c>
      <c r="Y52" s="11">
        <f t="shared" si="11"/>
        <v>-170.75613153920523</v>
      </c>
      <c r="Z52" s="11">
        <f t="shared" si="11"/>
        <v>-173.76041852363679</v>
      </c>
      <c r="AA52" s="11">
        <f t="shared" si="11"/>
        <v>-176.26022187683947</v>
      </c>
      <c r="AB52" s="11">
        <f t="shared" si="11"/>
        <v>-183.33608299845079</v>
      </c>
      <c r="AC52" s="11">
        <f t="shared" si="11"/>
        <v>-182.5013896640458</v>
      </c>
      <c r="AD52" s="11">
        <f t="shared" si="11"/>
        <v>-185.73249849531572</v>
      </c>
      <c r="AE52" s="11">
        <f t="shared" si="11"/>
        <v>-191.11436675968542</v>
      </c>
      <c r="AF52" s="11">
        <f t="shared" si="11"/>
        <v>-195.1132807799099</v>
      </c>
      <c r="AG52" s="11">
        <f t="shared" si="11"/>
        <v>-200.36757348973151</v>
      </c>
      <c r="AH52" s="11">
        <f t="shared" si="11"/>
        <v>-201.4775429832967</v>
      </c>
      <c r="AI52" s="11">
        <f t="shared" si="11"/>
        <v>-207.89311946159907</v>
      </c>
      <c r="AJ52" s="11">
        <f t="shared" si="11"/>
        <v>-211.83280814086498</v>
      </c>
      <c r="AK52" s="11">
        <f t="shared" si="11"/>
        <v>-219.85180489575998</v>
      </c>
      <c r="AL52" s="11">
        <f t="shared" si="11"/>
        <v>-227.84462303735992</v>
      </c>
      <c r="AM52" s="11">
        <f t="shared" si="11"/>
        <v>-229.42753663854734</v>
      </c>
      <c r="AN52" s="11">
        <f t="shared" si="11"/>
        <v>-231.76739004474683</v>
      </c>
      <c r="AO52" s="11">
        <f t="shared" si="11"/>
        <v>-222.9075203176771</v>
      </c>
      <c r="AP52" s="11">
        <f t="shared" si="11"/>
        <v>-225.31354775271373</v>
      </c>
      <c r="AQ52" s="11">
        <f t="shared" si="11"/>
        <v>-226.64086193193953</v>
      </c>
      <c r="AR52" s="11">
        <f t="shared" si="11"/>
        <v>-226.52169817996145</v>
      </c>
      <c r="AS52" s="11">
        <f t="shared" si="11"/>
        <v>-230.46339689592037</v>
      </c>
      <c r="AT52" s="11">
        <f t="shared" si="11"/>
        <v>1.8865403508213068</v>
      </c>
      <c r="AU52" s="12"/>
      <c r="AV52" s="12">
        <f>SUM(U52:AT52)</f>
        <v>-4980.0636917941429</v>
      </c>
    </row>
    <row r="53" spans="1:48" x14ac:dyDescent="0.2">
      <c r="A53" s="1">
        <f>ROW()</f>
        <v>53</v>
      </c>
      <c r="C53" s="10" t="s">
        <v>33</v>
      </c>
      <c r="D53" s="30">
        <f>+E53/-E52</f>
        <v>0.93523885876935753</v>
      </c>
      <c r="E53" s="31">
        <f>SUMPRODUCT($I53:$AT53,$I$11:$AT$11)</f>
        <v>1415.0998903252569</v>
      </c>
      <c r="G53" s="31">
        <f>SUM(I53:AT53)</f>
        <v>4804.8560912651546</v>
      </c>
      <c r="H53" s="3"/>
      <c r="I53" s="31">
        <f t="shared" ref="I53:AT53" si="12">+I42</f>
        <v>0</v>
      </c>
      <c r="J53" s="31">
        <f t="shared" si="12"/>
        <v>29.747723872924521</v>
      </c>
      <c r="K53" s="31">
        <f t="shared" si="12"/>
        <v>97.520046614562062</v>
      </c>
      <c r="L53" s="31">
        <f t="shared" si="12"/>
        <v>109.69032715051388</v>
      </c>
      <c r="M53" s="31">
        <f t="shared" si="12"/>
        <v>111.1814197804817</v>
      </c>
      <c r="N53" s="31">
        <f t="shared" si="12"/>
        <v>112.99395317443859</v>
      </c>
      <c r="O53" s="31">
        <f t="shared" si="12"/>
        <v>114.2255343693127</v>
      </c>
      <c r="P53" s="31">
        <f t="shared" si="12"/>
        <v>115.77951195514615</v>
      </c>
      <c r="Q53" s="31">
        <f t="shared" si="12"/>
        <v>117.35516597432439</v>
      </c>
      <c r="R53" s="31">
        <f t="shared" si="12"/>
        <v>119.27096726566384</v>
      </c>
      <c r="S53" s="31">
        <f t="shared" si="12"/>
        <v>120.57271698867358</v>
      </c>
      <c r="T53" s="31">
        <f t="shared" si="12"/>
        <v>122.21523142486453</v>
      </c>
      <c r="U53" s="31">
        <f t="shared" si="12"/>
        <v>123.88065729492588</v>
      </c>
      <c r="V53" s="31">
        <f t="shared" si="12"/>
        <v>125.90561010414578</v>
      </c>
      <c r="W53" s="31">
        <f t="shared" si="12"/>
        <v>127.28152616100718</v>
      </c>
      <c r="X53" s="31">
        <f t="shared" si="12"/>
        <v>129.01762177634299</v>
      </c>
      <c r="Y53" s="31">
        <f t="shared" si="12"/>
        <v>130.77793418941712</v>
      </c>
      <c r="Z53" s="31">
        <f t="shared" si="12"/>
        <v>132.91825735242159</v>
      </c>
      <c r="AA53" s="31">
        <f t="shared" si="12"/>
        <v>134.37256532120071</v>
      </c>
      <c r="AB53" s="31">
        <f t="shared" si="12"/>
        <v>136.20757384178205</v>
      </c>
      <c r="AC53" s="31">
        <f t="shared" si="12"/>
        <v>138.06817889621701</v>
      </c>
      <c r="AD53" s="31">
        <f t="shared" si="12"/>
        <v>140.3304455629933</v>
      </c>
      <c r="AE53" s="31">
        <f t="shared" si="12"/>
        <v>141.86761177128588</v>
      </c>
      <c r="AF53" s="31">
        <f t="shared" si="12"/>
        <v>143.80716869479949</v>
      </c>
      <c r="AG53" s="31">
        <f t="shared" si="12"/>
        <v>145.77378049783914</v>
      </c>
      <c r="AH53" s="31">
        <f t="shared" si="12"/>
        <v>148.16493831926982</v>
      </c>
      <c r="AI53" s="31">
        <f t="shared" si="12"/>
        <v>149.78968356074725</v>
      </c>
      <c r="AJ53" s="31">
        <f t="shared" si="12"/>
        <v>151.83974546365201</v>
      </c>
      <c r="AK53" s="31">
        <f t="shared" si="12"/>
        <v>153.9184036800404</v>
      </c>
      <c r="AL53" s="31">
        <f t="shared" si="12"/>
        <v>156.44579614484499</v>
      </c>
      <c r="AM53" s="31">
        <f t="shared" si="12"/>
        <v>158.16311017729146</v>
      </c>
      <c r="AN53" s="31">
        <f t="shared" si="12"/>
        <v>160.32997300807043</v>
      </c>
      <c r="AO53" s="31">
        <f t="shared" si="12"/>
        <v>162.5270614084759</v>
      </c>
      <c r="AP53" s="31">
        <f t="shared" si="12"/>
        <v>165.19845039581142</v>
      </c>
      <c r="AQ53" s="31">
        <f t="shared" si="12"/>
        <v>167.01360726517757</v>
      </c>
      <c r="AR53" s="31">
        <f t="shared" si="12"/>
        <v>169.3039256798354</v>
      </c>
      <c r="AS53" s="31">
        <f t="shared" si="12"/>
        <v>123.98090748852384</v>
      </c>
      <c r="AT53" s="31">
        <f t="shared" si="12"/>
        <v>17.418958638129872</v>
      </c>
      <c r="AU53" s="3"/>
      <c r="AV53" s="14">
        <f>SUM(U53:AT53)</f>
        <v>3634.3034926942478</v>
      </c>
    </row>
    <row r="54" spans="1:48" x14ac:dyDescent="0.2">
      <c r="A54" s="1">
        <f>ROW()</f>
        <v>54</v>
      </c>
      <c r="C54" s="19" t="s">
        <v>34</v>
      </c>
      <c r="D54" s="32">
        <f>1-D53</f>
        <v>6.4761141230642472E-2</v>
      </c>
      <c r="E54" s="20">
        <f>SUMPRODUCT($I54:$AT54,$I$11:$AT$11)</f>
        <v>-97.989388479228325</v>
      </c>
      <c r="G54" s="20">
        <f>SUM(I54:AT54)</f>
        <v>-1198.842925175237</v>
      </c>
      <c r="H54" s="21"/>
      <c r="I54" s="22">
        <f t="shared" ref="I54:AT54" si="13">SUM(I52:I53)</f>
        <v>0</v>
      </c>
      <c r="J54" s="22">
        <f t="shared" si="13"/>
        <v>10.172723872924575</v>
      </c>
      <c r="K54" s="22">
        <f t="shared" si="13"/>
        <v>42.059137039519776</v>
      </c>
      <c r="L54" s="22">
        <f t="shared" si="13"/>
        <v>49.295985562365374</v>
      </c>
      <c r="M54" s="22">
        <f t="shared" si="13"/>
        <v>46.61410778413503</v>
      </c>
      <c r="N54" s="22">
        <f t="shared" si="13"/>
        <v>39.406288004162334</v>
      </c>
      <c r="O54" s="22">
        <f t="shared" si="13"/>
        <v>35.758080117606099</v>
      </c>
      <c r="P54" s="22">
        <f t="shared" si="13"/>
        <v>32.460631779841108</v>
      </c>
      <c r="Q54" s="22">
        <f t="shared" si="13"/>
        <v>-33.752938387714266</v>
      </c>
      <c r="R54" s="22">
        <f t="shared" si="13"/>
        <v>-33.559226002472087</v>
      </c>
      <c r="S54" s="22">
        <f t="shared" si="13"/>
        <v>-22.111285831180297</v>
      </c>
      <c r="T54" s="22">
        <f t="shared" si="13"/>
        <v>-19.426230014529722</v>
      </c>
      <c r="U54" s="22">
        <f t="shared" si="13"/>
        <v>-36.730464038650283</v>
      </c>
      <c r="V54" s="22">
        <f t="shared" si="13"/>
        <v>-37.580494266176544</v>
      </c>
      <c r="W54" s="22">
        <f t="shared" si="13"/>
        <v>-38.947164617977393</v>
      </c>
      <c r="X54" s="22">
        <f t="shared" si="13"/>
        <v>-41.722879478530956</v>
      </c>
      <c r="Y54" s="22">
        <f t="shared" si="13"/>
        <v>-39.978197349788104</v>
      </c>
      <c r="Z54" s="22">
        <f t="shared" si="13"/>
        <v>-40.842161171215196</v>
      </c>
      <c r="AA54" s="22">
        <f t="shared" si="13"/>
        <v>-41.887656555638756</v>
      </c>
      <c r="AB54" s="22">
        <f t="shared" si="13"/>
        <v>-47.128509156668741</v>
      </c>
      <c r="AC54" s="22">
        <f t="shared" si="13"/>
        <v>-44.433210767828797</v>
      </c>
      <c r="AD54" s="22">
        <f t="shared" si="13"/>
        <v>-45.40205293232242</v>
      </c>
      <c r="AE54" s="22">
        <f t="shared" si="13"/>
        <v>-49.246754988399545</v>
      </c>
      <c r="AF54" s="22">
        <f t="shared" si="13"/>
        <v>-51.306112085110414</v>
      </c>
      <c r="AG54" s="22">
        <f t="shared" si="13"/>
        <v>-54.593792991892371</v>
      </c>
      <c r="AH54" s="22">
        <f t="shared" si="13"/>
        <v>-53.312604664026878</v>
      </c>
      <c r="AI54" s="22">
        <f t="shared" si="13"/>
        <v>-58.103435900851821</v>
      </c>
      <c r="AJ54" s="22">
        <f t="shared" si="13"/>
        <v>-59.993062677212976</v>
      </c>
      <c r="AK54" s="22">
        <f t="shared" si="13"/>
        <v>-65.933401215719584</v>
      </c>
      <c r="AL54" s="22">
        <f t="shared" si="13"/>
        <v>-71.398826892514933</v>
      </c>
      <c r="AM54" s="22">
        <f t="shared" si="13"/>
        <v>-71.26442646125588</v>
      </c>
      <c r="AN54" s="22">
        <f t="shared" si="13"/>
        <v>-71.437417036676408</v>
      </c>
      <c r="AO54" s="22">
        <f t="shared" si="13"/>
        <v>-60.380458909201195</v>
      </c>
      <c r="AP54" s="22">
        <f t="shared" si="13"/>
        <v>-60.115097356902311</v>
      </c>
      <c r="AQ54" s="22">
        <f t="shared" si="13"/>
        <v>-59.627254666761957</v>
      </c>
      <c r="AR54" s="22">
        <f t="shared" si="13"/>
        <v>-57.217772500126046</v>
      </c>
      <c r="AS54" s="22">
        <f t="shared" si="13"/>
        <v>-106.48248940739653</v>
      </c>
      <c r="AT54" s="22">
        <f t="shared" si="13"/>
        <v>19.305498988951179</v>
      </c>
      <c r="AU54" s="12"/>
      <c r="AV54" s="22">
        <f>SUM(AV52:AV53)</f>
        <v>-1345.7601990998951</v>
      </c>
    </row>
    <row r="55" spans="1:48" x14ac:dyDescent="0.2">
      <c r="A55" s="1">
        <f>ROW()</f>
        <v>55</v>
      </c>
      <c r="C55" s="3"/>
      <c r="D55" s="3"/>
      <c r="E55" s="4"/>
      <c r="G55" s="4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3"/>
      <c r="AV55" s="4"/>
    </row>
    <row r="56" spans="1:48" ht="13.5" thickBot="1" x14ac:dyDescent="0.25">
      <c r="A56" s="1">
        <f>ROW()</f>
        <v>56</v>
      </c>
      <c r="C56" s="19" t="s">
        <v>35</v>
      </c>
      <c r="D56" s="26">
        <f>+E56/E26</f>
        <v>0.77326625841376129</v>
      </c>
      <c r="E56" s="24">
        <f>SUMPRODUCT($I56:$AT56,$I$11:$AT$11)</f>
        <v>-172.67173560627126</v>
      </c>
      <c r="G56" s="24">
        <f>SUM(I56:AT56)</f>
        <v>-2390.6257148049367</v>
      </c>
      <c r="H56" s="21"/>
      <c r="I56" s="24">
        <f t="shared" ref="I56:AT56" si="14">+I49+I54</f>
        <v>5.7979489554235606</v>
      </c>
      <c r="J56" s="24">
        <f t="shared" si="14"/>
        <v>47.390129980645895</v>
      </c>
      <c r="K56" s="24">
        <f t="shared" si="14"/>
        <v>118.64413732562318</v>
      </c>
      <c r="L56" s="24">
        <f t="shared" si="14"/>
        <v>98.951022452612364</v>
      </c>
      <c r="M56" s="24">
        <f t="shared" si="14"/>
        <v>62.994183624955937</v>
      </c>
      <c r="N56" s="24">
        <f t="shared" si="14"/>
        <v>59.399150763399092</v>
      </c>
      <c r="O56" s="24">
        <f t="shared" si="14"/>
        <v>49.658831617334357</v>
      </c>
      <c r="P56" s="24">
        <f t="shared" si="14"/>
        <v>43.232684560573233</v>
      </c>
      <c r="Q56" s="24">
        <f t="shared" si="14"/>
        <v>-20.209573999938172</v>
      </c>
      <c r="R56" s="24">
        <f t="shared" si="14"/>
        <v>-162.77139941971586</v>
      </c>
      <c r="S56" s="24">
        <f t="shared" si="14"/>
        <v>-90.551772345550674</v>
      </c>
      <c r="T56" s="24">
        <f t="shared" si="14"/>
        <v>-8.9305604095325322</v>
      </c>
      <c r="U56" s="24">
        <f t="shared" si="14"/>
        <v>-50.719662054570605</v>
      </c>
      <c r="V56" s="24">
        <f t="shared" si="14"/>
        <v>-46.234904549587228</v>
      </c>
      <c r="W56" s="24">
        <f t="shared" si="14"/>
        <v>-42.488434948349095</v>
      </c>
      <c r="X56" s="24">
        <f t="shared" si="14"/>
        <v>-52.358417768393807</v>
      </c>
      <c r="Y56" s="24">
        <f t="shared" si="14"/>
        <v>-61.854510610025244</v>
      </c>
      <c r="Z56" s="24">
        <f t="shared" si="14"/>
        <v>-65.591369882033277</v>
      </c>
      <c r="AA56" s="24">
        <f t="shared" si="14"/>
        <v>-67.67218826917734</v>
      </c>
      <c r="AB56" s="24">
        <f t="shared" si="14"/>
        <v>-81.908442820128158</v>
      </c>
      <c r="AC56" s="24">
        <f t="shared" si="14"/>
        <v>-89.523024810382665</v>
      </c>
      <c r="AD56" s="24">
        <f t="shared" si="14"/>
        <v>-58.777185381375929</v>
      </c>
      <c r="AE56" s="24">
        <f t="shared" si="14"/>
        <v>-88.954667314679185</v>
      </c>
      <c r="AF56" s="24">
        <f t="shared" si="14"/>
        <v>-103.94423702894568</v>
      </c>
      <c r="AG56" s="24">
        <f t="shared" si="14"/>
        <v>-109.58138088870268</v>
      </c>
      <c r="AH56" s="24">
        <f t="shared" si="14"/>
        <v>-109.95306051961984</v>
      </c>
      <c r="AI56" s="24">
        <f t="shared" si="14"/>
        <v>-127.40338934126819</v>
      </c>
      <c r="AJ56" s="24">
        <f t="shared" si="14"/>
        <v>-132.72711118153612</v>
      </c>
      <c r="AK56" s="24">
        <f t="shared" si="14"/>
        <v>-120.32333952306341</v>
      </c>
      <c r="AL56" s="24">
        <f t="shared" si="14"/>
        <v>-151.09145769694638</v>
      </c>
      <c r="AM56" s="24">
        <f t="shared" si="14"/>
        <v>-145.39984895784841</v>
      </c>
      <c r="AN56" s="24">
        <f t="shared" si="14"/>
        <v>-147.49228077292454</v>
      </c>
      <c r="AO56" s="24">
        <f t="shared" si="14"/>
        <v>-143.29620453506004</v>
      </c>
      <c r="AP56" s="24">
        <f t="shared" si="14"/>
        <v>-143.90783312044294</v>
      </c>
      <c r="AQ56" s="24">
        <f t="shared" si="14"/>
        <v>-148.38226980220946</v>
      </c>
      <c r="AR56" s="24">
        <f t="shared" si="14"/>
        <v>-147.19553166966901</v>
      </c>
      <c r="AS56" s="24">
        <f t="shared" si="14"/>
        <v>-175.65537385891145</v>
      </c>
      <c r="AT56" s="24">
        <f t="shared" si="14"/>
        <v>18.205629395083449</v>
      </c>
      <c r="AU56" s="12"/>
      <c r="AV56" s="24">
        <f>+AV49+AV54</f>
        <v>-2594.2304979107666</v>
      </c>
    </row>
    <row r="57" spans="1:48" ht="13.5" thickTop="1" x14ac:dyDescent="0.2">
      <c r="C57" s="3"/>
      <c r="D57" s="3"/>
      <c r="E57" s="4"/>
      <c r="G57" s="4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3"/>
      <c r="AV57" s="4"/>
    </row>
    <row r="58" spans="1:48" x14ac:dyDescent="0.2">
      <c r="C58" s="3"/>
      <c r="D58" s="3"/>
      <c r="E58" s="4"/>
      <c r="G58" s="4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3"/>
      <c r="AV58" s="4"/>
    </row>
    <row r="59" spans="1:48" x14ac:dyDescent="0.2">
      <c r="C59" s="3"/>
      <c r="D59" s="3"/>
      <c r="E59" s="4"/>
      <c r="G59" s="4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3"/>
      <c r="AV59" s="4"/>
    </row>
    <row r="60" spans="1:48" x14ac:dyDescent="0.2">
      <c r="C60" s="3"/>
      <c r="D60" s="3"/>
      <c r="E60" s="4"/>
      <c r="G60" s="4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3"/>
      <c r="AV60" s="4"/>
    </row>
  </sheetData>
  <pageMargins left="0.25" right="0.25" top="0.5" bottom="0.5" header="0.3" footer="0.3"/>
  <pageSetup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Staffs 12th DR No. 4(a)</vt:lpstr>
      <vt:lpstr>'Staffs 12th DR No. 4(a)'!Case_Number</vt:lpstr>
      <vt:lpstr>'Staffs 12th DR No. 4(a)'!Print_Area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2021-09-16T16:11:56Z</dcterms:created>
  <dcterms:modified xsi:type="dcterms:W3CDTF">2021-09-16T16:12:46Z</dcterms:modified>
</cp:coreProperties>
</file>