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735309E2-4BBA-47B8-98DF-EA37775DE7D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370.01 AMI Meters" sheetId="1" r:id="rId1"/>
  </sheets>
  <definedNames>
    <definedName name="_Key1" hidden="1">#REF!</definedName>
    <definedName name="_Order1" hidden="1">255</definedName>
    <definedName name="_Sort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40402.3283680556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5" i="1"/>
  <c r="D4" i="1"/>
  <c r="D3" i="1"/>
  <c r="D2" i="1"/>
  <c r="C6" i="1"/>
  <c r="C7" i="1" s="1"/>
  <c r="D6" i="1" l="1"/>
</calcChain>
</file>

<file path=xl/sharedStrings.xml><?xml version="1.0" encoding="utf-8"?>
<sst xmlns="http://schemas.openxmlformats.org/spreadsheetml/2006/main" count="18" uniqueCount="12">
  <si>
    <t>vintage</t>
  </si>
  <si>
    <t>age</t>
  </si>
  <si>
    <t>surviving_balance</t>
  </si>
  <si>
    <t>AMI Energy Planner</t>
  </si>
  <si>
    <t>METER,AMI, 2S, 3W, 120/240, CL200, TYPE C2SOD</t>
  </si>
  <si>
    <t>Additions</t>
  </si>
  <si>
    <t>Weighed Age</t>
  </si>
  <si>
    <t>Average Age</t>
  </si>
  <si>
    <t>370.00 Transfer</t>
  </si>
  <si>
    <t>was done to separate the different investments; captial recovery schedules for AMR early retirements,</t>
  </si>
  <si>
    <t>and survival of the analog equpment from the AMI digital meter additions.</t>
  </si>
  <si>
    <t>Bifurcation/subaccount of the account 370 between legacy AMR &amp; Analog vs. AMI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</si>
</sst>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Fill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5" fontId="0" fillId="3" borderId="0" xfId="1" applyNumberFormat="1" applyFont="1" applyFill="1"/>
    <xf numFmtId="165" fontId="4" fillId="0" borderId="2" xfId="1" applyNumberFormat="1" applyFont="1" applyBorder="1"/>
    <xf numFmtId="165" fontId="4" fillId="3" borderId="2" xfId="1" applyNumberFormat="1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EA69F2BE-AF05-4667-8D36-C7589D4B1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C17" sqref="C17"/>
    </sheetView>
  </sheetViews>
  <sheetFormatPr defaultRowHeight="12.75" x14ac:dyDescent="0.2"/>
  <cols>
    <col min="1" max="1" width="7.7109375" bestFit="1" customWidth="1"/>
    <col min="2" max="2" width="7" customWidth="1"/>
    <col min="3" max="3" width="18.85546875" bestFit="1" customWidth="1"/>
    <col min="4" max="4" width="13.42578125" bestFit="1" customWidth="1"/>
    <col min="5" max="5" width="15.42578125" style="11" customWidth="1"/>
    <col min="6" max="6" width="47" bestFit="1" customWidth="1"/>
  </cols>
  <sheetData>
    <row r="1" spans="1:6" x14ac:dyDescent="0.2">
      <c r="A1" s="1" t="s">
        <v>0</v>
      </c>
      <c r="B1" s="1" t="s">
        <v>1</v>
      </c>
      <c r="C1" s="2" t="s">
        <v>2</v>
      </c>
      <c r="D1" s="5" t="s">
        <v>6</v>
      </c>
    </row>
    <row r="2" spans="1:6" x14ac:dyDescent="0.2">
      <c r="A2" s="3">
        <v>2019</v>
      </c>
      <c r="B2" s="3">
        <v>0.5</v>
      </c>
      <c r="C2" s="4">
        <v>66566.8</v>
      </c>
      <c r="D2" s="8">
        <f>C2*B2</f>
        <v>33283.4</v>
      </c>
      <c r="E2" s="3" t="s">
        <v>5</v>
      </c>
      <c r="F2" t="s">
        <v>3</v>
      </c>
    </row>
    <row r="3" spans="1:6" x14ac:dyDescent="0.2">
      <c r="A3" s="3">
        <v>2016</v>
      </c>
      <c r="B3" s="3">
        <v>3.5</v>
      </c>
      <c r="C3" s="4">
        <v>35673.089999999997</v>
      </c>
      <c r="D3" s="8">
        <f t="shared" ref="D3:D6" si="0">C3*B3</f>
        <v>124855.81499999999</v>
      </c>
      <c r="E3" s="3" t="s">
        <v>5</v>
      </c>
      <c r="F3" t="s">
        <v>3</v>
      </c>
    </row>
    <row r="4" spans="1:6" x14ac:dyDescent="0.2">
      <c r="A4" s="3">
        <v>2015</v>
      </c>
      <c r="B4" s="3">
        <v>4.5</v>
      </c>
      <c r="C4" s="4">
        <v>740305.94</v>
      </c>
      <c r="D4" s="8">
        <f t="shared" si="0"/>
        <v>3331376.7299999995</v>
      </c>
      <c r="E4" s="3" t="s">
        <v>5</v>
      </c>
      <c r="F4" t="s">
        <v>3</v>
      </c>
    </row>
    <row r="5" spans="1:6" x14ac:dyDescent="0.2">
      <c r="A5" s="3">
        <v>2014</v>
      </c>
      <c r="B5" s="3">
        <v>5.5</v>
      </c>
      <c r="C5" s="4">
        <v>23539.759999999998</v>
      </c>
      <c r="D5" s="8">
        <f t="shared" si="0"/>
        <v>129468.68</v>
      </c>
      <c r="E5" s="12" t="s">
        <v>8</v>
      </c>
      <c r="F5" t="s">
        <v>4</v>
      </c>
    </row>
    <row r="6" spans="1:6" x14ac:dyDescent="0.2">
      <c r="A6" s="3">
        <v>2012</v>
      </c>
      <c r="B6" s="3">
        <v>7.5</v>
      </c>
      <c r="C6" s="4">
        <f>35013.06+0.3</f>
        <v>35013.360000000001</v>
      </c>
      <c r="D6" s="8">
        <f t="shared" si="0"/>
        <v>262600.2</v>
      </c>
      <c r="E6" s="12" t="s">
        <v>8</v>
      </c>
      <c r="F6" t="s">
        <v>4</v>
      </c>
    </row>
    <row r="7" spans="1:6" ht="13.5" thickBot="1" x14ac:dyDescent="0.25">
      <c r="C7" s="9">
        <f>SUM(C2:C6)</f>
        <v>901098.95</v>
      </c>
      <c r="D7" s="10">
        <f>SUM(D2:D6)</f>
        <v>3881584.8249999997</v>
      </c>
    </row>
    <row r="8" spans="1:6" ht="13.5" thickTop="1" x14ac:dyDescent="0.2">
      <c r="D8" s="7">
        <f>D7/C7</f>
        <v>4.3076121939771435</v>
      </c>
    </row>
    <row r="9" spans="1:6" x14ac:dyDescent="0.2">
      <c r="D9" s="6" t="s">
        <v>7</v>
      </c>
    </row>
    <row r="12" spans="1:6" x14ac:dyDescent="0.2">
      <c r="C12" t="s">
        <v>11</v>
      </c>
    </row>
    <row r="13" spans="1:6" x14ac:dyDescent="0.2">
      <c r="C13" t="s">
        <v>9</v>
      </c>
    </row>
    <row r="14" spans="1:6" x14ac:dyDescent="0.2">
      <c r="C14" t="s">
        <v>10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dadf3595010fba69ed431ef54b65db70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ccc586c2439b35d317168828a72f7b66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02d22938-a560-4b92-82a1-0c41aa152052" xsi:nil="true"/>
    <CaseNumber xmlns="02d22938-a560-4b92-82a1-0c41aa152052" xsi:nil="true"/>
    <IsKeyDocket xmlns="02d22938-a560-4b92-82a1-0c41aa152052">false</IsKeyDocket>
    <CaseCompanyName xmlns="02d22938-a560-4b92-82a1-0c41aa152052" xsi:nil="true"/>
    <CaseJurisdiction xmlns="02d22938-a560-4b92-82a1-0c41aa152052" xsi:nil="true"/>
    <SRCH_DocketId xmlns="02d22938-a560-4b92-82a1-0c41aa152052">1052</SRCH_DocketId>
    <SRCH_ObjectType xmlns="02d22938-a560-4b92-82a1-0c41aa152052">PWD</SRCH_ObjectType>
    <CaseStatus xmlns="02d22938-a560-4b92-82a1-0c41aa152052" xsi:nil="true"/>
    <Comments xmlns="02D22938-A560-4B92-82A1-0C41AA152052" xsi:nil="true"/>
    <CaseSubjects xmlns="02d22938-a560-4b92-82a1-0c41aa152052" xsi:nil="true"/>
    <CaseType xmlns="02d22938-a560-4b92-82a1-0c41aa152052" xsi:nil="true"/>
    <_x0066_g38 xmlns="02d22938-a560-4b92-82a1-0c41aa152052" xsi:nil="true"/>
    <tsud xmlns="02d22938-a560-4b92-82a1-0c41aa152052" xsi:nil="true"/>
    <File_x0020_Type0 xmlns="02d22938-a560-4b92-82a1-0c41aa152052" xsi:nil="true"/>
    <em7g xmlns="02d22938-a560-4b92-82a1-0c41aa152052" xsi:nil="true"/>
    <CONFIDENTIAL_x0020_REQUESTS xmlns="02d22938-a560-4b92-82a1-0c41aa152052" xsi:nil="true"/>
    <_x0064_do2 xmlns="02d22938-a560-4b92-82a1-0c41aa152052" xsi:nil="true"/>
    <_x0078_154 xmlns="02d22938-a560-4b92-82a1-0c41aa152052" xsi:nil="true"/>
    <f0z4 xmlns="02d22938-a560-4b92-82a1-0c41aa152052" xsi:nil="true"/>
    <cz8i xmlns="02d22938-a560-4b92-82a1-0c41aa152052" xsi:nil="true"/>
    <l6eu xmlns="02d22938-a560-4b92-82a1-0c41aa152052" xsi:nil="true"/>
    <matv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ED39C769-A497-4FE3-A318-82C40B3C63FD}"/>
</file>

<file path=customXml/itemProps2.xml><?xml version="1.0" encoding="utf-8"?>
<ds:datastoreItem xmlns:ds="http://schemas.openxmlformats.org/officeDocument/2006/customXml" ds:itemID="{09B26C5F-E3B9-41B7-92CE-5DD1D8FB2DAC}"/>
</file>

<file path=customXml/itemProps3.xml><?xml version="1.0" encoding="utf-8"?>
<ds:datastoreItem xmlns:ds="http://schemas.openxmlformats.org/officeDocument/2006/customXml" ds:itemID="{C26917FD-0A4B-434F-9B1E-EF88ED9D54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370.01 AMI 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2021-03-26T16:29:34Z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0x0101001BF0DF761E53C84B9DF2252DDF9077D8</vt:lpwstr>
  </property>
</Properties>
</file>